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997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B40" i="1" l="1"/>
  <c r="O25" i="1"/>
  <c r="B35" i="1" s="1"/>
  <c r="N29" i="1"/>
  <c r="N17" i="1"/>
  <c r="N15" i="1"/>
  <c r="M23" i="1"/>
  <c r="L19" i="1"/>
  <c r="K29" i="1"/>
  <c r="K26" i="1"/>
  <c r="K17" i="1"/>
  <c r="K23" i="1"/>
  <c r="O23" i="1" s="1"/>
  <c r="B44" i="1" s="1"/>
  <c r="J16" i="1"/>
  <c r="O16" i="1" s="1"/>
  <c r="B36" i="1" s="1"/>
  <c r="I31" i="1"/>
  <c r="I15" i="1"/>
  <c r="O15" i="1" s="1"/>
  <c r="H32" i="1"/>
  <c r="H31" i="1"/>
  <c r="H17" i="1"/>
  <c r="O17" i="1" s="1"/>
  <c r="B39" i="1" s="1"/>
  <c r="G26" i="1"/>
  <c r="O26" i="1" s="1"/>
  <c r="B45" i="1" s="1"/>
  <c r="G28" i="1"/>
  <c r="G22" i="1"/>
  <c r="O22" i="1" s="1"/>
  <c r="P22" i="1" s="1"/>
  <c r="F19" i="1"/>
  <c r="O19" i="1" s="1"/>
  <c r="B41" i="1" s="1"/>
  <c r="E28" i="1"/>
  <c r="D20" i="1"/>
  <c r="O20" i="1" s="1"/>
  <c r="B37" i="1" s="1"/>
  <c r="C31" i="1"/>
  <c r="O31" i="1" s="1"/>
  <c r="B43" i="1" s="1"/>
  <c r="C29" i="1"/>
  <c r="O29" i="1" s="1"/>
  <c r="B47" i="1" s="1"/>
  <c r="B32" i="1"/>
  <c r="O32" i="1" s="1"/>
  <c r="B46" i="1" s="1"/>
  <c r="B28" i="1"/>
  <c r="O28" i="1" s="1"/>
  <c r="P28" i="1" s="1"/>
  <c r="B38" i="1" l="1"/>
  <c r="B42" i="1"/>
  <c r="P31" i="1"/>
  <c r="P19" i="1"/>
  <c r="P15" i="1"/>
  <c r="P25" i="1"/>
</calcChain>
</file>

<file path=xl/sharedStrings.xml><?xml version="1.0" encoding="utf-8"?>
<sst xmlns="http://schemas.openxmlformats.org/spreadsheetml/2006/main" count="45" uniqueCount="24">
  <si>
    <t>Горошко</t>
  </si>
  <si>
    <t>Резанко</t>
  </si>
  <si>
    <t>Шевелев</t>
  </si>
  <si>
    <t>Бахмацкий</t>
  </si>
  <si>
    <t>Наум</t>
  </si>
  <si>
    <t>Геронимус</t>
  </si>
  <si>
    <t>Голубченко</t>
  </si>
  <si>
    <t>Хавило</t>
  </si>
  <si>
    <t>Бойко</t>
  </si>
  <si>
    <t>Галуза</t>
  </si>
  <si>
    <t>Манило</t>
  </si>
  <si>
    <t>Шендрик</t>
  </si>
  <si>
    <t>Скобликов</t>
  </si>
  <si>
    <t>Чпоки</t>
  </si>
  <si>
    <t>Ну, погоди!</t>
  </si>
  <si>
    <t>ММШ</t>
  </si>
  <si>
    <t>Смурфы</t>
  </si>
  <si>
    <t>Финики</t>
  </si>
  <si>
    <t>НЛО</t>
  </si>
  <si>
    <t>Карты:</t>
  </si>
  <si>
    <t>Рейтинг команд</t>
  </si>
  <si>
    <t>Рейтинг пилотов</t>
  </si>
  <si>
    <t>Лучшие средние времена отрезков по картам и пилотам</t>
  </si>
  <si>
    <t>Отставание по среднему времени отрезков на смежных картах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</si>
</sst>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64" fontId="0" fillId="0" borderId="0" xfId="0" applyNumberFormat="1"/>
    <xf numFmtId="0" fontId="0" fillId="0" borderId="0" xfId="0" applyAlignment="1"/>
    <xf numFmtId="164" fontId="0" fillId="0" borderId="0" xfId="0" applyNumberFormat="1" applyAlignment="1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21" xfId="0" applyBorder="1"/>
    <xf numFmtId="0" fontId="1" fillId="0" borderId="0" xfId="0" applyFont="1" applyAlignment="1">
      <alignment horizontal="center"/>
    </xf>
    <xf numFmtId="0" fontId="1" fillId="0" borderId="22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2" borderId="3" xfId="0" applyFill="1" applyBorder="1"/>
    <xf numFmtId="0" fontId="0" fillId="3" borderId="3" xfId="0" applyFill="1" applyBorder="1"/>
    <xf numFmtId="0" fontId="0" fillId="4" borderId="1" xfId="0" applyFill="1" applyBorder="1"/>
    <xf numFmtId="0" fontId="0" fillId="3" borderId="8" xfId="0" applyFill="1" applyBorder="1"/>
    <xf numFmtId="0" fontId="0" fillId="4" borderId="8" xfId="0" applyFill="1" applyBorder="1"/>
    <xf numFmtId="0" fontId="0" fillId="4" borderId="3" xfId="0" applyFill="1" applyBorder="1"/>
    <xf numFmtId="0" fontId="0" fillId="5" borderId="8" xfId="0" applyFill="1" applyBorder="1"/>
    <xf numFmtId="0" fontId="2" fillId="0" borderId="3" xfId="0" applyFont="1" applyBorder="1"/>
    <xf numFmtId="0" fontId="2" fillId="0" borderId="4" xfId="0" applyFont="1" applyBorder="1"/>
    <xf numFmtId="0" fontId="0" fillId="4" borderId="6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6" xfId="0" applyFill="1" applyBorder="1"/>
    <xf numFmtId="0" fontId="0" fillId="5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D40" sqref="D40"/>
    </sheetView>
  </sheetViews>
  <sheetFormatPr defaultRowHeight="15" x14ac:dyDescent="0.25"/>
  <cols>
    <col min="1" max="1" width="36.5703125" customWidth="1"/>
  </cols>
  <sheetData>
    <row r="1" spans="1:16" ht="16.5" thickBot="1" x14ac:dyDescent="0.3">
      <c r="A1" s="27" t="s">
        <v>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6" ht="15.75" thickBot="1" x14ac:dyDescent="0.3">
      <c r="A2" s="11" t="s">
        <v>19</v>
      </c>
      <c r="B2" s="12">
        <v>1</v>
      </c>
      <c r="C2" s="12">
        <v>2</v>
      </c>
      <c r="D2" s="12">
        <v>3</v>
      </c>
      <c r="E2" s="12">
        <v>5</v>
      </c>
      <c r="F2" s="12">
        <v>6</v>
      </c>
      <c r="G2" s="12">
        <v>7</v>
      </c>
      <c r="H2" s="12">
        <v>9</v>
      </c>
      <c r="I2" s="12">
        <v>10</v>
      </c>
      <c r="J2" s="12">
        <v>11</v>
      </c>
      <c r="K2" s="12">
        <v>12</v>
      </c>
      <c r="L2" s="12">
        <v>13</v>
      </c>
      <c r="M2" s="12">
        <v>15</v>
      </c>
      <c r="N2" s="13">
        <v>88</v>
      </c>
    </row>
    <row r="3" spans="1:16" x14ac:dyDescent="0.25">
      <c r="A3" s="17" t="s">
        <v>0</v>
      </c>
      <c r="B3" s="14">
        <v>41.244999999999997</v>
      </c>
      <c r="C3" s="9"/>
      <c r="D3" s="9">
        <v>41.646000000000001</v>
      </c>
      <c r="E3" s="9"/>
      <c r="F3" s="9"/>
      <c r="G3" s="9"/>
      <c r="H3" s="9"/>
      <c r="I3" s="9"/>
      <c r="J3" s="9"/>
      <c r="K3" s="9"/>
      <c r="L3" s="9"/>
      <c r="M3" s="9"/>
      <c r="N3" s="10"/>
    </row>
    <row r="4" spans="1:16" x14ac:dyDescent="0.25">
      <c r="A4" s="18" t="s">
        <v>1</v>
      </c>
      <c r="B4" s="15"/>
      <c r="C4" s="2">
        <v>41.728000000000002</v>
      </c>
      <c r="D4" s="2"/>
      <c r="E4" s="2"/>
      <c r="F4" s="2">
        <v>41.960999999999999</v>
      </c>
      <c r="G4" s="2"/>
      <c r="H4" s="2"/>
      <c r="I4" s="2"/>
      <c r="J4" s="2"/>
      <c r="K4" s="2"/>
      <c r="L4" s="2"/>
      <c r="M4" s="2"/>
      <c r="N4" s="5"/>
    </row>
    <row r="5" spans="1:16" x14ac:dyDescent="0.25">
      <c r="A5" s="18" t="s">
        <v>2</v>
      </c>
      <c r="B5" s="15"/>
      <c r="C5" s="2"/>
      <c r="D5" s="2"/>
      <c r="E5" s="2">
        <v>41.405000000000001</v>
      </c>
      <c r="F5" s="2"/>
      <c r="G5" s="2"/>
      <c r="H5" s="2"/>
      <c r="I5" s="2"/>
      <c r="J5" s="2"/>
      <c r="K5" s="2">
        <v>41.368000000000002</v>
      </c>
      <c r="L5" s="2"/>
      <c r="M5" s="2"/>
      <c r="N5" s="5"/>
    </row>
    <row r="6" spans="1:16" x14ac:dyDescent="0.25">
      <c r="A6" s="18" t="s">
        <v>3</v>
      </c>
      <c r="B6" s="15"/>
      <c r="C6" s="2"/>
      <c r="D6" s="2"/>
      <c r="E6" s="2"/>
      <c r="F6" s="2"/>
      <c r="G6" s="2">
        <v>41.386000000000003</v>
      </c>
      <c r="H6" s="2"/>
      <c r="I6" s="2"/>
      <c r="J6" s="2"/>
      <c r="K6" s="2"/>
      <c r="L6" s="2"/>
      <c r="M6" s="2"/>
      <c r="N6" s="5">
        <v>41.673000000000002</v>
      </c>
    </row>
    <row r="7" spans="1:16" x14ac:dyDescent="0.25">
      <c r="A7" s="18" t="s">
        <v>4</v>
      </c>
      <c r="B7" s="15"/>
      <c r="C7" s="2"/>
      <c r="D7" s="2"/>
      <c r="E7" s="2"/>
      <c r="F7" s="2"/>
      <c r="G7" s="2"/>
      <c r="H7" s="2">
        <v>41.499000000000002</v>
      </c>
      <c r="I7" s="2"/>
      <c r="J7" s="2"/>
      <c r="K7" s="2"/>
      <c r="L7" s="2">
        <v>41.518999999999998</v>
      </c>
      <c r="M7" s="2"/>
      <c r="N7" s="5"/>
    </row>
    <row r="8" spans="1:16" x14ac:dyDescent="0.25">
      <c r="A8" s="18" t="s">
        <v>5</v>
      </c>
      <c r="B8" s="15"/>
      <c r="C8" s="2"/>
      <c r="D8" s="2"/>
      <c r="E8" s="2"/>
      <c r="F8" s="2"/>
      <c r="G8" s="2"/>
      <c r="H8" s="2"/>
      <c r="I8" s="2">
        <v>42.125</v>
      </c>
      <c r="J8" s="2"/>
      <c r="K8" s="2"/>
      <c r="L8" s="2"/>
      <c r="M8" s="2"/>
      <c r="N8" s="5"/>
    </row>
    <row r="9" spans="1:16" x14ac:dyDescent="0.25">
      <c r="A9" s="18" t="s">
        <v>6</v>
      </c>
      <c r="B9" s="15"/>
      <c r="C9" s="2"/>
      <c r="D9" s="2"/>
      <c r="E9" s="2"/>
      <c r="F9" s="2"/>
      <c r="G9" s="2"/>
      <c r="H9" s="2"/>
      <c r="I9" s="2"/>
      <c r="J9" s="2">
        <v>41.597999999999999</v>
      </c>
      <c r="K9" s="2"/>
      <c r="L9" s="2"/>
      <c r="M9" s="2"/>
      <c r="N9" s="5"/>
    </row>
    <row r="10" spans="1:16" ht="15.75" thickBot="1" x14ac:dyDescent="0.3">
      <c r="A10" s="19" t="s">
        <v>7</v>
      </c>
      <c r="B10" s="16"/>
      <c r="C10" s="7"/>
      <c r="D10" s="7"/>
      <c r="E10" s="7"/>
      <c r="F10" s="7"/>
      <c r="G10" s="7"/>
      <c r="H10" s="7"/>
      <c r="I10" s="7"/>
      <c r="J10" s="7"/>
      <c r="K10" s="7"/>
      <c r="L10" s="7"/>
      <c r="M10" s="7">
        <v>41.787999999999997</v>
      </c>
      <c r="N10" s="8"/>
    </row>
    <row r="12" spans="1:16" ht="15.75" x14ac:dyDescent="0.25">
      <c r="A12" s="26" t="s">
        <v>23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ht="15.75" x14ac:dyDescent="0.25">
      <c r="A13" s="26" t="s">
        <v>20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  <row r="14" spans="1:16" ht="15.75" thickBot="1" x14ac:dyDescent="0.3">
      <c r="A14" s="1" t="s">
        <v>15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</row>
    <row r="15" spans="1:16" x14ac:dyDescent="0.25">
      <c r="A15" s="24" t="s">
        <v>10</v>
      </c>
      <c r="B15" s="3"/>
      <c r="C15" s="3"/>
      <c r="D15" s="3"/>
      <c r="E15" s="3"/>
      <c r="F15" s="3"/>
      <c r="G15" s="3"/>
      <c r="H15" s="3"/>
      <c r="I15" s="3">
        <f>42.295-I8</f>
        <v>0.17000000000000171</v>
      </c>
      <c r="J15" s="3"/>
      <c r="K15" s="3"/>
      <c r="L15" s="3"/>
      <c r="M15" s="3"/>
      <c r="N15" s="3">
        <f>41.785-N6</f>
        <v>0.11199999999999477</v>
      </c>
      <c r="O15" s="32">
        <f>SUM(B15:N15)</f>
        <v>0.28199999999999648</v>
      </c>
      <c r="P15" s="28">
        <f>(O15+O16+O17)/3</f>
        <v>0.19066666666666521</v>
      </c>
    </row>
    <row r="16" spans="1:16" x14ac:dyDescent="0.25">
      <c r="A16" s="4" t="s">
        <v>6</v>
      </c>
      <c r="B16" s="2"/>
      <c r="C16" s="2"/>
      <c r="D16" s="2"/>
      <c r="E16" s="2"/>
      <c r="F16" s="2"/>
      <c r="G16" s="2"/>
      <c r="H16" s="2"/>
      <c r="I16" s="2"/>
      <c r="J16" s="2">
        <f>41.637-J9</f>
        <v>3.9000000000001478E-2</v>
      </c>
      <c r="K16" s="2"/>
      <c r="L16" s="2"/>
      <c r="M16" s="2"/>
      <c r="N16" s="2"/>
      <c r="O16" s="33">
        <f>SUM(B16:N16)</f>
        <v>3.9000000000001478E-2</v>
      </c>
      <c r="P16" s="30"/>
    </row>
    <row r="17" spans="1:16" ht="15.75" thickBot="1" x14ac:dyDescent="0.3">
      <c r="A17" s="6" t="s">
        <v>11</v>
      </c>
      <c r="B17" s="7"/>
      <c r="C17" s="7"/>
      <c r="D17" s="7"/>
      <c r="E17" s="7"/>
      <c r="F17" s="7"/>
      <c r="G17" s="7"/>
      <c r="H17" s="7">
        <f>41.606-H7</f>
        <v>0.10699999999999932</v>
      </c>
      <c r="I17" s="7"/>
      <c r="J17" s="7"/>
      <c r="K17" s="7">
        <f>41.496-K5</f>
        <v>0.12800000000000011</v>
      </c>
      <c r="L17" s="7"/>
      <c r="M17" s="7"/>
      <c r="N17" s="7">
        <f>41.689-N6</f>
        <v>1.5999999999998238E-2</v>
      </c>
      <c r="O17" s="34">
        <f>SUM(B17:N17)</f>
        <v>0.25099999999999767</v>
      </c>
      <c r="P17" s="29"/>
    </row>
    <row r="18" spans="1:16" ht="15.75" thickBot="1" x14ac:dyDescent="0.3">
      <c r="A18" s="1" t="s">
        <v>16</v>
      </c>
      <c r="P18" s="20"/>
    </row>
    <row r="19" spans="1:16" x14ac:dyDescent="0.25">
      <c r="A19" s="24" t="s">
        <v>7</v>
      </c>
      <c r="B19" s="3"/>
      <c r="C19" s="3"/>
      <c r="D19" s="3"/>
      <c r="E19" s="3"/>
      <c r="F19" s="3">
        <f>42.017-F4</f>
        <v>5.6000000000004491E-2</v>
      </c>
      <c r="G19" s="3"/>
      <c r="H19" s="3"/>
      <c r="I19" s="3"/>
      <c r="J19" s="3"/>
      <c r="K19" s="3"/>
      <c r="L19" s="3">
        <f>41.768-L7</f>
        <v>0.24900000000000233</v>
      </c>
      <c r="M19" s="3"/>
      <c r="N19" s="3"/>
      <c r="O19" s="31">
        <f>SUM(B19:N19)</f>
        <v>0.30500000000000682</v>
      </c>
      <c r="P19" s="28">
        <f>(O19+O20)/2</f>
        <v>0.19700000000000273</v>
      </c>
    </row>
    <row r="20" spans="1:16" ht="15.75" thickBot="1" x14ac:dyDescent="0.3">
      <c r="A20" s="6" t="s">
        <v>2</v>
      </c>
      <c r="B20" s="7"/>
      <c r="C20" s="7"/>
      <c r="D20" s="7">
        <f>41.735-D3</f>
        <v>8.8999999999998636E-2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35">
        <f>SUM(B20:N20)</f>
        <v>8.8999999999998636E-2</v>
      </c>
      <c r="P20" s="29"/>
    </row>
    <row r="21" spans="1:16" ht="15.75" thickBot="1" x14ac:dyDescent="0.3">
      <c r="A21" s="1" t="s">
        <v>17</v>
      </c>
      <c r="P21" s="20"/>
    </row>
    <row r="22" spans="1:16" x14ac:dyDescent="0.25">
      <c r="A22" s="24" t="s">
        <v>3</v>
      </c>
      <c r="B22" s="3"/>
      <c r="C22" s="3"/>
      <c r="D22" s="3"/>
      <c r="E22" s="3"/>
      <c r="F22" s="3"/>
      <c r="G22" s="3">
        <f>41.48-G6</f>
        <v>9.3999999999994088E-2</v>
      </c>
      <c r="H22" s="3"/>
      <c r="I22" s="3"/>
      <c r="J22" s="3"/>
      <c r="K22" s="3"/>
      <c r="L22" s="3"/>
      <c r="M22" s="3"/>
      <c r="N22" s="3"/>
      <c r="O22" s="36">
        <f>SUM(B22:N22)</f>
        <v>9.3999999999994088E-2</v>
      </c>
      <c r="P22" s="28">
        <f>(O22+O23)/2</f>
        <v>0.36999999999999744</v>
      </c>
    </row>
    <row r="23" spans="1:16" ht="15.75" thickBot="1" x14ac:dyDescent="0.3">
      <c r="A23" s="6" t="s">
        <v>1</v>
      </c>
      <c r="B23" s="7"/>
      <c r="C23" s="7"/>
      <c r="D23" s="7"/>
      <c r="E23" s="7"/>
      <c r="F23" s="7"/>
      <c r="G23" s="7"/>
      <c r="H23" s="7"/>
      <c r="I23" s="7"/>
      <c r="J23" s="7"/>
      <c r="K23" s="7">
        <f>41.728-K5</f>
        <v>0.35999999999999943</v>
      </c>
      <c r="L23" s="7"/>
      <c r="M23" s="7">
        <f>42.074-M10</f>
        <v>0.28600000000000136</v>
      </c>
      <c r="N23" s="7"/>
      <c r="O23" s="37">
        <f>SUM(B23:N23)</f>
        <v>0.6460000000000008</v>
      </c>
      <c r="P23" s="29"/>
    </row>
    <row r="24" spans="1:16" ht="15.75" thickBot="1" x14ac:dyDescent="0.3">
      <c r="A24" s="1" t="s">
        <v>14</v>
      </c>
      <c r="P24" s="20"/>
    </row>
    <row r="25" spans="1:16" x14ac:dyDescent="0.25">
      <c r="A25" s="25" t="s">
        <v>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8">
        <f>SUM(B25:N25)</f>
        <v>0</v>
      </c>
      <c r="P25" s="28">
        <f>(O25+O26)/2</f>
        <v>0.39799999999999613</v>
      </c>
    </row>
    <row r="26" spans="1:16" ht="15.75" thickBot="1" x14ac:dyDescent="0.3">
      <c r="A26" s="6" t="s">
        <v>4</v>
      </c>
      <c r="B26" s="7"/>
      <c r="C26" s="7"/>
      <c r="D26" s="7"/>
      <c r="E26" s="7"/>
      <c r="F26" s="7"/>
      <c r="G26" s="7">
        <f>41.864-G6</f>
        <v>0.47799999999999443</v>
      </c>
      <c r="H26" s="7"/>
      <c r="I26" s="7"/>
      <c r="J26" s="7"/>
      <c r="K26" s="7">
        <f>41.686-K5</f>
        <v>0.31799999999999784</v>
      </c>
      <c r="L26" s="7"/>
      <c r="M26" s="7"/>
      <c r="N26" s="7"/>
      <c r="O26" s="37">
        <f>SUM(B26:N26)</f>
        <v>0.79599999999999227</v>
      </c>
      <c r="P26" s="29"/>
    </row>
    <row r="27" spans="1:16" ht="15.75" thickBot="1" x14ac:dyDescent="0.3">
      <c r="A27" s="23" t="s">
        <v>13</v>
      </c>
    </row>
    <row r="28" spans="1:16" x14ac:dyDescent="0.25">
      <c r="A28" s="24" t="s">
        <v>8</v>
      </c>
      <c r="B28" s="3">
        <f>41.456-B3</f>
        <v>0.21100000000000563</v>
      </c>
      <c r="C28" s="3"/>
      <c r="D28" s="3"/>
      <c r="E28" s="3">
        <f>41.484-E5</f>
        <v>7.9000000000000625E-2</v>
      </c>
      <c r="F28" s="3"/>
      <c r="G28" s="3">
        <f>41.431-G6</f>
        <v>4.49999999999946E-2</v>
      </c>
      <c r="H28" s="3"/>
      <c r="I28" s="3"/>
      <c r="J28" s="3"/>
      <c r="K28" s="3"/>
      <c r="L28" s="3"/>
      <c r="M28" s="3"/>
      <c r="N28" s="3"/>
      <c r="O28" s="31">
        <f>SUM(B28:N28)</f>
        <v>0.33500000000000085</v>
      </c>
      <c r="P28" s="28">
        <f>(O28+O29)/2</f>
        <v>0.60749999999999815</v>
      </c>
    </row>
    <row r="29" spans="1:16" ht="15.75" thickBot="1" x14ac:dyDescent="0.3">
      <c r="A29" s="6" t="s">
        <v>9</v>
      </c>
      <c r="B29" s="7"/>
      <c r="C29" s="7">
        <f>42.01-C4</f>
        <v>0.28199999999999648</v>
      </c>
      <c r="D29" s="7"/>
      <c r="E29" s="7"/>
      <c r="F29" s="7"/>
      <c r="G29" s="7"/>
      <c r="H29" s="7"/>
      <c r="I29" s="7"/>
      <c r="J29" s="7"/>
      <c r="K29" s="7">
        <f>41.811-K5</f>
        <v>0.44299999999999784</v>
      </c>
      <c r="L29" s="7"/>
      <c r="M29" s="7"/>
      <c r="N29" s="7">
        <f>41.828-N6</f>
        <v>0.15500000000000114</v>
      </c>
      <c r="O29" s="37">
        <f>SUM(B29:N29)</f>
        <v>0.87999999999999545</v>
      </c>
      <c r="P29" s="29"/>
    </row>
    <row r="30" spans="1:16" ht="15.75" thickBot="1" x14ac:dyDescent="0.3">
      <c r="A30" s="1" t="s">
        <v>18</v>
      </c>
      <c r="P30" s="20"/>
    </row>
    <row r="31" spans="1:16" x14ac:dyDescent="0.25">
      <c r="A31" s="24" t="s">
        <v>12</v>
      </c>
      <c r="B31" s="3"/>
      <c r="C31" s="3">
        <f>41.845-C4</f>
        <v>0.11699999999999733</v>
      </c>
      <c r="D31" s="3"/>
      <c r="E31" s="3"/>
      <c r="F31" s="3"/>
      <c r="G31" s="3"/>
      <c r="H31" s="3">
        <f>41.685-H7</f>
        <v>0.18599999999999994</v>
      </c>
      <c r="I31" s="3">
        <f>42.168-I8</f>
        <v>4.2999999999999261E-2</v>
      </c>
      <c r="J31" s="3"/>
      <c r="K31" s="3"/>
      <c r="L31" s="3"/>
      <c r="M31" s="3"/>
      <c r="N31" s="3"/>
      <c r="O31" s="31">
        <f t="shared" ref="O31:O32" si="0">SUM(B31:N31)</f>
        <v>0.34599999999999653</v>
      </c>
      <c r="P31" s="28">
        <f>(O31+O32)/2</f>
        <v>0.61199999999999832</v>
      </c>
    </row>
    <row r="32" spans="1:16" ht="15.75" thickBot="1" x14ac:dyDescent="0.3">
      <c r="A32" s="6" t="s">
        <v>5</v>
      </c>
      <c r="B32" s="7">
        <f>41.975-B3</f>
        <v>0.73000000000000398</v>
      </c>
      <c r="C32" s="7"/>
      <c r="D32" s="7"/>
      <c r="E32" s="7"/>
      <c r="F32" s="7"/>
      <c r="G32" s="7"/>
      <c r="H32" s="7">
        <f>41.647-H7</f>
        <v>0.14799999999999613</v>
      </c>
      <c r="I32" s="7"/>
      <c r="J32" s="7"/>
      <c r="K32" s="7"/>
      <c r="L32" s="7"/>
      <c r="M32" s="7"/>
      <c r="N32" s="7"/>
      <c r="O32" s="37">
        <f t="shared" si="0"/>
        <v>0.87800000000000011</v>
      </c>
      <c r="P32" s="29"/>
    </row>
    <row r="34" spans="1:2" ht="16.5" thickBot="1" x14ac:dyDescent="0.3">
      <c r="A34" s="26" t="s">
        <v>21</v>
      </c>
      <c r="B34" s="26"/>
    </row>
    <row r="35" spans="1:2" x14ac:dyDescent="0.25">
      <c r="A35" s="24" t="s">
        <v>0</v>
      </c>
      <c r="B35" s="39">
        <f>O25</f>
        <v>0</v>
      </c>
    </row>
    <row r="36" spans="1:2" x14ac:dyDescent="0.25">
      <c r="A36" s="4" t="s">
        <v>6</v>
      </c>
      <c r="B36" s="40">
        <f>O16</f>
        <v>3.9000000000001478E-2</v>
      </c>
    </row>
    <row r="37" spans="1:2" x14ac:dyDescent="0.25">
      <c r="A37" s="4" t="s">
        <v>2</v>
      </c>
      <c r="B37" s="40">
        <f>O20</f>
        <v>8.8999999999998636E-2</v>
      </c>
    </row>
    <row r="38" spans="1:2" x14ac:dyDescent="0.25">
      <c r="A38" s="4" t="s">
        <v>3</v>
      </c>
      <c r="B38" s="40">
        <f>O22</f>
        <v>9.3999999999994088E-2</v>
      </c>
    </row>
    <row r="39" spans="1:2" x14ac:dyDescent="0.25">
      <c r="A39" s="4" t="s">
        <v>11</v>
      </c>
      <c r="B39" s="41">
        <f>O17</f>
        <v>0.25099999999999767</v>
      </c>
    </row>
    <row r="40" spans="1:2" x14ac:dyDescent="0.25">
      <c r="A40" s="4" t="s">
        <v>10</v>
      </c>
      <c r="B40" s="41">
        <f>O15</f>
        <v>0.28199999999999648</v>
      </c>
    </row>
    <row r="41" spans="1:2" x14ac:dyDescent="0.25">
      <c r="A41" s="4" t="s">
        <v>7</v>
      </c>
      <c r="B41" s="42">
        <f>O19</f>
        <v>0.30500000000000682</v>
      </c>
    </row>
    <row r="42" spans="1:2" x14ac:dyDescent="0.25">
      <c r="A42" s="4" t="s">
        <v>8</v>
      </c>
      <c r="B42" s="42">
        <f>O28</f>
        <v>0.33500000000000085</v>
      </c>
    </row>
    <row r="43" spans="1:2" x14ac:dyDescent="0.25">
      <c r="A43" s="4" t="s">
        <v>12</v>
      </c>
      <c r="B43" s="42">
        <f>O31</f>
        <v>0.34599999999999653</v>
      </c>
    </row>
    <row r="44" spans="1:2" x14ac:dyDescent="0.25">
      <c r="A44" s="4" t="s">
        <v>1</v>
      </c>
      <c r="B44" s="43">
        <f>O23</f>
        <v>0.6460000000000008</v>
      </c>
    </row>
    <row r="45" spans="1:2" x14ac:dyDescent="0.25">
      <c r="A45" s="4" t="s">
        <v>4</v>
      </c>
      <c r="B45" s="43">
        <f>O26</f>
        <v>0.79599999999999227</v>
      </c>
    </row>
    <row r="46" spans="1:2" x14ac:dyDescent="0.25">
      <c r="A46" s="4" t="s">
        <v>5</v>
      </c>
      <c r="B46" s="43">
        <f>O32</f>
        <v>0.87800000000000011</v>
      </c>
    </row>
    <row r="47" spans="1:2" ht="15.75" thickBot="1" x14ac:dyDescent="0.3">
      <c r="A47" s="6" t="s">
        <v>9</v>
      </c>
      <c r="B47" s="44">
        <f>O29</f>
        <v>0.87999999999999545</v>
      </c>
    </row>
  </sheetData>
  <mergeCells count="10">
    <mergeCell ref="A13:P13"/>
    <mergeCell ref="A34:B34"/>
    <mergeCell ref="A1:N1"/>
    <mergeCell ref="A12:P12"/>
    <mergeCell ref="P28:P29"/>
    <mergeCell ref="P25:P26"/>
    <mergeCell ref="P15:P17"/>
    <mergeCell ref="P19:P20"/>
    <mergeCell ref="P22:P23"/>
    <mergeCell ref="P31:P3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Manilo</dc:creator>
  <cp:lastModifiedBy>Denis Manilo</cp:lastModifiedBy>
  <dcterms:created xsi:type="dcterms:W3CDTF">2014-06-29T21:28:44Z</dcterms:created>
  <dcterms:modified xsi:type="dcterms:W3CDTF">2014-06-29T22:33:22Z</dcterms:modified>
</cp:coreProperties>
</file>