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omments6.xml" ContentType="application/vnd.openxmlformats-officedocument.spreadsheetml.comments+xml"/>
  <Override PartName="/xl/comments7.xml" ContentType="application/vnd.openxmlformats-officedocument.spreadsheetml.comment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435" windowWidth="15480" windowHeight="8925" tabRatio="857" firstSheet="1" activeTab="1"/>
  </bookViews>
  <sheets>
    <sheet name="Регистрация" sheetId="8" r:id="rId1"/>
    <sheet name="Общие результаты" sheetId="12" r:id="rId2"/>
    <sheet name="ЛК на отрезках" sheetId="20" r:id="rId3"/>
    <sheet name="ЛК по картам" sheetId="21" r:id="rId4"/>
    <sheet name="Выбор картов" sheetId="22" r:id="rId5"/>
    <sheet name="Питы 2Fast4U" sheetId="9" r:id="rId6"/>
    <sheet name="Питы Сity Com" sheetId="13" r:id="rId7"/>
    <sheet name="Питы MC Karting" sheetId="14" r:id="rId8"/>
    <sheet name="Питы Лидер" sheetId="16" r:id="rId9"/>
    <sheet name="Питы СССР" sheetId="15" r:id="rId10"/>
    <sheet name="Питы Бабушки Racing" sheetId="18" r:id="rId11"/>
    <sheet name="Питы Kart Racing" sheetId="17" r:id="rId12"/>
    <sheet name="Вспомогательный" sheetId="19" r:id="rId13"/>
  </sheets>
  <definedNames>
    <definedName name="_xlnm._FilterDatabase" localSheetId="12" hidden="1">Вспомогательный!$B$3:$F$3</definedName>
    <definedName name="_xlnm._FilterDatabase" localSheetId="2" hidden="1">'ЛК на отрезках'!$B$5:$E$23</definedName>
    <definedName name="_xlnm._FilterDatabase" localSheetId="3" hidden="1">'ЛК по картам'!$B$5:$E$26</definedName>
  </definedNames>
  <calcPr calcId="125725"/>
</workbook>
</file>

<file path=xl/calcChain.xml><?xml version="1.0" encoding="utf-8"?>
<calcChain xmlns="http://schemas.openxmlformats.org/spreadsheetml/2006/main">
  <c r="G46" i="22"/>
  <c r="G44"/>
  <c r="G42"/>
  <c r="G40"/>
  <c r="G38"/>
  <c r="G36"/>
  <c r="G34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10"/>
  <c r="R9"/>
  <c r="R8"/>
  <c r="R7"/>
  <c r="R6"/>
  <c r="R5"/>
  <c r="R29"/>
  <c r="O29"/>
  <c r="O28"/>
  <c r="O27"/>
  <c r="O26"/>
  <c r="O25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O5"/>
  <c r="L28"/>
  <c r="L27"/>
  <c r="L26"/>
  <c r="L25"/>
  <c r="L24"/>
  <c r="L23"/>
  <c r="L22"/>
  <c r="L21"/>
  <c r="L20"/>
  <c r="L19"/>
  <c r="L18"/>
  <c r="L17"/>
  <c r="L16"/>
  <c r="L15"/>
  <c r="L14"/>
  <c r="L13"/>
  <c r="L12"/>
  <c r="L11"/>
  <c r="L10"/>
  <c r="L9"/>
  <c r="L8"/>
  <c r="L7"/>
  <c r="L6"/>
  <c r="L5"/>
  <c r="L29" s="1"/>
  <c r="U28"/>
  <c r="U27"/>
  <c r="U26"/>
  <c r="U25"/>
  <c r="U24"/>
  <c r="U23"/>
  <c r="U22"/>
  <c r="U21"/>
  <c r="U20"/>
  <c r="U19"/>
  <c r="U18"/>
  <c r="U17"/>
  <c r="U16"/>
  <c r="U15"/>
  <c r="U14"/>
  <c r="U13"/>
  <c r="U12"/>
  <c r="U11"/>
  <c r="U10"/>
  <c r="U9"/>
  <c r="U8"/>
  <c r="U7"/>
  <c r="U6"/>
  <c r="U5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F28"/>
  <c r="F27"/>
  <c r="F26"/>
  <c r="F25"/>
  <c r="F24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C28"/>
  <c r="C27"/>
  <c r="C26"/>
  <c r="C25"/>
  <c r="C24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  <c r="B44"/>
  <c r="Q7" i="21"/>
  <c r="Q12"/>
  <c r="K22"/>
  <c r="Q17"/>
  <c r="K7"/>
  <c r="K12"/>
  <c r="E17"/>
  <c r="E22"/>
  <c r="E12"/>
  <c r="E7"/>
  <c r="K17"/>
  <c r="C29" i="22" l="1"/>
  <c r="I29"/>
  <c r="F29"/>
  <c r="U29"/>
  <c r="H42" l="1"/>
  <c r="H38"/>
  <c r="H40"/>
  <c r="H46"/>
  <c r="H36"/>
  <c r="H44"/>
  <c r="G8" i="17" l="1"/>
  <c r="H17" i="14"/>
  <c r="H21" i="12"/>
  <c r="H7" l="1"/>
  <c r="D31" i="17" l="1"/>
  <c r="D31" i="18"/>
  <c r="D31" i="16" l="1"/>
  <c r="D31" i="15"/>
  <c r="D31" i="14"/>
  <c r="D31" i="13"/>
  <c r="G26"/>
  <c r="D31" i="9"/>
  <c r="G30" i="18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H10" s="1"/>
  <c r="G9"/>
  <c r="H9" s="1"/>
  <c r="G8"/>
  <c r="H8" s="1"/>
  <c r="G7"/>
  <c r="H7" s="1"/>
  <c r="H11" s="1"/>
  <c r="G30" i="17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H10" s="1"/>
  <c r="G9"/>
  <c r="H9" s="1"/>
  <c r="H13" s="1"/>
  <c r="H17" s="1"/>
  <c r="H8"/>
  <c r="G7"/>
  <c r="H7" s="1"/>
  <c r="G30" i="16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H11" s="1"/>
  <c r="G10"/>
  <c r="G9"/>
  <c r="H9" s="1"/>
  <c r="H13" s="1"/>
  <c r="G8"/>
  <c r="H8" s="1"/>
  <c r="H10" s="1"/>
  <c r="H20" s="1"/>
  <c r="G7"/>
  <c r="H7" s="1"/>
  <c r="G30" i="15"/>
  <c r="G29"/>
  <c r="G28"/>
  <c r="G27"/>
  <c r="G26"/>
  <c r="G25"/>
  <c r="G24"/>
  <c r="G23"/>
  <c r="G22"/>
  <c r="G21"/>
  <c r="G20"/>
  <c r="G19"/>
  <c r="G18"/>
  <c r="G17"/>
  <c r="G16"/>
  <c r="H16" s="1"/>
  <c r="H24" s="1"/>
  <c r="G15"/>
  <c r="G14"/>
  <c r="G13"/>
  <c r="G12"/>
  <c r="G11"/>
  <c r="G10"/>
  <c r="G9"/>
  <c r="H9" s="1"/>
  <c r="G8"/>
  <c r="H8" s="1"/>
  <c r="G7"/>
  <c r="H7" s="1"/>
  <c r="H11" s="1"/>
  <c r="G30" i="14"/>
  <c r="G29"/>
  <c r="G28"/>
  <c r="G27"/>
  <c r="G26"/>
  <c r="G25"/>
  <c r="G24"/>
  <c r="G23"/>
  <c r="G22"/>
  <c r="G21"/>
  <c r="G20"/>
  <c r="H20" s="1"/>
  <c r="H23" s="1"/>
  <c r="G19"/>
  <c r="G18"/>
  <c r="G17"/>
  <c r="G16"/>
  <c r="H16" s="1"/>
  <c r="G15"/>
  <c r="G14"/>
  <c r="H14" s="1"/>
  <c r="G13"/>
  <c r="G12"/>
  <c r="G11"/>
  <c r="G10"/>
  <c r="H10" s="1"/>
  <c r="G9"/>
  <c r="H9" s="1"/>
  <c r="H11" s="1"/>
  <c r="H13" s="1"/>
  <c r="G8"/>
  <c r="H8" s="1"/>
  <c r="G7"/>
  <c r="H7" s="1"/>
  <c r="H13" i="13"/>
  <c r="H17" s="1"/>
  <c r="G30"/>
  <c r="H30" s="1"/>
  <c r="G29"/>
  <c r="G28"/>
  <c r="G27"/>
  <c r="G25"/>
  <c r="G24"/>
  <c r="G23"/>
  <c r="G22"/>
  <c r="G21"/>
  <c r="G20"/>
  <c r="H20" s="1"/>
  <c r="H25" s="1"/>
  <c r="H28" s="1"/>
  <c r="G19"/>
  <c r="G18"/>
  <c r="G17"/>
  <c r="G16"/>
  <c r="H16" s="1"/>
  <c r="H19" s="1"/>
  <c r="H23" s="1"/>
  <c r="H26" s="1"/>
  <c r="H29" s="1"/>
  <c r="G15"/>
  <c r="G14"/>
  <c r="G13"/>
  <c r="G12"/>
  <c r="H12" s="1"/>
  <c r="G11"/>
  <c r="G10"/>
  <c r="H10" s="1"/>
  <c r="G9"/>
  <c r="H9" s="1"/>
  <c r="G8"/>
  <c r="H8" s="1"/>
  <c r="H11" s="1"/>
  <c r="H15" s="1"/>
  <c r="G7"/>
  <c r="H7" s="1"/>
  <c r="H30" i="9"/>
  <c r="H29"/>
  <c r="H28"/>
  <c r="H27"/>
  <c r="H26"/>
  <c r="H25"/>
  <c r="H24"/>
  <c r="H23"/>
  <c r="H22"/>
  <c r="H21"/>
  <c r="H20"/>
  <c r="H19"/>
  <c r="H18"/>
  <c r="H17"/>
  <c r="H16"/>
  <c r="H15"/>
  <c r="H14"/>
  <c r="H13"/>
  <c r="H12"/>
  <c r="H11"/>
  <c r="H10"/>
  <c r="H9"/>
  <c r="G23"/>
  <c r="G24"/>
  <c r="G25"/>
  <c r="G26"/>
  <c r="G27"/>
  <c r="G28"/>
  <c r="G29"/>
  <c r="G30"/>
  <c r="G18"/>
  <c r="G19"/>
  <c r="G20"/>
  <c r="G21"/>
  <c r="G22"/>
  <c r="G13"/>
  <c r="G14"/>
  <c r="G15"/>
  <c r="G16"/>
  <c r="G17"/>
  <c r="G12"/>
  <c r="G11"/>
  <c r="G10"/>
  <c r="G9"/>
  <c r="H8"/>
  <c r="H7"/>
  <c r="G8"/>
  <c r="G7"/>
  <c r="H21" i="17" l="1"/>
  <c r="H25" s="1"/>
  <c r="H29" s="1"/>
  <c r="H12" i="15"/>
  <c r="H15" s="1"/>
  <c r="H19" s="1"/>
  <c r="H21" s="1"/>
  <c r="H25" s="1"/>
  <c r="H27" s="1"/>
  <c r="H14"/>
  <c r="H18" s="1"/>
  <c r="H22"/>
  <c r="H28" s="1"/>
  <c r="H10"/>
  <c r="H13" s="1"/>
  <c r="H17" s="1"/>
  <c r="H20" s="1"/>
  <c r="H23" s="1"/>
  <c r="H29" s="1"/>
  <c r="H12" i="14"/>
  <c r="H18"/>
  <c r="H22"/>
  <c r="H25" s="1"/>
  <c r="H27" s="1"/>
  <c r="H24"/>
  <c r="H26"/>
  <c r="H28" s="1"/>
  <c r="H30"/>
  <c r="H14" i="13"/>
  <c r="H21" s="1"/>
  <c r="H18"/>
  <c r="H22" s="1"/>
  <c r="H24"/>
  <c r="H27" s="1"/>
  <c r="H14" i="17"/>
  <c r="H18" s="1"/>
  <c r="H22" s="1"/>
  <c r="H26" s="1"/>
  <c r="H11"/>
  <c r="H15" s="1"/>
  <c r="H19" s="1"/>
  <c r="H23" s="1"/>
  <c r="H27" s="1"/>
  <c r="H30" s="1"/>
  <c r="H12"/>
  <c r="H16" s="1"/>
  <c r="H20" s="1"/>
  <c r="H24" s="1"/>
  <c r="H28" s="1"/>
  <c r="H14" i="18"/>
  <c r="H15"/>
  <c r="H17" s="1"/>
  <c r="H22" s="1"/>
  <c r="H12"/>
  <c r="H16" s="1"/>
  <c r="H13"/>
  <c r="H19" s="1"/>
  <c r="H27" s="1"/>
  <c r="H18"/>
  <c r="H20" s="1"/>
  <c r="H16" i="16"/>
  <c r="H18" s="1"/>
  <c r="H22" s="1"/>
  <c r="H26" s="1"/>
  <c r="H28" s="1"/>
  <c r="H14"/>
  <c r="H17" s="1"/>
  <c r="H12"/>
  <c r="H23"/>
  <c r="H29" s="1"/>
  <c r="H26" i="15"/>
  <c r="H30" s="1"/>
  <c r="H19" i="16"/>
  <c r="H24" s="1"/>
  <c r="H27" s="1"/>
  <c r="H30" s="1"/>
  <c r="H24" i="18" l="1"/>
  <c r="H28" s="1"/>
  <c r="H25" i="16"/>
  <c r="H19" i="14"/>
  <c r="H21" s="1"/>
  <c r="H29" s="1"/>
  <c r="H15"/>
  <c r="H26" i="18"/>
  <c r="H30" s="1"/>
  <c r="H21"/>
  <c r="H23" s="1"/>
  <c r="H25" s="1"/>
  <c r="H29" s="1"/>
  <c r="H15" i="16"/>
  <c r="H21" s="1"/>
</calcChain>
</file>

<file path=xl/comments1.xml><?xml version="1.0" encoding="utf-8"?>
<comments xmlns="http://schemas.openxmlformats.org/spreadsheetml/2006/main">
  <authors>
    <author>Owner</author>
    <author>Лена</author>
  </authors>
  <commentList>
    <comment ref="H7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5 секунд после финиша</t>
        </r>
      </text>
    </comment>
    <comment ref="H8" authorId="1">
      <text>
        <r>
          <rPr>
            <b/>
            <sz val="9"/>
            <color indexed="81"/>
            <rFont val="Tahoma"/>
            <family val="2"/>
            <charset val="204"/>
          </rPr>
          <t>Отставание от лидера 1 круг и 22 секунды</t>
        </r>
      </text>
    </comment>
    <comment ref="H9" authorId="1">
      <text>
        <r>
          <rPr>
            <b/>
            <sz val="9"/>
            <color indexed="81"/>
            <rFont val="Tahoma"/>
            <family val="2"/>
            <charset val="204"/>
          </rPr>
          <t>отставание от лидера 1 круг и 23 секунды (с учетом 5 сек штрафа после финиша)</t>
        </r>
      </text>
    </comment>
    <comment ref="H10" authorId="1">
      <text>
        <r>
          <rPr>
            <b/>
            <sz val="9"/>
            <color indexed="81"/>
            <rFont val="Tahoma"/>
            <family val="2"/>
            <charset val="204"/>
          </rPr>
          <t>отставание от лидера 5 кругов и 4 секунды</t>
        </r>
      </text>
    </comment>
    <comment ref="H11" authorId="1">
      <text>
        <r>
          <rPr>
            <b/>
            <sz val="9"/>
            <color indexed="81"/>
            <rFont val="Tahoma"/>
            <family val="2"/>
            <charset val="204"/>
          </rPr>
          <t>отставание от лидера 10 кругов и 37 секунд</t>
        </r>
      </text>
    </comment>
  </commentList>
</comments>
</file>

<file path=xl/comments2.xml><?xml version="1.0" encoding="utf-8"?>
<comments xmlns="http://schemas.openxmlformats.org/spreadsheetml/2006/main">
  <authors>
    <author>Лена</author>
    <author>Owner</author>
  </authors>
  <commentList>
    <comment ref="C17" authorId="0">
      <text>
        <r>
          <rPr>
            <b/>
            <sz val="9"/>
            <color indexed="81"/>
            <rFont val="Tahoma"/>
            <family val="2"/>
            <charset val="204"/>
          </rPr>
          <t>После поломки пересел на 4</t>
        </r>
      </text>
    </comment>
    <comment ref="G19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  <comment ref="G20" authorId="1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на пит стопе</t>
        </r>
      </text>
    </comment>
  </commentList>
</comments>
</file>

<file path=xl/comments3.xml><?xml version="1.0" encoding="utf-8"?>
<comments xmlns="http://schemas.openxmlformats.org/spreadsheetml/2006/main">
  <authors>
    <author>Owner</author>
  </authors>
  <commentList>
    <comment ref="G2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</commentList>
</comments>
</file>

<file path=xl/comments4.xml><?xml version="1.0" encoding="utf-8"?>
<comments xmlns="http://schemas.openxmlformats.org/spreadsheetml/2006/main">
  <authors>
    <author>Owner</author>
  </authors>
  <commentLis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секунд на пит стопе</t>
        </r>
      </text>
    </comment>
    <comment ref="G3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5 секунд после финиша</t>
        </r>
      </text>
    </comment>
  </commentList>
</comments>
</file>

<file path=xl/comments5.xml><?xml version="1.0" encoding="utf-8"?>
<comments xmlns="http://schemas.openxmlformats.org/spreadsheetml/2006/main">
  <authors>
    <author>Owner</author>
  </authors>
  <commentList>
    <comment ref="G21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секунд на пит стопе</t>
        </r>
      </text>
    </comment>
    <comment ref="G3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в 5 секунд после финиша</t>
        </r>
      </text>
    </comment>
  </commentList>
</comments>
</file>

<file path=xl/comments6.xml><?xml version="1.0" encoding="utf-8"?>
<comments xmlns="http://schemas.openxmlformats.org/spreadsheetml/2006/main">
  <authors>
    <author>Owner</author>
  </authors>
  <commentList>
    <comment ref="G16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на пит стопе</t>
        </r>
      </text>
    </comment>
  </commentList>
</comments>
</file>

<file path=xl/comments7.xml><?xml version="1.0" encoding="utf-8"?>
<comments xmlns="http://schemas.openxmlformats.org/spreadsheetml/2006/main">
  <authors>
    <author>Owner</author>
  </authors>
  <commentList>
    <comment ref="G20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5 сек на пит стопе</t>
        </r>
      </text>
    </comment>
    <comment ref="G29" authorId="0">
      <text>
        <r>
          <rPr>
            <b/>
            <sz val="9"/>
            <color indexed="81"/>
            <rFont val="Tahoma"/>
            <family val="2"/>
            <charset val="204"/>
          </rPr>
          <t>Owner:</t>
        </r>
        <r>
          <rPr>
            <sz val="9"/>
            <color indexed="81"/>
            <rFont val="Tahoma"/>
            <family val="2"/>
            <charset val="204"/>
          </rPr>
          <t xml:space="preserve">
начислен штраф 10 сек после финиша</t>
        </r>
      </text>
    </comment>
  </commentList>
</comments>
</file>

<file path=xl/sharedStrings.xml><?xml version="1.0" encoding="utf-8"?>
<sst xmlns="http://schemas.openxmlformats.org/spreadsheetml/2006/main" count="1115" uniqueCount="185">
  <si>
    <t>всего у пилота</t>
  </si>
  <si>
    <t>отрезок</t>
  </si>
  <si>
    <t>Пилот</t>
  </si>
  <si>
    <t>Обяза-тельные</t>
  </si>
  <si>
    <t>Команда</t>
  </si>
  <si>
    <t>№</t>
  </si>
  <si>
    <t>№ ком</t>
  </si>
  <si>
    <t>Вес</t>
  </si>
  <si>
    <t>Регистрационная форма</t>
  </si>
  <si>
    <t>Довес</t>
  </si>
  <si>
    <t>Марафон-чемпионат "36 часов Жажды Скорости", 5-й этап</t>
  </si>
  <si>
    <t>CCCР</t>
  </si>
  <si>
    <t>MC Karting</t>
  </si>
  <si>
    <t>City Com</t>
  </si>
  <si>
    <t>Бабушки Racing</t>
  </si>
  <si>
    <t>2Fast4U</t>
  </si>
  <si>
    <t>Kart Racing</t>
  </si>
  <si>
    <t>Лидер</t>
  </si>
  <si>
    <t>Скобликов Влад</t>
  </si>
  <si>
    <t>Резанко Оля</t>
  </si>
  <si>
    <t>Соколан Артем</t>
  </si>
  <si>
    <t>Голубченко Саша</t>
  </si>
  <si>
    <t>Саргсян Артем</t>
  </si>
  <si>
    <t>Комышан Ярослав</t>
  </si>
  <si>
    <t>Бейлин Дима</t>
  </si>
  <si>
    <t>Шендрик Влад</t>
  </si>
  <si>
    <t>Хоперия Леван</t>
  </si>
  <si>
    <t>Кравец Олег</t>
  </si>
  <si>
    <t>Бахмацкий Олег</t>
  </si>
  <si>
    <t>Токаренко Гена</t>
  </si>
  <si>
    <t>Тарасенко Игорь</t>
  </si>
  <si>
    <t>Жайворонок Дима</t>
  </si>
  <si>
    <t>Винтонив Иван</t>
  </si>
  <si>
    <t>Павлик Сергей</t>
  </si>
  <si>
    <t>Подолян Саша</t>
  </si>
  <si>
    <t>Танана Саша</t>
  </si>
  <si>
    <t>Шевелев Валера</t>
  </si>
  <si>
    <t>Бойко Коля</t>
  </si>
  <si>
    <t>Афичук Толик</t>
  </si>
  <si>
    <t>Члечко Сергей</t>
  </si>
  <si>
    <t>Новожилов Максим</t>
  </si>
  <si>
    <t>Полупан Вова</t>
  </si>
  <si>
    <t>Яценко Игорь</t>
  </si>
  <si>
    <t>Иванов Юра</t>
  </si>
  <si>
    <t>Манило Денис</t>
  </si>
  <si>
    <t>1-1</t>
  </si>
  <si>
    <t>1-2</t>
  </si>
  <si>
    <t>1-3</t>
  </si>
  <si>
    <t>1-4</t>
  </si>
  <si>
    <t>2-1</t>
  </si>
  <si>
    <t>2-2</t>
  </si>
  <si>
    <t>2-3</t>
  </si>
  <si>
    <t>2-4</t>
  </si>
  <si>
    <t>3-1</t>
  </si>
  <si>
    <t>3-2</t>
  </si>
  <si>
    <t>3-3</t>
  </si>
  <si>
    <t>3-4</t>
  </si>
  <si>
    <t>4-1</t>
  </si>
  <si>
    <t>4-2</t>
  </si>
  <si>
    <t>4-3</t>
  </si>
  <si>
    <t>4-4</t>
  </si>
  <si>
    <t>5-1</t>
  </si>
  <si>
    <t>5-2</t>
  </si>
  <si>
    <t>5-3</t>
  </si>
  <si>
    <t>5-4</t>
  </si>
  <si>
    <t>6-1</t>
  </si>
  <si>
    <t>6-2</t>
  </si>
  <si>
    <t>6-3</t>
  </si>
  <si>
    <t>6-4</t>
  </si>
  <si>
    <t>7-1</t>
  </si>
  <si>
    <t>7-2</t>
  </si>
  <si>
    <t>7-3</t>
  </si>
  <si>
    <t>7-4</t>
  </si>
  <si>
    <t>81</t>
  </si>
  <si>
    <t>-</t>
  </si>
  <si>
    <t>75</t>
  </si>
  <si>
    <t>80</t>
  </si>
  <si>
    <t>84</t>
  </si>
  <si>
    <t>59</t>
  </si>
  <si>
    <t>73</t>
  </si>
  <si>
    <t>79</t>
  </si>
  <si>
    <t>86</t>
  </si>
  <si>
    <t>78</t>
  </si>
  <si>
    <t>83</t>
  </si>
  <si>
    <t>71</t>
  </si>
  <si>
    <t>72</t>
  </si>
  <si>
    <t>53</t>
  </si>
  <si>
    <t>82</t>
  </si>
  <si>
    <t>74</t>
  </si>
  <si>
    <t>+5</t>
  </si>
  <si>
    <t>+18</t>
  </si>
  <si>
    <t>+7</t>
  </si>
  <si>
    <t>+1</t>
  </si>
  <si>
    <t>+2</t>
  </si>
  <si>
    <t>+9</t>
  </si>
  <si>
    <t>+8</t>
  </si>
  <si>
    <t>+6</t>
  </si>
  <si>
    <t>Место</t>
  </si>
  <si>
    <t>№ в гонке</t>
  </si>
  <si>
    <t>Лучший круг в гонке</t>
  </si>
  <si>
    <t>Время</t>
  </si>
  <si>
    <t>Карт</t>
  </si>
  <si>
    <t>Круги</t>
  </si>
  <si>
    <t>Время/от лидера</t>
  </si>
  <si>
    <t>На круге</t>
  </si>
  <si>
    <t>На карте</t>
  </si>
  <si>
    <t>1 круг</t>
  </si>
  <si>
    <t>5 кругов</t>
  </si>
  <si>
    <t>РЕЗУЛЬТАТЫ 5-го этапа марафон-чемпионата "36 часов Жажды Скорости", 06.10.12</t>
  </si>
  <si>
    <t>CCCP</t>
  </si>
  <si>
    <t>12:00:36.77</t>
  </si>
  <si>
    <t>10 кругов</t>
  </si>
  <si>
    <t>Время на трассе (минут)</t>
  </si>
  <si>
    <t>Общее время гонки</t>
  </si>
  <si>
    <t>5(4)</t>
  </si>
  <si>
    <t>Комышан Ярик</t>
  </si>
  <si>
    <t>Таблица пит-стопов команды Kart Racing</t>
  </si>
  <si>
    <t>Корец Андрей</t>
  </si>
  <si>
    <t>Лучший круг</t>
  </si>
  <si>
    <t>Круг заезда на пит</t>
  </si>
  <si>
    <t>круг заезда на пит</t>
  </si>
  <si>
    <t>лучший круг</t>
  </si>
  <si>
    <t>круг звезда на пит</t>
  </si>
  <si>
    <t>Положение команд после 6 часов гонки (50%)</t>
  </si>
  <si>
    <t>Квала*</t>
  </si>
  <si>
    <t>Гонка 12 часов</t>
  </si>
  <si>
    <t>2 круга</t>
  </si>
  <si>
    <t>6:00:24.00</t>
  </si>
  <si>
    <t>Фин</t>
  </si>
  <si>
    <t>Обяз-ные</t>
  </si>
  <si>
    <t>Средний ЛК на отрезке</t>
  </si>
  <si>
    <t>Таблица пит-стопов команды CITY.COM</t>
  </si>
  <si>
    <t>Таблица пит-стопов команды 2FAST4U</t>
  </si>
  <si>
    <t>Таблица пит-стопов команды MC KARTING</t>
  </si>
  <si>
    <t>Первые 6 часов (50%)</t>
  </si>
  <si>
    <t>Таблица пит-стопов команды ЛИДЕР</t>
  </si>
  <si>
    <t>* сохранившиеся времена квалы могут немного отличаться от реальных у некоторых пилотов ;). Места в квале верны</t>
  </si>
  <si>
    <t>Таблица пит-стопов команды СССР</t>
  </si>
  <si>
    <t>Таблица пит-стопов команды БАБУШКИ RACING</t>
  </si>
  <si>
    <t>Новожилов Макс</t>
  </si>
  <si>
    <t>ЛК</t>
  </si>
  <si>
    <t>Кругов</t>
  </si>
  <si>
    <t>City.com</t>
  </si>
  <si>
    <t>СССР</t>
  </si>
  <si>
    <t>Бабушки</t>
  </si>
  <si>
    <t>Kart racing</t>
  </si>
  <si>
    <t>Карт №</t>
  </si>
  <si>
    <t>Лучший круг пилота в своей команде</t>
  </si>
  <si>
    <t>Лучший круг у данного пилота за гонку</t>
  </si>
  <si>
    <t>Лучшие круги в гонке на отрезках, топ 50</t>
  </si>
  <si>
    <t>В топ 10 половина времен показали City.com - трижды Кравец Олег и дважды Бахмацкий Олег.</t>
  </si>
  <si>
    <t>В топ 30 по 8 раз отметились 2Fast4U (6 из них - Бойко Коля)  и City.com (по 4 раза два Олега).</t>
  </si>
  <si>
    <t>Все 11 картов хотя бы раз отметились в топ 50 времен на отрезках, 8 из них - в топ 30.</t>
  </si>
  <si>
    <t xml:space="preserve">В то же время, половина из Топ 20 лучших кругов показана на карте №1. </t>
  </si>
  <si>
    <t>Этот карт был лучшим в гонке - не столько по времени круга, сколько по сочетанию сбалансированности и скорости.</t>
  </si>
  <si>
    <t>Средний ЛК</t>
  </si>
  <si>
    <t>Лучшие круги по картам, топ 5</t>
  </si>
  <si>
    <t>На этом этапе разброс между лучшим и худшим картами - всего около 0,5 сек.</t>
  </si>
  <si>
    <t>Более того, 8 картов (от №21 до №5) - менее, чем в 2-х десятых.</t>
  </si>
  <si>
    <t>Добавив еще факт всего 2-х поломок за все 12 часов гонки, можем констатировать великолепный уровень подготовки техники на Финал. Как впрочем и на всем Чемпионате ;)</t>
  </si>
  <si>
    <r>
      <t xml:space="preserve">Всего 5 пилотов показали лучшие времена на всех 11 картах: </t>
    </r>
    <r>
      <rPr>
        <b/>
        <sz val="14"/>
        <color theme="1"/>
        <rFont val="Calibri"/>
        <family val="2"/>
        <charset val="204"/>
        <scheme val="minor"/>
      </rPr>
      <t>Бахмацкий Олег (City.com) - на 4-х (!!!)</t>
    </r>
    <r>
      <rPr>
        <sz val="14"/>
        <color theme="1"/>
        <rFont val="Calibri"/>
        <family val="2"/>
        <charset val="204"/>
        <scheme val="minor"/>
      </rPr>
      <t>, Кравец Олег (City.com), Бойко Коля (2Fast4U) и Шендрик Влад (MC) - на 2-х,</t>
    </r>
  </si>
  <si>
    <t>Манило Денис (Лидер) - на 1-м. Вероятно тот факт, что двое из них из одной команды, и предопределило развязку Финала и всего Чемпионата.</t>
  </si>
  <si>
    <t>Рейтинг картов</t>
  </si>
  <si>
    <t>Мес-то</t>
  </si>
  <si>
    <t>Потери от лидера</t>
  </si>
  <si>
    <t>Карты</t>
  </si>
  <si>
    <t>Отрезки</t>
  </si>
  <si>
    <t>Потери</t>
  </si>
  <si>
    <t>Среднее</t>
  </si>
  <si>
    <t>Всего, сек</t>
  </si>
  <si>
    <t>Результат успешности стратегии</t>
  </si>
  <si>
    <t>Бабушки racing</t>
  </si>
  <si>
    <t>они и выиграли Финал.</t>
  </si>
  <si>
    <t>чем у Сити.ком и МС, которым они, впрочем, проиграли в гонке.</t>
  </si>
  <si>
    <t>компенсировать за счет других составляющих результата.</t>
  </si>
  <si>
    <t>стало умение команды не ехать слишком длинных отрезков на плохих картах (ни одного отрезка, где бы</t>
  </si>
  <si>
    <t>команда потеряла 15 и более секунд!)</t>
  </si>
  <si>
    <r>
      <t>Лучшая стратегия - у</t>
    </r>
    <r>
      <rPr>
        <b/>
        <sz val="12"/>
        <color theme="1"/>
        <rFont val="Calibri"/>
        <family val="2"/>
        <charset val="204"/>
        <scheme val="minor"/>
      </rPr>
      <t xml:space="preserve"> СССР</t>
    </r>
    <r>
      <rPr>
        <sz val="12"/>
        <color theme="1"/>
        <rFont val="Calibri"/>
        <family val="2"/>
        <charset val="204"/>
        <scheme val="minor"/>
      </rPr>
      <t xml:space="preserve">, которые не смогли этим сполна воспользоваться и в гонке заняли только 5(!) место. </t>
    </r>
  </si>
  <si>
    <r>
      <t xml:space="preserve">Стратегия у </t>
    </r>
    <r>
      <rPr>
        <b/>
        <sz val="12"/>
        <color theme="1"/>
        <rFont val="Calibri"/>
        <family val="2"/>
        <charset val="204"/>
        <scheme val="minor"/>
      </rPr>
      <t xml:space="preserve">2Fast4U </t>
    </r>
    <r>
      <rPr>
        <sz val="12"/>
        <color theme="1"/>
        <rFont val="Calibri"/>
        <family val="2"/>
        <charset val="204"/>
        <scheme val="minor"/>
      </rPr>
      <t xml:space="preserve">оказалась лучше, чем у главных конкурентов. Похоже, в первую очередь благодаря ей </t>
    </r>
  </si>
  <si>
    <r>
      <rPr>
        <b/>
        <sz val="12"/>
        <color theme="1"/>
        <rFont val="Calibri"/>
        <family val="2"/>
        <charset val="204"/>
        <scheme val="minor"/>
      </rPr>
      <t>MC karting</t>
    </r>
    <r>
      <rPr>
        <sz val="12"/>
        <color theme="1"/>
        <rFont val="Calibri"/>
        <family val="2"/>
        <charset val="204"/>
        <scheme val="minor"/>
      </rPr>
      <t xml:space="preserve"> явно переоценили возможности карта №10, потеряв на нем за всего 2 отрезка около 1 минуты.</t>
    </r>
  </si>
  <si>
    <r>
      <t xml:space="preserve">Несмотря на то, что </t>
    </r>
    <r>
      <rPr>
        <b/>
        <sz val="12"/>
        <color theme="1"/>
        <rFont val="Calibri"/>
        <family val="2"/>
        <charset val="204"/>
        <scheme val="minor"/>
      </rPr>
      <t>Лидеры</t>
    </r>
    <r>
      <rPr>
        <sz val="12"/>
        <color theme="1"/>
        <rFont val="Calibri"/>
        <family val="2"/>
        <charset val="204"/>
        <scheme val="minor"/>
      </rPr>
      <t xml:space="preserve"> ни разу не ехали на лучшем карте №1, их стратегия оказалась лучше, </t>
    </r>
  </si>
  <si>
    <r>
      <rPr>
        <b/>
        <sz val="12"/>
        <color theme="1"/>
        <rFont val="Calibri"/>
        <family val="2"/>
        <charset val="204"/>
        <scheme val="minor"/>
      </rPr>
      <t>City.com</t>
    </r>
    <r>
      <rPr>
        <sz val="12"/>
        <color theme="1"/>
        <rFont val="Calibri"/>
        <family val="2"/>
        <charset val="204"/>
        <scheme val="minor"/>
      </rPr>
      <t xml:space="preserve"> проиграли около 1 круга в стратегии победителям Финала, но половину этого времени сумели</t>
    </r>
  </si>
  <si>
    <r>
      <rPr>
        <b/>
        <sz val="12"/>
        <color theme="1"/>
        <rFont val="Calibri"/>
        <family val="2"/>
        <charset val="204"/>
        <scheme val="minor"/>
      </rPr>
      <t>Бабушки racing</t>
    </r>
    <r>
      <rPr>
        <sz val="12"/>
        <color theme="1"/>
        <rFont val="Calibri"/>
        <family val="2"/>
        <charset val="204"/>
        <scheme val="minor"/>
      </rPr>
      <t xml:space="preserve"> показали 3-ю по успешности стратегию, проехав лишь 1 раз на карте №1. Залогом успеха</t>
    </r>
  </si>
  <si>
    <r>
      <t xml:space="preserve">3 круга стратегического проигрыша </t>
    </r>
    <r>
      <rPr>
        <b/>
        <sz val="12"/>
        <color theme="1"/>
        <rFont val="Calibri"/>
        <family val="2"/>
        <charset val="204"/>
        <scheme val="minor"/>
      </rPr>
      <t>Kart racing</t>
    </r>
    <r>
      <rPr>
        <sz val="12"/>
        <color theme="1"/>
        <rFont val="Calibri"/>
        <family val="2"/>
        <charset val="204"/>
        <scheme val="minor"/>
      </rPr>
      <t xml:space="preserve"> - весомая составляющяя их общего отставания от лидера.</t>
    </r>
  </si>
  <si>
    <t>Успешность стратегии команд в выборе картов на 5-м Финальном этапе (на основании среднего ЛК)</t>
  </si>
</sst>
</file>

<file path=xl/styles.xml><?xml version="1.0" encoding="utf-8"?>
<styleSheet xmlns="http://schemas.openxmlformats.org/spreadsheetml/2006/main">
  <numFmts count="3">
    <numFmt numFmtId="164" formatCode="[$-F400]h:mm:ss\ AM/PM"/>
    <numFmt numFmtId="165" formatCode="0.0"/>
    <numFmt numFmtId="166" formatCode="0.000"/>
  </numFmts>
  <fonts count="45">
    <font>
      <sz val="11"/>
      <color theme="1"/>
      <name val="Calibri"/>
      <family val="2"/>
      <charset val="204"/>
      <scheme val="minor"/>
    </font>
    <font>
      <b/>
      <sz val="11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5"/>
      <color indexed="8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20"/>
      <color indexed="8"/>
      <name val="Calibri"/>
      <family val="2"/>
      <charset val="204"/>
    </font>
    <font>
      <b/>
      <sz val="15"/>
      <color theme="1"/>
      <name val="Calibri"/>
      <family val="2"/>
      <charset val="204"/>
      <scheme val="minor"/>
    </font>
    <font>
      <b/>
      <sz val="9"/>
      <color indexed="81"/>
      <name val="Tahoma"/>
      <family val="2"/>
      <charset val="204"/>
    </font>
    <font>
      <b/>
      <sz val="20"/>
      <color indexed="8"/>
      <name val="Calibri"/>
      <family val="2"/>
      <charset val="204"/>
    </font>
    <font>
      <sz val="9"/>
      <color indexed="81"/>
      <name val="Tahoma"/>
      <family val="2"/>
      <charset val="204"/>
    </font>
    <font>
      <sz val="13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8"/>
      <color indexed="8"/>
      <name val="Calibri"/>
      <family val="2"/>
      <charset val="204"/>
    </font>
    <font>
      <sz val="14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3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trike/>
      <sz val="18"/>
      <color indexed="8"/>
      <name val="Calibri"/>
      <family val="2"/>
      <charset val="204"/>
    </font>
    <font>
      <b/>
      <sz val="18"/>
      <color rgb="FFFF0000"/>
      <name val="Calibri"/>
      <family val="2"/>
      <charset val="204"/>
    </font>
    <font>
      <sz val="18"/>
      <name val="Calibri"/>
      <family val="2"/>
      <charset val="204"/>
    </font>
    <font>
      <b/>
      <sz val="18"/>
      <name val="Calibri"/>
      <family val="2"/>
      <charset val="204"/>
    </font>
    <font>
      <b/>
      <sz val="20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color rgb="FFFF0000"/>
      <name val="Calibri"/>
      <family val="2"/>
      <charset val="204"/>
    </font>
    <font>
      <b/>
      <sz val="11"/>
      <name val="Calibri"/>
      <family val="2"/>
      <charset val="204"/>
    </font>
    <font>
      <sz val="11"/>
      <name val="Calibri"/>
      <family val="2"/>
      <charset val="204"/>
    </font>
    <font>
      <sz val="13"/>
      <color indexed="8"/>
      <name val="Calibri"/>
      <family val="2"/>
      <charset val="204"/>
    </font>
    <font>
      <b/>
      <sz val="13"/>
      <color rgb="FFFF0000"/>
      <name val="Calibri"/>
      <family val="2"/>
      <charset val="204"/>
    </font>
    <font>
      <b/>
      <sz val="13"/>
      <name val="Calibri"/>
      <family val="2"/>
      <charset val="204"/>
    </font>
    <font>
      <sz val="13"/>
      <name val="Calibri"/>
      <family val="2"/>
      <charset val="204"/>
    </font>
    <font>
      <b/>
      <sz val="13"/>
      <color rgb="FFFF0000"/>
      <name val="Calibri"/>
      <family val="2"/>
      <charset val="204"/>
      <scheme val="minor"/>
    </font>
    <font>
      <sz val="15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3"/>
      <name val="Calibri"/>
      <family val="2"/>
      <charset val="204"/>
      <scheme val="minor"/>
    </font>
    <font>
      <u/>
      <sz val="14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theme="8" tint="0.79998168889431442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0" fillId="0" borderId="0" xfId="0" applyBorder="1"/>
    <xf numFmtId="0" fontId="0" fillId="0" borderId="3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/>
    </xf>
    <xf numFmtId="0" fontId="0" fillId="0" borderId="6" xfId="0" applyFont="1" applyBorder="1" applyAlignment="1">
      <alignment horizontal="center" vertical="center"/>
    </xf>
    <xf numFmtId="0" fontId="0" fillId="0" borderId="21" xfId="0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0" fontId="0" fillId="0" borderId="29" xfId="0" applyBorder="1" applyAlignment="1">
      <alignment horizontal="left" vertical="center"/>
    </xf>
    <xf numFmtId="0" fontId="0" fillId="0" borderId="0" xfId="0" applyAlignment="1">
      <alignment horizontal="left"/>
    </xf>
    <xf numFmtId="0" fontId="4" fillId="0" borderId="18" xfId="0" applyFont="1" applyBorder="1" applyAlignment="1">
      <alignment horizontal="left" vertical="center"/>
    </xf>
    <xf numFmtId="164" fontId="0" fillId="0" borderId="18" xfId="0" applyNumberFormat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49" fontId="15" fillId="0" borderId="22" xfId="0" applyNumberFormat="1" applyFont="1" applyBorder="1" applyAlignment="1">
      <alignment horizontal="center" vertical="center"/>
    </xf>
    <xf numFmtId="49" fontId="15" fillId="0" borderId="41" xfId="0" applyNumberFormat="1" applyFont="1" applyBorder="1" applyAlignment="1">
      <alignment horizontal="center" vertical="center"/>
    </xf>
    <xf numFmtId="49" fontId="15" fillId="0" borderId="23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vertical="center"/>
    </xf>
    <xf numFmtId="49" fontId="15" fillId="0" borderId="24" xfId="0" applyNumberFormat="1" applyFont="1" applyBorder="1" applyAlignment="1">
      <alignment horizontal="center" vertical="center"/>
    </xf>
    <xf numFmtId="49" fontId="15" fillId="0" borderId="44" xfId="0" applyNumberFormat="1" applyFont="1" applyBorder="1" applyAlignment="1">
      <alignment horizontal="center" vertical="center"/>
    </xf>
    <xf numFmtId="0" fontId="15" fillId="0" borderId="16" xfId="0" applyFont="1" applyBorder="1" applyAlignment="1">
      <alignment vertical="center"/>
    </xf>
    <xf numFmtId="49" fontId="15" fillId="0" borderId="25" xfId="0" applyNumberFormat="1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49" fontId="15" fillId="0" borderId="45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vertical="center"/>
    </xf>
    <xf numFmtId="49" fontId="15" fillId="0" borderId="26" xfId="0" applyNumberFormat="1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9" fontId="15" fillId="0" borderId="46" xfId="0" applyNumberFormat="1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/>
    </xf>
    <xf numFmtId="49" fontId="15" fillId="0" borderId="47" xfId="0" applyNumberFormat="1" applyFont="1" applyBorder="1" applyAlignment="1">
      <alignment horizontal="center" vertical="center"/>
    </xf>
    <xf numFmtId="49" fontId="15" fillId="0" borderId="10" xfId="0" applyNumberFormat="1" applyFont="1" applyBorder="1" applyAlignment="1">
      <alignment horizontal="center" vertical="center"/>
    </xf>
    <xf numFmtId="0" fontId="15" fillId="0" borderId="8" xfId="0" applyFont="1" applyBorder="1" applyAlignment="1">
      <alignment vertical="center"/>
    </xf>
    <xf numFmtId="49" fontId="15" fillId="0" borderId="39" xfId="0" applyNumberFormat="1" applyFont="1" applyBorder="1" applyAlignment="1">
      <alignment horizontal="center" vertical="center"/>
    </xf>
    <xf numFmtId="0" fontId="15" fillId="0" borderId="17" xfId="0" applyFont="1" applyBorder="1" applyAlignment="1">
      <alignment vertical="center"/>
    </xf>
    <xf numFmtId="49" fontId="15" fillId="0" borderId="38" xfId="0" applyNumberFormat="1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49" fontId="15" fillId="0" borderId="40" xfId="0" applyNumberFormat="1" applyFont="1" applyBorder="1" applyAlignment="1">
      <alignment horizontal="center" vertical="center"/>
    </xf>
    <xf numFmtId="0" fontId="15" fillId="0" borderId="37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18" fillId="0" borderId="0" xfId="0" applyFont="1" applyAlignment="1">
      <alignment horizontal="left"/>
    </xf>
    <xf numFmtId="2" fontId="0" fillId="0" borderId="19" xfId="0" applyNumberForma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2" fontId="14" fillId="0" borderId="1" xfId="0" applyNumberFormat="1" applyFont="1" applyBorder="1" applyAlignment="1">
      <alignment horizontal="center" vertical="center"/>
    </xf>
    <xf numFmtId="45" fontId="14" fillId="0" borderId="1" xfId="0" applyNumberFormat="1" applyFont="1" applyBorder="1" applyAlignment="1">
      <alignment horizontal="center" vertical="center"/>
    </xf>
    <xf numFmtId="2" fontId="16" fillId="0" borderId="1" xfId="0" applyNumberFormat="1" applyFont="1" applyBorder="1" applyAlignment="1">
      <alignment horizontal="center" vertical="center"/>
    </xf>
    <xf numFmtId="21" fontId="14" fillId="0" borderId="1" xfId="0" applyNumberFormat="1" applyFont="1" applyBorder="1" applyAlignment="1">
      <alignment horizontal="center" vertical="center"/>
    </xf>
    <xf numFmtId="2" fontId="20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21" fontId="19" fillId="0" borderId="5" xfId="0" applyNumberFormat="1" applyFont="1" applyBorder="1" applyAlignment="1">
      <alignment horizontal="center" vertical="center"/>
    </xf>
    <xf numFmtId="21" fontId="19" fillId="0" borderId="5" xfId="0" applyNumberFormat="1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1" fontId="14" fillId="0" borderId="3" xfId="0" applyNumberFormat="1" applyFont="1" applyBorder="1" applyAlignment="1">
      <alignment horizontal="center" vertical="center"/>
    </xf>
    <xf numFmtId="45" fontId="14" fillId="0" borderId="3" xfId="0" applyNumberFormat="1" applyFont="1" applyBorder="1" applyAlignment="1">
      <alignment horizontal="center" vertical="center"/>
    </xf>
    <xf numFmtId="164" fontId="14" fillId="2" borderId="5" xfId="0" applyNumberFormat="1" applyFont="1" applyFill="1" applyBorder="1" applyAlignment="1">
      <alignment horizontal="center" vertical="center"/>
    </xf>
    <xf numFmtId="164" fontId="14" fillId="4" borderId="5" xfId="0" applyNumberFormat="1" applyFont="1" applyFill="1" applyBorder="1" applyAlignment="1">
      <alignment horizontal="center" vertical="center"/>
    </xf>
    <xf numFmtId="164" fontId="14" fillId="5" borderId="5" xfId="0" applyNumberFormat="1" applyFont="1" applyFill="1" applyBorder="1" applyAlignment="1">
      <alignment horizontal="center" vertical="center"/>
    </xf>
    <xf numFmtId="164" fontId="14" fillId="6" borderId="2" xfId="0" applyNumberFormat="1" applyFont="1" applyFill="1" applyBorder="1" applyAlignment="1">
      <alignment horizontal="center" vertical="center"/>
    </xf>
    <xf numFmtId="45" fontId="14" fillId="0" borderId="1" xfId="0" applyNumberFormat="1" applyFont="1" applyFill="1" applyBorder="1" applyAlignment="1">
      <alignment horizontal="center" vertical="center"/>
    </xf>
    <xf numFmtId="45" fontId="14" fillId="7" borderId="1" xfId="0" applyNumberFormat="1" applyFont="1" applyFill="1" applyBorder="1" applyAlignment="1">
      <alignment horizontal="center" vertical="center"/>
    </xf>
    <xf numFmtId="21" fontId="19" fillId="0" borderId="52" xfId="0" applyNumberFormat="1" applyFont="1" applyBorder="1" applyAlignment="1">
      <alignment horizontal="center" vertical="center"/>
    </xf>
    <xf numFmtId="164" fontId="14" fillId="6" borderId="5" xfId="0" applyNumberFormat="1" applyFont="1" applyFill="1" applyBorder="1" applyAlignment="1">
      <alignment horizontal="center" vertical="center"/>
    </xf>
    <xf numFmtId="164" fontId="14" fillId="5" borderId="2" xfId="0" applyNumberFormat="1" applyFont="1" applyFill="1" applyBorder="1" applyAlignment="1">
      <alignment horizontal="center" vertical="center"/>
    </xf>
    <xf numFmtId="45" fontId="14" fillId="7" borderId="3" xfId="0" applyNumberFormat="1" applyFont="1" applyFill="1" applyBorder="1" applyAlignment="1">
      <alignment horizontal="center" vertical="center"/>
    </xf>
    <xf numFmtId="2" fontId="21" fillId="0" borderId="1" xfId="0" applyNumberFormat="1" applyFont="1" applyBorder="1" applyAlignment="1">
      <alignment horizontal="center" vertical="center"/>
    </xf>
    <xf numFmtId="2" fontId="22" fillId="0" borderId="1" xfId="0" applyNumberFormat="1" applyFont="1" applyBorder="1" applyAlignment="1">
      <alignment horizontal="center" vertical="center"/>
    </xf>
    <xf numFmtId="2" fontId="16" fillId="0" borderId="3" xfId="0" applyNumberFormat="1" applyFont="1" applyBorder="1" applyAlignment="1">
      <alignment horizontal="center" vertical="center"/>
    </xf>
    <xf numFmtId="2" fontId="23" fillId="0" borderId="51" xfId="0" applyNumberFormat="1" applyFont="1" applyBorder="1" applyAlignment="1">
      <alignment horizontal="center" vertical="center"/>
    </xf>
    <xf numFmtId="2" fontId="23" fillId="0" borderId="13" xfId="0" applyNumberFormat="1" applyFont="1" applyBorder="1" applyAlignment="1">
      <alignment horizontal="center" vertical="center"/>
    </xf>
    <xf numFmtId="164" fontId="19" fillId="0" borderId="5" xfId="0" applyNumberFormat="1" applyFont="1" applyFill="1" applyBorder="1" applyAlignment="1">
      <alignment horizontal="center" vertical="center"/>
    </xf>
    <xf numFmtId="45" fontId="14" fillId="0" borderId="3" xfId="0" applyNumberFormat="1" applyFont="1" applyFill="1" applyBorder="1" applyAlignment="1">
      <alignment horizontal="center" vertical="center"/>
    </xf>
    <xf numFmtId="2" fontId="20" fillId="0" borderId="3" xfId="0" applyNumberFormat="1" applyFont="1" applyBorder="1" applyAlignment="1">
      <alignment horizontal="center" vertical="center"/>
    </xf>
    <xf numFmtId="2" fontId="22" fillId="0" borderId="3" xfId="0" applyNumberFormat="1" applyFont="1" applyBorder="1" applyAlignment="1">
      <alignment horizontal="center" vertical="center"/>
    </xf>
    <xf numFmtId="45" fontId="14" fillId="8" borderId="1" xfId="0" applyNumberFormat="1" applyFont="1" applyFill="1" applyBorder="1" applyAlignment="1">
      <alignment horizontal="center" vertical="center"/>
    </xf>
    <xf numFmtId="45" fontId="14" fillId="8" borderId="3" xfId="0" applyNumberFormat="1" applyFont="1" applyFill="1" applyBorder="1" applyAlignment="1">
      <alignment horizontal="center" vertical="center"/>
    </xf>
    <xf numFmtId="164" fontId="14" fillId="2" borderId="2" xfId="0" applyNumberFormat="1" applyFont="1" applyFill="1" applyBorder="1" applyAlignment="1">
      <alignment horizontal="center" vertical="center"/>
    </xf>
    <xf numFmtId="2" fontId="21" fillId="0" borderId="1" xfId="0" applyNumberFormat="1" applyFont="1" applyFill="1" applyBorder="1" applyAlignment="1">
      <alignment horizontal="center" vertical="center"/>
    </xf>
    <xf numFmtId="2" fontId="21" fillId="0" borderId="3" xfId="0" applyNumberFormat="1" applyFont="1" applyBorder="1" applyAlignment="1">
      <alignment horizontal="center" vertical="center"/>
    </xf>
    <xf numFmtId="0" fontId="24" fillId="0" borderId="0" xfId="0" applyFont="1"/>
    <xf numFmtId="0" fontId="0" fillId="0" borderId="53" xfId="0" applyFont="1" applyBorder="1" applyAlignment="1">
      <alignment horizontal="center"/>
    </xf>
    <xf numFmtId="0" fontId="0" fillId="0" borderId="54" xfId="0" applyFont="1" applyBorder="1" applyAlignment="1">
      <alignment horizontal="left"/>
    </xf>
    <xf numFmtId="0" fontId="0" fillId="0" borderId="54" xfId="0" applyFont="1" applyBorder="1" applyAlignment="1">
      <alignment horizontal="center"/>
    </xf>
    <xf numFmtId="0" fontId="24" fillId="0" borderId="54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2" fontId="26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2" fontId="27" fillId="0" borderId="7" xfId="0" applyNumberFormat="1" applyFont="1" applyBorder="1" applyAlignment="1">
      <alignment horizontal="center" vertical="center"/>
    </xf>
    <xf numFmtId="2" fontId="27" fillId="0" borderId="1" xfId="0" applyNumberFormat="1" applyFont="1" applyBorder="1" applyAlignment="1">
      <alignment horizontal="center" vertical="center"/>
    </xf>
    <xf numFmtId="2" fontId="28" fillId="0" borderId="1" xfId="0" applyNumberFormat="1" applyFont="1" applyBorder="1" applyAlignment="1">
      <alignment horizontal="center" vertical="center"/>
    </xf>
    <xf numFmtId="0" fontId="28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horizontal="center"/>
    </xf>
    <xf numFmtId="0" fontId="28" fillId="0" borderId="7" xfId="0" applyFont="1" applyBorder="1" applyAlignment="1">
      <alignment horizontal="center" vertical="center"/>
    </xf>
    <xf numFmtId="0" fontId="24" fillId="0" borderId="1" xfId="0" applyFont="1" applyBorder="1" applyAlignment="1">
      <alignment horizontal="left"/>
    </xf>
    <xf numFmtId="0" fontId="24" fillId="0" borderId="1" xfId="0" applyFont="1" applyBorder="1" applyAlignment="1">
      <alignment horizontal="center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horizontal="left" vertical="center"/>
    </xf>
    <xf numFmtId="2" fontId="25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2" fontId="28" fillId="0" borderId="1" xfId="0" applyNumberFormat="1" applyFont="1" applyFill="1" applyBorder="1" applyAlignment="1">
      <alignment horizontal="center" vertical="center"/>
    </xf>
    <xf numFmtId="0" fontId="12" fillId="0" borderId="57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6" xfId="0" applyFont="1" applyBorder="1" applyAlignment="1">
      <alignment horizontal="center" vertical="center"/>
    </xf>
    <xf numFmtId="0" fontId="0" fillId="0" borderId="57" xfId="0" applyBorder="1" applyAlignment="1">
      <alignment vertical="center"/>
    </xf>
    <xf numFmtId="0" fontId="12" fillId="0" borderId="6" xfId="0" applyFont="1" applyBorder="1" applyAlignment="1">
      <alignment horizontal="center" vertical="center"/>
    </xf>
    <xf numFmtId="2" fontId="30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2" fontId="31" fillId="0" borderId="1" xfId="0" applyNumberFormat="1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2" fontId="30" fillId="0" borderId="3" xfId="0" applyNumberFormat="1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0" xfId="0" applyBorder="1" applyAlignment="1">
      <alignment horizontal="center"/>
    </xf>
    <xf numFmtId="0" fontId="29" fillId="0" borderId="0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33" fillId="0" borderId="19" xfId="0" applyFont="1" applyBorder="1" applyAlignment="1">
      <alignment horizontal="center" vertical="center"/>
    </xf>
    <xf numFmtId="0" fontId="29" fillId="0" borderId="32" xfId="0" applyFont="1" applyFill="1" applyBorder="1" applyAlignment="1">
      <alignment vertical="center"/>
    </xf>
    <xf numFmtId="0" fontId="29" fillId="0" borderId="32" xfId="0" applyFont="1" applyFill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3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7" fillId="0" borderId="19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left"/>
    </xf>
    <xf numFmtId="0" fontId="34" fillId="0" borderId="0" xfId="0" applyFont="1" applyAlignment="1">
      <alignment horizontal="left"/>
    </xf>
    <xf numFmtId="0" fontId="35" fillId="0" borderId="0" xfId="0" applyFont="1" applyAlignment="1">
      <alignment horizontal="left"/>
    </xf>
    <xf numFmtId="0" fontId="32" fillId="0" borderId="7" xfId="0" applyFont="1" applyBorder="1" applyAlignment="1">
      <alignment horizontal="left" vertical="center"/>
    </xf>
    <xf numFmtId="0" fontId="36" fillId="0" borderId="7" xfId="0" applyFont="1" applyBorder="1" applyAlignment="1">
      <alignment horizontal="center" vertical="center"/>
    </xf>
    <xf numFmtId="0" fontId="36" fillId="0" borderId="1" xfId="0" applyFont="1" applyBorder="1" applyAlignment="1">
      <alignment horizontal="left" vertical="center"/>
    </xf>
    <xf numFmtId="0" fontId="36" fillId="0" borderId="1" xfId="0" applyFont="1" applyBorder="1" applyAlignment="1">
      <alignment horizontal="center" vertical="center"/>
    </xf>
    <xf numFmtId="0" fontId="32" fillId="0" borderId="1" xfId="0" applyFont="1" applyBorder="1" applyAlignment="1">
      <alignment horizontal="left" vertical="center"/>
    </xf>
    <xf numFmtId="2" fontId="29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center"/>
    </xf>
    <xf numFmtId="0" fontId="36" fillId="0" borderId="10" xfId="0" applyFont="1" applyBorder="1" applyAlignment="1">
      <alignment horizontal="center" vertical="center"/>
    </xf>
    <xf numFmtId="2" fontId="30" fillId="0" borderId="10" xfId="0" applyNumberFormat="1" applyFont="1" applyBorder="1" applyAlignment="1">
      <alignment horizontal="center" vertical="center"/>
    </xf>
    <xf numFmtId="0" fontId="36" fillId="0" borderId="11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6" fillId="0" borderId="52" xfId="0" applyFont="1" applyBorder="1" applyAlignment="1">
      <alignment horizontal="center" vertical="center"/>
    </xf>
    <xf numFmtId="0" fontId="36" fillId="0" borderId="3" xfId="0" applyFont="1" applyBorder="1" applyAlignment="1">
      <alignment horizontal="left" vertical="center"/>
    </xf>
    <xf numFmtId="0" fontId="36" fillId="0" borderId="39" xfId="0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 vertical="center"/>
    </xf>
    <xf numFmtId="0" fontId="32" fillId="0" borderId="2" xfId="0" applyFont="1" applyBorder="1" applyAlignment="1">
      <alignment horizontal="center" vertical="center"/>
    </xf>
    <xf numFmtId="2" fontId="31" fillId="0" borderId="10" xfId="0" applyNumberFormat="1" applyFont="1" applyBorder="1" applyAlignment="1">
      <alignment horizontal="center" vertical="center"/>
    </xf>
    <xf numFmtId="0" fontId="32" fillId="0" borderId="3" xfId="0" applyFont="1" applyBorder="1" applyAlignment="1">
      <alignment horizontal="left" vertical="center"/>
    </xf>
    <xf numFmtId="0" fontId="32" fillId="0" borderId="3" xfId="0" applyFont="1" applyBorder="1" applyAlignment="1">
      <alignment horizontal="center" vertical="center"/>
    </xf>
    <xf numFmtId="2" fontId="32" fillId="0" borderId="3" xfId="0" applyNumberFormat="1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2" fontId="32" fillId="0" borderId="1" xfId="0" applyNumberFormat="1" applyFont="1" applyFill="1" applyBorder="1" applyAlignment="1">
      <alignment horizontal="center" vertical="center"/>
    </xf>
    <xf numFmtId="0" fontId="36" fillId="0" borderId="10" xfId="0" applyFont="1" applyBorder="1" applyAlignment="1">
      <alignment horizontal="left" vertical="center"/>
    </xf>
    <xf numFmtId="2" fontId="29" fillId="0" borderId="10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36" fillId="0" borderId="9" xfId="0" applyFont="1" applyBorder="1" applyAlignment="1">
      <alignment horizontal="center" vertical="center"/>
    </xf>
    <xf numFmtId="2" fontId="32" fillId="0" borderId="9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2" fontId="31" fillId="0" borderId="0" xfId="0" applyNumberFormat="1" applyFont="1" applyBorder="1" applyAlignment="1">
      <alignment horizontal="center"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0" fillId="0" borderId="59" xfId="0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32" fillId="0" borderId="10" xfId="0" applyFont="1" applyBorder="1" applyAlignment="1">
      <alignment horizontal="center" vertical="center"/>
    </xf>
    <xf numFmtId="0" fontId="13" fillId="0" borderId="0" xfId="0" applyFont="1"/>
    <xf numFmtId="2" fontId="32" fillId="0" borderId="10" xfId="0" applyNumberFormat="1" applyFont="1" applyBorder="1" applyAlignment="1">
      <alignment horizontal="center" vertical="center"/>
    </xf>
    <xf numFmtId="0" fontId="35" fillId="0" borderId="0" xfId="0" applyFont="1"/>
    <xf numFmtId="0" fontId="37" fillId="0" borderId="0" xfId="0" applyFont="1"/>
    <xf numFmtId="0" fontId="32" fillId="0" borderId="0" xfId="0" applyFont="1" applyBorder="1" applyAlignment="1">
      <alignment horizontal="center" vertical="center"/>
    </xf>
    <xf numFmtId="0" fontId="36" fillId="0" borderId="9" xfId="0" applyFont="1" applyBorder="1" applyAlignment="1">
      <alignment horizontal="left" vertical="center"/>
    </xf>
    <xf numFmtId="0" fontId="36" fillId="0" borderId="55" xfId="0" applyFont="1" applyBorder="1" applyAlignment="1">
      <alignment horizontal="center" vertical="center"/>
    </xf>
    <xf numFmtId="0" fontId="32" fillId="0" borderId="10" xfId="0" applyFont="1" applyBorder="1" applyAlignment="1">
      <alignment vertical="center"/>
    </xf>
    <xf numFmtId="2" fontId="29" fillId="0" borderId="0" xfId="0" applyNumberFormat="1" applyFont="1" applyBorder="1" applyAlignment="1">
      <alignment horizontal="center" vertical="center"/>
    </xf>
    <xf numFmtId="0" fontId="32" fillId="0" borderId="0" xfId="0" applyFont="1" applyBorder="1" applyAlignment="1">
      <alignment horizontal="left" vertical="center"/>
    </xf>
    <xf numFmtId="2" fontId="32" fillId="0" borderId="0" xfId="0" applyNumberFormat="1" applyFont="1" applyBorder="1" applyAlignment="1">
      <alignment horizontal="center" vertical="center"/>
    </xf>
    <xf numFmtId="0" fontId="36" fillId="0" borderId="0" xfId="0" applyFont="1" applyBorder="1" applyAlignment="1">
      <alignment horizontal="left" vertical="center"/>
    </xf>
    <xf numFmtId="0" fontId="36" fillId="0" borderId="0" xfId="0" applyFont="1" applyBorder="1" applyAlignment="1">
      <alignment horizontal="center" vertical="center"/>
    </xf>
    <xf numFmtId="0" fontId="40" fillId="0" borderId="4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38" fillId="0" borderId="4" xfId="0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24" xfId="0" applyFont="1" applyBorder="1" applyAlignment="1">
      <alignment horizontal="center" vertical="center"/>
    </xf>
    <xf numFmtId="0" fontId="39" fillId="0" borderId="3" xfId="0" applyFont="1" applyBorder="1" applyAlignment="1">
      <alignment horizontal="center" vertical="center" wrapText="1"/>
    </xf>
    <xf numFmtId="0" fontId="39" fillId="0" borderId="2" xfId="0" applyFont="1" applyBorder="1" applyAlignment="1">
      <alignment horizontal="center" vertical="center" wrapText="1"/>
    </xf>
    <xf numFmtId="0" fontId="38" fillId="0" borderId="16" xfId="0" applyFont="1" applyBorder="1" applyAlignment="1">
      <alignment horizontal="center" vertical="center"/>
    </xf>
    <xf numFmtId="0" fontId="40" fillId="0" borderId="16" xfId="0" applyFont="1" applyBorder="1" applyAlignment="1">
      <alignment horizontal="center" vertical="center"/>
    </xf>
    <xf numFmtId="0" fontId="40" fillId="0" borderId="10" xfId="0" applyFont="1" applyBorder="1" applyAlignment="1">
      <alignment horizontal="center" vertical="center"/>
    </xf>
    <xf numFmtId="165" fontId="38" fillId="0" borderId="52" xfId="0" applyNumberFormat="1" applyFont="1" applyBorder="1" applyAlignment="1">
      <alignment horizontal="center"/>
    </xf>
    <xf numFmtId="0" fontId="40" fillId="0" borderId="8" xfId="0" applyFont="1" applyBorder="1" applyAlignment="1">
      <alignment horizontal="center" vertical="center"/>
    </xf>
    <xf numFmtId="0" fontId="40" fillId="0" borderId="7" xfId="0" applyFont="1" applyBorder="1" applyAlignment="1">
      <alignment horizontal="center" vertical="center"/>
    </xf>
    <xf numFmtId="0" fontId="38" fillId="0" borderId="6" xfId="0" applyFont="1" applyBorder="1" applyAlignment="1">
      <alignment horizontal="center" vertical="center"/>
    </xf>
    <xf numFmtId="2" fontId="40" fillId="0" borderId="5" xfId="0" applyNumberFormat="1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165" fontId="38" fillId="0" borderId="5" xfId="0" applyNumberFormat="1" applyFont="1" applyBorder="1" applyAlignment="1">
      <alignment horizontal="center"/>
    </xf>
    <xf numFmtId="0" fontId="38" fillId="0" borderId="17" xfId="0" applyFont="1" applyBorder="1" applyAlignment="1">
      <alignment horizontal="center" vertical="center"/>
    </xf>
    <xf numFmtId="2" fontId="40" fillId="0" borderId="58" xfId="0" applyNumberFormat="1" applyFont="1" applyBorder="1" applyAlignment="1">
      <alignment horizontal="center" vertical="center"/>
    </xf>
    <xf numFmtId="0" fontId="38" fillId="0" borderId="53" xfId="0" applyFont="1" applyBorder="1" applyAlignment="1">
      <alignment horizontal="center"/>
    </xf>
    <xf numFmtId="0" fontId="40" fillId="0" borderId="17" xfId="0" applyFont="1" applyBorder="1" applyAlignment="1">
      <alignment horizontal="center" vertical="center"/>
    </xf>
    <xf numFmtId="0" fontId="40" fillId="0" borderId="9" xfId="0" applyFont="1" applyBorder="1" applyAlignment="1">
      <alignment horizontal="center" vertical="center"/>
    </xf>
    <xf numFmtId="165" fontId="41" fillId="0" borderId="51" xfId="0" applyNumberFormat="1" applyFont="1" applyBorder="1" applyAlignment="1">
      <alignment horizontal="center"/>
    </xf>
    <xf numFmtId="165" fontId="42" fillId="0" borderId="51" xfId="0" applyNumberFormat="1" applyFont="1" applyBorder="1" applyAlignment="1">
      <alignment horizontal="center"/>
    </xf>
    <xf numFmtId="0" fontId="0" fillId="0" borderId="0" xfId="0" applyFont="1" applyAlignment="1">
      <alignment horizontal="center"/>
    </xf>
    <xf numFmtId="165" fontId="0" fillId="0" borderId="0" xfId="0" applyNumberFormat="1" applyFont="1" applyAlignment="1">
      <alignment horizontal="center"/>
    </xf>
    <xf numFmtId="0" fontId="38" fillId="0" borderId="0" xfId="0" applyFont="1" applyAlignment="1">
      <alignment horizontal="left"/>
    </xf>
    <xf numFmtId="2" fontId="40" fillId="0" borderId="11" xfId="0" applyNumberFormat="1" applyFont="1" applyBorder="1" applyAlignment="1">
      <alignment horizontal="center" vertical="center"/>
    </xf>
    <xf numFmtId="0" fontId="40" fillId="3" borderId="6" xfId="0" applyFont="1" applyFill="1" applyBorder="1" applyAlignment="1">
      <alignment horizontal="center" vertical="center"/>
    </xf>
    <xf numFmtId="0" fontId="40" fillId="3" borderId="1" xfId="0" applyFont="1" applyFill="1" applyBorder="1" applyAlignment="1">
      <alignment horizontal="center" vertical="center"/>
    </xf>
    <xf numFmtId="165" fontId="38" fillId="3" borderId="5" xfId="0" applyNumberFormat="1" applyFont="1" applyFill="1" applyBorder="1" applyAlignment="1">
      <alignment horizontal="center"/>
    </xf>
    <xf numFmtId="165" fontId="38" fillId="3" borderId="52" xfId="0" applyNumberFormat="1" applyFont="1" applyFill="1" applyBorder="1" applyAlignment="1">
      <alignment horizontal="center"/>
    </xf>
    <xf numFmtId="165" fontId="39" fillId="0" borderId="51" xfId="0" applyNumberFormat="1" applyFont="1" applyFill="1" applyBorder="1" applyAlignment="1">
      <alignment horizontal="center"/>
    </xf>
    <xf numFmtId="0" fontId="40" fillId="0" borderId="6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165" fontId="38" fillId="0" borderId="52" xfId="0" applyNumberFormat="1" applyFont="1" applyFill="1" applyBorder="1" applyAlignment="1">
      <alignment horizontal="center"/>
    </xf>
    <xf numFmtId="0" fontId="40" fillId="9" borderId="6" xfId="0" applyFont="1" applyFill="1" applyBorder="1" applyAlignment="1">
      <alignment horizontal="center" vertical="center"/>
    </xf>
    <xf numFmtId="0" fontId="40" fillId="9" borderId="1" xfId="0" applyFont="1" applyFill="1" applyBorder="1" applyAlignment="1">
      <alignment horizontal="center" vertical="center"/>
    </xf>
    <xf numFmtId="165" fontId="38" fillId="9" borderId="52" xfId="0" applyNumberFormat="1" applyFont="1" applyFill="1" applyBorder="1" applyAlignment="1">
      <alignment horizontal="center"/>
    </xf>
    <xf numFmtId="165" fontId="38" fillId="9" borderId="5" xfId="0" applyNumberFormat="1" applyFont="1" applyFill="1" applyBorder="1" applyAlignment="1">
      <alignment horizontal="center"/>
    </xf>
    <xf numFmtId="0" fontId="40" fillId="3" borderId="8" xfId="0" applyFont="1" applyFill="1" applyBorder="1" applyAlignment="1">
      <alignment horizontal="center" vertical="center"/>
    </xf>
    <xf numFmtId="0" fontId="40" fillId="3" borderId="7" xfId="0" applyFont="1" applyFill="1" applyBorder="1" applyAlignment="1">
      <alignment horizontal="center" vertical="center"/>
    </xf>
    <xf numFmtId="0" fontId="38" fillId="0" borderId="0" xfId="0" applyFont="1"/>
    <xf numFmtId="165" fontId="43" fillId="0" borderId="51" xfId="0" applyNumberFormat="1" applyFont="1" applyBorder="1" applyAlignment="1">
      <alignment horizontal="center"/>
    </xf>
    <xf numFmtId="2" fontId="39" fillId="0" borderId="51" xfId="0" applyNumberFormat="1" applyFont="1" applyBorder="1" applyAlignment="1">
      <alignment horizontal="center"/>
    </xf>
    <xf numFmtId="0" fontId="0" fillId="0" borderId="18" xfId="0" applyFont="1" applyBorder="1" applyAlignment="1">
      <alignment horizontal="left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0" fontId="2" fillId="0" borderId="35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12" fillId="0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3" fillId="0" borderId="33" xfId="0" applyFont="1" applyFill="1" applyBorder="1" applyAlignment="1">
      <alignment horizontal="center" vertical="center"/>
    </xf>
    <xf numFmtId="0" fontId="13" fillId="0" borderId="42" xfId="0" applyFont="1" applyFill="1" applyBorder="1" applyAlignment="1">
      <alignment horizontal="center" vertical="center"/>
    </xf>
    <xf numFmtId="0" fontId="13" fillId="0" borderId="37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 textRotation="90"/>
    </xf>
    <xf numFmtId="0" fontId="14" fillId="0" borderId="43" xfId="0" applyFont="1" applyFill="1" applyBorder="1" applyAlignment="1">
      <alignment horizontal="center" vertical="center" textRotation="90"/>
    </xf>
    <xf numFmtId="0" fontId="14" fillId="0" borderId="13" xfId="0" applyFont="1" applyFill="1" applyBorder="1" applyAlignment="1">
      <alignment horizontal="center" vertical="center" textRotation="90"/>
    </xf>
    <xf numFmtId="0" fontId="2" fillId="0" borderId="36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 textRotation="90" wrapText="1"/>
    </xf>
    <xf numFmtId="0" fontId="2" fillId="0" borderId="34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44" fillId="0" borderId="22" xfId="0" applyFont="1" applyBorder="1" applyAlignment="1">
      <alignment horizontal="center" vertical="center"/>
    </xf>
    <xf numFmtId="0" fontId="44" fillId="0" borderId="18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56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2" fontId="29" fillId="0" borderId="12" xfId="0" applyNumberFormat="1" applyFont="1" applyBorder="1" applyAlignment="1">
      <alignment horizontal="center" vertical="center"/>
    </xf>
    <xf numFmtId="2" fontId="29" fillId="0" borderId="43" xfId="0" applyNumberFormat="1" applyFont="1" applyBorder="1" applyAlignment="1">
      <alignment horizontal="center" vertical="center"/>
    </xf>
    <xf numFmtId="2" fontId="29" fillId="0" borderId="13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2" fontId="29" fillId="0" borderId="0" xfId="0" applyNumberFormat="1" applyFont="1" applyBorder="1" applyAlignment="1">
      <alignment horizontal="center" vertical="center"/>
    </xf>
    <xf numFmtId="0" fontId="32" fillId="0" borderId="35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/>
    </xf>
    <xf numFmtId="0" fontId="12" fillId="0" borderId="28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29" fillId="0" borderId="12" xfId="0" applyNumberFormat="1" applyFont="1" applyBorder="1" applyAlignment="1">
      <alignment horizontal="center" vertical="center"/>
    </xf>
    <xf numFmtId="166" fontId="29" fillId="0" borderId="43" xfId="0" applyNumberFormat="1" applyFont="1" applyBorder="1" applyAlignment="1">
      <alignment horizontal="center" vertical="center"/>
    </xf>
    <xf numFmtId="166" fontId="29" fillId="0" borderId="13" xfId="0" applyNumberFormat="1" applyFont="1" applyBorder="1" applyAlignment="1">
      <alignment horizontal="center" vertical="center"/>
    </xf>
    <xf numFmtId="0" fontId="31" fillId="0" borderId="35" xfId="0" applyFont="1" applyBorder="1" applyAlignment="1">
      <alignment horizontal="center" vertical="center" wrapText="1"/>
    </xf>
    <xf numFmtId="0" fontId="31" fillId="0" borderId="39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/>
    </xf>
    <xf numFmtId="0" fontId="38" fillId="0" borderId="8" xfId="0" applyFont="1" applyBorder="1" applyAlignment="1">
      <alignment horizontal="center" vertical="center"/>
    </xf>
    <xf numFmtId="0" fontId="38" fillId="0" borderId="37" xfId="0" applyFont="1" applyBorder="1" applyAlignment="1">
      <alignment horizontal="center" vertical="center"/>
    </xf>
    <xf numFmtId="0" fontId="38" fillId="0" borderId="61" xfId="0" applyFont="1" applyBorder="1" applyAlignment="1">
      <alignment horizontal="center" vertical="center"/>
    </xf>
    <xf numFmtId="0" fontId="38" fillId="0" borderId="26" xfId="0" applyFont="1" applyBorder="1" applyAlignment="1">
      <alignment horizontal="center" vertical="center"/>
    </xf>
    <xf numFmtId="0" fontId="38" fillId="0" borderId="21" xfId="0" applyFont="1" applyBorder="1" applyAlignment="1">
      <alignment horizontal="center" vertical="center"/>
    </xf>
    <xf numFmtId="0" fontId="38" fillId="0" borderId="25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38" xfId="0" applyFont="1" applyBorder="1" applyAlignment="1">
      <alignment horizontal="center" vertical="center"/>
    </xf>
    <xf numFmtId="0" fontId="38" fillId="0" borderId="33" xfId="0" applyFont="1" applyBorder="1" applyAlignment="1">
      <alignment horizontal="center" vertical="center"/>
    </xf>
    <xf numFmtId="0" fontId="39" fillId="0" borderId="60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/>
    </xf>
    <xf numFmtId="0" fontId="8" fillId="0" borderId="48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8" fillId="0" borderId="62" xfId="0" applyFont="1" applyBorder="1" applyAlignment="1">
      <alignment horizontal="center" vertical="center"/>
    </xf>
    <xf numFmtId="0" fontId="39" fillId="0" borderId="33" xfId="0" applyFont="1" applyBorder="1" applyAlignment="1">
      <alignment horizontal="center" vertical="center" wrapText="1"/>
    </xf>
    <xf numFmtId="0" fontId="39" fillId="0" borderId="37" xfId="0" applyFont="1" applyBorder="1" applyAlignment="1">
      <alignment horizontal="center" vertical="center" wrapText="1"/>
    </xf>
    <xf numFmtId="0" fontId="39" fillId="0" borderId="56" xfId="0" applyFont="1" applyBorder="1" applyAlignment="1">
      <alignment horizontal="center" vertical="center"/>
    </xf>
    <xf numFmtId="0" fontId="39" fillId="0" borderId="34" xfId="0" applyFont="1" applyBorder="1" applyAlignment="1">
      <alignment horizontal="center" vertical="center"/>
    </xf>
    <xf numFmtId="0" fontId="39" fillId="0" borderId="29" xfId="0" applyFont="1" applyBorder="1" applyAlignment="1">
      <alignment horizontal="center" vertical="center"/>
    </xf>
    <xf numFmtId="0" fontId="39" fillId="0" borderId="38" xfId="0" applyFont="1" applyBorder="1" applyAlignment="1">
      <alignment horizontal="center" vertical="center"/>
    </xf>
    <xf numFmtId="0" fontId="39" fillId="0" borderId="16" xfId="0" applyFont="1" applyBorder="1" applyAlignment="1">
      <alignment horizontal="center"/>
    </xf>
    <xf numFmtId="0" fontId="39" fillId="0" borderId="10" xfId="0" applyFont="1" applyBorder="1" applyAlignment="1">
      <alignment horizontal="center"/>
    </xf>
    <xf numFmtId="0" fontId="39" fillId="0" borderId="11" xfId="0" applyFont="1" applyBorder="1" applyAlignment="1">
      <alignment horizontal="center"/>
    </xf>
    <xf numFmtId="0" fontId="39" fillId="0" borderId="48" xfId="0" applyFont="1" applyBorder="1" applyAlignment="1">
      <alignment horizontal="center"/>
    </xf>
    <xf numFmtId="0" fontId="39" fillId="0" borderId="50" xfId="0" applyFont="1" applyBorder="1" applyAlignment="1">
      <alignment horizontal="center"/>
    </xf>
    <xf numFmtId="0" fontId="38" fillId="0" borderId="56" xfId="0" applyFont="1" applyBorder="1" applyAlignment="1">
      <alignment horizontal="center" vertical="center"/>
    </xf>
    <xf numFmtId="0" fontId="38" fillId="0" borderId="34" xfId="0" applyFont="1" applyBorder="1" applyAlignment="1">
      <alignment horizontal="center" vertical="center"/>
    </xf>
    <xf numFmtId="165" fontId="38" fillId="0" borderId="1" xfId="0" applyNumberFormat="1" applyFont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165" fontId="38" fillId="0" borderId="5" xfId="0" applyNumberFormat="1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8" fillId="0" borderId="5" xfId="0" applyFont="1" applyBorder="1" applyAlignment="1">
      <alignment horizontal="center" vertical="center"/>
    </xf>
    <xf numFmtId="165" fontId="38" fillId="0" borderId="10" xfId="0" applyNumberFormat="1" applyFont="1" applyBorder="1" applyAlignment="1">
      <alignment horizontal="center" vertical="center"/>
    </xf>
    <xf numFmtId="165" fontId="38" fillId="0" borderId="11" xfId="0" applyNumberFormat="1" applyFont="1" applyBorder="1" applyAlignment="1">
      <alignment horizontal="center" vertical="center"/>
    </xf>
    <xf numFmtId="0" fontId="39" fillId="0" borderId="60" xfId="0" applyFont="1" applyBorder="1" applyAlignment="1">
      <alignment horizontal="center"/>
    </xf>
    <xf numFmtId="0" fontId="39" fillId="0" borderId="30" xfId="0" applyFont="1" applyBorder="1" applyAlignment="1">
      <alignment horizontal="center"/>
    </xf>
    <xf numFmtId="0" fontId="39" fillId="0" borderId="47" xfId="0" applyFont="1" applyBorder="1" applyAlignment="1">
      <alignment horizontal="center"/>
    </xf>
    <xf numFmtId="0" fontId="39" fillId="0" borderId="22" xfId="0" applyFont="1" applyBorder="1" applyAlignment="1">
      <alignment horizontal="center"/>
    </xf>
    <xf numFmtId="0" fontId="39" fillId="0" borderId="10" xfId="0" applyFont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/>
    </xf>
    <xf numFmtId="0" fontId="23" fillId="0" borderId="3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4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6699F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26"/>
  <sheetViews>
    <sheetView zoomScale="75" zoomScaleNormal="75" workbookViewId="0">
      <selection activeCell="Q12" sqref="Q12"/>
    </sheetView>
  </sheetViews>
  <sheetFormatPr defaultRowHeight="15"/>
  <cols>
    <col min="2" max="2" width="10.85546875" customWidth="1"/>
    <col min="3" max="3" width="32.5703125" customWidth="1"/>
    <col min="4" max="4" width="8.42578125" customWidth="1"/>
    <col min="5" max="6" width="11.28515625" customWidth="1"/>
    <col min="7" max="7" width="2" customWidth="1"/>
    <col min="9" max="9" width="9.85546875" customWidth="1"/>
    <col min="10" max="10" width="34.42578125" customWidth="1"/>
    <col min="12" max="12" width="9.85546875" customWidth="1"/>
  </cols>
  <sheetData>
    <row r="1" spans="1:13" ht="26.25">
      <c r="A1" s="282" t="s">
        <v>10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</row>
    <row r="2" spans="1:13" ht="12" customHeight="1"/>
    <row r="3" spans="1:13" ht="21" customHeight="1" thickBot="1">
      <c r="A3" s="290" t="s">
        <v>8</v>
      </c>
      <c r="B3" s="290"/>
      <c r="C3" s="290"/>
      <c r="D3" s="290"/>
      <c r="E3" s="290"/>
      <c r="F3" s="290"/>
      <c r="G3" s="290"/>
      <c r="H3" s="290"/>
      <c r="I3" s="290"/>
      <c r="J3" s="290"/>
      <c r="K3" s="290"/>
      <c r="L3" s="290"/>
      <c r="M3" s="290"/>
    </row>
    <row r="4" spans="1:13" s="1" customFormat="1" ht="20.25" customHeight="1">
      <c r="A4" s="268" t="s">
        <v>6</v>
      </c>
      <c r="B4" s="272" t="s">
        <v>4</v>
      </c>
      <c r="C4" s="288" t="s">
        <v>2</v>
      </c>
      <c r="D4" s="270" t="s">
        <v>5</v>
      </c>
      <c r="E4" s="270" t="s">
        <v>7</v>
      </c>
      <c r="F4" s="280" t="s">
        <v>9</v>
      </c>
      <c r="G4" s="283"/>
      <c r="H4" s="268" t="s">
        <v>6</v>
      </c>
      <c r="I4" s="272" t="s">
        <v>4</v>
      </c>
      <c r="J4" s="288" t="s">
        <v>2</v>
      </c>
      <c r="K4" s="270" t="s">
        <v>5</v>
      </c>
      <c r="L4" s="270" t="s">
        <v>7</v>
      </c>
      <c r="M4" s="280" t="s">
        <v>9</v>
      </c>
    </row>
    <row r="5" spans="1:13" s="1" customFormat="1" ht="24" customHeight="1" thickBot="1">
      <c r="A5" s="269"/>
      <c r="B5" s="273"/>
      <c r="C5" s="289"/>
      <c r="D5" s="271"/>
      <c r="E5" s="271"/>
      <c r="F5" s="281"/>
      <c r="G5" s="284"/>
      <c r="H5" s="269"/>
      <c r="I5" s="273"/>
      <c r="J5" s="289"/>
      <c r="K5" s="271"/>
      <c r="L5" s="271"/>
      <c r="M5" s="281"/>
    </row>
    <row r="6" spans="1:13" s="2" customFormat="1" ht="24.95" customHeight="1">
      <c r="A6" s="274">
        <v>1</v>
      </c>
      <c r="B6" s="277" t="s">
        <v>11</v>
      </c>
      <c r="C6" s="52" t="s">
        <v>18</v>
      </c>
      <c r="D6" s="45" t="s">
        <v>45</v>
      </c>
      <c r="E6" s="62" t="s">
        <v>73</v>
      </c>
      <c r="F6" s="61" t="s">
        <v>74</v>
      </c>
      <c r="G6" s="284"/>
      <c r="H6" s="274">
        <v>5</v>
      </c>
      <c r="I6" s="277" t="s">
        <v>15</v>
      </c>
      <c r="J6" s="52" t="s">
        <v>34</v>
      </c>
      <c r="K6" s="45" t="s">
        <v>61</v>
      </c>
      <c r="L6" s="62" t="s">
        <v>82</v>
      </c>
      <c r="M6" s="61" t="s">
        <v>93</v>
      </c>
    </row>
    <row r="7" spans="1:13" s="2" customFormat="1" ht="24.95" customHeight="1">
      <c r="A7" s="275"/>
      <c r="B7" s="278"/>
      <c r="C7" s="56" t="s">
        <v>19</v>
      </c>
      <c r="D7" s="47" t="s">
        <v>46</v>
      </c>
      <c r="E7" s="48" t="s">
        <v>74</v>
      </c>
      <c r="F7" s="46" t="s">
        <v>74</v>
      </c>
      <c r="G7" s="284"/>
      <c r="H7" s="275"/>
      <c r="I7" s="278"/>
      <c r="J7" s="56" t="s">
        <v>35</v>
      </c>
      <c r="K7" s="47" t="s">
        <v>62</v>
      </c>
      <c r="L7" s="48" t="s">
        <v>84</v>
      </c>
      <c r="M7" s="46" t="s">
        <v>94</v>
      </c>
    </row>
    <row r="8" spans="1:13" s="2" customFormat="1" ht="24.95" customHeight="1">
      <c r="A8" s="275"/>
      <c r="B8" s="278"/>
      <c r="C8" s="56" t="s">
        <v>20</v>
      </c>
      <c r="D8" s="47" t="s">
        <v>47</v>
      </c>
      <c r="E8" s="48" t="s">
        <v>75</v>
      </c>
      <c r="F8" s="46" t="s">
        <v>89</v>
      </c>
      <c r="G8" s="284"/>
      <c r="H8" s="275"/>
      <c r="I8" s="278"/>
      <c r="J8" s="56" t="s">
        <v>36</v>
      </c>
      <c r="K8" s="47" t="s">
        <v>63</v>
      </c>
      <c r="L8" s="48" t="s">
        <v>76</v>
      </c>
      <c r="M8" s="46" t="s">
        <v>74</v>
      </c>
    </row>
    <row r="9" spans="1:13" s="2" customFormat="1" ht="24.95" customHeight="1">
      <c r="A9" s="275"/>
      <c r="B9" s="278"/>
      <c r="C9" s="56" t="s">
        <v>21</v>
      </c>
      <c r="D9" s="47" t="s">
        <v>48</v>
      </c>
      <c r="E9" s="48" t="s">
        <v>76</v>
      </c>
      <c r="F9" s="46" t="s">
        <v>74</v>
      </c>
      <c r="G9" s="284"/>
      <c r="H9" s="275"/>
      <c r="I9" s="278"/>
      <c r="J9" s="56" t="s">
        <v>37</v>
      </c>
      <c r="K9" s="47" t="s">
        <v>64</v>
      </c>
      <c r="L9" s="48" t="s">
        <v>85</v>
      </c>
      <c r="M9" s="46" t="s">
        <v>95</v>
      </c>
    </row>
    <row r="10" spans="1:13" s="2" customFormat="1" ht="24.95" customHeight="1" thickBot="1">
      <c r="A10" s="276"/>
      <c r="B10" s="279"/>
      <c r="C10" s="69"/>
      <c r="D10" s="66"/>
      <c r="E10" s="67"/>
      <c r="F10" s="68"/>
      <c r="G10" s="284"/>
      <c r="H10" s="276"/>
      <c r="I10" s="279"/>
      <c r="J10" s="69"/>
      <c r="K10" s="66"/>
      <c r="L10" s="67"/>
      <c r="M10" s="68"/>
    </row>
    <row r="11" spans="1:13" s="2" customFormat="1" ht="24.95" customHeight="1">
      <c r="A11" s="275">
        <v>2</v>
      </c>
      <c r="B11" s="278" t="s">
        <v>12</v>
      </c>
      <c r="C11" s="63" t="s">
        <v>22</v>
      </c>
      <c r="D11" s="53" t="s">
        <v>49</v>
      </c>
      <c r="E11" s="54" t="s">
        <v>76</v>
      </c>
      <c r="F11" s="55" t="s">
        <v>74</v>
      </c>
      <c r="G11" s="284"/>
      <c r="H11" s="275">
        <v>6</v>
      </c>
      <c r="I11" s="278" t="s">
        <v>16</v>
      </c>
      <c r="J11" s="63" t="s">
        <v>38</v>
      </c>
      <c r="K11" s="53" t="s">
        <v>65</v>
      </c>
      <c r="L11" s="54" t="s">
        <v>73</v>
      </c>
      <c r="M11" s="55" t="s">
        <v>74</v>
      </c>
    </row>
    <row r="12" spans="1:13" s="2" customFormat="1" ht="24.95" customHeight="1">
      <c r="A12" s="275"/>
      <c r="B12" s="278"/>
      <c r="C12" s="56" t="s">
        <v>23</v>
      </c>
      <c r="D12" s="47" t="s">
        <v>50</v>
      </c>
      <c r="E12" s="48" t="s">
        <v>77</v>
      </c>
      <c r="F12" s="46" t="s">
        <v>74</v>
      </c>
      <c r="G12" s="284"/>
      <c r="H12" s="275"/>
      <c r="I12" s="278"/>
      <c r="J12" s="56" t="s">
        <v>39</v>
      </c>
      <c r="K12" s="47" t="s">
        <v>66</v>
      </c>
      <c r="L12" s="48" t="s">
        <v>85</v>
      </c>
      <c r="M12" s="46" t="s">
        <v>95</v>
      </c>
    </row>
    <row r="13" spans="1:13" s="2" customFormat="1" ht="24.95" customHeight="1">
      <c r="A13" s="275"/>
      <c r="B13" s="278"/>
      <c r="C13" s="56" t="s">
        <v>24</v>
      </c>
      <c r="D13" s="47" t="s">
        <v>51</v>
      </c>
      <c r="E13" s="48" t="s">
        <v>78</v>
      </c>
      <c r="F13" s="46" t="s">
        <v>90</v>
      </c>
      <c r="G13" s="284"/>
      <c r="H13" s="275"/>
      <c r="I13" s="278"/>
      <c r="J13" s="56" t="s">
        <v>117</v>
      </c>
      <c r="K13" s="47" t="s">
        <v>67</v>
      </c>
      <c r="L13" s="48" t="s">
        <v>86</v>
      </c>
      <c r="M13" s="46" t="s">
        <v>90</v>
      </c>
    </row>
    <row r="14" spans="1:13" s="2" customFormat="1" ht="24.95" customHeight="1">
      <c r="A14" s="275"/>
      <c r="B14" s="278"/>
      <c r="C14" s="56" t="s">
        <v>25</v>
      </c>
      <c r="D14" s="47" t="s">
        <v>52</v>
      </c>
      <c r="E14" s="48" t="s">
        <v>78</v>
      </c>
      <c r="F14" s="46" t="s">
        <v>90</v>
      </c>
      <c r="G14" s="284"/>
      <c r="H14" s="275"/>
      <c r="I14" s="278"/>
      <c r="J14" s="56" t="s">
        <v>40</v>
      </c>
      <c r="K14" s="47" t="s">
        <v>68</v>
      </c>
      <c r="L14" s="48" t="s">
        <v>87</v>
      </c>
      <c r="M14" s="46" t="s">
        <v>74</v>
      </c>
    </row>
    <row r="15" spans="1:13" s="2" customFormat="1" ht="24.95" customHeight="1" thickBot="1">
      <c r="A15" s="275"/>
      <c r="B15" s="278"/>
      <c r="C15" s="56" t="s">
        <v>25</v>
      </c>
      <c r="D15" s="47" t="s">
        <v>52</v>
      </c>
      <c r="E15" s="48" t="s">
        <v>78</v>
      </c>
      <c r="F15" s="46" t="s">
        <v>90</v>
      </c>
      <c r="G15" s="284"/>
      <c r="H15" s="275"/>
      <c r="I15" s="278"/>
      <c r="J15" s="56"/>
      <c r="K15" s="47"/>
      <c r="L15" s="48"/>
      <c r="M15" s="46"/>
    </row>
    <row r="16" spans="1:13" s="2" customFormat="1" ht="24.95" customHeight="1">
      <c r="A16" s="274">
        <v>3</v>
      </c>
      <c r="B16" s="277" t="s">
        <v>13</v>
      </c>
      <c r="C16" s="52" t="s">
        <v>26</v>
      </c>
      <c r="D16" s="45" t="s">
        <v>53</v>
      </c>
      <c r="E16" s="60" t="s">
        <v>77</v>
      </c>
      <c r="F16" s="61" t="s">
        <v>74</v>
      </c>
      <c r="G16" s="284"/>
      <c r="H16" s="274">
        <v>7</v>
      </c>
      <c r="I16" s="277" t="s">
        <v>17</v>
      </c>
      <c r="J16" s="52" t="s">
        <v>41</v>
      </c>
      <c r="K16" s="45" t="s">
        <v>69</v>
      </c>
      <c r="L16" s="60" t="s">
        <v>84</v>
      </c>
      <c r="M16" s="61" t="s">
        <v>94</v>
      </c>
    </row>
    <row r="17" spans="1:13" s="2" customFormat="1" ht="24.95" customHeight="1">
      <c r="A17" s="275"/>
      <c r="B17" s="278"/>
      <c r="C17" s="56" t="s">
        <v>27</v>
      </c>
      <c r="D17" s="47" t="s">
        <v>54</v>
      </c>
      <c r="E17" s="48" t="s">
        <v>79</v>
      </c>
      <c r="F17" s="46" t="s">
        <v>91</v>
      </c>
      <c r="G17" s="284"/>
      <c r="H17" s="275"/>
      <c r="I17" s="278"/>
      <c r="J17" s="56" t="s">
        <v>42</v>
      </c>
      <c r="K17" s="47" t="s">
        <v>70</v>
      </c>
      <c r="L17" s="48" t="s">
        <v>73</v>
      </c>
      <c r="M17" s="46" t="s">
        <v>74</v>
      </c>
    </row>
    <row r="18" spans="1:13" s="2" customFormat="1" ht="24.95" customHeight="1">
      <c r="A18" s="275"/>
      <c r="B18" s="278"/>
      <c r="C18" s="56" t="s">
        <v>28</v>
      </c>
      <c r="D18" s="47" t="s">
        <v>55</v>
      </c>
      <c r="E18" s="48" t="s">
        <v>80</v>
      </c>
      <c r="F18" s="46" t="s">
        <v>92</v>
      </c>
      <c r="G18" s="284"/>
      <c r="H18" s="275"/>
      <c r="I18" s="278"/>
      <c r="J18" s="56" t="s">
        <v>43</v>
      </c>
      <c r="K18" s="47" t="s">
        <v>71</v>
      </c>
      <c r="L18" s="48" t="s">
        <v>88</v>
      </c>
      <c r="M18" s="46" t="s">
        <v>96</v>
      </c>
    </row>
    <row r="19" spans="1:13" s="2" customFormat="1" ht="24.95" customHeight="1">
      <c r="A19" s="275"/>
      <c r="B19" s="278"/>
      <c r="C19" s="65" t="s">
        <v>29</v>
      </c>
      <c r="D19" s="57" t="s">
        <v>56</v>
      </c>
      <c r="E19" s="58" t="s">
        <v>81</v>
      </c>
      <c r="F19" s="59" t="s">
        <v>74</v>
      </c>
      <c r="G19" s="284"/>
      <c r="H19" s="275"/>
      <c r="I19" s="278"/>
      <c r="J19" s="56" t="s">
        <v>44</v>
      </c>
      <c r="K19" s="47" t="s">
        <v>72</v>
      </c>
      <c r="L19" s="48" t="s">
        <v>76</v>
      </c>
      <c r="M19" s="46" t="s">
        <v>74</v>
      </c>
    </row>
    <row r="20" spans="1:13" s="2" customFormat="1" ht="24.95" customHeight="1" thickBot="1">
      <c r="A20" s="275"/>
      <c r="B20" s="278"/>
      <c r="C20" s="65"/>
      <c r="D20" s="57"/>
      <c r="E20" s="58"/>
      <c r="F20" s="59"/>
      <c r="G20" s="284"/>
      <c r="H20" s="276"/>
      <c r="I20" s="279"/>
      <c r="J20" s="69"/>
      <c r="K20" s="66"/>
      <c r="L20" s="67"/>
      <c r="M20" s="68"/>
    </row>
    <row r="21" spans="1:13" s="2" customFormat="1" ht="24.95" customHeight="1">
      <c r="A21" s="274">
        <v>4</v>
      </c>
      <c r="B21" s="277" t="s">
        <v>14</v>
      </c>
      <c r="C21" s="52" t="s">
        <v>30</v>
      </c>
      <c r="D21" s="45" t="s">
        <v>57</v>
      </c>
      <c r="E21" s="62" t="s">
        <v>82</v>
      </c>
      <c r="F21" s="61" t="s">
        <v>93</v>
      </c>
      <c r="G21" s="285"/>
      <c r="H21" s="286"/>
      <c r="I21" s="287"/>
      <c r="J21" s="14"/>
      <c r="K21" s="12"/>
      <c r="L21" s="13"/>
      <c r="M21" s="14"/>
    </row>
    <row r="22" spans="1:13" s="2" customFormat="1" ht="24.95" customHeight="1">
      <c r="A22" s="275"/>
      <c r="B22" s="278"/>
      <c r="C22" s="56" t="s">
        <v>31</v>
      </c>
      <c r="D22" s="47" t="s">
        <v>58</v>
      </c>
      <c r="E22" s="48" t="s">
        <v>79</v>
      </c>
      <c r="F22" s="46" t="s">
        <v>91</v>
      </c>
      <c r="G22" s="285"/>
      <c r="H22" s="286"/>
      <c r="I22" s="287"/>
      <c r="J22" s="14"/>
      <c r="K22" s="12"/>
      <c r="L22" s="13"/>
      <c r="M22" s="14"/>
    </row>
    <row r="23" spans="1:13" s="2" customFormat="1" ht="24.95" customHeight="1">
      <c r="A23" s="275"/>
      <c r="B23" s="278"/>
      <c r="C23" s="56" t="s">
        <v>32</v>
      </c>
      <c r="D23" s="47" t="s">
        <v>59</v>
      </c>
      <c r="E23" s="48" t="s">
        <v>75</v>
      </c>
      <c r="F23" s="46" t="s">
        <v>89</v>
      </c>
      <c r="G23" s="285"/>
      <c r="H23" s="286"/>
      <c r="I23" s="287"/>
      <c r="J23" s="14"/>
      <c r="K23" s="12"/>
      <c r="L23" s="13"/>
      <c r="M23" s="14"/>
    </row>
    <row r="24" spans="1:13" s="2" customFormat="1" ht="24.95" customHeight="1">
      <c r="A24" s="275"/>
      <c r="B24" s="278"/>
      <c r="C24" s="65" t="s">
        <v>33</v>
      </c>
      <c r="D24" s="57" t="s">
        <v>60</v>
      </c>
      <c r="E24" s="48" t="s">
        <v>83</v>
      </c>
      <c r="F24" s="59"/>
      <c r="G24" s="285"/>
      <c r="H24" s="286"/>
      <c r="I24" s="287"/>
      <c r="J24" s="14"/>
      <c r="K24" s="12"/>
      <c r="L24" s="13"/>
      <c r="M24" s="14"/>
    </row>
    <row r="25" spans="1:13" s="2" customFormat="1" ht="30" customHeight="1" thickBot="1">
      <c r="A25" s="276"/>
      <c r="B25" s="279"/>
      <c r="C25" s="49"/>
      <c r="D25" s="50"/>
      <c r="E25" s="64"/>
      <c r="F25" s="51" t="s">
        <v>74</v>
      </c>
      <c r="G25" s="285"/>
      <c r="H25" s="286"/>
      <c r="I25" s="287"/>
      <c r="J25" s="14"/>
      <c r="K25" s="12"/>
      <c r="L25" s="13"/>
      <c r="M25" s="14"/>
    </row>
    <row r="26" spans="1:13">
      <c r="G26" s="15"/>
    </row>
  </sheetData>
  <mergeCells count="31">
    <mergeCell ref="A1:M1"/>
    <mergeCell ref="G4:G25"/>
    <mergeCell ref="H21:H25"/>
    <mergeCell ref="I21:I25"/>
    <mergeCell ref="B4:B5"/>
    <mergeCell ref="A4:A5"/>
    <mergeCell ref="L4:L5"/>
    <mergeCell ref="H6:H10"/>
    <mergeCell ref="I6:I10"/>
    <mergeCell ref="H11:H15"/>
    <mergeCell ref="I11:I15"/>
    <mergeCell ref="J4:J5"/>
    <mergeCell ref="D4:D5"/>
    <mergeCell ref="C4:C5"/>
    <mergeCell ref="M4:M5"/>
    <mergeCell ref="A3:M3"/>
    <mergeCell ref="H4:H5"/>
    <mergeCell ref="K4:K5"/>
    <mergeCell ref="I4:I5"/>
    <mergeCell ref="A16:A20"/>
    <mergeCell ref="A21:A25"/>
    <mergeCell ref="A6:A10"/>
    <mergeCell ref="A11:A15"/>
    <mergeCell ref="H16:H20"/>
    <mergeCell ref="I16:I20"/>
    <mergeCell ref="F4:F5"/>
    <mergeCell ref="B16:B20"/>
    <mergeCell ref="B6:B10"/>
    <mergeCell ref="B11:B15"/>
    <mergeCell ref="B21:B25"/>
    <mergeCell ref="E4:E5"/>
  </mergeCells>
  <phoneticPr fontId="0" type="noConversion"/>
  <pageMargins left="0.31496062992125984" right="0.31496062992125984" top="0.15748031496062992" bottom="0.11811023622047245" header="0.31496062992125984" footer="0.31496062992125984"/>
  <pageSetup paperSize="9" scale="84" orientation="landscape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1"/>
  <sheetViews>
    <sheetView tabSelected="1" workbookViewId="0">
      <selection activeCell="B21" sqref="B21"/>
    </sheetView>
  </sheetViews>
  <sheetFormatPr defaultRowHeight="15"/>
  <cols>
    <col min="1" max="1" width="9.140625" style="1"/>
    <col min="2" max="2" width="19.5703125" style="1" customWidth="1"/>
    <col min="3" max="3" width="7.140625" style="1" customWidth="1"/>
    <col min="4" max="4" width="11.5703125" style="1" customWidth="1"/>
    <col min="5" max="5" width="7.140625" style="1" customWidth="1"/>
    <col min="6" max="6" width="7" style="1" customWidth="1"/>
    <col min="7" max="7" width="10.42578125" style="1" customWidth="1"/>
    <col min="8" max="8" width="16.7109375" style="1" customWidth="1"/>
    <col min="9" max="9" width="11.140625" style="1" customWidth="1"/>
    <col min="10" max="10" width="9" style="1" customWidth="1"/>
    <col min="11" max="11" width="8.85546875" style="1" customWidth="1"/>
  </cols>
  <sheetData>
    <row r="1" spans="1:11" ht="19.5">
      <c r="A1" s="291" t="s">
        <v>108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</row>
    <row r="2" spans="1:11" ht="8.25" customHeight="1" thickBot="1"/>
    <row r="3" spans="1:11" s="2" customFormat="1">
      <c r="A3" s="292" t="s">
        <v>97</v>
      </c>
      <c r="B3" s="294" t="s">
        <v>4</v>
      </c>
      <c r="C3" s="296" t="s">
        <v>98</v>
      </c>
      <c r="D3" s="292" t="s">
        <v>124</v>
      </c>
      <c r="E3" s="298"/>
      <c r="F3" s="299"/>
      <c r="G3" s="300" t="s">
        <v>125</v>
      </c>
      <c r="H3" s="294"/>
      <c r="I3" s="292" t="s">
        <v>99</v>
      </c>
      <c r="J3" s="301"/>
      <c r="K3" s="299"/>
    </row>
    <row r="4" spans="1:11" s="19" customFormat="1" ht="15.75" thickBot="1">
      <c r="A4" s="293"/>
      <c r="B4" s="295"/>
      <c r="C4" s="297"/>
      <c r="D4" s="3" t="s">
        <v>100</v>
      </c>
      <c r="E4" s="16" t="s">
        <v>101</v>
      </c>
      <c r="F4" s="17" t="s">
        <v>97</v>
      </c>
      <c r="G4" s="9" t="s">
        <v>102</v>
      </c>
      <c r="H4" s="18" t="s">
        <v>103</v>
      </c>
      <c r="I4" s="3" t="s">
        <v>100</v>
      </c>
      <c r="J4" s="6" t="s">
        <v>104</v>
      </c>
      <c r="K4" s="17" t="s">
        <v>105</v>
      </c>
    </row>
    <row r="5" spans="1:11" s="2" customFormat="1" ht="24.95" customHeight="1">
      <c r="A5" s="20">
        <v>1</v>
      </c>
      <c r="B5" s="33" t="s">
        <v>15</v>
      </c>
      <c r="C5" s="10">
        <v>5</v>
      </c>
      <c r="D5" s="70">
        <v>39.01</v>
      </c>
      <c r="E5" s="22">
        <v>7</v>
      </c>
      <c r="F5" s="10">
        <v>1</v>
      </c>
      <c r="G5" s="7">
        <v>1060</v>
      </c>
      <c r="H5" s="34" t="s">
        <v>110</v>
      </c>
      <c r="I5" s="21">
        <v>38.49</v>
      </c>
      <c r="J5" s="5">
        <v>951</v>
      </c>
      <c r="K5" s="10">
        <v>1</v>
      </c>
    </row>
    <row r="6" spans="1:11" s="2" customFormat="1" ht="24.95" customHeight="1">
      <c r="A6" s="4">
        <v>2</v>
      </c>
      <c r="B6" s="23" t="s">
        <v>13</v>
      </c>
      <c r="C6" s="24">
        <v>3</v>
      </c>
      <c r="D6" s="4">
        <v>39.11</v>
      </c>
      <c r="E6" s="25">
        <v>5</v>
      </c>
      <c r="F6" s="24">
        <v>4</v>
      </c>
      <c r="G6" s="8">
        <v>1060</v>
      </c>
      <c r="H6" s="26">
        <v>22.46</v>
      </c>
      <c r="I6" s="28">
        <v>38.57</v>
      </c>
      <c r="J6" s="11">
        <v>470</v>
      </c>
      <c r="K6" s="24">
        <v>6</v>
      </c>
    </row>
    <row r="7" spans="1:11" s="2" customFormat="1" ht="24.95" customHeight="1">
      <c r="A7" s="4">
        <v>3</v>
      </c>
      <c r="B7" s="27" t="s">
        <v>12</v>
      </c>
      <c r="C7" s="24">
        <v>2</v>
      </c>
      <c r="D7" s="28">
        <v>39.18</v>
      </c>
      <c r="E7" s="25">
        <v>2</v>
      </c>
      <c r="F7" s="24">
        <v>6</v>
      </c>
      <c r="G7" s="8">
        <v>1060</v>
      </c>
      <c r="H7" s="26">
        <f>37.2+5</f>
        <v>42.2</v>
      </c>
      <c r="I7" s="4">
        <v>38.69</v>
      </c>
      <c r="J7" s="11">
        <v>756</v>
      </c>
      <c r="K7" s="24">
        <v>3</v>
      </c>
    </row>
    <row r="8" spans="1:11" s="2" customFormat="1" ht="24.95" customHeight="1">
      <c r="A8" s="4">
        <v>4</v>
      </c>
      <c r="B8" s="27" t="s">
        <v>17</v>
      </c>
      <c r="C8" s="24">
        <v>7</v>
      </c>
      <c r="D8" s="4">
        <v>39.049999999999997</v>
      </c>
      <c r="E8" s="25">
        <v>21</v>
      </c>
      <c r="F8" s="24">
        <v>2</v>
      </c>
      <c r="G8" s="8">
        <v>1059</v>
      </c>
      <c r="H8" s="26" t="s">
        <v>106</v>
      </c>
      <c r="I8" s="30">
        <v>38.700000000000003</v>
      </c>
      <c r="J8" s="11">
        <v>1058</v>
      </c>
      <c r="K8" s="24">
        <v>3</v>
      </c>
    </row>
    <row r="9" spans="1:11" s="2" customFormat="1" ht="24.95" customHeight="1">
      <c r="A9" s="4">
        <v>5</v>
      </c>
      <c r="B9" s="29" t="s">
        <v>109</v>
      </c>
      <c r="C9" s="24">
        <v>1</v>
      </c>
      <c r="D9" s="28">
        <v>39.08</v>
      </c>
      <c r="E9" s="25">
        <v>1</v>
      </c>
      <c r="F9" s="24">
        <v>3</v>
      </c>
      <c r="G9" s="8">
        <v>1059</v>
      </c>
      <c r="H9" s="26" t="s">
        <v>106</v>
      </c>
      <c r="I9" s="4">
        <v>38.69</v>
      </c>
      <c r="J9" s="11">
        <v>28</v>
      </c>
      <c r="K9" s="24">
        <v>1</v>
      </c>
    </row>
    <row r="10" spans="1:11" s="2" customFormat="1" ht="24.95" customHeight="1">
      <c r="A10" s="4">
        <v>6</v>
      </c>
      <c r="B10" s="27" t="s">
        <v>14</v>
      </c>
      <c r="C10" s="24">
        <v>4</v>
      </c>
      <c r="D10" s="28">
        <v>39.130000000000003</v>
      </c>
      <c r="E10" s="25">
        <v>6</v>
      </c>
      <c r="F10" s="24">
        <v>5</v>
      </c>
      <c r="G10" s="8">
        <v>1055</v>
      </c>
      <c r="H10" s="26" t="s">
        <v>107</v>
      </c>
      <c r="I10" s="4">
        <v>38.61</v>
      </c>
      <c r="J10" s="11">
        <v>522</v>
      </c>
      <c r="K10" s="24">
        <v>1</v>
      </c>
    </row>
    <row r="11" spans="1:11" s="2" customFormat="1" ht="24.95" customHeight="1" thickBot="1">
      <c r="A11" s="3">
        <v>7</v>
      </c>
      <c r="B11" s="31" t="s">
        <v>16</v>
      </c>
      <c r="C11" s="17">
        <v>6</v>
      </c>
      <c r="D11" s="3">
        <v>39.64</v>
      </c>
      <c r="E11" s="16">
        <v>9</v>
      </c>
      <c r="F11" s="17">
        <v>7</v>
      </c>
      <c r="G11" s="9">
        <v>1050</v>
      </c>
      <c r="H11" s="18" t="s">
        <v>111</v>
      </c>
      <c r="I11" s="35">
        <v>38.99</v>
      </c>
      <c r="J11" s="6">
        <v>35</v>
      </c>
      <c r="K11" s="17">
        <v>3</v>
      </c>
    </row>
    <row r="12" spans="1:11">
      <c r="A12" s="71" t="s">
        <v>136</v>
      </c>
    </row>
    <row r="13" spans="1:11" ht="9.75" customHeight="1"/>
    <row r="14" spans="1:11" ht="17.25">
      <c r="A14" s="302" t="s">
        <v>123</v>
      </c>
      <c r="B14" s="302"/>
      <c r="C14" s="302"/>
      <c r="D14" s="302"/>
      <c r="E14" s="302"/>
      <c r="F14" s="302"/>
      <c r="G14" s="302"/>
      <c r="H14" s="302"/>
      <c r="I14" s="302"/>
      <c r="J14" s="302"/>
      <c r="K14" s="302"/>
    </row>
    <row r="15" spans="1:11" ht="5.25" customHeight="1" thickBot="1">
      <c r="A15" s="32"/>
    </row>
    <row r="16" spans="1:11">
      <c r="A16" s="292" t="s">
        <v>97</v>
      </c>
      <c r="B16" s="294" t="s">
        <v>4</v>
      </c>
      <c r="C16" s="296" t="s">
        <v>98</v>
      </c>
      <c r="D16" s="292" t="s">
        <v>124</v>
      </c>
      <c r="E16" s="298"/>
      <c r="F16" s="299"/>
      <c r="G16" s="303" t="s">
        <v>134</v>
      </c>
      <c r="H16" s="304"/>
      <c r="I16" s="292" t="s">
        <v>99</v>
      </c>
      <c r="J16" s="301"/>
      <c r="K16" s="299"/>
    </row>
    <row r="17" spans="1:11" ht="15.75" thickBot="1">
      <c r="A17" s="293"/>
      <c r="B17" s="295"/>
      <c r="C17" s="297"/>
      <c r="D17" s="43" t="s">
        <v>100</v>
      </c>
      <c r="E17" s="16" t="s">
        <v>101</v>
      </c>
      <c r="F17" s="17" t="s">
        <v>97</v>
      </c>
      <c r="G17" s="9" t="s">
        <v>102</v>
      </c>
      <c r="H17" s="39" t="s">
        <v>103</v>
      </c>
      <c r="I17" s="38" t="s">
        <v>100</v>
      </c>
      <c r="J17" s="6" t="s">
        <v>104</v>
      </c>
      <c r="K17" s="17" t="s">
        <v>105</v>
      </c>
    </row>
    <row r="18" spans="1:11" ht="20.100000000000001" customHeight="1">
      <c r="A18" s="37">
        <v>1</v>
      </c>
      <c r="B18" s="267" t="s">
        <v>15</v>
      </c>
      <c r="C18" s="36">
        <v>5</v>
      </c>
      <c r="D18" s="70">
        <v>39.01</v>
      </c>
      <c r="E18" s="44">
        <v>7</v>
      </c>
      <c r="F18" s="42">
        <v>1</v>
      </c>
      <c r="G18" s="40">
        <v>527</v>
      </c>
      <c r="H18" s="34" t="s">
        <v>127</v>
      </c>
      <c r="I18" s="21">
        <v>38.72</v>
      </c>
      <c r="J18" s="41">
        <v>35</v>
      </c>
      <c r="K18" s="36">
        <v>7</v>
      </c>
    </row>
    <row r="19" spans="1:11" ht="20.100000000000001" customHeight="1">
      <c r="A19" s="4">
        <v>2</v>
      </c>
      <c r="B19" s="29" t="s">
        <v>109</v>
      </c>
      <c r="C19" s="24">
        <v>1</v>
      </c>
      <c r="D19" s="4">
        <v>39.11</v>
      </c>
      <c r="E19" s="25">
        <v>5</v>
      </c>
      <c r="F19" s="24">
        <v>4</v>
      </c>
      <c r="G19" s="8">
        <v>527</v>
      </c>
      <c r="H19" s="26">
        <v>9.2799999999999994</v>
      </c>
      <c r="I19" s="28">
        <v>38.69</v>
      </c>
      <c r="J19" s="11">
        <v>28</v>
      </c>
      <c r="K19" s="24">
        <v>1</v>
      </c>
    </row>
    <row r="20" spans="1:11" ht="20.100000000000001" customHeight="1">
      <c r="A20" s="4">
        <v>3</v>
      </c>
      <c r="B20" s="27" t="s">
        <v>12</v>
      </c>
      <c r="C20" s="24">
        <v>2</v>
      </c>
      <c r="D20" s="28">
        <v>39.18</v>
      </c>
      <c r="E20" s="25">
        <v>2</v>
      </c>
      <c r="F20" s="24">
        <v>6</v>
      </c>
      <c r="G20" s="8">
        <v>527</v>
      </c>
      <c r="H20" s="72">
        <v>13.2</v>
      </c>
      <c r="I20" s="4">
        <v>38.69</v>
      </c>
      <c r="J20" s="11">
        <v>468</v>
      </c>
      <c r="K20" s="24">
        <v>6</v>
      </c>
    </row>
    <row r="21" spans="1:11" ht="20.100000000000001" customHeight="1">
      <c r="A21" s="4">
        <v>4</v>
      </c>
      <c r="B21" s="23" t="s">
        <v>13</v>
      </c>
      <c r="C21" s="24">
        <v>3</v>
      </c>
      <c r="D21" s="4">
        <v>39.049999999999997</v>
      </c>
      <c r="E21" s="25">
        <v>21</v>
      </c>
      <c r="F21" s="24">
        <v>2</v>
      </c>
      <c r="G21" s="8">
        <v>527</v>
      </c>
      <c r="H21" s="26">
        <f>32.27</f>
        <v>32.270000000000003</v>
      </c>
      <c r="I21" s="4">
        <v>38.57</v>
      </c>
      <c r="J21" s="11">
        <v>470</v>
      </c>
      <c r="K21" s="24">
        <v>6</v>
      </c>
    </row>
    <row r="22" spans="1:11" ht="20.100000000000001" customHeight="1">
      <c r="A22" s="4">
        <v>5</v>
      </c>
      <c r="B22" s="29" t="s">
        <v>17</v>
      </c>
      <c r="C22" s="24">
        <v>7</v>
      </c>
      <c r="D22" s="28">
        <v>39.08</v>
      </c>
      <c r="E22" s="25">
        <v>1</v>
      </c>
      <c r="F22" s="24">
        <v>3</v>
      </c>
      <c r="G22" s="8">
        <v>526</v>
      </c>
      <c r="H22" s="26" t="s">
        <v>106</v>
      </c>
      <c r="I22" s="4">
        <v>38.79</v>
      </c>
      <c r="J22" s="11">
        <v>31</v>
      </c>
      <c r="K22" s="24">
        <v>21</v>
      </c>
    </row>
    <row r="23" spans="1:11" ht="20.100000000000001" customHeight="1">
      <c r="A23" s="4">
        <v>6</v>
      </c>
      <c r="B23" s="27" t="s">
        <v>14</v>
      </c>
      <c r="C23" s="24">
        <v>4</v>
      </c>
      <c r="D23" s="28">
        <v>39.130000000000003</v>
      </c>
      <c r="E23" s="25">
        <v>6</v>
      </c>
      <c r="F23" s="24">
        <v>5</v>
      </c>
      <c r="G23" s="8">
        <v>525</v>
      </c>
      <c r="H23" s="26" t="s">
        <v>126</v>
      </c>
      <c r="I23" s="4">
        <v>38.61</v>
      </c>
      <c r="J23" s="11">
        <v>522</v>
      </c>
      <c r="K23" s="24">
        <v>1</v>
      </c>
    </row>
    <row r="24" spans="1:11" ht="20.100000000000001" customHeight="1" thickBot="1">
      <c r="A24" s="38">
        <v>7</v>
      </c>
      <c r="B24" s="31" t="s">
        <v>16</v>
      </c>
      <c r="C24" s="17">
        <v>6</v>
      </c>
      <c r="D24" s="43">
        <v>39.64</v>
      </c>
      <c r="E24" s="16">
        <v>9</v>
      </c>
      <c r="F24" s="17">
        <v>7</v>
      </c>
      <c r="G24" s="9">
        <v>522</v>
      </c>
      <c r="H24" s="39" t="s">
        <v>107</v>
      </c>
      <c r="I24" s="35">
        <v>38.99</v>
      </c>
      <c r="J24" s="6">
        <v>35</v>
      </c>
      <c r="K24" s="17">
        <v>3</v>
      </c>
    </row>
    <row r="25" spans="1:11">
      <c r="A25" s="32"/>
    </row>
    <row r="26" spans="1:11">
      <c r="A26" s="32"/>
    </row>
    <row r="27" spans="1:11">
      <c r="A27" s="32"/>
    </row>
    <row r="28" spans="1:11">
      <c r="A28" s="32"/>
    </row>
    <row r="29" spans="1:11">
      <c r="A29" s="32"/>
    </row>
    <row r="30" spans="1:11">
      <c r="A30" s="32"/>
    </row>
    <row r="31" spans="1:11">
      <c r="A31" s="32"/>
    </row>
    <row r="32" spans="1:11">
      <c r="A32" s="32"/>
    </row>
    <row r="33" spans="1:1">
      <c r="A33" s="32"/>
    </row>
    <row r="34" spans="1:1">
      <c r="A34" s="32"/>
    </row>
    <row r="35" spans="1:1">
      <c r="A35" s="32"/>
    </row>
    <row r="36" spans="1:1">
      <c r="A36" s="32"/>
    </row>
    <row r="37" spans="1:1">
      <c r="A37" s="32"/>
    </row>
    <row r="38" spans="1:1">
      <c r="A38" s="32"/>
    </row>
    <row r="39" spans="1:1">
      <c r="A39" s="32"/>
    </row>
    <row r="40" spans="1:1">
      <c r="A40" s="32"/>
    </row>
    <row r="41" spans="1:1">
      <c r="A41" s="32"/>
    </row>
    <row r="42" spans="1:1">
      <c r="A42" s="32"/>
    </row>
    <row r="43" spans="1:1">
      <c r="A43" s="32"/>
    </row>
    <row r="44" spans="1:1">
      <c r="A44" s="32"/>
    </row>
    <row r="45" spans="1:1">
      <c r="A45" s="32"/>
    </row>
    <row r="46" spans="1:1">
      <c r="A46" s="32"/>
    </row>
    <row r="47" spans="1:1">
      <c r="A47" s="32"/>
    </row>
    <row r="48" spans="1:1">
      <c r="A48" s="32"/>
    </row>
    <row r="49" spans="1:1">
      <c r="A49" s="32"/>
    </row>
    <row r="50" spans="1:1">
      <c r="A50" s="32"/>
    </row>
    <row r="51" spans="1:1">
      <c r="A51" s="32"/>
    </row>
    <row r="52" spans="1:1">
      <c r="A52" s="32"/>
    </row>
    <row r="53" spans="1:1">
      <c r="A53" s="32"/>
    </row>
    <row r="54" spans="1:1">
      <c r="A54" s="32"/>
    </row>
    <row r="55" spans="1:1">
      <c r="A55" s="32"/>
    </row>
    <row r="56" spans="1:1">
      <c r="A56" s="32"/>
    </row>
    <row r="57" spans="1:1">
      <c r="A57" s="32"/>
    </row>
    <row r="58" spans="1:1">
      <c r="A58" s="32"/>
    </row>
    <row r="59" spans="1:1">
      <c r="A59" s="32"/>
    </row>
    <row r="60" spans="1:1">
      <c r="A60" s="32"/>
    </row>
    <row r="61" spans="1:1">
      <c r="A61" s="32"/>
    </row>
  </sheetData>
  <mergeCells count="14">
    <mergeCell ref="I16:K16"/>
    <mergeCell ref="A14:K14"/>
    <mergeCell ref="A16:A17"/>
    <mergeCell ref="B16:B17"/>
    <mergeCell ref="C16:C17"/>
    <mergeCell ref="D16:F16"/>
    <mergeCell ref="G16:H16"/>
    <mergeCell ref="A1:K1"/>
    <mergeCell ref="A3:A4"/>
    <mergeCell ref="B3:B4"/>
    <mergeCell ref="C3:C4"/>
    <mergeCell ref="D3:F3"/>
    <mergeCell ref="G3:H3"/>
    <mergeCell ref="I3:K3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38"/>
  <sheetViews>
    <sheetView zoomScale="75" zoomScaleNormal="75" workbookViewId="0">
      <selection activeCell="A3" sqref="A3:Q3"/>
    </sheetView>
  </sheetViews>
  <sheetFormatPr defaultRowHeight="15"/>
  <cols>
    <col min="1" max="1" width="7.7109375" style="1" customWidth="1"/>
    <col min="2" max="2" width="21.85546875" customWidth="1"/>
    <col min="3" max="3" width="13.85546875" style="1" customWidth="1"/>
    <col min="4" max="4" width="12.85546875" style="1" customWidth="1"/>
    <col min="5" max="5" width="8.28515625" style="1" customWidth="1"/>
    <col min="6" max="6" width="6.28515625" customWidth="1"/>
    <col min="7" max="7" width="7.85546875" style="1" customWidth="1"/>
    <col min="8" max="8" width="21" customWidth="1"/>
    <col min="9" max="9" width="14.140625" style="1" customWidth="1"/>
    <col min="10" max="10" width="13" style="1" customWidth="1"/>
    <col min="11" max="11" width="8.7109375" style="1" customWidth="1"/>
    <col min="12" max="12" width="6.28515625" customWidth="1"/>
    <col min="13" max="13" width="7.85546875" style="1" customWidth="1"/>
    <col min="14" max="14" width="21" customWidth="1"/>
    <col min="15" max="15" width="14.140625" style="1" customWidth="1"/>
    <col min="16" max="16" width="13" style="1" customWidth="1"/>
    <col min="17" max="17" width="8.7109375" style="1" customWidth="1"/>
  </cols>
  <sheetData>
    <row r="1" spans="1:17" ht="26.25">
      <c r="A1" s="282" t="s">
        <v>10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4.5" customHeight="1"/>
    <row r="3" spans="1:17" ht="23.25">
      <c r="A3" s="307" t="s">
        <v>149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</row>
    <row r="4" spans="1:17" ht="3.75" customHeight="1" thickBot="1"/>
    <row r="5" spans="1:17" s="139" customFormat="1" ht="16.5" customHeight="1">
      <c r="A5" s="310" t="s">
        <v>97</v>
      </c>
      <c r="B5" s="312" t="s">
        <v>2</v>
      </c>
      <c r="C5" s="314" t="s">
        <v>4</v>
      </c>
      <c r="D5" s="308" t="s">
        <v>118</v>
      </c>
      <c r="E5" s="305" t="s">
        <v>146</v>
      </c>
      <c r="F5" s="138"/>
      <c r="G5" s="310" t="s">
        <v>97</v>
      </c>
      <c r="H5" s="312" t="s">
        <v>2</v>
      </c>
      <c r="I5" s="314" t="s">
        <v>4</v>
      </c>
      <c r="J5" s="308" t="s">
        <v>118</v>
      </c>
      <c r="K5" s="305" t="s">
        <v>146</v>
      </c>
      <c r="L5" s="138"/>
      <c r="M5" s="310" t="s">
        <v>97</v>
      </c>
      <c r="N5" s="312" t="s">
        <v>2</v>
      </c>
      <c r="O5" s="314" t="s">
        <v>4</v>
      </c>
      <c r="P5" s="308" t="s">
        <v>118</v>
      </c>
      <c r="Q5" s="305" t="s">
        <v>146</v>
      </c>
    </row>
    <row r="6" spans="1:17" s="139" customFormat="1" ht="17.25" customHeight="1" thickBot="1">
      <c r="A6" s="311"/>
      <c r="B6" s="313"/>
      <c r="C6" s="315"/>
      <c r="D6" s="309"/>
      <c r="E6" s="306"/>
      <c r="F6" s="140"/>
      <c r="G6" s="311"/>
      <c r="H6" s="313"/>
      <c r="I6" s="315"/>
      <c r="J6" s="309"/>
      <c r="K6" s="306"/>
      <c r="L6" s="140"/>
      <c r="M6" s="311"/>
      <c r="N6" s="313"/>
      <c r="O6" s="315"/>
      <c r="P6" s="309"/>
      <c r="Q6" s="306"/>
    </row>
    <row r="7" spans="1:17" s="2" customFormat="1" ht="27.95" customHeight="1">
      <c r="A7" s="141">
        <v>1</v>
      </c>
      <c r="B7" s="176" t="s">
        <v>37</v>
      </c>
      <c r="C7" s="177" t="s">
        <v>15</v>
      </c>
      <c r="D7" s="178">
        <v>38.49</v>
      </c>
      <c r="E7" s="179">
        <v>1</v>
      </c>
      <c r="F7" s="142"/>
      <c r="G7" s="141">
        <v>18</v>
      </c>
      <c r="H7" s="176" t="s">
        <v>21</v>
      </c>
      <c r="I7" s="177" t="s">
        <v>143</v>
      </c>
      <c r="J7" s="187">
        <v>38.75</v>
      </c>
      <c r="K7" s="179">
        <v>1</v>
      </c>
      <c r="L7" s="201"/>
      <c r="M7" s="141">
        <v>35</v>
      </c>
      <c r="N7" s="193" t="s">
        <v>37</v>
      </c>
      <c r="O7" s="177" t="s">
        <v>15</v>
      </c>
      <c r="P7" s="194">
        <v>38.85</v>
      </c>
      <c r="Q7" s="179">
        <v>14</v>
      </c>
    </row>
    <row r="8" spans="1:17" s="2" customFormat="1" ht="27.95" customHeight="1">
      <c r="A8" s="143">
        <v>2</v>
      </c>
      <c r="B8" s="169" t="s">
        <v>28</v>
      </c>
      <c r="C8" s="168" t="s">
        <v>142</v>
      </c>
      <c r="D8" s="144">
        <v>38.57</v>
      </c>
      <c r="E8" s="180">
        <v>6</v>
      </c>
      <c r="F8" s="145"/>
      <c r="G8" s="143">
        <v>19</v>
      </c>
      <c r="H8" s="169" t="s">
        <v>37</v>
      </c>
      <c r="I8" s="168" t="s">
        <v>15</v>
      </c>
      <c r="J8" s="172">
        <v>38.76</v>
      </c>
      <c r="K8" s="181">
        <v>1</v>
      </c>
      <c r="L8" s="202"/>
      <c r="M8" s="143">
        <v>36</v>
      </c>
      <c r="N8" s="171" t="s">
        <v>44</v>
      </c>
      <c r="O8" s="147" t="s">
        <v>17</v>
      </c>
      <c r="P8" s="146">
        <v>38.85</v>
      </c>
      <c r="Q8" s="180">
        <v>5</v>
      </c>
    </row>
    <row r="9" spans="1:17" s="2" customFormat="1" ht="27.95" customHeight="1">
      <c r="A9" s="143">
        <v>3</v>
      </c>
      <c r="B9" s="171" t="s">
        <v>37</v>
      </c>
      <c r="C9" s="168" t="s">
        <v>15</v>
      </c>
      <c r="D9" s="172">
        <v>38.58</v>
      </c>
      <c r="E9" s="180">
        <v>1</v>
      </c>
      <c r="F9" s="145"/>
      <c r="G9" s="143">
        <v>20</v>
      </c>
      <c r="H9" s="171" t="s">
        <v>37</v>
      </c>
      <c r="I9" s="168" t="s">
        <v>15</v>
      </c>
      <c r="J9" s="172">
        <v>38.76</v>
      </c>
      <c r="K9" s="180">
        <v>2</v>
      </c>
      <c r="L9" s="202"/>
      <c r="M9" s="143">
        <v>37</v>
      </c>
      <c r="N9" s="171" t="s">
        <v>44</v>
      </c>
      <c r="O9" s="147" t="s">
        <v>17</v>
      </c>
      <c r="P9" s="146">
        <v>38.85</v>
      </c>
      <c r="Q9" s="180">
        <v>21</v>
      </c>
    </row>
    <row r="10" spans="1:17" s="2" customFormat="1" ht="27.95" customHeight="1">
      <c r="A10" s="143">
        <v>4</v>
      </c>
      <c r="B10" s="169" t="s">
        <v>27</v>
      </c>
      <c r="C10" s="168" t="s">
        <v>142</v>
      </c>
      <c r="D10" s="148">
        <v>38.58</v>
      </c>
      <c r="E10" s="180">
        <v>4</v>
      </c>
      <c r="F10" s="145"/>
      <c r="G10" s="143">
        <v>21</v>
      </c>
      <c r="H10" s="169" t="s">
        <v>22</v>
      </c>
      <c r="I10" s="168" t="s">
        <v>12</v>
      </c>
      <c r="J10" s="175">
        <v>38.78</v>
      </c>
      <c r="K10" s="180">
        <v>6</v>
      </c>
      <c r="L10" s="202"/>
      <c r="M10" s="143">
        <v>38</v>
      </c>
      <c r="N10" s="171" t="s">
        <v>31</v>
      </c>
      <c r="O10" s="170" t="s">
        <v>144</v>
      </c>
      <c r="P10" s="192">
        <v>38.85</v>
      </c>
      <c r="Q10" s="180">
        <v>6</v>
      </c>
    </row>
    <row r="11" spans="1:17" s="2" customFormat="1" ht="27.95" customHeight="1">
      <c r="A11" s="143">
        <v>5</v>
      </c>
      <c r="B11" s="171" t="s">
        <v>31</v>
      </c>
      <c r="C11" s="168" t="s">
        <v>144</v>
      </c>
      <c r="D11" s="144">
        <v>38.61</v>
      </c>
      <c r="E11" s="180">
        <v>1</v>
      </c>
      <c r="F11" s="145"/>
      <c r="G11" s="143">
        <v>22</v>
      </c>
      <c r="H11" s="169" t="s">
        <v>28</v>
      </c>
      <c r="I11" s="168" t="s">
        <v>142</v>
      </c>
      <c r="J11" s="146">
        <v>38.79</v>
      </c>
      <c r="K11" s="180">
        <v>7</v>
      </c>
      <c r="L11" s="202"/>
      <c r="M11" s="143">
        <v>39</v>
      </c>
      <c r="N11" s="173" t="s">
        <v>24</v>
      </c>
      <c r="O11" s="170" t="s">
        <v>12</v>
      </c>
      <c r="P11" s="148">
        <v>38.86</v>
      </c>
      <c r="Q11" s="181">
        <v>3</v>
      </c>
    </row>
    <row r="12" spans="1:17" s="2" customFormat="1" ht="27.95" customHeight="1">
      <c r="A12" s="143">
        <v>6</v>
      </c>
      <c r="B12" s="173" t="s">
        <v>27</v>
      </c>
      <c r="C12" s="168" t="s">
        <v>142</v>
      </c>
      <c r="D12" s="146">
        <v>38.619999999999997</v>
      </c>
      <c r="E12" s="181">
        <v>21</v>
      </c>
      <c r="F12" s="145"/>
      <c r="G12" s="143">
        <v>23</v>
      </c>
      <c r="H12" s="169" t="s">
        <v>41</v>
      </c>
      <c r="I12" s="174" t="s">
        <v>17</v>
      </c>
      <c r="J12" s="148">
        <v>38.79</v>
      </c>
      <c r="K12" s="181">
        <v>21</v>
      </c>
      <c r="L12" s="202"/>
      <c r="M12" s="143">
        <v>40</v>
      </c>
      <c r="N12" s="169" t="s">
        <v>24</v>
      </c>
      <c r="O12" s="170" t="s">
        <v>12</v>
      </c>
      <c r="P12" s="146">
        <v>38.869999999999997</v>
      </c>
      <c r="Q12" s="180">
        <v>7</v>
      </c>
    </row>
    <row r="13" spans="1:17" s="2" customFormat="1" ht="27.95" customHeight="1">
      <c r="A13" s="143">
        <v>7</v>
      </c>
      <c r="B13" s="169" t="s">
        <v>28</v>
      </c>
      <c r="C13" s="168" t="s">
        <v>142</v>
      </c>
      <c r="D13" s="146">
        <v>38.65</v>
      </c>
      <c r="E13" s="180">
        <v>1</v>
      </c>
      <c r="F13" s="145"/>
      <c r="G13" s="143">
        <v>24</v>
      </c>
      <c r="H13" s="171" t="s">
        <v>37</v>
      </c>
      <c r="I13" s="168" t="s">
        <v>15</v>
      </c>
      <c r="J13" s="172">
        <v>38.799999999999997</v>
      </c>
      <c r="K13" s="180">
        <v>7</v>
      </c>
      <c r="L13" s="202"/>
      <c r="M13" s="143">
        <v>41</v>
      </c>
      <c r="N13" s="169" t="s">
        <v>22</v>
      </c>
      <c r="O13" s="170" t="s">
        <v>12</v>
      </c>
      <c r="P13" s="146">
        <v>38.869999999999997</v>
      </c>
      <c r="Q13" s="180">
        <v>6</v>
      </c>
    </row>
    <row r="14" spans="1:17" s="2" customFormat="1" ht="27.95" customHeight="1">
      <c r="A14" s="143">
        <v>8</v>
      </c>
      <c r="B14" s="173" t="s">
        <v>27</v>
      </c>
      <c r="C14" s="168" t="s">
        <v>142</v>
      </c>
      <c r="D14" s="172">
        <v>38.68</v>
      </c>
      <c r="E14" s="181">
        <v>4</v>
      </c>
      <c r="F14" s="145"/>
      <c r="G14" s="143">
        <v>25</v>
      </c>
      <c r="H14" s="173" t="s">
        <v>34</v>
      </c>
      <c r="I14" s="170" t="s">
        <v>15</v>
      </c>
      <c r="J14" s="175">
        <v>38.799999999999997</v>
      </c>
      <c r="K14" s="181">
        <v>21</v>
      </c>
      <c r="L14" s="202"/>
      <c r="M14" s="143">
        <v>42</v>
      </c>
      <c r="N14" s="169" t="s">
        <v>43</v>
      </c>
      <c r="O14" s="147" t="s">
        <v>17</v>
      </c>
      <c r="P14" s="148">
        <v>38.869999999999997</v>
      </c>
      <c r="Q14" s="180">
        <v>5</v>
      </c>
    </row>
    <row r="15" spans="1:17" s="2" customFormat="1" ht="27.95" customHeight="1">
      <c r="A15" s="143">
        <v>9</v>
      </c>
      <c r="B15" s="173" t="s">
        <v>25</v>
      </c>
      <c r="C15" s="168" t="s">
        <v>12</v>
      </c>
      <c r="D15" s="146">
        <v>38.69</v>
      </c>
      <c r="E15" s="181">
        <v>6</v>
      </c>
      <c r="F15" s="145"/>
      <c r="G15" s="143">
        <v>26</v>
      </c>
      <c r="H15" s="169" t="s">
        <v>27</v>
      </c>
      <c r="I15" s="170" t="s">
        <v>142</v>
      </c>
      <c r="J15" s="146">
        <v>38.799999999999997</v>
      </c>
      <c r="K15" s="181">
        <v>7</v>
      </c>
      <c r="L15" s="202"/>
      <c r="M15" s="143">
        <v>43</v>
      </c>
      <c r="N15" s="169" t="s">
        <v>21</v>
      </c>
      <c r="O15" s="170" t="s">
        <v>143</v>
      </c>
      <c r="P15" s="146">
        <v>38.869999999999997</v>
      </c>
      <c r="Q15" s="180">
        <v>6</v>
      </c>
    </row>
    <row r="16" spans="1:17" s="2" customFormat="1" ht="27.95" customHeight="1">
      <c r="A16" s="143">
        <v>10</v>
      </c>
      <c r="B16" s="169" t="s">
        <v>25</v>
      </c>
      <c r="C16" s="168" t="s">
        <v>12</v>
      </c>
      <c r="D16" s="144">
        <v>38.69</v>
      </c>
      <c r="E16" s="180">
        <v>3</v>
      </c>
      <c r="F16" s="145"/>
      <c r="G16" s="143">
        <v>27</v>
      </c>
      <c r="H16" s="171" t="s">
        <v>18</v>
      </c>
      <c r="I16" s="170" t="s">
        <v>143</v>
      </c>
      <c r="J16" s="146">
        <v>38.799999999999997</v>
      </c>
      <c r="K16" s="180">
        <v>3</v>
      </c>
      <c r="L16" s="202"/>
      <c r="M16" s="143">
        <v>44</v>
      </c>
      <c r="N16" s="171" t="s">
        <v>36</v>
      </c>
      <c r="O16" s="170" t="s">
        <v>15</v>
      </c>
      <c r="P16" s="172">
        <v>38.880000000000003</v>
      </c>
      <c r="Q16" s="180">
        <v>2</v>
      </c>
    </row>
    <row r="17" spans="1:17" s="2" customFormat="1" ht="27.95" customHeight="1">
      <c r="A17" s="143">
        <v>11</v>
      </c>
      <c r="B17" s="171" t="s">
        <v>19</v>
      </c>
      <c r="C17" s="168" t="s">
        <v>143</v>
      </c>
      <c r="D17" s="144">
        <v>38.69</v>
      </c>
      <c r="E17" s="180">
        <v>1</v>
      </c>
      <c r="F17" s="145"/>
      <c r="G17" s="143">
        <v>28</v>
      </c>
      <c r="H17" s="171" t="s">
        <v>31</v>
      </c>
      <c r="I17" s="170" t="s">
        <v>144</v>
      </c>
      <c r="J17" s="146">
        <v>38.799999999999997</v>
      </c>
      <c r="K17" s="180">
        <v>2</v>
      </c>
      <c r="L17" s="202"/>
      <c r="M17" s="143">
        <v>45</v>
      </c>
      <c r="N17" s="169" t="s">
        <v>28</v>
      </c>
      <c r="O17" s="170" t="s">
        <v>142</v>
      </c>
      <c r="P17" s="146">
        <v>38.880000000000003</v>
      </c>
      <c r="Q17" s="180">
        <v>10</v>
      </c>
    </row>
    <row r="18" spans="1:17" s="2" customFormat="1" ht="27.95" customHeight="1">
      <c r="A18" s="143">
        <v>12</v>
      </c>
      <c r="B18" s="169" t="s">
        <v>25</v>
      </c>
      <c r="C18" s="168" t="s">
        <v>12</v>
      </c>
      <c r="D18" s="146">
        <v>38.700000000000003</v>
      </c>
      <c r="E18" s="180">
        <v>21</v>
      </c>
      <c r="F18" s="145"/>
      <c r="G18" s="143">
        <v>29</v>
      </c>
      <c r="H18" s="169" t="s">
        <v>37</v>
      </c>
      <c r="I18" s="170" t="s">
        <v>15</v>
      </c>
      <c r="J18" s="172">
        <v>38.81</v>
      </c>
      <c r="K18" s="180">
        <v>3</v>
      </c>
      <c r="L18" s="202"/>
      <c r="M18" s="143">
        <v>46</v>
      </c>
      <c r="N18" s="169" t="s">
        <v>25</v>
      </c>
      <c r="O18" s="170" t="s">
        <v>12</v>
      </c>
      <c r="P18" s="146">
        <v>38.880000000000003</v>
      </c>
      <c r="Q18" s="180">
        <v>2</v>
      </c>
    </row>
    <row r="19" spans="1:17" s="2" customFormat="1" ht="27.95" customHeight="1">
      <c r="A19" s="143">
        <v>13</v>
      </c>
      <c r="B19" s="167" t="s">
        <v>44</v>
      </c>
      <c r="C19" s="174" t="s">
        <v>17</v>
      </c>
      <c r="D19" s="144">
        <v>38.700000000000003</v>
      </c>
      <c r="E19" s="182">
        <v>3</v>
      </c>
      <c r="F19" s="145"/>
      <c r="G19" s="143">
        <v>30</v>
      </c>
      <c r="H19" s="171" t="s">
        <v>31</v>
      </c>
      <c r="I19" s="170" t="s">
        <v>144</v>
      </c>
      <c r="J19" s="146">
        <v>38.81</v>
      </c>
      <c r="K19" s="180">
        <v>3</v>
      </c>
      <c r="L19" s="202"/>
      <c r="M19" s="143">
        <v>47</v>
      </c>
      <c r="N19" s="171" t="s">
        <v>27</v>
      </c>
      <c r="O19" s="170" t="s">
        <v>142</v>
      </c>
      <c r="P19" s="146">
        <v>38.89</v>
      </c>
      <c r="Q19" s="180">
        <v>5</v>
      </c>
    </row>
    <row r="20" spans="1:17" s="2" customFormat="1" ht="27.95" customHeight="1">
      <c r="A20" s="143">
        <v>14</v>
      </c>
      <c r="B20" s="171" t="s">
        <v>18</v>
      </c>
      <c r="C20" s="168" t="s">
        <v>143</v>
      </c>
      <c r="D20" s="148">
        <v>38.700000000000003</v>
      </c>
      <c r="E20" s="180">
        <v>1</v>
      </c>
      <c r="F20" s="145"/>
      <c r="G20" s="143">
        <v>31</v>
      </c>
      <c r="H20" s="169" t="s">
        <v>34</v>
      </c>
      <c r="I20" s="170" t="s">
        <v>15</v>
      </c>
      <c r="J20" s="172">
        <v>38.83</v>
      </c>
      <c r="K20" s="180">
        <v>2</v>
      </c>
      <c r="L20" s="202"/>
      <c r="M20" s="143">
        <v>48</v>
      </c>
      <c r="N20" s="169" t="s">
        <v>41</v>
      </c>
      <c r="O20" s="147" t="s">
        <v>17</v>
      </c>
      <c r="P20" s="146">
        <v>38.89</v>
      </c>
      <c r="Q20" s="180">
        <v>3</v>
      </c>
    </row>
    <row r="21" spans="1:17" s="2" customFormat="1" ht="27.95" customHeight="1">
      <c r="A21" s="143">
        <v>15</v>
      </c>
      <c r="B21" s="169" t="s">
        <v>28</v>
      </c>
      <c r="C21" s="168" t="s">
        <v>142</v>
      </c>
      <c r="D21" s="146">
        <v>38.72</v>
      </c>
      <c r="E21" s="181">
        <v>14</v>
      </c>
      <c r="F21" s="145"/>
      <c r="G21" s="143">
        <v>32</v>
      </c>
      <c r="H21" s="171" t="s">
        <v>18</v>
      </c>
      <c r="I21" s="170" t="s">
        <v>143</v>
      </c>
      <c r="J21" s="146">
        <v>38.83</v>
      </c>
      <c r="K21" s="180">
        <v>21</v>
      </c>
      <c r="L21" s="202"/>
      <c r="M21" s="143">
        <v>49</v>
      </c>
      <c r="N21" s="171" t="s">
        <v>41</v>
      </c>
      <c r="O21" s="147" t="s">
        <v>17</v>
      </c>
      <c r="P21" s="146">
        <v>38.9</v>
      </c>
      <c r="Q21" s="180">
        <v>7</v>
      </c>
    </row>
    <row r="22" spans="1:17" s="2" customFormat="1" ht="27.95" customHeight="1" thickBot="1">
      <c r="A22" s="143">
        <v>16</v>
      </c>
      <c r="B22" s="171" t="s">
        <v>18</v>
      </c>
      <c r="C22" s="168" t="s">
        <v>143</v>
      </c>
      <c r="D22" s="146">
        <v>38.729999999999997</v>
      </c>
      <c r="E22" s="180">
        <v>1</v>
      </c>
      <c r="F22" s="145"/>
      <c r="G22" s="143">
        <v>33</v>
      </c>
      <c r="H22" s="169" t="s">
        <v>115</v>
      </c>
      <c r="I22" s="170" t="s">
        <v>12</v>
      </c>
      <c r="J22" s="148">
        <v>38.840000000000003</v>
      </c>
      <c r="K22" s="180">
        <v>3</v>
      </c>
      <c r="L22" s="202"/>
      <c r="M22" s="149">
        <v>50</v>
      </c>
      <c r="N22" s="188" t="s">
        <v>25</v>
      </c>
      <c r="O22" s="195" t="s">
        <v>12</v>
      </c>
      <c r="P22" s="190">
        <v>38.909999999999997</v>
      </c>
      <c r="Q22" s="191">
        <v>9</v>
      </c>
    </row>
    <row r="23" spans="1:17" s="2" customFormat="1" ht="27.95" customHeight="1" thickBot="1">
      <c r="A23" s="149">
        <v>17</v>
      </c>
      <c r="B23" s="183" t="s">
        <v>36</v>
      </c>
      <c r="C23" s="184" t="s">
        <v>15</v>
      </c>
      <c r="D23" s="185">
        <v>38.75</v>
      </c>
      <c r="E23" s="186">
        <v>1</v>
      </c>
      <c r="F23" s="151"/>
      <c r="G23" s="149">
        <v>34</v>
      </c>
      <c r="H23" s="188" t="s">
        <v>44</v>
      </c>
      <c r="I23" s="189" t="s">
        <v>17</v>
      </c>
      <c r="J23" s="190">
        <v>38.840000000000003</v>
      </c>
      <c r="K23" s="191">
        <v>21</v>
      </c>
      <c r="L23" s="203"/>
      <c r="M23" s="198"/>
      <c r="N23" s="199"/>
      <c r="O23" s="198"/>
      <c r="P23" s="200"/>
      <c r="Q23" s="198"/>
    </row>
    <row r="24" spans="1:17" ht="3.75" customHeight="1">
      <c r="A24" s="152"/>
      <c r="B24" s="153"/>
      <c r="C24" s="154"/>
      <c r="D24" s="152"/>
      <c r="E24" s="152"/>
      <c r="F24" s="15"/>
      <c r="G24" s="155"/>
      <c r="H24" s="15"/>
      <c r="I24" s="152"/>
      <c r="L24" s="15"/>
      <c r="M24" s="155"/>
      <c r="N24" s="15"/>
      <c r="O24" s="152"/>
    </row>
    <row r="25" spans="1:17" s="163" customFormat="1" ht="21.75" customHeight="1">
      <c r="A25" s="156">
        <v>38.159999999999997</v>
      </c>
      <c r="B25" s="157" t="s">
        <v>147</v>
      </c>
      <c r="C25" s="158"/>
      <c r="D25" s="159"/>
      <c r="E25" s="160"/>
      <c r="F25" s="161"/>
      <c r="G25" s="162">
        <v>38.24</v>
      </c>
      <c r="H25" s="157" t="s">
        <v>148</v>
      </c>
      <c r="I25" s="158"/>
      <c r="J25" s="159"/>
      <c r="K25" s="160"/>
      <c r="L25" s="161"/>
      <c r="M25" s="204"/>
      <c r="N25" s="153"/>
      <c r="O25" s="154"/>
      <c r="P25" s="198"/>
      <c r="Q25" s="198"/>
    </row>
    <row r="26" spans="1:17" ht="8.25" customHeight="1">
      <c r="M26" s="152"/>
      <c r="N26" s="15"/>
      <c r="O26" s="152"/>
      <c r="P26" s="152"/>
      <c r="Q26" s="152"/>
    </row>
    <row r="27" spans="1:17" ht="19.5">
      <c r="A27" s="164" t="s">
        <v>150</v>
      </c>
      <c r="G27" s="165"/>
      <c r="M27" s="165"/>
    </row>
    <row r="28" spans="1:17" ht="19.5">
      <c r="A28" s="164" t="s">
        <v>151</v>
      </c>
      <c r="G28" s="165"/>
      <c r="M28" s="165"/>
    </row>
    <row r="29" spans="1:17" ht="8.25" customHeight="1">
      <c r="A29" s="164"/>
      <c r="G29" s="165"/>
      <c r="M29" s="165"/>
    </row>
    <row r="30" spans="1:17" ht="18.75">
      <c r="A30" s="164" t="s">
        <v>152</v>
      </c>
    </row>
    <row r="31" spans="1:17" ht="18.75">
      <c r="A31" s="164" t="s">
        <v>153</v>
      </c>
    </row>
    <row r="32" spans="1:17" ht="18.75">
      <c r="A32" s="164" t="s">
        <v>154</v>
      </c>
    </row>
    <row r="36" spans="1:1" ht="18.75">
      <c r="A36" s="166"/>
    </row>
    <row r="37" spans="1:1" ht="18.75">
      <c r="A37" s="164"/>
    </row>
    <row r="38" spans="1:1" ht="18.75">
      <c r="A38" s="164"/>
    </row>
  </sheetData>
  <mergeCells count="17">
    <mergeCell ref="I5:I6"/>
    <mergeCell ref="Q5:Q6"/>
    <mergeCell ref="A1:Q1"/>
    <mergeCell ref="A3:Q3"/>
    <mergeCell ref="J5:J6"/>
    <mergeCell ref="K5:K6"/>
    <mergeCell ref="M5:M6"/>
    <mergeCell ref="N5:N6"/>
    <mergeCell ref="O5:O6"/>
    <mergeCell ref="P5:P6"/>
    <mergeCell ref="A5:A6"/>
    <mergeCell ref="B5:B6"/>
    <mergeCell ref="C5:C6"/>
    <mergeCell ref="D5:D6"/>
    <mergeCell ref="E5:E6"/>
    <mergeCell ref="G5:G6"/>
    <mergeCell ref="H5:H6"/>
  </mergeCells>
  <pageMargins left="0.70866141732283472" right="0.51181102362204722" top="0.35433070866141736" bottom="0.15748031496062992" header="0.31496062992125984" footer="0.31496062992125984"/>
  <pageSetup paperSize="9" orientation="landscape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33"/>
  <sheetViews>
    <sheetView zoomScale="75" zoomScaleNormal="75" workbookViewId="0">
      <selection activeCell="G17" sqref="G17:G21"/>
    </sheetView>
  </sheetViews>
  <sheetFormatPr defaultRowHeight="15"/>
  <cols>
    <col min="1" max="1" width="6" customWidth="1"/>
    <col min="2" max="2" width="21.28515625" customWidth="1"/>
    <col min="3" max="3" width="14.5703125" style="1" customWidth="1"/>
    <col min="4" max="4" width="12.5703125" style="205" customWidth="1"/>
    <col min="5" max="5" width="11" style="1" customWidth="1"/>
    <col min="6" max="6" width="4.42578125" customWidth="1"/>
    <col min="7" max="7" width="6" customWidth="1"/>
    <col min="8" max="8" width="21.28515625" customWidth="1"/>
    <col min="9" max="9" width="14" style="1" customWidth="1"/>
    <col min="10" max="10" width="12.42578125" style="1" customWidth="1"/>
    <col min="11" max="11" width="11.42578125" style="1" customWidth="1"/>
    <col min="12" max="12" width="4.42578125" customWidth="1"/>
    <col min="13" max="13" width="6" customWidth="1"/>
    <col min="14" max="14" width="21.28515625" customWidth="1"/>
    <col min="15" max="15" width="14" style="1" customWidth="1"/>
    <col min="16" max="16" width="12.42578125" style="1" customWidth="1"/>
    <col min="17" max="17" width="11.42578125" style="1" customWidth="1"/>
  </cols>
  <sheetData>
    <row r="1" spans="1:17" ht="26.25">
      <c r="A1" s="282" t="s">
        <v>10</v>
      </c>
      <c r="B1" s="282"/>
      <c r="C1" s="282"/>
      <c r="D1" s="282"/>
      <c r="E1" s="282"/>
      <c r="F1" s="282"/>
      <c r="G1" s="282"/>
      <c r="H1" s="282"/>
      <c r="I1" s="282"/>
      <c r="J1" s="282"/>
      <c r="K1" s="282"/>
      <c r="L1" s="282"/>
      <c r="M1" s="282"/>
      <c r="N1" s="282"/>
      <c r="O1" s="282"/>
      <c r="P1" s="282"/>
      <c r="Q1" s="282"/>
    </row>
    <row r="2" spans="1:17" ht="4.5" customHeight="1">
      <c r="A2" s="1"/>
      <c r="G2" s="1"/>
      <c r="M2" s="1"/>
    </row>
    <row r="3" spans="1:17" ht="23.25">
      <c r="A3" s="307" t="s">
        <v>156</v>
      </c>
      <c r="B3" s="307"/>
      <c r="C3" s="307"/>
      <c r="D3" s="307"/>
      <c r="E3" s="307"/>
      <c r="F3" s="307"/>
      <c r="G3" s="307"/>
      <c r="H3" s="307"/>
      <c r="I3" s="307"/>
      <c r="J3" s="307"/>
      <c r="K3" s="307"/>
      <c r="L3" s="307"/>
      <c r="M3" s="307"/>
      <c r="N3" s="307"/>
      <c r="O3" s="307"/>
      <c r="P3" s="307"/>
      <c r="Q3" s="307"/>
    </row>
    <row r="4" spans="1:17" ht="7.5" customHeight="1" thickBot="1"/>
    <row r="5" spans="1:17" s="139" customFormat="1" ht="20.25" customHeight="1">
      <c r="A5" s="329" t="s">
        <v>101</v>
      </c>
      <c r="B5" s="312" t="s">
        <v>2</v>
      </c>
      <c r="C5" s="314" t="s">
        <v>4</v>
      </c>
      <c r="D5" s="334" t="s">
        <v>118</v>
      </c>
      <c r="E5" s="305" t="s">
        <v>155</v>
      </c>
      <c r="F5" s="326"/>
      <c r="G5" s="329" t="s">
        <v>101</v>
      </c>
      <c r="H5" s="312" t="s">
        <v>2</v>
      </c>
      <c r="I5" s="314" t="s">
        <v>4</v>
      </c>
      <c r="J5" s="321" t="s">
        <v>118</v>
      </c>
      <c r="K5" s="305" t="s">
        <v>155</v>
      </c>
      <c r="L5" s="326"/>
      <c r="M5" s="329" t="s">
        <v>101</v>
      </c>
      <c r="N5" s="312" t="s">
        <v>2</v>
      </c>
      <c r="O5" s="314" t="s">
        <v>4</v>
      </c>
      <c r="P5" s="321" t="s">
        <v>118</v>
      </c>
      <c r="Q5" s="305" t="s">
        <v>155</v>
      </c>
    </row>
    <row r="6" spans="1:17" s="139" customFormat="1" ht="18.75" customHeight="1" thickBot="1">
      <c r="A6" s="330"/>
      <c r="B6" s="313"/>
      <c r="C6" s="315"/>
      <c r="D6" s="335"/>
      <c r="E6" s="306"/>
      <c r="F6" s="327"/>
      <c r="G6" s="330"/>
      <c r="H6" s="313"/>
      <c r="I6" s="315"/>
      <c r="J6" s="322"/>
      <c r="K6" s="306"/>
      <c r="L6" s="327"/>
      <c r="M6" s="330"/>
      <c r="N6" s="313"/>
      <c r="O6" s="315"/>
      <c r="P6" s="322"/>
      <c r="Q6" s="306"/>
    </row>
    <row r="7" spans="1:17" s="2" customFormat="1" ht="21.95" customHeight="1">
      <c r="A7" s="323">
        <v>1</v>
      </c>
      <c r="B7" s="176" t="s">
        <v>37</v>
      </c>
      <c r="C7" s="177" t="s">
        <v>15</v>
      </c>
      <c r="D7" s="178">
        <v>38.49</v>
      </c>
      <c r="E7" s="316">
        <f t="shared" ref="E7" si="0">AVERAGE(D7:D11)</f>
        <v>38.603999999999999</v>
      </c>
      <c r="F7" s="327"/>
      <c r="G7" s="323">
        <v>4</v>
      </c>
      <c r="H7" s="193" t="s">
        <v>27</v>
      </c>
      <c r="I7" s="177" t="s">
        <v>142</v>
      </c>
      <c r="J7" s="187">
        <v>38.58</v>
      </c>
      <c r="K7" s="331">
        <f t="shared" ref="K7" si="1">AVERAGE(J7:J11)</f>
        <v>38.826000000000001</v>
      </c>
      <c r="L7" s="327"/>
      <c r="M7" s="323">
        <v>5</v>
      </c>
      <c r="N7" s="176" t="s">
        <v>44</v>
      </c>
      <c r="O7" s="206" t="s">
        <v>17</v>
      </c>
      <c r="P7" s="208">
        <v>38.85</v>
      </c>
      <c r="Q7" s="316">
        <f t="shared" ref="Q7" si="2">AVERAGE(P7:P11)</f>
        <v>38.917999999999999</v>
      </c>
    </row>
    <row r="8" spans="1:17" s="2" customFormat="1" ht="21.95" customHeight="1">
      <c r="A8" s="324"/>
      <c r="B8" s="171" t="s">
        <v>37</v>
      </c>
      <c r="C8" s="168" t="s">
        <v>15</v>
      </c>
      <c r="D8" s="172">
        <v>38.58</v>
      </c>
      <c r="E8" s="317"/>
      <c r="F8" s="327"/>
      <c r="G8" s="324"/>
      <c r="H8" s="173" t="s">
        <v>27</v>
      </c>
      <c r="I8" s="170" t="s">
        <v>142</v>
      </c>
      <c r="J8" s="172">
        <v>38.68</v>
      </c>
      <c r="K8" s="332"/>
      <c r="L8" s="327"/>
      <c r="M8" s="324"/>
      <c r="N8" s="169" t="s">
        <v>43</v>
      </c>
      <c r="O8" s="147" t="s">
        <v>17</v>
      </c>
      <c r="P8" s="148">
        <v>38.869999999999997</v>
      </c>
      <c r="Q8" s="317"/>
    </row>
    <row r="9" spans="1:17" s="2" customFormat="1" ht="21.95" customHeight="1">
      <c r="A9" s="324"/>
      <c r="B9" s="171" t="s">
        <v>31</v>
      </c>
      <c r="C9" s="168" t="s">
        <v>144</v>
      </c>
      <c r="D9" s="144">
        <v>38.61</v>
      </c>
      <c r="E9" s="317"/>
      <c r="F9" s="327"/>
      <c r="G9" s="324"/>
      <c r="H9" s="169" t="s">
        <v>43</v>
      </c>
      <c r="I9" s="147" t="s">
        <v>17</v>
      </c>
      <c r="J9" s="146">
        <v>38.94</v>
      </c>
      <c r="K9" s="332"/>
      <c r="L9" s="327"/>
      <c r="M9" s="324"/>
      <c r="N9" s="171" t="s">
        <v>27</v>
      </c>
      <c r="O9" s="170" t="s">
        <v>142</v>
      </c>
      <c r="P9" s="146">
        <v>38.89</v>
      </c>
      <c r="Q9" s="317"/>
    </row>
    <row r="10" spans="1:17" s="2" customFormat="1" ht="21.95" customHeight="1">
      <c r="A10" s="324"/>
      <c r="B10" s="169" t="s">
        <v>28</v>
      </c>
      <c r="C10" s="168" t="s">
        <v>142</v>
      </c>
      <c r="D10" s="146">
        <v>38.65</v>
      </c>
      <c r="E10" s="317"/>
      <c r="F10" s="327"/>
      <c r="G10" s="324"/>
      <c r="H10" s="171" t="s">
        <v>19</v>
      </c>
      <c r="I10" s="170" t="s">
        <v>143</v>
      </c>
      <c r="J10" s="146">
        <v>38.96</v>
      </c>
      <c r="K10" s="332"/>
      <c r="L10" s="327"/>
      <c r="M10" s="324"/>
      <c r="N10" s="169" t="s">
        <v>34</v>
      </c>
      <c r="O10" s="170" t="s">
        <v>15</v>
      </c>
      <c r="P10" s="172">
        <v>38.96</v>
      </c>
      <c r="Q10" s="317"/>
    </row>
    <row r="11" spans="1:17" s="2" customFormat="1" ht="21.95" customHeight="1" thickBot="1">
      <c r="A11" s="325"/>
      <c r="B11" s="188" t="s">
        <v>19</v>
      </c>
      <c r="C11" s="184" t="s">
        <v>143</v>
      </c>
      <c r="D11" s="150">
        <v>38.69</v>
      </c>
      <c r="E11" s="318"/>
      <c r="F11" s="327"/>
      <c r="G11" s="325"/>
      <c r="H11" s="183" t="s">
        <v>43</v>
      </c>
      <c r="I11" s="189" t="s">
        <v>17</v>
      </c>
      <c r="J11" s="190">
        <v>38.97</v>
      </c>
      <c r="K11" s="333"/>
      <c r="L11" s="327"/>
      <c r="M11" s="325"/>
      <c r="N11" s="183" t="s">
        <v>39</v>
      </c>
      <c r="O11" s="195" t="s">
        <v>145</v>
      </c>
      <c r="P11" s="190">
        <v>39.020000000000003</v>
      </c>
      <c r="Q11" s="318"/>
    </row>
    <row r="12" spans="1:17" s="2" customFormat="1" ht="21.95" customHeight="1">
      <c r="A12" s="323">
        <v>21</v>
      </c>
      <c r="B12" s="214" t="s">
        <v>27</v>
      </c>
      <c r="C12" s="177" t="s">
        <v>142</v>
      </c>
      <c r="D12" s="208">
        <v>38.619999999999997</v>
      </c>
      <c r="E12" s="331">
        <f t="shared" ref="E12" si="3">AVERAGE(D12:D16)</f>
        <v>38.74799999999999</v>
      </c>
      <c r="F12" s="327"/>
      <c r="G12" s="324">
        <v>2</v>
      </c>
      <c r="H12" s="171" t="s">
        <v>37</v>
      </c>
      <c r="I12" s="168" t="s">
        <v>15</v>
      </c>
      <c r="J12" s="172">
        <v>38.76</v>
      </c>
      <c r="K12" s="331">
        <f t="shared" ref="K12" si="4">AVERAGE(J12:J16)</f>
        <v>38.83</v>
      </c>
      <c r="L12" s="327"/>
      <c r="M12" s="323">
        <v>10</v>
      </c>
      <c r="N12" s="193" t="s">
        <v>28</v>
      </c>
      <c r="O12" s="177" t="s">
        <v>142</v>
      </c>
      <c r="P12" s="208">
        <v>38.880000000000003</v>
      </c>
      <c r="Q12" s="316">
        <f>AVERAGE(P12:P16)</f>
        <v>39.018000000000001</v>
      </c>
    </row>
    <row r="13" spans="1:17" s="2" customFormat="1" ht="21.95" customHeight="1">
      <c r="A13" s="324"/>
      <c r="B13" s="169" t="s">
        <v>25</v>
      </c>
      <c r="C13" s="170" t="s">
        <v>12</v>
      </c>
      <c r="D13" s="146">
        <v>38.700000000000003</v>
      </c>
      <c r="E13" s="332"/>
      <c r="F13" s="327"/>
      <c r="G13" s="324"/>
      <c r="H13" s="171" t="s">
        <v>31</v>
      </c>
      <c r="I13" s="168" t="s">
        <v>144</v>
      </c>
      <c r="J13" s="146">
        <v>38.799999999999997</v>
      </c>
      <c r="K13" s="332"/>
      <c r="L13" s="327"/>
      <c r="M13" s="324"/>
      <c r="N13" s="173" t="s">
        <v>25</v>
      </c>
      <c r="O13" s="170" t="s">
        <v>12</v>
      </c>
      <c r="P13" s="146">
        <v>39.01</v>
      </c>
      <c r="Q13" s="317"/>
    </row>
    <row r="14" spans="1:17" s="2" customFormat="1" ht="21.95" customHeight="1">
      <c r="A14" s="324"/>
      <c r="B14" s="169" t="s">
        <v>41</v>
      </c>
      <c r="C14" s="147" t="s">
        <v>17</v>
      </c>
      <c r="D14" s="148">
        <v>38.79</v>
      </c>
      <c r="E14" s="332"/>
      <c r="F14" s="327"/>
      <c r="G14" s="324"/>
      <c r="H14" s="169" t="s">
        <v>34</v>
      </c>
      <c r="I14" s="168" t="s">
        <v>15</v>
      </c>
      <c r="J14" s="172">
        <v>38.83</v>
      </c>
      <c r="K14" s="332"/>
      <c r="L14" s="327"/>
      <c r="M14" s="324"/>
      <c r="N14" s="169" t="s">
        <v>115</v>
      </c>
      <c r="O14" s="170" t="s">
        <v>12</v>
      </c>
      <c r="P14" s="146">
        <v>39.049999999999997</v>
      </c>
      <c r="Q14" s="317"/>
    </row>
    <row r="15" spans="1:17" s="2" customFormat="1" ht="21.95" customHeight="1">
      <c r="A15" s="324"/>
      <c r="B15" s="173" t="s">
        <v>34</v>
      </c>
      <c r="C15" s="170" t="s">
        <v>15</v>
      </c>
      <c r="D15" s="175">
        <v>38.799999999999997</v>
      </c>
      <c r="E15" s="332"/>
      <c r="F15" s="327"/>
      <c r="G15" s="324"/>
      <c r="H15" s="171" t="s">
        <v>36</v>
      </c>
      <c r="I15" s="168" t="s">
        <v>15</v>
      </c>
      <c r="J15" s="172">
        <v>38.880000000000003</v>
      </c>
      <c r="K15" s="332"/>
      <c r="L15" s="327"/>
      <c r="M15" s="324"/>
      <c r="N15" s="169" t="s">
        <v>38</v>
      </c>
      <c r="O15" s="170" t="s">
        <v>145</v>
      </c>
      <c r="P15" s="148">
        <v>39.049999999999997</v>
      </c>
      <c r="Q15" s="317"/>
    </row>
    <row r="16" spans="1:17" s="2" customFormat="1" ht="21.95" customHeight="1" thickBot="1">
      <c r="A16" s="325"/>
      <c r="B16" s="188" t="s">
        <v>18</v>
      </c>
      <c r="C16" s="195" t="s">
        <v>143</v>
      </c>
      <c r="D16" s="190">
        <v>38.83</v>
      </c>
      <c r="E16" s="333"/>
      <c r="F16" s="327"/>
      <c r="G16" s="324"/>
      <c r="H16" s="212" t="s">
        <v>25</v>
      </c>
      <c r="I16" s="213" t="s">
        <v>12</v>
      </c>
      <c r="J16" s="197">
        <v>38.880000000000003</v>
      </c>
      <c r="K16" s="332"/>
      <c r="L16" s="327"/>
      <c r="M16" s="325"/>
      <c r="N16" s="183" t="s">
        <v>38</v>
      </c>
      <c r="O16" s="195" t="s">
        <v>145</v>
      </c>
      <c r="P16" s="190">
        <v>39.1</v>
      </c>
      <c r="Q16" s="318"/>
    </row>
    <row r="17" spans="1:17" s="2" customFormat="1" ht="21.95" customHeight="1">
      <c r="A17" s="324">
        <v>6</v>
      </c>
      <c r="B17" s="169" t="s">
        <v>28</v>
      </c>
      <c r="C17" s="170" t="s">
        <v>142</v>
      </c>
      <c r="D17" s="144">
        <v>38.57</v>
      </c>
      <c r="E17" s="332">
        <f>AVERAGE(D17:D21)</f>
        <v>38.751999999999995</v>
      </c>
      <c r="F17" s="327"/>
      <c r="G17" s="323">
        <v>7</v>
      </c>
      <c r="H17" s="193" t="s">
        <v>28</v>
      </c>
      <c r="I17" s="177" t="s">
        <v>142</v>
      </c>
      <c r="J17" s="208">
        <v>38.79</v>
      </c>
      <c r="K17" s="331">
        <f t="shared" ref="K17" si="5">AVERAGE(J17:J21)</f>
        <v>38.832000000000001</v>
      </c>
      <c r="L17" s="327"/>
      <c r="M17" s="323">
        <v>9</v>
      </c>
      <c r="N17" s="176" t="s">
        <v>25</v>
      </c>
      <c r="O17" s="177" t="s">
        <v>12</v>
      </c>
      <c r="P17" s="208">
        <v>38.909999999999997</v>
      </c>
      <c r="Q17" s="316">
        <f>AVERAGE(P17:P21)</f>
        <v>39.091999999999999</v>
      </c>
    </row>
    <row r="18" spans="1:17" s="2" customFormat="1" ht="21.95" customHeight="1">
      <c r="A18" s="324"/>
      <c r="B18" s="173" t="s">
        <v>25</v>
      </c>
      <c r="C18" s="170" t="s">
        <v>12</v>
      </c>
      <c r="D18" s="146">
        <v>38.69</v>
      </c>
      <c r="E18" s="332"/>
      <c r="F18" s="327"/>
      <c r="G18" s="324"/>
      <c r="H18" s="171" t="s">
        <v>37</v>
      </c>
      <c r="I18" s="170" t="s">
        <v>15</v>
      </c>
      <c r="J18" s="172">
        <v>38.799999999999997</v>
      </c>
      <c r="K18" s="332"/>
      <c r="L18" s="327"/>
      <c r="M18" s="324"/>
      <c r="N18" s="169" t="s">
        <v>28</v>
      </c>
      <c r="O18" s="170" t="s">
        <v>142</v>
      </c>
      <c r="P18" s="146">
        <v>38.94</v>
      </c>
      <c r="Q18" s="317"/>
    </row>
    <row r="19" spans="1:17" s="2" customFormat="1" ht="21.95" customHeight="1">
      <c r="A19" s="324"/>
      <c r="B19" s="169" t="s">
        <v>22</v>
      </c>
      <c r="C19" s="170" t="s">
        <v>12</v>
      </c>
      <c r="D19" s="175">
        <v>38.78</v>
      </c>
      <c r="E19" s="332"/>
      <c r="F19" s="327"/>
      <c r="G19" s="324"/>
      <c r="H19" s="169" t="s">
        <v>27</v>
      </c>
      <c r="I19" s="170" t="s">
        <v>142</v>
      </c>
      <c r="J19" s="146">
        <v>38.799999999999997</v>
      </c>
      <c r="K19" s="332"/>
      <c r="L19" s="327"/>
      <c r="M19" s="324"/>
      <c r="N19" s="169" t="s">
        <v>27</v>
      </c>
      <c r="O19" s="170" t="s">
        <v>142</v>
      </c>
      <c r="P19" s="146">
        <v>39.15</v>
      </c>
      <c r="Q19" s="317"/>
    </row>
    <row r="20" spans="1:17" s="2" customFormat="1" ht="21.95" customHeight="1">
      <c r="A20" s="324"/>
      <c r="B20" s="171" t="s">
        <v>31</v>
      </c>
      <c r="C20" s="170" t="s">
        <v>144</v>
      </c>
      <c r="D20" s="192">
        <v>38.85</v>
      </c>
      <c r="E20" s="332"/>
      <c r="F20" s="327"/>
      <c r="G20" s="324"/>
      <c r="H20" s="169" t="s">
        <v>24</v>
      </c>
      <c r="I20" s="170" t="s">
        <v>12</v>
      </c>
      <c r="J20" s="146">
        <v>38.869999999999997</v>
      </c>
      <c r="K20" s="332"/>
      <c r="L20" s="327"/>
      <c r="M20" s="324"/>
      <c r="N20" s="171" t="s">
        <v>139</v>
      </c>
      <c r="O20" s="170" t="s">
        <v>145</v>
      </c>
      <c r="P20" s="192">
        <v>39.21</v>
      </c>
      <c r="Q20" s="317"/>
    </row>
    <row r="21" spans="1:17" s="2" customFormat="1" ht="21.95" customHeight="1" thickBot="1">
      <c r="A21" s="324"/>
      <c r="B21" s="212" t="s">
        <v>21</v>
      </c>
      <c r="C21" s="196" t="s">
        <v>143</v>
      </c>
      <c r="D21" s="197">
        <v>38.869999999999997</v>
      </c>
      <c r="E21" s="332"/>
      <c r="F21" s="327"/>
      <c r="G21" s="325"/>
      <c r="H21" s="188" t="s">
        <v>41</v>
      </c>
      <c r="I21" s="189" t="s">
        <v>17</v>
      </c>
      <c r="J21" s="190">
        <v>38.9</v>
      </c>
      <c r="K21" s="333"/>
      <c r="L21" s="327"/>
      <c r="M21" s="325"/>
      <c r="N21" s="188" t="s">
        <v>139</v>
      </c>
      <c r="O21" s="195" t="s">
        <v>145</v>
      </c>
      <c r="P21" s="190">
        <v>39.25</v>
      </c>
      <c r="Q21" s="318"/>
    </row>
    <row r="22" spans="1:17" s="2" customFormat="1" ht="21.95" customHeight="1">
      <c r="A22" s="323">
        <v>3</v>
      </c>
      <c r="B22" s="193" t="s">
        <v>25</v>
      </c>
      <c r="C22" s="177" t="s">
        <v>12</v>
      </c>
      <c r="D22" s="178">
        <v>38.69</v>
      </c>
      <c r="E22" s="316">
        <f t="shared" ref="E22" si="6">AVERAGE(D22:D26)</f>
        <v>38.762</v>
      </c>
      <c r="F22" s="327"/>
      <c r="G22" s="323">
        <v>14</v>
      </c>
      <c r="H22" s="193" t="s">
        <v>28</v>
      </c>
      <c r="I22" s="177" t="s">
        <v>142</v>
      </c>
      <c r="J22" s="208">
        <v>38.72</v>
      </c>
      <c r="K22" s="316">
        <f>AVERAGE(J22:J26)</f>
        <v>38.89</v>
      </c>
      <c r="L22" s="328"/>
      <c r="M22" s="319"/>
      <c r="N22" s="216"/>
      <c r="O22" s="211"/>
      <c r="P22" s="217"/>
      <c r="Q22" s="320"/>
    </row>
    <row r="23" spans="1:17" s="2" customFormat="1" ht="21.95" customHeight="1">
      <c r="A23" s="324"/>
      <c r="B23" s="171" t="s">
        <v>44</v>
      </c>
      <c r="C23" s="147" t="s">
        <v>17</v>
      </c>
      <c r="D23" s="144">
        <v>38.700000000000003</v>
      </c>
      <c r="E23" s="317"/>
      <c r="F23" s="327"/>
      <c r="G23" s="324"/>
      <c r="H23" s="169" t="s">
        <v>37</v>
      </c>
      <c r="I23" s="170" t="s">
        <v>15</v>
      </c>
      <c r="J23" s="172">
        <v>38.85</v>
      </c>
      <c r="K23" s="317"/>
      <c r="L23" s="328"/>
      <c r="M23" s="319"/>
      <c r="N23" s="218"/>
      <c r="O23" s="211"/>
      <c r="P23" s="200"/>
      <c r="Q23" s="320"/>
    </row>
    <row r="24" spans="1:17" s="2" customFormat="1" ht="21.95" customHeight="1">
      <c r="A24" s="324"/>
      <c r="B24" s="171" t="s">
        <v>18</v>
      </c>
      <c r="C24" s="170" t="s">
        <v>143</v>
      </c>
      <c r="D24" s="146">
        <v>38.799999999999997</v>
      </c>
      <c r="E24" s="317"/>
      <c r="F24" s="327"/>
      <c r="G24" s="324"/>
      <c r="H24" s="169" t="s">
        <v>21</v>
      </c>
      <c r="I24" s="170" t="s">
        <v>143</v>
      </c>
      <c r="J24" s="146">
        <v>38.93</v>
      </c>
      <c r="K24" s="317"/>
      <c r="L24" s="328"/>
      <c r="M24" s="319"/>
      <c r="N24" s="216"/>
      <c r="O24" s="219"/>
      <c r="P24" s="217"/>
      <c r="Q24" s="320"/>
    </row>
    <row r="25" spans="1:17" s="2" customFormat="1" ht="21.95" customHeight="1">
      <c r="A25" s="324"/>
      <c r="B25" s="169" t="s">
        <v>37</v>
      </c>
      <c r="C25" s="170" t="s">
        <v>15</v>
      </c>
      <c r="D25" s="172">
        <v>38.81</v>
      </c>
      <c r="E25" s="317"/>
      <c r="F25" s="327"/>
      <c r="G25" s="324"/>
      <c r="H25" s="173" t="s">
        <v>36</v>
      </c>
      <c r="I25" s="170" t="s">
        <v>15</v>
      </c>
      <c r="J25" s="172">
        <v>38.950000000000003</v>
      </c>
      <c r="K25" s="317"/>
      <c r="L25" s="328"/>
      <c r="M25" s="319"/>
      <c r="N25" s="218"/>
      <c r="O25" s="219"/>
      <c r="P25" s="215"/>
      <c r="Q25" s="320"/>
    </row>
    <row r="26" spans="1:17" s="2" customFormat="1" ht="21.95" customHeight="1" thickBot="1">
      <c r="A26" s="325"/>
      <c r="B26" s="188" t="s">
        <v>31</v>
      </c>
      <c r="C26" s="195" t="s">
        <v>144</v>
      </c>
      <c r="D26" s="190">
        <v>38.81</v>
      </c>
      <c r="E26" s="318"/>
      <c r="F26" s="327"/>
      <c r="G26" s="325"/>
      <c r="H26" s="183" t="s">
        <v>35</v>
      </c>
      <c r="I26" s="195" t="s">
        <v>15</v>
      </c>
      <c r="J26" s="185">
        <v>39</v>
      </c>
      <c r="K26" s="318"/>
      <c r="L26" s="328"/>
      <c r="M26" s="319"/>
      <c r="N26" s="218"/>
      <c r="O26" s="219"/>
      <c r="P26" s="217"/>
      <c r="Q26" s="320"/>
    </row>
    <row r="28" spans="1:17" ht="18.75">
      <c r="A28" s="210" t="s">
        <v>157</v>
      </c>
    </row>
    <row r="29" spans="1:17" ht="18.75">
      <c r="A29" s="209" t="s">
        <v>158</v>
      </c>
    </row>
    <row r="30" spans="1:17" ht="16.5" customHeight="1">
      <c r="A30" s="207" t="s">
        <v>159</v>
      </c>
    </row>
    <row r="31" spans="1:17" ht="9.75" customHeight="1">
      <c r="A31" s="207"/>
    </row>
    <row r="32" spans="1:17" ht="18.75">
      <c r="A32" s="207" t="s">
        <v>160</v>
      </c>
    </row>
    <row r="33" spans="1:1" ht="18.75">
      <c r="A33" s="207" t="s">
        <v>161</v>
      </c>
    </row>
  </sheetData>
  <mergeCells count="43">
    <mergeCell ref="I5:I6"/>
    <mergeCell ref="J5:J6"/>
    <mergeCell ref="K5:K6"/>
    <mergeCell ref="A7:A11"/>
    <mergeCell ref="E7:E11"/>
    <mergeCell ref="G7:G11"/>
    <mergeCell ref="K7:K11"/>
    <mergeCell ref="A5:A6"/>
    <mergeCell ref="B5:B6"/>
    <mergeCell ref="C5:C6"/>
    <mergeCell ref="D5:D6"/>
    <mergeCell ref="E5:E6"/>
    <mergeCell ref="F5:F26"/>
    <mergeCell ref="G5:G6"/>
    <mergeCell ref="H5:H6"/>
    <mergeCell ref="A22:A26"/>
    <mergeCell ref="E22:E26"/>
    <mergeCell ref="G22:G26"/>
    <mergeCell ref="K22:K26"/>
    <mergeCell ref="A12:A16"/>
    <mergeCell ref="E12:E16"/>
    <mergeCell ref="G12:G16"/>
    <mergeCell ref="K12:K16"/>
    <mergeCell ref="A17:A21"/>
    <mergeCell ref="E17:E21"/>
    <mergeCell ref="G17:G21"/>
    <mergeCell ref="K17:K21"/>
    <mergeCell ref="Q17:Q21"/>
    <mergeCell ref="M22:M26"/>
    <mergeCell ref="Q22:Q26"/>
    <mergeCell ref="A1:Q1"/>
    <mergeCell ref="A3:Q3"/>
    <mergeCell ref="P5:P6"/>
    <mergeCell ref="Q5:Q6"/>
    <mergeCell ref="M7:M11"/>
    <mergeCell ref="Q7:Q11"/>
    <mergeCell ref="M12:M16"/>
    <mergeCell ref="Q12:Q16"/>
    <mergeCell ref="L5:L26"/>
    <mergeCell ref="M5:M6"/>
    <mergeCell ref="N5:N6"/>
    <mergeCell ref="O5:O6"/>
    <mergeCell ref="M17:M21"/>
  </mergeCells>
  <pageMargins left="0.31496062992125984" right="0.11811023622047245" top="0.35433070866141736" bottom="0.35433070866141736" header="0.31496062992125984" footer="0.31496062992125984"/>
  <pageSetup paperSize="9" scale="68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48"/>
  <sheetViews>
    <sheetView zoomScale="85" zoomScaleNormal="85" workbookViewId="0">
      <selection activeCell="H10" sqref="H10"/>
    </sheetView>
  </sheetViews>
  <sheetFormatPr defaultRowHeight="15"/>
  <cols>
    <col min="2" max="2" width="9" customWidth="1"/>
    <col min="3" max="3" width="9" style="1" customWidth="1"/>
    <col min="5" max="5" width="9.140625" customWidth="1"/>
    <col min="8" max="8" width="9.5703125" customWidth="1"/>
    <col min="11" max="11" width="9.140625" customWidth="1"/>
    <col min="14" max="14" width="9.140625" customWidth="1"/>
    <col min="17" max="17" width="9.140625" customWidth="1"/>
    <col min="20" max="20" width="9.140625" customWidth="1"/>
    <col min="22" max="22" width="3.85546875" customWidth="1"/>
    <col min="23" max="23" width="6" customWidth="1"/>
    <col min="24" max="24" width="12.7109375" customWidth="1"/>
    <col min="25" max="25" width="10.7109375" style="1" customWidth="1"/>
    <col min="26" max="26" width="9.85546875" style="1" customWidth="1"/>
  </cols>
  <sheetData>
    <row r="1" spans="1:21" ht="18" customHeight="1">
      <c r="A1" s="291" t="s">
        <v>184</v>
      </c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1"/>
      <c r="N1" s="291"/>
      <c r="O1" s="291"/>
      <c r="P1" s="291"/>
      <c r="Q1" s="291"/>
      <c r="R1" s="291"/>
      <c r="S1" s="291"/>
      <c r="T1" s="291"/>
      <c r="U1" s="291"/>
    </row>
    <row r="2" spans="1:21" ht="3.75" customHeight="1" thickBot="1"/>
    <row r="3" spans="1:21" ht="15.75" customHeight="1">
      <c r="A3" s="357" t="s">
        <v>15</v>
      </c>
      <c r="B3" s="358"/>
      <c r="C3" s="359"/>
      <c r="D3" s="372" t="s">
        <v>142</v>
      </c>
      <c r="E3" s="373"/>
      <c r="F3" s="374"/>
      <c r="G3" s="375" t="s">
        <v>12</v>
      </c>
      <c r="H3" s="358"/>
      <c r="I3" s="359"/>
      <c r="J3" s="357" t="s">
        <v>17</v>
      </c>
      <c r="K3" s="358"/>
      <c r="L3" s="359"/>
      <c r="M3" s="357" t="s">
        <v>143</v>
      </c>
      <c r="N3" s="358"/>
      <c r="O3" s="359"/>
      <c r="P3" s="357" t="s">
        <v>171</v>
      </c>
      <c r="Q3" s="358"/>
      <c r="R3" s="359"/>
      <c r="S3" s="357" t="s">
        <v>145</v>
      </c>
      <c r="T3" s="358"/>
      <c r="U3" s="359"/>
    </row>
    <row r="4" spans="1:21" s="2" customFormat="1" ht="15" customHeight="1" thickBot="1">
      <c r="A4" s="222" t="s">
        <v>165</v>
      </c>
      <c r="B4" s="223" t="s">
        <v>166</v>
      </c>
      <c r="C4" s="224" t="s">
        <v>167</v>
      </c>
      <c r="D4" s="222" t="s">
        <v>165</v>
      </c>
      <c r="E4" s="223" t="s">
        <v>166</v>
      </c>
      <c r="F4" s="224" t="s">
        <v>167</v>
      </c>
      <c r="G4" s="225" t="s">
        <v>165</v>
      </c>
      <c r="H4" s="223" t="s">
        <v>166</v>
      </c>
      <c r="I4" s="224" t="s">
        <v>167</v>
      </c>
      <c r="J4" s="222" t="s">
        <v>165</v>
      </c>
      <c r="K4" s="223" t="s">
        <v>166</v>
      </c>
      <c r="L4" s="224" t="s">
        <v>167</v>
      </c>
      <c r="M4" s="222" t="s">
        <v>165</v>
      </c>
      <c r="N4" s="223" t="s">
        <v>166</v>
      </c>
      <c r="O4" s="224" t="s">
        <v>167</v>
      </c>
      <c r="P4" s="222" t="s">
        <v>165</v>
      </c>
      <c r="Q4" s="223" t="s">
        <v>166</v>
      </c>
      <c r="R4" s="224" t="s">
        <v>167</v>
      </c>
      <c r="S4" s="222" t="s">
        <v>165</v>
      </c>
      <c r="T4" s="223" t="s">
        <v>166</v>
      </c>
      <c r="U4" s="224" t="s">
        <v>167</v>
      </c>
    </row>
    <row r="5" spans="1:21" ht="15" customHeight="1">
      <c r="A5" s="229">
        <v>7</v>
      </c>
      <c r="B5" s="230">
        <v>38</v>
      </c>
      <c r="C5" s="231">
        <f t="shared" ref="C5:C28" si="0">(VLOOKUP(A5,$A$33:$B$43,2)-$B$33)*B5</f>
        <v>8.6640000000000583</v>
      </c>
      <c r="D5" s="232">
        <v>5</v>
      </c>
      <c r="E5" s="233">
        <v>38</v>
      </c>
      <c r="F5" s="231">
        <f t="shared" ref="F5:F28" si="1">(VLOOKUP(D5,$A$33:$B$43,2)-$B$33)*E5</f>
        <v>11.932000000000002</v>
      </c>
      <c r="G5" s="229">
        <v>2</v>
      </c>
      <c r="H5" s="230">
        <v>37</v>
      </c>
      <c r="I5" s="231">
        <f t="shared" ref="I5:I28" si="2">(VLOOKUP(G5,$A$33:$B$43,2)-$B$33)*H5</f>
        <v>8.3619999999999663</v>
      </c>
      <c r="J5" s="232">
        <v>21</v>
      </c>
      <c r="K5" s="233">
        <v>45</v>
      </c>
      <c r="L5" s="231">
        <f t="shared" ref="L5:L28" si="3">(VLOOKUP(J5,$A$33:$B$43,2)-$B$33)*K5</f>
        <v>6.4799999999999258</v>
      </c>
      <c r="M5" s="262">
        <v>1</v>
      </c>
      <c r="N5" s="263">
        <v>45</v>
      </c>
      <c r="O5" s="253">
        <f t="shared" ref="O5:O28" si="4">(VLOOKUP(M5,$A$33:$B$43,2)-$B$33)*N5</f>
        <v>0</v>
      </c>
      <c r="P5" s="232">
        <v>6</v>
      </c>
      <c r="Q5" s="233">
        <v>42</v>
      </c>
      <c r="R5" s="231">
        <f t="shared" ref="R5:R28" si="5">(VLOOKUP(P5,$A$33:$B$43,2)-$B$33)*Q5</f>
        <v>6.2160000000001361</v>
      </c>
      <c r="S5" s="232">
        <v>9</v>
      </c>
      <c r="T5" s="233">
        <v>21</v>
      </c>
      <c r="U5" s="231">
        <f t="shared" ref="U5:U28" si="6">(VLOOKUP(S5,$A$33:$B$43,2)-$B$33)*T5</f>
        <v>10.24799999999999</v>
      </c>
    </row>
    <row r="6" spans="1:21" ht="15" customHeight="1">
      <c r="A6" s="236">
        <v>10</v>
      </c>
      <c r="B6" s="237">
        <v>22</v>
      </c>
      <c r="C6" s="238">
        <f t="shared" si="0"/>
        <v>9.1080000000000325</v>
      </c>
      <c r="D6" s="236">
        <v>4</v>
      </c>
      <c r="E6" s="237">
        <v>21</v>
      </c>
      <c r="F6" s="231">
        <f t="shared" si="1"/>
        <v>4.6620000000000275</v>
      </c>
      <c r="G6" s="236">
        <v>14</v>
      </c>
      <c r="H6" s="237">
        <v>20</v>
      </c>
      <c r="I6" s="231">
        <f t="shared" si="2"/>
        <v>5.7200000000000273</v>
      </c>
      <c r="J6" s="236">
        <v>7</v>
      </c>
      <c r="K6" s="237">
        <v>57</v>
      </c>
      <c r="L6" s="231">
        <f t="shared" si="3"/>
        <v>12.996000000000087</v>
      </c>
      <c r="M6" s="236">
        <v>9</v>
      </c>
      <c r="N6" s="237">
        <v>18</v>
      </c>
      <c r="O6" s="231">
        <f t="shared" si="4"/>
        <v>8.7839999999999918</v>
      </c>
      <c r="P6" s="236">
        <v>2</v>
      </c>
      <c r="Q6" s="237">
        <v>32</v>
      </c>
      <c r="R6" s="231">
        <f t="shared" si="5"/>
        <v>7.2319999999999709</v>
      </c>
      <c r="S6" s="236">
        <v>3</v>
      </c>
      <c r="T6" s="237">
        <v>25</v>
      </c>
      <c r="U6" s="231">
        <f t="shared" si="6"/>
        <v>3.9500000000000313</v>
      </c>
    </row>
    <row r="7" spans="1:21" ht="15" customHeight="1">
      <c r="A7" s="236">
        <v>21</v>
      </c>
      <c r="B7" s="237">
        <v>67</v>
      </c>
      <c r="C7" s="238">
        <f t="shared" si="0"/>
        <v>9.6479999999998896</v>
      </c>
      <c r="D7" s="236">
        <v>6</v>
      </c>
      <c r="E7" s="237">
        <v>50</v>
      </c>
      <c r="F7" s="231">
        <f t="shared" si="1"/>
        <v>7.400000000000162</v>
      </c>
      <c r="G7" s="250">
        <v>1</v>
      </c>
      <c r="H7" s="251">
        <v>28</v>
      </c>
      <c r="I7" s="253">
        <f t="shared" si="2"/>
        <v>0</v>
      </c>
      <c r="J7" s="236">
        <v>2</v>
      </c>
      <c r="K7" s="237">
        <v>29</v>
      </c>
      <c r="L7" s="231">
        <f t="shared" si="3"/>
        <v>6.5539999999999736</v>
      </c>
      <c r="M7" s="236">
        <v>3</v>
      </c>
      <c r="N7" s="237">
        <v>62</v>
      </c>
      <c r="O7" s="231">
        <f t="shared" si="4"/>
        <v>9.7960000000000775</v>
      </c>
      <c r="P7" s="236">
        <v>14</v>
      </c>
      <c r="Q7" s="237">
        <v>23</v>
      </c>
      <c r="R7" s="231">
        <f t="shared" si="5"/>
        <v>6.5780000000000314</v>
      </c>
      <c r="S7" s="236">
        <v>5</v>
      </c>
      <c r="T7" s="237">
        <v>27</v>
      </c>
      <c r="U7" s="231">
        <f t="shared" si="6"/>
        <v>8.4780000000000015</v>
      </c>
    </row>
    <row r="8" spans="1:21" ht="15" customHeight="1">
      <c r="A8" s="236">
        <v>6</v>
      </c>
      <c r="B8" s="237">
        <v>20</v>
      </c>
      <c r="C8" s="238">
        <f t="shared" si="0"/>
        <v>2.9600000000000648</v>
      </c>
      <c r="D8" s="250">
        <v>1</v>
      </c>
      <c r="E8" s="251">
        <v>69</v>
      </c>
      <c r="F8" s="253">
        <f t="shared" si="1"/>
        <v>0</v>
      </c>
      <c r="G8" s="236">
        <v>10</v>
      </c>
      <c r="H8" s="237">
        <v>22</v>
      </c>
      <c r="I8" s="231">
        <f t="shared" si="2"/>
        <v>9.1080000000000325</v>
      </c>
      <c r="J8" s="236">
        <v>4</v>
      </c>
      <c r="K8" s="237">
        <v>39</v>
      </c>
      <c r="L8" s="231">
        <f t="shared" si="3"/>
        <v>8.658000000000051</v>
      </c>
      <c r="M8" s="236">
        <v>10</v>
      </c>
      <c r="N8" s="237">
        <v>21</v>
      </c>
      <c r="O8" s="231">
        <f t="shared" si="4"/>
        <v>8.694000000000031</v>
      </c>
      <c r="P8" s="236">
        <v>9</v>
      </c>
      <c r="Q8" s="237">
        <v>24</v>
      </c>
      <c r="R8" s="231">
        <f t="shared" si="5"/>
        <v>11.711999999999989</v>
      </c>
      <c r="S8" s="236">
        <v>4</v>
      </c>
      <c r="T8" s="237">
        <v>48</v>
      </c>
      <c r="U8" s="231">
        <f t="shared" si="6"/>
        <v>10.656000000000063</v>
      </c>
    </row>
    <row r="9" spans="1:21" ht="15" customHeight="1">
      <c r="A9" s="236">
        <v>21</v>
      </c>
      <c r="B9" s="237">
        <v>29</v>
      </c>
      <c r="C9" s="238">
        <f t="shared" si="0"/>
        <v>4.1759999999999522</v>
      </c>
      <c r="D9" s="258">
        <v>14</v>
      </c>
      <c r="E9" s="259">
        <v>69</v>
      </c>
      <c r="F9" s="260">
        <f t="shared" si="1"/>
        <v>19.734000000000094</v>
      </c>
      <c r="G9" s="236">
        <v>5</v>
      </c>
      <c r="H9" s="237">
        <v>37</v>
      </c>
      <c r="I9" s="231">
        <f t="shared" si="2"/>
        <v>11.618000000000002</v>
      </c>
      <c r="J9" s="236">
        <v>5</v>
      </c>
      <c r="K9" s="237">
        <v>21</v>
      </c>
      <c r="L9" s="231">
        <f t="shared" si="3"/>
        <v>6.5940000000000012</v>
      </c>
      <c r="M9" s="236">
        <v>9</v>
      </c>
      <c r="N9" s="237">
        <v>26</v>
      </c>
      <c r="O9" s="231">
        <f t="shared" si="4"/>
        <v>12.687999999999988</v>
      </c>
      <c r="P9" s="236">
        <v>7</v>
      </c>
      <c r="Q9" s="237">
        <v>55</v>
      </c>
      <c r="R9" s="231">
        <f t="shared" si="5"/>
        <v>12.540000000000084</v>
      </c>
      <c r="S9" s="236">
        <v>14</v>
      </c>
      <c r="T9" s="237">
        <v>45</v>
      </c>
      <c r="U9" s="231">
        <f t="shared" si="6"/>
        <v>12.870000000000061</v>
      </c>
    </row>
    <row r="10" spans="1:21" ht="15" customHeight="1">
      <c r="A10" s="258">
        <v>2</v>
      </c>
      <c r="B10" s="259">
        <v>71</v>
      </c>
      <c r="C10" s="261">
        <f t="shared" si="0"/>
        <v>16.045999999999935</v>
      </c>
      <c r="D10" s="236">
        <v>9</v>
      </c>
      <c r="E10" s="237">
        <v>20</v>
      </c>
      <c r="F10" s="231">
        <f t="shared" si="1"/>
        <v>9.7599999999999909</v>
      </c>
      <c r="G10" s="236">
        <v>3</v>
      </c>
      <c r="H10" s="237">
        <v>48</v>
      </c>
      <c r="I10" s="231">
        <f t="shared" si="2"/>
        <v>7.58400000000006</v>
      </c>
      <c r="J10" s="236">
        <v>21</v>
      </c>
      <c r="K10" s="237">
        <v>70</v>
      </c>
      <c r="L10" s="231">
        <f t="shared" si="3"/>
        <v>10.079999999999885</v>
      </c>
      <c r="M10" s="236">
        <v>6</v>
      </c>
      <c r="N10" s="237">
        <v>20</v>
      </c>
      <c r="O10" s="231">
        <f t="shared" si="4"/>
        <v>2.9600000000000648</v>
      </c>
      <c r="P10" s="236">
        <v>4</v>
      </c>
      <c r="Q10" s="237">
        <v>29</v>
      </c>
      <c r="R10" s="231">
        <f t="shared" si="5"/>
        <v>6.4380000000000379</v>
      </c>
      <c r="S10" s="258">
        <v>10</v>
      </c>
      <c r="T10" s="259">
        <v>38</v>
      </c>
      <c r="U10" s="260">
        <f t="shared" si="6"/>
        <v>15.732000000000056</v>
      </c>
    </row>
    <row r="11" spans="1:21" ht="15" customHeight="1">
      <c r="A11" s="236">
        <v>5</v>
      </c>
      <c r="B11" s="237">
        <v>37</v>
      </c>
      <c r="C11" s="238">
        <f t="shared" si="0"/>
        <v>11.618000000000002</v>
      </c>
      <c r="D11" s="258">
        <v>7</v>
      </c>
      <c r="E11" s="259">
        <v>72</v>
      </c>
      <c r="F11" s="260">
        <f t="shared" si="1"/>
        <v>16.416000000000111</v>
      </c>
      <c r="G11" s="236">
        <v>7</v>
      </c>
      <c r="H11" s="237">
        <v>65</v>
      </c>
      <c r="I11" s="231">
        <f t="shared" si="2"/>
        <v>14.8200000000001</v>
      </c>
      <c r="J11" s="236">
        <v>4</v>
      </c>
      <c r="K11" s="237">
        <v>21</v>
      </c>
      <c r="L11" s="231">
        <f t="shared" si="3"/>
        <v>4.6620000000000275</v>
      </c>
      <c r="M11" s="250">
        <v>1</v>
      </c>
      <c r="N11" s="251">
        <v>74</v>
      </c>
      <c r="O11" s="253">
        <f t="shared" si="4"/>
        <v>0</v>
      </c>
      <c r="P11" s="236">
        <v>3</v>
      </c>
      <c r="Q11" s="237">
        <v>60</v>
      </c>
      <c r="R11" s="231">
        <f t="shared" si="5"/>
        <v>9.480000000000075</v>
      </c>
      <c r="S11" s="236">
        <v>6</v>
      </c>
      <c r="T11" s="237">
        <v>55</v>
      </c>
      <c r="U11" s="231">
        <f t="shared" si="6"/>
        <v>8.1400000000001782</v>
      </c>
    </row>
    <row r="12" spans="1:21" ht="15.75">
      <c r="A12" s="250">
        <v>1</v>
      </c>
      <c r="B12" s="251">
        <v>75</v>
      </c>
      <c r="C12" s="252">
        <f t="shared" si="0"/>
        <v>0</v>
      </c>
      <c r="D12" s="236">
        <v>6</v>
      </c>
      <c r="E12" s="237">
        <v>20</v>
      </c>
      <c r="F12" s="231">
        <f t="shared" si="1"/>
        <v>2.9600000000000648</v>
      </c>
      <c r="G12" s="258">
        <v>10</v>
      </c>
      <c r="H12" s="259">
        <v>75</v>
      </c>
      <c r="I12" s="260">
        <f t="shared" si="2"/>
        <v>31.050000000000111</v>
      </c>
      <c r="J12" s="236">
        <v>6</v>
      </c>
      <c r="K12" s="237">
        <v>50</v>
      </c>
      <c r="L12" s="231">
        <f t="shared" si="3"/>
        <v>7.400000000000162</v>
      </c>
      <c r="M12" s="258">
        <v>2</v>
      </c>
      <c r="N12" s="259">
        <v>68</v>
      </c>
      <c r="O12" s="260">
        <f t="shared" si="4"/>
        <v>15.367999999999938</v>
      </c>
      <c r="P12" s="236">
        <v>21</v>
      </c>
      <c r="Q12" s="237">
        <v>67</v>
      </c>
      <c r="R12" s="231">
        <f t="shared" si="5"/>
        <v>9.6479999999998896</v>
      </c>
      <c r="S12" s="258">
        <v>14</v>
      </c>
      <c r="T12" s="259">
        <v>71</v>
      </c>
      <c r="U12" s="260">
        <f t="shared" si="6"/>
        <v>20.306000000000097</v>
      </c>
    </row>
    <row r="13" spans="1:21" ht="15.75">
      <c r="A13" s="236">
        <v>14</v>
      </c>
      <c r="B13" s="237">
        <v>51</v>
      </c>
      <c r="C13" s="238">
        <f t="shared" si="0"/>
        <v>14.58600000000007</v>
      </c>
      <c r="D13" s="236">
        <v>7</v>
      </c>
      <c r="E13" s="237">
        <v>46</v>
      </c>
      <c r="F13" s="231">
        <f t="shared" si="1"/>
        <v>10.488000000000071</v>
      </c>
      <c r="G13" s="236">
        <v>9</v>
      </c>
      <c r="H13" s="237">
        <v>25</v>
      </c>
      <c r="I13" s="231">
        <f t="shared" si="2"/>
        <v>12.199999999999989</v>
      </c>
      <c r="J13" s="236">
        <v>3</v>
      </c>
      <c r="K13" s="237">
        <v>73</v>
      </c>
      <c r="L13" s="231">
        <f t="shared" si="3"/>
        <v>11.534000000000091</v>
      </c>
      <c r="M13" s="255">
        <v>10</v>
      </c>
      <c r="N13" s="256">
        <v>24</v>
      </c>
      <c r="O13" s="257">
        <f t="shared" si="4"/>
        <v>9.9360000000000355</v>
      </c>
      <c r="P13" s="255">
        <v>5</v>
      </c>
      <c r="Q13" s="256">
        <v>23</v>
      </c>
      <c r="R13" s="257">
        <f t="shared" si="5"/>
        <v>7.2220000000000013</v>
      </c>
      <c r="S13" s="236">
        <v>4</v>
      </c>
      <c r="T13" s="237">
        <v>35</v>
      </c>
      <c r="U13" s="231">
        <f t="shared" si="6"/>
        <v>7.7700000000000458</v>
      </c>
    </row>
    <row r="14" spans="1:21" ht="15.75">
      <c r="A14" s="258">
        <v>10</v>
      </c>
      <c r="B14" s="259">
        <v>52</v>
      </c>
      <c r="C14" s="261">
        <f t="shared" si="0"/>
        <v>21.528000000000077</v>
      </c>
      <c r="D14" s="236">
        <v>6</v>
      </c>
      <c r="E14" s="237">
        <v>66</v>
      </c>
      <c r="F14" s="231">
        <f t="shared" si="1"/>
        <v>9.7680000000002138</v>
      </c>
      <c r="G14" s="258">
        <v>2</v>
      </c>
      <c r="H14" s="259">
        <v>77</v>
      </c>
      <c r="I14" s="260">
        <f t="shared" si="2"/>
        <v>17.40199999999993</v>
      </c>
      <c r="J14" s="258">
        <v>9</v>
      </c>
      <c r="K14" s="259">
        <v>33</v>
      </c>
      <c r="L14" s="260">
        <f t="shared" si="3"/>
        <v>16.103999999999985</v>
      </c>
      <c r="M14" s="250">
        <v>1</v>
      </c>
      <c r="N14" s="251">
        <v>76</v>
      </c>
      <c r="O14" s="253">
        <f t="shared" si="4"/>
        <v>0</v>
      </c>
      <c r="P14" s="255">
        <v>21</v>
      </c>
      <c r="Q14" s="256">
        <v>78</v>
      </c>
      <c r="R14" s="257">
        <f t="shared" si="5"/>
        <v>11.231999999999871</v>
      </c>
      <c r="S14" s="258">
        <v>5</v>
      </c>
      <c r="T14" s="259">
        <v>71</v>
      </c>
      <c r="U14" s="260">
        <f t="shared" si="6"/>
        <v>22.294000000000004</v>
      </c>
    </row>
    <row r="15" spans="1:21" ht="15.75">
      <c r="A15" s="236">
        <v>5</v>
      </c>
      <c r="B15" s="237">
        <v>19</v>
      </c>
      <c r="C15" s="238">
        <f t="shared" si="0"/>
        <v>5.9660000000000011</v>
      </c>
      <c r="D15" s="236">
        <v>10</v>
      </c>
      <c r="E15" s="237">
        <v>23</v>
      </c>
      <c r="F15" s="231">
        <f t="shared" si="1"/>
        <v>9.522000000000034</v>
      </c>
      <c r="G15" s="236">
        <v>3</v>
      </c>
      <c r="H15" s="237">
        <v>27</v>
      </c>
      <c r="I15" s="231">
        <f t="shared" si="2"/>
        <v>4.2660000000000338</v>
      </c>
      <c r="J15" s="236">
        <v>21</v>
      </c>
      <c r="K15" s="237">
        <v>35</v>
      </c>
      <c r="L15" s="231">
        <f t="shared" si="3"/>
        <v>5.0399999999999423</v>
      </c>
      <c r="M15" s="255">
        <v>4</v>
      </c>
      <c r="N15" s="256">
        <v>26</v>
      </c>
      <c r="O15" s="257">
        <f t="shared" si="4"/>
        <v>5.772000000000034</v>
      </c>
      <c r="P15" s="255">
        <v>3</v>
      </c>
      <c r="Q15" s="256">
        <v>25</v>
      </c>
      <c r="R15" s="257">
        <f t="shared" si="5"/>
        <v>3.9500000000000313</v>
      </c>
      <c r="S15" s="255">
        <v>2</v>
      </c>
      <c r="T15" s="256">
        <v>55</v>
      </c>
      <c r="U15" s="257">
        <f t="shared" si="6"/>
        <v>12.42999999999995</v>
      </c>
    </row>
    <row r="16" spans="1:21" ht="15.75">
      <c r="A16" s="236">
        <v>7</v>
      </c>
      <c r="B16" s="237">
        <v>20</v>
      </c>
      <c r="C16" s="238">
        <f t="shared" si="0"/>
        <v>4.5600000000000307</v>
      </c>
      <c r="D16" s="236">
        <v>9</v>
      </c>
      <c r="E16" s="237">
        <v>20</v>
      </c>
      <c r="F16" s="231">
        <f t="shared" si="1"/>
        <v>9.7599999999999909</v>
      </c>
      <c r="G16" s="236">
        <v>6</v>
      </c>
      <c r="H16" s="237">
        <v>44</v>
      </c>
      <c r="I16" s="231">
        <f t="shared" si="2"/>
        <v>6.5120000000001426</v>
      </c>
      <c r="J16" s="236">
        <v>3</v>
      </c>
      <c r="K16" s="237">
        <v>28</v>
      </c>
      <c r="L16" s="231">
        <f t="shared" si="3"/>
        <v>4.424000000000035</v>
      </c>
      <c r="M16" s="255">
        <v>14</v>
      </c>
      <c r="N16" s="256">
        <v>21</v>
      </c>
      <c r="O16" s="257">
        <f t="shared" si="4"/>
        <v>6.0060000000000286</v>
      </c>
      <c r="P16" s="255">
        <v>9</v>
      </c>
      <c r="Q16" s="256">
        <v>21</v>
      </c>
      <c r="R16" s="257">
        <f t="shared" si="5"/>
        <v>10.24799999999999</v>
      </c>
      <c r="S16" s="255">
        <v>4</v>
      </c>
      <c r="T16" s="256">
        <v>24</v>
      </c>
      <c r="U16" s="257">
        <f t="shared" si="6"/>
        <v>5.3280000000000314</v>
      </c>
    </row>
    <row r="17" spans="1:27" ht="15.75">
      <c r="A17" s="258">
        <v>14</v>
      </c>
      <c r="B17" s="259">
        <v>77</v>
      </c>
      <c r="C17" s="261">
        <f t="shared" si="0"/>
        <v>22.022000000000105</v>
      </c>
      <c r="D17" s="258">
        <v>10</v>
      </c>
      <c r="E17" s="259">
        <v>64</v>
      </c>
      <c r="F17" s="260">
        <f t="shared" si="1"/>
        <v>26.496000000000095</v>
      </c>
      <c r="G17" s="236">
        <v>2</v>
      </c>
      <c r="H17" s="237">
        <v>29</v>
      </c>
      <c r="I17" s="231">
        <f t="shared" si="2"/>
        <v>6.5539999999999736</v>
      </c>
      <c r="J17" s="258">
        <v>5</v>
      </c>
      <c r="K17" s="259">
        <v>76</v>
      </c>
      <c r="L17" s="260">
        <f t="shared" si="3"/>
        <v>23.864000000000004</v>
      </c>
      <c r="M17" s="255">
        <v>21</v>
      </c>
      <c r="N17" s="256">
        <v>60</v>
      </c>
      <c r="O17" s="257">
        <f t="shared" si="4"/>
        <v>8.6399999999999011</v>
      </c>
      <c r="P17" s="250">
        <v>1</v>
      </c>
      <c r="Q17" s="251">
        <v>72</v>
      </c>
      <c r="R17" s="253">
        <f t="shared" si="5"/>
        <v>0</v>
      </c>
      <c r="S17" s="255">
        <v>7</v>
      </c>
      <c r="T17" s="256">
        <v>59</v>
      </c>
      <c r="U17" s="257">
        <f t="shared" si="6"/>
        <v>13.452000000000091</v>
      </c>
    </row>
    <row r="18" spans="1:27" ht="15.75">
      <c r="A18" s="258">
        <v>2</v>
      </c>
      <c r="B18" s="259">
        <v>78</v>
      </c>
      <c r="C18" s="261">
        <f t="shared" si="0"/>
        <v>17.627999999999929</v>
      </c>
      <c r="D18" s="236">
        <v>21</v>
      </c>
      <c r="E18" s="237">
        <v>78</v>
      </c>
      <c r="F18" s="231">
        <f t="shared" si="1"/>
        <v>11.231999999999871</v>
      </c>
      <c r="G18" s="236">
        <v>3</v>
      </c>
      <c r="H18" s="237">
        <v>54</v>
      </c>
      <c r="I18" s="231">
        <f t="shared" si="2"/>
        <v>8.5320000000000675</v>
      </c>
      <c r="J18" s="236">
        <v>4</v>
      </c>
      <c r="K18" s="237">
        <v>32</v>
      </c>
      <c r="L18" s="231">
        <f t="shared" si="3"/>
        <v>7.1040000000000418</v>
      </c>
      <c r="M18" s="255">
        <v>6</v>
      </c>
      <c r="N18" s="256">
        <v>36</v>
      </c>
      <c r="O18" s="257">
        <f t="shared" si="4"/>
        <v>5.3280000000001166</v>
      </c>
      <c r="P18" s="255">
        <v>9</v>
      </c>
      <c r="Q18" s="256">
        <v>28</v>
      </c>
      <c r="R18" s="257">
        <f t="shared" si="5"/>
        <v>13.663999999999987</v>
      </c>
      <c r="S18" s="258">
        <v>5</v>
      </c>
      <c r="T18" s="259">
        <v>77</v>
      </c>
      <c r="U18" s="260">
        <f t="shared" si="6"/>
        <v>24.178000000000004</v>
      </c>
    </row>
    <row r="19" spans="1:27" ht="15.75" customHeight="1">
      <c r="A19" s="236">
        <v>14</v>
      </c>
      <c r="B19" s="237">
        <v>24</v>
      </c>
      <c r="C19" s="238">
        <f t="shared" si="0"/>
        <v>6.8640000000000327</v>
      </c>
      <c r="D19" s="236">
        <v>9</v>
      </c>
      <c r="E19" s="237">
        <v>20</v>
      </c>
      <c r="F19" s="231">
        <f t="shared" si="1"/>
        <v>9.7599999999999909</v>
      </c>
      <c r="G19" s="258">
        <v>10</v>
      </c>
      <c r="H19" s="259">
        <v>66</v>
      </c>
      <c r="I19" s="260">
        <f t="shared" si="2"/>
        <v>27.324000000000098</v>
      </c>
      <c r="J19" s="236">
        <v>7</v>
      </c>
      <c r="K19" s="237">
        <v>49</v>
      </c>
      <c r="L19" s="231">
        <f t="shared" si="3"/>
        <v>11.172000000000075</v>
      </c>
      <c r="M19" s="250">
        <v>1</v>
      </c>
      <c r="N19" s="251">
        <v>79</v>
      </c>
      <c r="O19" s="253">
        <f t="shared" si="4"/>
        <v>0</v>
      </c>
      <c r="P19" s="255">
        <v>14</v>
      </c>
      <c r="Q19" s="256">
        <v>26</v>
      </c>
      <c r="R19" s="257">
        <f t="shared" si="5"/>
        <v>7.4360000000000355</v>
      </c>
      <c r="S19" s="255">
        <v>4</v>
      </c>
      <c r="T19" s="256">
        <v>23</v>
      </c>
      <c r="U19" s="257">
        <f t="shared" si="6"/>
        <v>5.1060000000000301</v>
      </c>
      <c r="Y19"/>
      <c r="Z19"/>
    </row>
    <row r="20" spans="1:27" ht="15.75">
      <c r="A20" s="250">
        <v>1</v>
      </c>
      <c r="B20" s="251">
        <v>51</v>
      </c>
      <c r="C20" s="252">
        <f t="shared" si="0"/>
        <v>0</v>
      </c>
      <c r="D20" s="236">
        <v>5</v>
      </c>
      <c r="E20" s="237">
        <v>40</v>
      </c>
      <c r="F20" s="231">
        <f t="shared" si="1"/>
        <v>12.560000000000002</v>
      </c>
      <c r="G20" s="236">
        <v>3</v>
      </c>
      <c r="H20" s="237">
        <v>25</v>
      </c>
      <c r="I20" s="231">
        <f t="shared" si="2"/>
        <v>3.9500000000000313</v>
      </c>
      <c r="J20" s="236">
        <v>2</v>
      </c>
      <c r="K20" s="237">
        <v>58</v>
      </c>
      <c r="L20" s="231">
        <f t="shared" si="3"/>
        <v>13.107999999999947</v>
      </c>
      <c r="M20" s="258">
        <v>10</v>
      </c>
      <c r="N20" s="259">
        <v>62</v>
      </c>
      <c r="O20" s="260">
        <f t="shared" si="4"/>
        <v>25.668000000000092</v>
      </c>
      <c r="P20" s="255">
        <v>6</v>
      </c>
      <c r="Q20" s="256">
        <v>46</v>
      </c>
      <c r="R20" s="257">
        <f t="shared" si="5"/>
        <v>6.808000000000149</v>
      </c>
      <c r="S20" s="255">
        <v>6</v>
      </c>
      <c r="T20" s="256">
        <v>51</v>
      </c>
      <c r="U20" s="257">
        <f t="shared" si="6"/>
        <v>7.5480000000001652</v>
      </c>
      <c r="Y20"/>
      <c r="Z20"/>
    </row>
    <row r="21" spans="1:27" ht="15.75">
      <c r="A21" s="236">
        <v>2</v>
      </c>
      <c r="B21" s="237">
        <v>50</v>
      </c>
      <c r="C21" s="238">
        <f t="shared" si="0"/>
        <v>11.299999999999955</v>
      </c>
      <c r="D21" s="258">
        <v>9</v>
      </c>
      <c r="E21" s="259">
        <v>61</v>
      </c>
      <c r="F21" s="260">
        <f t="shared" si="1"/>
        <v>29.767999999999972</v>
      </c>
      <c r="G21" s="236">
        <v>7</v>
      </c>
      <c r="H21" s="237">
        <v>37</v>
      </c>
      <c r="I21" s="231">
        <f t="shared" si="2"/>
        <v>8.4360000000000568</v>
      </c>
      <c r="J21" s="236">
        <v>4</v>
      </c>
      <c r="K21" s="237">
        <v>60</v>
      </c>
      <c r="L21" s="231">
        <f t="shared" si="3"/>
        <v>13.320000000000078</v>
      </c>
      <c r="M21" s="258">
        <v>14</v>
      </c>
      <c r="N21" s="259">
        <v>59</v>
      </c>
      <c r="O21" s="260">
        <f t="shared" si="4"/>
        <v>16.87400000000008</v>
      </c>
      <c r="P21" s="255">
        <v>21</v>
      </c>
      <c r="Q21" s="256">
        <v>75</v>
      </c>
      <c r="R21" s="257">
        <f t="shared" si="5"/>
        <v>10.799999999999876</v>
      </c>
      <c r="S21" s="255">
        <v>7</v>
      </c>
      <c r="T21" s="256">
        <v>63</v>
      </c>
      <c r="U21" s="257">
        <f t="shared" si="6"/>
        <v>14.364000000000097</v>
      </c>
      <c r="V21" s="1"/>
      <c r="Y21"/>
      <c r="Z21"/>
    </row>
    <row r="22" spans="1:27" ht="15.75">
      <c r="A22" s="236">
        <v>14</v>
      </c>
      <c r="B22" s="237">
        <v>24</v>
      </c>
      <c r="C22" s="238">
        <f t="shared" si="0"/>
        <v>6.8640000000000327</v>
      </c>
      <c r="D22" s="250">
        <v>1</v>
      </c>
      <c r="E22" s="251">
        <v>74</v>
      </c>
      <c r="F22" s="253">
        <f t="shared" si="1"/>
        <v>0</v>
      </c>
      <c r="G22" s="236">
        <v>3</v>
      </c>
      <c r="H22" s="237">
        <v>60</v>
      </c>
      <c r="I22" s="231">
        <f t="shared" si="2"/>
        <v>9.480000000000075</v>
      </c>
      <c r="J22" s="236">
        <v>21</v>
      </c>
      <c r="K22" s="237">
        <v>22</v>
      </c>
      <c r="L22" s="231">
        <f t="shared" si="3"/>
        <v>3.1679999999999637</v>
      </c>
      <c r="M22" s="255">
        <v>10</v>
      </c>
      <c r="N22" s="256">
        <v>21</v>
      </c>
      <c r="O22" s="257">
        <f t="shared" si="4"/>
        <v>8.694000000000031</v>
      </c>
      <c r="P22" s="255">
        <v>14</v>
      </c>
      <c r="Q22" s="256">
        <v>52</v>
      </c>
      <c r="R22" s="257">
        <f t="shared" si="5"/>
        <v>14.872000000000071</v>
      </c>
      <c r="S22" s="255">
        <v>9</v>
      </c>
      <c r="T22" s="256">
        <v>21</v>
      </c>
      <c r="U22" s="257">
        <f t="shared" si="6"/>
        <v>10.24799999999999</v>
      </c>
      <c r="V22" s="1"/>
      <c r="Y22"/>
      <c r="Z22"/>
    </row>
    <row r="23" spans="1:27" ht="15.75">
      <c r="A23" s="236">
        <v>5</v>
      </c>
      <c r="B23" s="237">
        <v>46</v>
      </c>
      <c r="C23" s="238">
        <f t="shared" si="0"/>
        <v>14.444000000000003</v>
      </c>
      <c r="D23" s="236">
        <v>9</v>
      </c>
      <c r="E23" s="237">
        <v>20</v>
      </c>
      <c r="F23" s="231">
        <f t="shared" si="1"/>
        <v>9.7599999999999909</v>
      </c>
      <c r="G23" s="236">
        <v>6</v>
      </c>
      <c r="H23" s="237">
        <v>39</v>
      </c>
      <c r="I23" s="231">
        <f t="shared" si="2"/>
        <v>5.7720000000001264</v>
      </c>
      <c r="J23" s="236">
        <v>2</v>
      </c>
      <c r="K23" s="237">
        <v>44</v>
      </c>
      <c r="L23" s="231">
        <f t="shared" si="3"/>
        <v>9.94399999999996</v>
      </c>
      <c r="M23" s="255">
        <v>3</v>
      </c>
      <c r="N23" s="256">
        <v>21</v>
      </c>
      <c r="O23" s="257">
        <f t="shared" si="4"/>
        <v>3.3180000000000263</v>
      </c>
      <c r="P23" s="255">
        <v>4</v>
      </c>
      <c r="Q23" s="256">
        <v>22</v>
      </c>
      <c r="R23" s="257">
        <f t="shared" si="5"/>
        <v>4.8840000000000288</v>
      </c>
      <c r="S23" s="258">
        <v>10</v>
      </c>
      <c r="T23" s="259">
        <v>54</v>
      </c>
      <c r="U23" s="260">
        <f t="shared" si="6"/>
        <v>22.35600000000008</v>
      </c>
      <c r="V23" s="1"/>
      <c r="Y23"/>
      <c r="Z23"/>
    </row>
    <row r="24" spans="1:27" ht="15.75">
      <c r="A24" s="236">
        <v>3</v>
      </c>
      <c r="B24" s="237">
        <v>22</v>
      </c>
      <c r="C24" s="238">
        <f t="shared" si="0"/>
        <v>3.4760000000000275</v>
      </c>
      <c r="D24" s="236">
        <v>7</v>
      </c>
      <c r="E24" s="237">
        <v>54</v>
      </c>
      <c r="F24" s="231">
        <f t="shared" si="1"/>
        <v>12.312000000000083</v>
      </c>
      <c r="G24" s="236">
        <v>21</v>
      </c>
      <c r="H24" s="237">
        <v>34</v>
      </c>
      <c r="I24" s="231">
        <f t="shared" si="2"/>
        <v>4.895999999999944</v>
      </c>
      <c r="J24" s="236">
        <v>4</v>
      </c>
      <c r="K24" s="237">
        <v>24</v>
      </c>
      <c r="L24" s="231">
        <f t="shared" si="3"/>
        <v>5.3280000000000314</v>
      </c>
      <c r="M24" s="255">
        <v>14</v>
      </c>
      <c r="N24" s="256">
        <v>38</v>
      </c>
      <c r="O24" s="257">
        <f t="shared" si="4"/>
        <v>10.868000000000052</v>
      </c>
      <c r="P24" s="255">
        <v>7</v>
      </c>
      <c r="Q24" s="256">
        <v>53</v>
      </c>
      <c r="R24" s="257">
        <f t="shared" si="5"/>
        <v>12.084000000000081</v>
      </c>
      <c r="S24" s="255">
        <v>5</v>
      </c>
      <c r="T24" s="256">
        <v>27</v>
      </c>
      <c r="U24" s="257">
        <f t="shared" si="6"/>
        <v>8.4780000000000015</v>
      </c>
      <c r="V24" s="1"/>
      <c r="Y24"/>
      <c r="Z24"/>
    </row>
    <row r="25" spans="1:27" ht="15.75">
      <c r="A25" s="236">
        <v>14</v>
      </c>
      <c r="B25" s="237">
        <v>50</v>
      </c>
      <c r="C25" s="238">
        <f t="shared" si="0"/>
        <v>14.300000000000068</v>
      </c>
      <c r="D25" s="236">
        <v>6</v>
      </c>
      <c r="E25" s="237">
        <v>20</v>
      </c>
      <c r="F25" s="231">
        <f t="shared" si="1"/>
        <v>2.9600000000000648</v>
      </c>
      <c r="G25" s="236">
        <v>6</v>
      </c>
      <c r="H25" s="237">
        <v>73</v>
      </c>
      <c r="I25" s="231">
        <f t="shared" si="2"/>
        <v>10.804000000000237</v>
      </c>
      <c r="J25" s="236">
        <v>21</v>
      </c>
      <c r="K25" s="237">
        <v>70</v>
      </c>
      <c r="L25" s="231">
        <f t="shared" si="3"/>
        <v>10.079999999999885</v>
      </c>
      <c r="M25" s="250">
        <v>1</v>
      </c>
      <c r="N25" s="251">
        <v>38</v>
      </c>
      <c r="O25" s="253">
        <f t="shared" si="4"/>
        <v>0</v>
      </c>
      <c r="P25" s="255">
        <v>2</v>
      </c>
      <c r="Q25" s="256">
        <v>65</v>
      </c>
      <c r="R25" s="257">
        <f t="shared" si="5"/>
        <v>14.689999999999941</v>
      </c>
      <c r="S25" s="255">
        <v>10</v>
      </c>
      <c r="T25" s="256">
        <v>25</v>
      </c>
      <c r="U25" s="257">
        <f t="shared" si="6"/>
        <v>10.350000000000037</v>
      </c>
      <c r="V25" s="1"/>
      <c r="W25" s="32"/>
      <c r="Y25"/>
      <c r="Z25"/>
    </row>
    <row r="26" spans="1:27" ht="15.75">
      <c r="A26" s="250">
        <v>1</v>
      </c>
      <c r="B26" s="251">
        <v>62</v>
      </c>
      <c r="C26" s="252">
        <f t="shared" si="0"/>
        <v>0</v>
      </c>
      <c r="D26" s="258">
        <v>4</v>
      </c>
      <c r="E26" s="259">
        <v>69</v>
      </c>
      <c r="F26" s="260">
        <f t="shared" si="1"/>
        <v>15.31800000000009</v>
      </c>
      <c r="G26" s="236">
        <v>9</v>
      </c>
      <c r="H26" s="237">
        <v>22</v>
      </c>
      <c r="I26" s="231">
        <f t="shared" si="2"/>
        <v>10.73599999999999</v>
      </c>
      <c r="J26" s="236">
        <v>2</v>
      </c>
      <c r="K26" s="237">
        <v>21</v>
      </c>
      <c r="L26" s="231">
        <f t="shared" si="3"/>
        <v>4.7459999999999809</v>
      </c>
      <c r="M26" s="255">
        <v>4</v>
      </c>
      <c r="N26" s="256">
        <v>41</v>
      </c>
      <c r="O26" s="257">
        <f t="shared" si="4"/>
        <v>9.1020000000000536</v>
      </c>
      <c r="P26" s="255">
        <v>3</v>
      </c>
      <c r="Q26" s="256">
        <v>52</v>
      </c>
      <c r="R26" s="257">
        <f t="shared" si="5"/>
        <v>8.216000000000065</v>
      </c>
      <c r="S26" s="255">
        <v>5</v>
      </c>
      <c r="T26" s="256">
        <v>20</v>
      </c>
      <c r="U26" s="257">
        <f t="shared" si="6"/>
        <v>6.2800000000000011</v>
      </c>
      <c r="V26" s="1"/>
      <c r="W26" s="32"/>
      <c r="Y26"/>
      <c r="Z26"/>
    </row>
    <row r="27" spans="1:27" ht="15.75">
      <c r="A27" s="236">
        <v>2</v>
      </c>
      <c r="B27" s="237">
        <v>28</v>
      </c>
      <c r="C27" s="238">
        <f t="shared" si="0"/>
        <v>6.3279999999999745</v>
      </c>
      <c r="D27" s="236">
        <v>14</v>
      </c>
      <c r="E27" s="237">
        <v>21</v>
      </c>
      <c r="F27" s="231">
        <f t="shared" si="1"/>
        <v>6.0060000000000286</v>
      </c>
      <c r="G27" s="236">
        <v>7</v>
      </c>
      <c r="H27" s="237">
        <v>38</v>
      </c>
      <c r="I27" s="231">
        <f t="shared" si="2"/>
        <v>8.6640000000000583</v>
      </c>
      <c r="J27" s="258">
        <v>5</v>
      </c>
      <c r="K27" s="259">
        <v>64</v>
      </c>
      <c r="L27" s="260">
        <f t="shared" si="3"/>
        <v>20.096000000000004</v>
      </c>
      <c r="M27" s="255">
        <v>14</v>
      </c>
      <c r="N27" s="256">
        <v>46</v>
      </c>
      <c r="O27" s="257">
        <f t="shared" si="4"/>
        <v>13.156000000000063</v>
      </c>
      <c r="P27" s="255">
        <v>9</v>
      </c>
      <c r="Q27" s="256">
        <v>20</v>
      </c>
      <c r="R27" s="257">
        <f t="shared" si="5"/>
        <v>9.7599999999999909</v>
      </c>
      <c r="S27" s="258">
        <v>10</v>
      </c>
      <c r="T27" s="259">
        <v>78</v>
      </c>
      <c r="U27" s="260">
        <f t="shared" si="6"/>
        <v>32.292000000000115</v>
      </c>
      <c r="V27" s="1"/>
      <c r="W27" s="1"/>
      <c r="Y27"/>
      <c r="Z27"/>
    </row>
    <row r="28" spans="1:27" ht="16.5" thickBot="1">
      <c r="A28" s="250">
        <v>1</v>
      </c>
      <c r="B28" s="251">
        <v>47</v>
      </c>
      <c r="C28" s="252">
        <f t="shared" si="0"/>
        <v>0</v>
      </c>
      <c r="D28" s="236">
        <v>4</v>
      </c>
      <c r="E28" s="237">
        <v>25</v>
      </c>
      <c r="F28" s="231">
        <f t="shared" si="1"/>
        <v>5.5500000000000327</v>
      </c>
      <c r="G28" s="236">
        <v>6</v>
      </c>
      <c r="H28" s="237">
        <v>78</v>
      </c>
      <c r="I28" s="231">
        <f t="shared" si="2"/>
        <v>11.544000000000253</v>
      </c>
      <c r="J28" s="242">
        <v>3</v>
      </c>
      <c r="K28" s="243">
        <v>38</v>
      </c>
      <c r="L28" s="231">
        <f t="shared" si="3"/>
        <v>6.0040000000000475</v>
      </c>
      <c r="M28" s="242">
        <v>21</v>
      </c>
      <c r="N28" s="243">
        <v>77</v>
      </c>
      <c r="O28" s="231">
        <f t="shared" si="4"/>
        <v>11.087999999999873</v>
      </c>
      <c r="P28" s="242">
        <v>7</v>
      </c>
      <c r="Q28" s="243">
        <v>65</v>
      </c>
      <c r="R28" s="231">
        <f t="shared" si="5"/>
        <v>14.8200000000001</v>
      </c>
      <c r="S28" s="242">
        <v>9</v>
      </c>
      <c r="T28" s="243">
        <v>37</v>
      </c>
      <c r="U28" s="231">
        <f t="shared" si="6"/>
        <v>18.055999999999983</v>
      </c>
      <c r="V28" s="1"/>
      <c r="W28" s="1"/>
      <c r="Y28"/>
      <c r="Z28"/>
    </row>
    <row r="29" spans="1:27" ht="16.5" thickBot="1">
      <c r="A29" s="360" t="s">
        <v>169</v>
      </c>
      <c r="B29" s="361"/>
      <c r="C29" s="245">
        <f>SUM(C5:C28)</f>
        <v>212.08600000000027</v>
      </c>
      <c r="D29" s="360" t="s">
        <v>169</v>
      </c>
      <c r="E29" s="361"/>
      <c r="F29" s="245">
        <f>SUM(F5:F28)</f>
        <v>254.12400000000099</v>
      </c>
      <c r="G29" s="360" t="s">
        <v>169</v>
      </c>
      <c r="H29" s="361"/>
      <c r="I29" s="254">
        <f>SUM(I5:I28)</f>
        <v>245.33400000000137</v>
      </c>
      <c r="J29" s="360" t="s">
        <v>169</v>
      </c>
      <c r="K29" s="361"/>
      <c r="L29" s="245">
        <f>SUM(L5:L28)</f>
        <v>228.46000000000018</v>
      </c>
      <c r="M29" s="360" t="s">
        <v>169</v>
      </c>
      <c r="N29" s="361"/>
      <c r="O29" s="244">
        <f>SUM(O5:O28)</f>
        <v>192.74000000000052</v>
      </c>
      <c r="P29" s="360" t="s">
        <v>169</v>
      </c>
      <c r="Q29" s="361"/>
      <c r="R29" s="245">
        <f>SUM(R5:R28)</f>
        <v>220.53000000000046</v>
      </c>
      <c r="S29" s="360" t="s">
        <v>169</v>
      </c>
      <c r="T29" s="361"/>
      <c r="U29" s="265">
        <f>SUM(U5:U28)</f>
        <v>310.91000000000116</v>
      </c>
      <c r="V29" s="1"/>
      <c r="W29" s="1"/>
      <c r="Y29"/>
      <c r="Z29"/>
    </row>
    <row r="30" spans="1:27" ht="15.75" thickBot="1">
      <c r="A30" s="246"/>
      <c r="B30" s="246"/>
      <c r="C30" s="246"/>
      <c r="D30" s="246"/>
      <c r="E30" s="246"/>
      <c r="F30" s="246"/>
      <c r="G30" s="246"/>
      <c r="H30" s="246"/>
      <c r="I30" s="247"/>
      <c r="V30" s="1"/>
      <c r="W30" s="1"/>
      <c r="Y30"/>
      <c r="Z30"/>
    </row>
    <row r="31" spans="1:27" ht="20.25" thickBot="1">
      <c r="A31" s="346" t="s">
        <v>162</v>
      </c>
      <c r="B31" s="347"/>
      <c r="D31" s="348" t="s">
        <v>170</v>
      </c>
      <c r="E31" s="349"/>
      <c r="F31" s="349"/>
      <c r="G31" s="349"/>
      <c r="H31" s="350"/>
      <c r="J31" s="264" t="s">
        <v>177</v>
      </c>
    </row>
    <row r="32" spans="1:27" ht="16.5" thickBot="1">
      <c r="A32" s="220" t="s">
        <v>101</v>
      </c>
      <c r="B32" s="221" t="s">
        <v>100</v>
      </c>
      <c r="D32" s="351" t="s">
        <v>163</v>
      </c>
      <c r="E32" s="353" t="s">
        <v>4</v>
      </c>
      <c r="F32" s="354"/>
      <c r="G32" s="376" t="s">
        <v>164</v>
      </c>
      <c r="H32" s="377"/>
      <c r="Y32"/>
      <c r="AA32" s="1"/>
    </row>
    <row r="33" spans="1:27" ht="16.5" thickBot="1">
      <c r="A33" s="228">
        <v>1</v>
      </c>
      <c r="B33" s="249">
        <v>38.603999999999999</v>
      </c>
      <c r="D33" s="352"/>
      <c r="E33" s="355"/>
      <c r="F33" s="356"/>
      <c r="G33" s="226" t="s">
        <v>100</v>
      </c>
      <c r="H33" s="227" t="s">
        <v>102</v>
      </c>
      <c r="J33" s="248" t="s">
        <v>178</v>
      </c>
      <c r="Y33"/>
      <c r="AA33" s="1"/>
    </row>
    <row r="34" spans="1:27" ht="15.75">
      <c r="A34" s="234">
        <v>2</v>
      </c>
      <c r="B34" s="235">
        <v>38.83</v>
      </c>
      <c r="D34" s="345">
        <v>1</v>
      </c>
      <c r="E34" s="362" t="s">
        <v>143</v>
      </c>
      <c r="F34" s="363"/>
      <c r="G34" s="370">
        <f>O29-O29</f>
        <v>0</v>
      </c>
      <c r="H34" s="371">
        <v>0</v>
      </c>
      <c r="J34" s="264" t="s">
        <v>172</v>
      </c>
      <c r="Y34"/>
      <c r="AA34" s="1"/>
    </row>
    <row r="35" spans="1:27" ht="15.75">
      <c r="A35" s="234">
        <v>3</v>
      </c>
      <c r="B35" s="235">
        <v>38.762</v>
      </c>
      <c r="D35" s="337"/>
      <c r="E35" s="341"/>
      <c r="F35" s="342"/>
      <c r="G35" s="368"/>
      <c r="H35" s="369"/>
      <c r="Y35"/>
      <c r="AA35" s="1"/>
    </row>
    <row r="36" spans="1:27" ht="15.75">
      <c r="A36" s="234">
        <v>4</v>
      </c>
      <c r="B36" s="235">
        <v>38.826000000000001</v>
      </c>
      <c r="D36" s="336">
        <v>2</v>
      </c>
      <c r="E36" s="339" t="s">
        <v>15</v>
      </c>
      <c r="F36" s="340"/>
      <c r="G36" s="364">
        <f>C29-O29</f>
        <v>19.345999999999748</v>
      </c>
      <c r="H36" s="366">
        <f>G36/$B$44</f>
        <v>0.49805744350202502</v>
      </c>
      <c r="J36" s="248" t="s">
        <v>179</v>
      </c>
      <c r="Y36"/>
      <c r="AA36" s="1"/>
    </row>
    <row r="37" spans="1:27" ht="15.75">
      <c r="A37" s="234">
        <v>5</v>
      </c>
      <c r="B37" s="235">
        <v>38.917999999999999</v>
      </c>
      <c r="D37" s="337"/>
      <c r="E37" s="341"/>
      <c r="F37" s="342"/>
      <c r="G37" s="368"/>
      <c r="H37" s="369"/>
      <c r="Y37"/>
      <c r="AA37" s="1"/>
    </row>
    <row r="38" spans="1:27" ht="15.75">
      <c r="A38" s="234">
        <v>6</v>
      </c>
      <c r="B38" s="235">
        <v>38.752000000000002</v>
      </c>
      <c r="D38" s="336">
        <v>3</v>
      </c>
      <c r="E38" s="339" t="s">
        <v>171</v>
      </c>
      <c r="F38" s="340"/>
      <c r="G38" s="364">
        <f>R29-O29</f>
        <v>27.789999999999935</v>
      </c>
      <c r="H38" s="366">
        <f>G38/$B$44</f>
        <v>0.71544589863131514</v>
      </c>
      <c r="J38" s="248" t="s">
        <v>180</v>
      </c>
      <c r="Y38"/>
      <c r="AA38" s="1"/>
    </row>
    <row r="39" spans="1:27" ht="15.75">
      <c r="A39" s="234">
        <v>7</v>
      </c>
      <c r="B39" s="235">
        <v>38.832000000000001</v>
      </c>
      <c r="D39" s="337"/>
      <c r="E39" s="341"/>
      <c r="F39" s="342"/>
      <c r="G39" s="368"/>
      <c r="H39" s="369"/>
      <c r="J39" s="248" t="s">
        <v>173</v>
      </c>
      <c r="Y39"/>
      <c r="AA39" s="1"/>
    </row>
    <row r="40" spans="1:27" ht="15.75">
      <c r="A40" s="234">
        <v>9</v>
      </c>
      <c r="B40" s="235">
        <v>39.091999999999999</v>
      </c>
      <c r="D40" s="336">
        <v>4</v>
      </c>
      <c r="E40" s="339" t="s">
        <v>17</v>
      </c>
      <c r="F40" s="340"/>
      <c r="G40" s="364">
        <f>L29-O29</f>
        <v>35.719999999999658</v>
      </c>
      <c r="H40" s="366">
        <f>G40/$B$44</f>
        <v>0.9196015652792513</v>
      </c>
      <c r="Y40"/>
      <c r="AA40" s="1"/>
    </row>
    <row r="41" spans="1:27" ht="15.75">
      <c r="A41" s="234">
        <v>10</v>
      </c>
      <c r="B41" s="235">
        <v>39.018000000000001</v>
      </c>
      <c r="D41" s="337"/>
      <c r="E41" s="341"/>
      <c r="F41" s="342"/>
      <c r="G41" s="368"/>
      <c r="H41" s="369"/>
      <c r="J41" s="248" t="s">
        <v>181</v>
      </c>
      <c r="Y41"/>
      <c r="AA41" s="1"/>
    </row>
    <row r="42" spans="1:27" ht="15.75">
      <c r="A42" s="234">
        <v>14</v>
      </c>
      <c r="B42" s="235">
        <v>38.89</v>
      </c>
      <c r="D42" s="336">
        <v>5</v>
      </c>
      <c r="E42" s="339" t="s">
        <v>12</v>
      </c>
      <c r="F42" s="340"/>
      <c r="G42" s="364">
        <f>I29-O29</f>
        <v>52.594000000000847</v>
      </c>
      <c r="H42" s="366">
        <f>G42/$B$44</f>
        <v>1.3540180493924463</v>
      </c>
      <c r="J42" s="248" t="s">
        <v>174</v>
      </c>
      <c r="Y42"/>
      <c r="AA42" s="1"/>
    </row>
    <row r="43" spans="1:27" ht="16.5" thickBot="1">
      <c r="A43" s="239">
        <v>21</v>
      </c>
      <c r="B43" s="240">
        <v>38.747999999999998</v>
      </c>
      <c r="D43" s="337"/>
      <c r="E43" s="341"/>
      <c r="F43" s="342"/>
      <c r="G43" s="368"/>
      <c r="H43" s="369"/>
      <c r="Y43"/>
      <c r="AA43" s="1"/>
    </row>
    <row r="44" spans="1:27" ht="16.5" thickBot="1">
      <c r="A44" s="241" t="s">
        <v>168</v>
      </c>
      <c r="B44" s="266">
        <f>AVERAGE(B33:B43)</f>
        <v>38.842909090909089</v>
      </c>
      <c r="D44" s="336">
        <v>6</v>
      </c>
      <c r="E44" s="339" t="s">
        <v>142</v>
      </c>
      <c r="F44" s="340"/>
      <c r="G44" s="364">
        <f>F29-O29</f>
        <v>61.384000000000469</v>
      </c>
      <c r="H44" s="366">
        <f>G44/$B$44</f>
        <v>1.5803141792581896</v>
      </c>
      <c r="J44" s="248" t="s">
        <v>182</v>
      </c>
      <c r="Y44"/>
      <c r="AA44" s="1"/>
    </row>
    <row r="45" spans="1:27" ht="15.75">
      <c r="D45" s="337"/>
      <c r="E45" s="341"/>
      <c r="F45" s="342"/>
      <c r="G45" s="368"/>
      <c r="H45" s="369"/>
      <c r="J45" s="248" t="s">
        <v>175</v>
      </c>
      <c r="Y45"/>
      <c r="AA45" s="1"/>
    </row>
    <row r="46" spans="1:27" ht="15.75">
      <c r="D46" s="336">
        <v>7</v>
      </c>
      <c r="E46" s="339" t="s">
        <v>145</v>
      </c>
      <c r="F46" s="340"/>
      <c r="G46" s="364">
        <f>U29-O29</f>
        <v>118.17000000000064</v>
      </c>
      <c r="H46" s="366">
        <f>G46/$B$44</f>
        <v>3.0422541144751052</v>
      </c>
      <c r="J46" s="248" t="s">
        <v>176</v>
      </c>
      <c r="Y46"/>
      <c r="AA46" s="1"/>
    </row>
    <row r="47" spans="1:27" ht="15.75" customHeight="1" thickBot="1">
      <c r="D47" s="338"/>
      <c r="E47" s="343"/>
      <c r="F47" s="344"/>
      <c r="G47" s="365"/>
      <c r="H47" s="367"/>
      <c r="Y47"/>
      <c r="AA47" s="1"/>
    </row>
    <row r="48" spans="1:27" ht="15.75">
      <c r="J48" s="248" t="s">
        <v>183</v>
      </c>
    </row>
  </sheetData>
  <mergeCells count="48">
    <mergeCell ref="H34:H35"/>
    <mergeCell ref="G36:G37"/>
    <mergeCell ref="H36:H37"/>
    <mergeCell ref="A3:C3"/>
    <mergeCell ref="D3:F3"/>
    <mergeCell ref="G3:I3"/>
    <mergeCell ref="G32:H32"/>
    <mergeCell ref="E34:F35"/>
    <mergeCell ref="G46:G47"/>
    <mergeCell ref="H46:H47"/>
    <mergeCell ref="A29:B29"/>
    <mergeCell ref="D29:E29"/>
    <mergeCell ref="G29:H29"/>
    <mergeCell ref="E36:F37"/>
    <mergeCell ref="G42:G43"/>
    <mergeCell ref="H42:H43"/>
    <mergeCell ref="G44:G45"/>
    <mergeCell ref="H44:H45"/>
    <mergeCell ref="G38:G39"/>
    <mergeCell ref="H38:H39"/>
    <mergeCell ref="G40:G41"/>
    <mergeCell ref="H40:H41"/>
    <mergeCell ref="G34:G35"/>
    <mergeCell ref="A1:U1"/>
    <mergeCell ref="A31:B31"/>
    <mergeCell ref="D31:H31"/>
    <mergeCell ref="D32:D33"/>
    <mergeCell ref="E32:F33"/>
    <mergeCell ref="J3:L3"/>
    <mergeCell ref="M3:O3"/>
    <mergeCell ref="P3:R3"/>
    <mergeCell ref="J29:K29"/>
    <mergeCell ref="M29:N29"/>
    <mergeCell ref="P29:Q29"/>
    <mergeCell ref="S29:T29"/>
    <mergeCell ref="S3:U3"/>
    <mergeCell ref="D34:D35"/>
    <mergeCell ref="D36:D37"/>
    <mergeCell ref="D38:D39"/>
    <mergeCell ref="D40:D41"/>
    <mergeCell ref="D42:D43"/>
    <mergeCell ref="D44:D45"/>
    <mergeCell ref="D46:D47"/>
    <mergeCell ref="E38:F39"/>
    <mergeCell ref="E40:F41"/>
    <mergeCell ref="E42:F43"/>
    <mergeCell ref="E44:F45"/>
    <mergeCell ref="E46:F47"/>
  </mergeCells>
  <pageMargins left="0.31496062992125984" right="0.11811023622047245" top="0.35433070866141736" bottom="0.15748031496062992" header="0.31496062992125984" footer="0.31496062992125984"/>
  <pageSetup paperSize="9" scale="73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opLeftCell="A3" zoomScale="55" zoomScaleNormal="55" workbookViewId="0">
      <selection activeCell="I30" sqref="I30"/>
    </sheetView>
  </sheetViews>
  <sheetFormatPr defaultRowHeight="15"/>
  <cols>
    <col min="1" max="1" width="7.28515625" customWidth="1"/>
    <col min="2" max="2" width="27.140625" customWidth="1"/>
    <col min="3" max="3" width="10.7109375" style="1" customWidth="1"/>
    <col min="4" max="4" width="11.7109375" style="1" customWidth="1"/>
    <col min="5" max="5" width="10.7109375" style="1" customWidth="1"/>
    <col min="6" max="6" width="15.42578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132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80" t="s">
        <v>129</v>
      </c>
      <c r="B5" s="382" t="s">
        <v>2</v>
      </c>
      <c r="C5" s="382" t="s">
        <v>101</v>
      </c>
      <c r="D5" s="384" t="s">
        <v>118</v>
      </c>
      <c r="E5" s="384" t="s">
        <v>119</v>
      </c>
      <c r="F5" s="384" t="s">
        <v>113</v>
      </c>
      <c r="G5" s="386" t="s">
        <v>112</v>
      </c>
      <c r="H5" s="387"/>
    </row>
    <row r="6" spans="1:8" s="1" customFormat="1" ht="24.75" customHeight="1">
      <c r="A6" s="381"/>
      <c r="B6" s="383"/>
      <c r="C6" s="383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37</v>
      </c>
      <c r="C7" s="74">
        <v>7</v>
      </c>
      <c r="D7" s="75">
        <v>38.799999999999997</v>
      </c>
      <c r="E7" s="74">
        <v>38</v>
      </c>
      <c r="F7" s="76">
        <v>1.5821759259259261E-2</v>
      </c>
      <c r="G7" s="76">
        <f>F7</f>
        <v>1.5821759259259261E-2</v>
      </c>
      <c r="H7" s="83">
        <f>G7</f>
        <v>1.5821759259259261E-2</v>
      </c>
    </row>
    <row r="8" spans="1:8" s="2" customFormat="1" ht="30" customHeight="1">
      <c r="A8" s="82">
        <v>2</v>
      </c>
      <c r="B8" s="73" t="s">
        <v>36</v>
      </c>
      <c r="C8" s="74">
        <v>10</v>
      </c>
      <c r="D8" s="75">
        <v>39.24</v>
      </c>
      <c r="E8" s="74">
        <v>60</v>
      </c>
      <c r="F8" s="76">
        <v>2.8020833333333332E-2</v>
      </c>
      <c r="G8" s="76">
        <f t="shared" ref="G8:G30" si="0">F8-F7</f>
        <v>1.2199074074074071E-2</v>
      </c>
      <c r="H8" s="83">
        <f>G8</f>
        <v>1.2199074074074071E-2</v>
      </c>
    </row>
    <row r="9" spans="1:8" s="2" customFormat="1" ht="30" customHeight="1">
      <c r="A9" s="82">
        <v>3</v>
      </c>
      <c r="B9" s="73" t="s">
        <v>34</v>
      </c>
      <c r="C9" s="74">
        <v>21</v>
      </c>
      <c r="D9" s="77">
        <v>38.799999999999997</v>
      </c>
      <c r="E9" s="74">
        <v>127</v>
      </c>
      <c r="F9" s="78">
        <v>5.932870370370371E-2</v>
      </c>
      <c r="G9" s="76">
        <f t="shared" si="0"/>
        <v>3.1307870370370375E-2</v>
      </c>
      <c r="H9" s="83">
        <f>G9</f>
        <v>3.1307870370370375E-2</v>
      </c>
    </row>
    <row r="10" spans="1:8" s="2" customFormat="1" ht="30" customHeight="1">
      <c r="A10" s="82">
        <v>4</v>
      </c>
      <c r="B10" s="73" t="s">
        <v>35</v>
      </c>
      <c r="C10" s="74">
        <v>6</v>
      </c>
      <c r="D10" s="75">
        <v>39.21</v>
      </c>
      <c r="E10" s="74">
        <v>147</v>
      </c>
      <c r="F10" s="78">
        <v>6.9259259259259257E-2</v>
      </c>
      <c r="G10" s="76">
        <f t="shared" si="0"/>
        <v>9.9305555555555466E-3</v>
      </c>
      <c r="H10" s="83">
        <f>G10</f>
        <v>9.9305555555555466E-3</v>
      </c>
    </row>
    <row r="11" spans="1:8" s="2" customFormat="1" ht="30" customHeight="1">
      <c r="A11" s="82">
        <v>5</v>
      </c>
      <c r="B11" s="73" t="s">
        <v>36</v>
      </c>
      <c r="C11" s="74">
        <v>21</v>
      </c>
      <c r="D11" s="75">
        <v>39.049999999999997</v>
      </c>
      <c r="E11" s="74">
        <v>176</v>
      </c>
      <c r="F11" s="78">
        <v>8.3078703703703696E-2</v>
      </c>
      <c r="G11" s="76">
        <f t="shared" si="0"/>
        <v>1.381944444444444E-2</v>
      </c>
      <c r="H11" s="83">
        <f>G11+G8</f>
        <v>2.601851851851851E-2</v>
      </c>
    </row>
    <row r="12" spans="1:8" s="2" customFormat="1" ht="30" customHeight="1">
      <c r="A12" s="82">
        <v>6</v>
      </c>
      <c r="B12" s="73" t="s">
        <v>34</v>
      </c>
      <c r="C12" s="74">
        <v>2</v>
      </c>
      <c r="D12" s="75">
        <v>39</v>
      </c>
      <c r="E12" s="74">
        <v>247</v>
      </c>
      <c r="F12" s="78">
        <v>0.11611111111111111</v>
      </c>
      <c r="G12" s="76">
        <f t="shared" si="0"/>
        <v>3.3032407407407413E-2</v>
      </c>
      <c r="H12" s="83">
        <f>G12+G9</f>
        <v>6.4340277777777788E-2</v>
      </c>
    </row>
    <row r="13" spans="1:8" s="2" customFormat="1" ht="30" customHeight="1">
      <c r="A13" s="82">
        <v>7</v>
      </c>
      <c r="B13" s="73" t="s">
        <v>35</v>
      </c>
      <c r="C13" s="74">
        <v>5</v>
      </c>
      <c r="D13" s="75">
        <v>39.26</v>
      </c>
      <c r="E13" s="74">
        <v>284</v>
      </c>
      <c r="F13" s="78">
        <v>0.13378472222222224</v>
      </c>
      <c r="G13" s="76">
        <f t="shared" si="0"/>
        <v>1.7673611111111126E-2</v>
      </c>
      <c r="H13" s="83">
        <f>G13+G10</f>
        <v>2.7604166666666673E-2</v>
      </c>
    </row>
    <row r="14" spans="1:8" s="2" customFormat="1" ht="30" customHeight="1">
      <c r="A14" s="82">
        <v>8</v>
      </c>
      <c r="B14" s="73" t="s">
        <v>37</v>
      </c>
      <c r="C14" s="74">
        <v>1</v>
      </c>
      <c r="D14" s="75">
        <v>38.76</v>
      </c>
      <c r="E14" s="74">
        <v>359</v>
      </c>
      <c r="F14" s="78">
        <v>0.16837962962962963</v>
      </c>
      <c r="G14" s="76">
        <f t="shared" si="0"/>
        <v>3.4594907407407394E-2</v>
      </c>
      <c r="H14" s="83">
        <f>G14+H7</f>
        <v>5.0416666666666651E-2</v>
      </c>
    </row>
    <row r="15" spans="1:8" s="2" customFormat="1" ht="30" customHeight="1">
      <c r="A15" s="82">
        <v>9</v>
      </c>
      <c r="B15" s="73" t="s">
        <v>36</v>
      </c>
      <c r="C15" s="74">
        <v>14</v>
      </c>
      <c r="D15" s="75">
        <v>38.950000000000003</v>
      </c>
      <c r="E15" s="74">
        <v>410</v>
      </c>
      <c r="F15" s="78">
        <v>0.19230324074074076</v>
      </c>
      <c r="G15" s="76">
        <f t="shared" si="0"/>
        <v>2.3923611111111132E-2</v>
      </c>
      <c r="H15" s="83">
        <f>G15+H11</f>
        <v>4.9942129629629642E-2</v>
      </c>
    </row>
    <row r="16" spans="1:8" s="2" customFormat="1" ht="30" customHeight="1">
      <c r="A16" s="82">
        <v>10</v>
      </c>
      <c r="B16" s="73" t="s">
        <v>35</v>
      </c>
      <c r="C16" s="74">
        <v>10</v>
      </c>
      <c r="D16" s="75">
        <v>39.32</v>
      </c>
      <c r="E16" s="74">
        <v>462</v>
      </c>
      <c r="F16" s="78">
        <v>0.21694444444444447</v>
      </c>
      <c r="G16" s="76">
        <f t="shared" si="0"/>
        <v>2.4641203703703707E-2</v>
      </c>
      <c r="H16" s="83">
        <f>G16+H13</f>
        <v>5.224537037037038E-2</v>
      </c>
    </row>
    <row r="17" spans="1:8" s="2" customFormat="1" ht="30" customHeight="1">
      <c r="A17" s="82">
        <v>11</v>
      </c>
      <c r="B17" s="73" t="s">
        <v>36</v>
      </c>
      <c r="C17" s="74" t="s">
        <v>114</v>
      </c>
      <c r="D17" s="75">
        <v>39.14</v>
      </c>
      <c r="E17" s="74">
        <v>481</v>
      </c>
      <c r="F17" s="78">
        <v>0.22708333333333333</v>
      </c>
      <c r="G17" s="76">
        <f t="shared" si="0"/>
        <v>1.0138888888888864E-2</v>
      </c>
      <c r="H17" s="83">
        <f>G17+H15</f>
        <v>6.0081018518518506E-2</v>
      </c>
    </row>
    <row r="18" spans="1:8" s="2" customFormat="1" ht="30" customHeight="1">
      <c r="A18" s="82">
        <v>12</v>
      </c>
      <c r="B18" s="73" t="s">
        <v>34</v>
      </c>
      <c r="C18" s="74">
        <v>7</v>
      </c>
      <c r="D18" s="75">
        <v>39.299999999999997</v>
      </c>
      <c r="E18" s="74">
        <v>501</v>
      </c>
      <c r="F18" s="78">
        <v>0.23769675925925926</v>
      </c>
      <c r="G18" s="76">
        <f t="shared" si="0"/>
        <v>1.0613425925925929E-2</v>
      </c>
      <c r="H18" s="83">
        <f>G18+H12</f>
        <v>7.4953703703703717E-2</v>
      </c>
    </row>
    <row r="19" spans="1:8" s="2" customFormat="1" ht="30" customHeight="1">
      <c r="A19" s="82">
        <v>13</v>
      </c>
      <c r="B19" s="73" t="s">
        <v>35</v>
      </c>
      <c r="C19" s="74">
        <v>14</v>
      </c>
      <c r="D19" s="75">
        <v>39.090000000000003</v>
      </c>
      <c r="E19" s="74">
        <v>578</v>
      </c>
      <c r="F19" s="78">
        <v>0.27361111111111108</v>
      </c>
      <c r="G19" s="96">
        <f t="shared" si="0"/>
        <v>3.5914351851851822E-2</v>
      </c>
      <c r="H19" s="83">
        <f>G19+H16</f>
        <v>8.8159722222222209E-2</v>
      </c>
    </row>
    <row r="20" spans="1:8" s="2" customFormat="1" ht="30" customHeight="1">
      <c r="A20" s="82">
        <v>14</v>
      </c>
      <c r="B20" s="73" t="s">
        <v>34</v>
      </c>
      <c r="C20" s="74">
        <v>2</v>
      </c>
      <c r="D20" s="75">
        <v>38.83</v>
      </c>
      <c r="E20" s="74">
        <v>656</v>
      </c>
      <c r="F20" s="78">
        <v>0.30975694444444446</v>
      </c>
      <c r="G20" s="96">
        <f t="shared" si="0"/>
        <v>3.6145833333333377E-2</v>
      </c>
      <c r="H20" s="83">
        <f>G20+H18</f>
        <v>0.11109953703703709</v>
      </c>
    </row>
    <row r="21" spans="1:8" s="2" customFormat="1" ht="30" customHeight="1">
      <c r="A21" s="82">
        <v>15</v>
      </c>
      <c r="B21" s="73" t="s">
        <v>37</v>
      </c>
      <c r="C21" s="74">
        <v>14</v>
      </c>
      <c r="D21" s="75">
        <v>38.85</v>
      </c>
      <c r="E21" s="74">
        <v>680</v>
      </c>
      <c r="F21" s="78">
        <v>0.32141203703703702</v>
      </c>
      <c r="G21" s="76">
        <f t="shared" si="0"/>
        <v>1.1655092592592564E-2</v>
      </c>
      <c r="H21" s="83">
        <f>G21+H14</f>
        <v>6.2071759259259215E-2</v>
      </c>
    </row>
    <row r="22" spans="1:8" s="2" customFormat="1" ht="30" customHeight="1">
      <c r="A22" s="82">
        <v>16</v>
      </c>
      <c r="B22" s="73" t="s">
        <v>36</v>
      </c>
      <c r="C22" s="74">
        <v>1</v>
      </c>
      <c r="D22" s="77">
        <v>38.75</v>
      </c>
      <c r="E22" s="74">
        <v>731</v>
      </c>
      <c r="F22" s="78">
        <v>0.34519675925925924</v>
      </c>
      <c r="G22" s="76">
        <f t="shared" si="0"/>
        <v>2.3784722222222221E-2</v>
      </c>
      <c r="H22" s="83">
        <f>G22+H17</f>
        <v>8.3865740740740727E-2</v>
      </c>
    </row>
    <row r="23" spans="1:8" s="2" customFormat="1" ht="30" customHeight="1">
      <c r="A23" s="82">
        <v>17</v>
      </c>
      <c r="B23" s="73" t="s">
        <v>37</v>
      </c>
      <c r="C23" s="74">
        <v>2</v>
      </c>
      <c r="D23" s="75">
        <v>38.76</v>
      </c>
      <c r="E23" s="74">
        <v>781</v>
      </c>
      <c r="F23" s="78">
        <v>0.36792824074074071</v>
      </c>
      <c r="G23" s="76">
        <f t="shared" si="0"/>
        <v>2.2731481481481464E-2</v>
      </c>
      <c r="H23" s="83">
        <f>G23+H21</f>
        <v>8.4803240740740679E-2</v>
      </c>
    </row>
    <row r="24" spans="1:8" s="2" customFormat="1" ht="30" customHeight="1">
      <c r="A24" s="82">
        <v>18</v>
      </c>
      <c r="B24" s="73" t="s">
        <v>36</v>
      </c>
      <c r="C24" s="74">
        <v>14</v>
      </c>
      <c r="D24" s="75">
        <v>39.08</v>
      </c>
      <c r="E24" s="74">
        <v>805</v>
      </c>
      <c r="F24" s="78">
        <v>0.38035879629629626</v>
      </c>
      <c r="G24" s="76">
        <f t="shared" si="0"/>
        <v>1.2430555555555556E-2</v>
      </c>
      <c r="H24" s="83">
        <f>G24+H22</f>
        <v>9.6296296296296283E-2</v>
      </c>
    </row>
    <row r="25" spans="1:8" s="2" customFormat="1" ht="30" customHeight="1">
      <c r="A25" s="82">
        <v>19</v>
      </c>
      <c r="B25" s="73" t="s">
        <v>34</v>
      </c>
      <c r="C25" s="74">
        <v>5</v>
      </c>
      <c r="D25" s="75">
        <v>38.96</v>
      </c>
      <c r="E25" s="74">
        <v>851</v>
      </c>
      <c r="F25" s="78">
        <v>0.40204861111111106</v>
      </c>
      <c r="G25" s="76">
        <f t="shared" si="0"/>
        <v>2.1689814814814801E-2</v>
      </c>
      <c r="H25" s="98">
        <f>G25+H20</f>
        <v>0.13278935185185189</v>
      </c>
    </row>
    <row r="26" spans="1:8" s="2" customFormat="1" ht="30" customHeight="1">
      <c r="A26" s="82">
        <v>20</v>
      </c>
      <c r="B26" s="73" t="s">
        <v>37</v>
      </c>
      <c r="C26" s="74">
        <v>3</v>
      </c>
      <c r="D26" s="75">
        <v>38.81</v>
      </c>
      <c r="E26" s="74">
        <v>873</v>
      </c>
      <c r="F26" s="78">
        <v>0.41274305555555557</v>
      </c>
      <c r="G26" s="76">
        <f t="shared" si="0"/>
        <v>1.0694444444444506E-2</v>
      </c>
      <c r="H26" s="97">
        <f>G26+H23</f>
        <v>9.5497685185185185E-2</v>
      </c>
    </row>
    <row r="27" spans="1:8" s="2" customFormat="1" ht="30" customHeight="1">
      <c r="A27" s="82">
        <v>21</v>
      </c>
      <c r="B27" s="73" t="s">
        <v>35</v>
      </c>
      <c r="C27" s="74">
        <v>14</v>
      </c>
      <c r="D27" s="77">
        <v>39</v>
      </c>
      <c r="E27" s="74">
        <v>923</v>
      </c>
      <c r="F27" s="78">
        <v>0.43623842592592593</v>
      </c>
      <c r="G27" s="76">
        <f t="shared" si="0"/>
        <v>2.3495370370370361E-2</v>
      </c>
      <c r="H27" s="92">
        <f>G27+H19</f>
        <v>0.11165509259259257</v>
      </c>
    </row>
    <row r="28" spans="1:8" s="2" customFormat="1" ht="30" customHeight="1">
      <c r="A28" s="82">
        <v>22</v>
      </c>
      <c r="B28" s="73" t="s">
        <v>37</v>
      </c>
      <c r="C28" s="74">
        <v>1</v>
      </c>
      <c r="D28" s="79">
        <v>38.49</v>
      </c>
      <c r="E28" s="74">
        <v>985</v>
      </c>
      <c r="F28" s="78">
        <v>0.46512731481481479</v>
      </c>
      <c r="G28" s="76">
        <f t="shared" si="0"/>
        <v>2.8888888888888853E-2</v>
      </c>
      <c r="H28" s="83">
        <f>G28+H26</f>
        <v>0.12438657407407404</v>
      </c>
    </row>
    <row r="29" spans="1:8" s="2" customFormat="1" ht="30" customHeight="1">
      <c r="A29" s="82">
        <v>23</v>
      </c>
      <c r="B29" s="73" t="s">
        <v>36</v>
      </c>
      <c r="C29" s="74">
        <v>2</v>
      </c>
      <c r="D29" s="75">
        <v>38.880000000000003</v>
      </c>
      <c r="E29" s="74">
        <v>1013</v>
      </c>
      <c r="F29" s="78">
        <v>0.47858796296296297</v>
      </c>
      <c r="G29" s="76">
        <f t="shared" si="0"/>
        <v>1.346064814814818E-2</v>
      </c>
      <c r="H29" s="91">
        <f>G29+H24</f>
        <v>0.10975694444444446</v>
      </c>
    </row>
    <row r="30" spans="1:8" s="2" customFormat="1" ht="30" customHeight="1" thickBot="1">
      <c r="A30" s="85" t="s">
        <v>128</v>
      </c>
      <c r="B30" s="86" t="s">
        <v>37</v>
      </c>
      <c r="C30" s="87">
        <v>1</v>
      </c>
      <c r="D30" s="88">
        <v>38.58</v>
      </c>
      <c r="E30" s="87">
        <v>1060</v>
      </c>
      <c r="F30" s="89">
        <v>0.50040509259259258</v>
      </c>
      <c r="G30" s="90">
        <f t="shared" si="0"/>
        <v>2.1817129629629617E-2</v>
      </c>
      <c r="H30" s="99">
        <f>G30+H28</f>
        <v>0.14620370370370367</v>
      </c>
    </row>
    <row r="31" spans="1:8" ht="27" thickBot="1">
      <c r="A31" s="378" t="s">
        <v>130</v>
      </c>
      <c r="B31" s="379"/>
      <c r="C31" s="379"/>
      <c r="D31" s="105">
        <f>AVERAGE(D7:D30)</f>
        <v>38.954583333333339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fitToHeight="2" orientation="portrait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opLeftCell="A3" zoomScale="55" zoomScaleNormal="55" workbookViewId="0">
      <selection activeCell="K31" sqref="K31"/>
    </sheetView>
  </sheetViews>
  <sheetFormatPr defaultRowHeight="15"/>
  <cols>
    <col min="1" max="1" width="7.85546875" customWidth="1"/>
    <col min="2" max="2" width="27.57031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131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129</v>
      </c>
      <c r="B5" s="393" t="s">
        <v>2</v>
      </c>
      <c r="C5" s="393" t="s">
        <v>101</v>
      </c>
      <c r="D5" s="384" t="s">
        <v>118</v>
      </c>
      <c r="E5" s="384" t="s">
        <v>120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27</v>
      </c>
      <c r="C7" s="74">
        <v>5</v>
      </c>
      <c r="D7" s="101">
        <v>38.89</v>
      </c>
      <c r="E7" s="74">
        <v>38</v>
      </c>
      <c r="F7" s="76">
        <v>1.7395833333333336E-2</v>
      </c>
      <c r="G7" s="76">
        <f>F7</f>
        <v>1.7395833333333336E-2</v>
      </c>
      <c r="H7" s="83">
        <f>G7</f>
        <v>1.7395833333333336E-2</v>
      </c>
    </row>
    <row r="8" spans="1:8" s="2" customFormat="1" ht="30" customHeight="1">
      <c r="A8" s="82">
        <v>2</v>
      </c>
      <c r="B8" s="73" t="s">
        <v>29</v>
      </c>
      <c r="C8" s="74">
        <v>4</v>
      </c>
      <c r="D8" s="101">
        <v>39.51</v>
      </c>
      <c r="E8" s="74">
        <v>59</v>
      </c>
      <c r="F8" s="76">
        <v>2.7824074074074074E-2</v>
      </c>
      <c r="G8" s="76">
        <f t="shared" ref="G8:G30" si="0">F8-F7</f>
        <v>1.0428240740740738E-2</v>
      </c>
      <c r="H8" s="83">
        <f>G8</f>
        <v>1.0428240740740738E-2</v>
      </c>
    </row>
    <row r="9" spans="1:8" s="2" customFormat="1" ht="30" customHeight="1">
      <c r="A9" s="82">
        <v>3</v>
      </c>
      <c r="B9" s="73" t="s">
        <v>26</v>
      </c>
      <c r="C9" s="74">
        <v>6</v>
      </c>
      <c r="D9" s="101">
        <v>39.43</v>
      </c>
      <c r="E9" s="74">
        <v>109</v>
      </c>
      <c r="F9" s="78">
        <v>5.151620370370371E-2</v>
      </c>
      <c r="G9" s="76">
        <f t="shared" si="0"/>
        <v>2.3692129629629636E-2</v>
      </c>
      <c r="H9" s="83">
        <f>G9</f>
        <v>2.3692129629629636E-2</v>
      </c>
    </row>
    <row r="10" spans="1:8" s="2" customFormat="1" ht="30" customHeight="1">
      <c r="A10" s="82">
        <v>4</v>
      </c>
      <c r="B10" s="73" t="s">
        <v>28</v>
      </c>
      <c r="C10" s="74">
        <v>1</v>
      </c>
      <c r="D10" s="101">
        <v>38.65</v>
      </c>
      <c r="E10" s="74">
        <v>178</v>
      </c>
      <c r="F10" s="78">
        <v>8.3344907407407409E-2</v>
      </c>
      <c r="G10" s="76">
        <f t="shared" si="0"/>
        <v>3.1828703703703699E-2</v>
      </c>
      <c r="H10" s="83">
        <f>G10</f>
        <v>3.1828703703703699E-2</v>
      </c>
    </row>
    <row r="11" spans="1:8" s="2" customFormat="1" ht="30" customHeight="1">
      <c r="A11" s="82">
        <v>5</v>
      </c>
      <c r="B11" s="73" t="s">
        <v>29</v>
      </c>
      <c r="C11" s="74">
        <v>14</v>
      </c>
      <c r="D11" s="102">
        <v>39.25</v>
      </c>
      <c r="E11" s="74">
        <v>247</v>
      </c>
      <c r="F11" s="78">
        <v>0.11572916666666666</v>
      </c>
      <c r="G11" s="76">
        <f t="shared" si="0"/>
        <v>3.2384259259259252E-2</v>
      </c>
      <c r="H11" s="83">
        <f>G11+H8</f>
        <v>4.2812499999999989E-2</v>
      </c>
    </row>
    <row r="12" spans="1:8" s="2" customFormat="1" ht="30" customHeight="1">
      <c r="A12" s="82">
        <v>6</v>
      </c>
      <c r="B12" s="73" t="s">
        <v>26</v>
      </c>
      <c r="C12" s="74">
        <v>9</v>
      </c>
      <c r="D12" s="101">
        <v>39.270000000000003</v>
      </c>
      <c r="E12" s="74">
        <v>267</v>
      </c>
      <c r="F12" s="78">
        <v>0.12572916666666667</v>
      </c>
      <c r="G12" s="76">
        <f t="shared" si="0"/>
        <v>1.0000000000000009E-2</v>
      </c>
      <c r="H12" s="83">
        <f>G12+H9</f>
        <v>3.3692129629629641E-2</v>
      </c>
    </row>
    <row r="13" spans="1:8" s="2" customFormat="1" ht="30" customHeight="1">
      <c r="A13" s="82">
        <v>7</v>
      </c>
      <c r="B13" s="73" t="s">
        <v>27</v>
      </c>
      <c r="C13" s="74">
        <v>7</v>
      </c>
      <c r="D13" s="101">
        <v>38.799999999999997</v>
      </c>
      <c r="E13" s="74">
        <v>339</v>
      </c>
      <c r="F13" s="78">
        <v>0.15898148148148147</v>
      </c>
      <c r="G13" s="76">
        <f t="shared" si="0"/>
        <v>3.3252314814814804E-2</v>
      </c>
      <c r="H13" s="83">
        <f>G13+H7</f>
        <v>5.0648148148148137E-2</v>
      </c>
    </row>
    <row r="14" spans="1:8" s="2" customFormat="1" ht="30" customHeight="1">
      <c r="A14" s="82">
        <v>8</v>
      </c>
      <c r="B14" s="73" t="s">
        <v>26</v>
      </c>
      <c r="C14" s="74">
        <v>6</v>
      </c>
      <c r="D14" s="101">
        <v>39.35</v>
      </c>
      <c r="E14" s="74">
        <v>359</v>
      </c>
      <c r="F14" s="78">
        <v>0.16887731481481483</v>
      </c>
      <c r="G14" s="76">
        <f t="shared" si="0"/>
        <v>9.8958333333333537E-3</v>
      </c>
      <c r="H14" s="83">
        <f>G14+H12</f>
        <v>4.3587962962962995E-2</v>
      </c>
    </row>
    <row r="15" spans="1:8" s="2" customFormat="1" ht="30" customHeight="1">
      <c r="A15" s="82">
        <v>9</v>
      </c>
      <c r="B15" s="73" t="s">
        <v>29</v>
      </c>
      <c r="C15" s="74">
        <v>7</v>
      </c>
      <c r="D15" s="101">
        <v>39.32</v>
      </c>
      <c r="E15" s="74">
        <v>405</v>
      </c>
      <c r="F15" s="78">
        <v>0.19084490740740742</v>
      </c>
      <c r="G15" s="76">
        <f t="shared" si="0"/>
        <v>2.1967592592592594E-2</v>
      </c>
      <c r="H15" s="83">
        <f>G15+H11</f>
        <v>6.4780092592592584E-2</v>
      </c>
    </row>
    <row r="16" spans="1:8" s="2" customFormat="1" ht="30" customHeight="1">
      <c r="A16" s="82">
        <v>10</v>
      </c>
      <c r="B16" s="73" t="s">
        <v>28</v>
      </c>
      <c r="C16" s="74">
        <v>6</v>
      </c>
      <c r="D16" s="79">
        <v>38.57</v>
      </c>
      <c r="E16" s="74">
        <v>471</v>
      </c>
      <c r="F16" s="78">
        <v>0.22202546296296297</v>
      </c>
      <c r="G16" s="76">
        <f t="shared" si="0"/>
        <v>3.1180555555555545E-2</v>
      </c>
      <c r="H16" s="83">
        <f>G16+H10</f>
        <v>6.3009259259259237E-2</v>
      </c>
    </row>
    <row r="17" spans="1:8" s="2" customFormat="1" ht="30" customHeight="1">
      <c r="A17" s="82">
        <v>11</v>
      </c>
      <c r="B17" s="73" t="s">
        <v>27</v>
      </c>
      <c r="C17" s="74">
        <v>10</v>
      </c>
      <c r="D17" s="101">
        <v>39.11</v>
      </c>
      <c r="E17" s="74">
        <v>494</v>
      </c>
      <c r="F17" s="78">
        <v>0.23402777777777781</v>
      </c>
      <c r="G17" s="76">
        <f t="shared" si="0"/>
        <v>1.2002314814814841E-2</v>
      </c>
      <c r="H17" s="83">
        <f>G17+H13</f>
        <v>6.2650462962962977E-2</v>
      </c>
    </row>
    <row r="18" spans="1:8" s="2" customFormat="1" ht="30" customHeight="1">
      <c r="A18" s="82">
        <v>12</v>
      </c>
      <c r="B18" s="73" t="s">
        <v>29</v>
      </c>
      <c r="C18" s="74">
        <v>9</v>
      </c>
      <c r="D18" s="101">
        <v>39.82</v>
      </c>
      <c r="E18" s="74">
        <v>514</v>
      </c>
      <c r="F18" s="78">
        <v>0.24406249999999999</v>
      </c>
      <c r="G18" s="76">
        <f t="shared" si="0"/>
        <v>1.0034722222222181E-2</v>
      </c>
      <c r="H18" s="83">
        <f>G18+H15</f>
        <v>7.4814814814814765E-2</v>
      </c>
    </row>
    <row r="19" spans="1:8" s="2" customFormat="1" ht="30" customHeight="1">
      <c r="A19" s="82">
        <v>13</v>
      </c>
      <c r="B19" s="73" t="s">
        <v>28</v>
      </c>
      <c r="C19" s="74">
        <v>10</v>
      </c>
      <c r="D19" s="101">
        <v>38.880000000000003</v>
      </c>
      <c r="E19" s="74">
        <v>578</v>
      </c>
      <c r="F19" s="78">
        <v>0.27379629629629632</v>
      </c>
      <c r="G19" s="95">
        <f t="shared" si="0"/>
        <v>2.9733796296296328E-2</v>
      </c>
      <c r="H19" s="83">
        <f>G19+H16</f>
        <v>9.2743055555555565E-2</v>
      </c>
    </row>
    <row r="20" spans="1:8" s="2" customFormat="1" ht="30" customHeight="1">
      <c r="A20" s="82">
        <v>14</v>
      </c>
      <c r="B20" s="73" t="s">
        <v>27</v>
      </c>
      <c r="C20" s="74">
        <v>21</v>
      </c>
      <c r="D20" s="101">
        <v>38.619999999999997</v>
      </c>
      <c r="E20" s="74">
        <v>656</v>
      </c>
      <c r="F20" s="78">
        <v>0.30961805555555555</v>
      </c>
      <c r="G20" s="96">
        <f t="shared" si="0"/>
        <v>3.5821759259259234E-2</v>
      </c>
      <c r="H20" s="83">
        <f>G20+H17</f>
        <v>9.8472222222222211E-2</v>
      </c>
    </row>
    <row r="21" spans="1:8" s="2" customFormat="1" ht="30" customHeight="1">
      <c r="A21" s="82">
        <v>15</v>
      </c>
      <c r="B21" s="73" t="s">
        <v>26</v>
      </c>
      <c r="C21" s="74">
        <v>9</v>
      </c>
      <c r="D21" s="101">
        <v>39.64</v>
      </c>
      <c r="E21" s="74">
        <v>676</v>
      </c>
      <c r="F21" s="78">
        <v>0.31967592592592592</v>
      </c>
      <c r="G21" s="76">
        <f t="shared" si="0"/>
        <v>1.005787037037037E-2</v>
      </c>
      <c r="H21" s="83">
        <f>G21+H14</f>
        <v>5.3645833333333365E-2</v>
      </c>
    </row>
    <row r="22" spans="1:8" s="2" customFormat="1" ht="30" customHeight="1">
      <c r="A22" s="82">
        <v>16</v>
      </c>
      <c r="B22" s="73" t="s">
        <v>29</v>
      </c>
      <c r="C22" s="74">
        <v>5</v>
      </c>
      <c r="D22" s="101">
        <v>39.49</v>
      </c>
      <c r="E22" s="74">
        <v>716</v>
      </c>
      <c r="F22" s="78">
        <v>0.33886574074074072</v>
      </c>
      <c r="G22" s="76">
        <f t="shared" si="0"/>
        <v>1.9189814814814798E-2</v>
      </c>
      <c r="H22" s="91">
        <f>G22+H18</f>
        <v>9.4004629629629563E-2</v>
      </c>
    </row>
    <row r="23" spans="1:8" s="2" customFormat="1" ht="30" customHeight="1">
      <c r="A23" s="82">
        <v>17</v>
      </c>
      <c r="B23" s="73" t="s">
        <v>28</v>
      </c>
      <c r="C23" s="74">
        <v>9</v>
      </c>
      <c r="D23" s="101">
        <v>38.94</v>
      </c>
      <c r="E23" s="74">
        <v>777</v>
      </c>
      <c r="F23" s="78">
        <v>0.36728009259259259</v>
      </c>
      <c r="G23" s="76">
        <f t="shared" si="0"/>
        <v>2.8414351851851871E-2</v>
      </c>
      <c r="H23" s="83">
        <f>G23+H19</f>
        <v>0.12115740740740744</v>
      </c>
    </row>
    <row r="24" spans="1:8" s="2" customFormat="1" ht="30" customHeight="1">
      <c r="A24" s="82">
        <v>18</v>
      </c>
      <c r="B24" s="73" t="s">
        <v>26</v>
      </c>
      <c r="C24" s="74">
        <v>1</v>
      </c>
      <c r="D24" s="102">
        <v>39.03</v>
      </c>
      <c r="E24" s="74">
        <v>851</v>
      </c>
      <c r="F24" s="78">
        <v>0.40174768518518517</v>
      </c>
      <c r="G24" s="76">
        <f t="shared" si="0"/>
        <v>3.4467592592592577E-2</v>
      </c>
      <c r="H24" s="83">
        <f>G24+H21</f>
        <v>8.8113425925925942E-2</v>
      </c>
    </row>
    <row r="25" spans="1:8" s="2" customFormat="1" ht="30" customHeight="1">
      <c r="A25" s="82">
        <v>19</v>
      </c>
      <c r="B25" s="73" t="s">
        <v>27</v>
      </c>
      <c r="C25" s="74">
        <v>9</v>
      </c>
      <c r="D25" s="101">
        <v>39.15</v>
      </c>
      <c r="E25" s="74">
        <v>871</v>
      </c>
      <c r="F25" s="78">
        <v>0.41163194444444445</v>
      </c>
      <c r="G25" s="76">
        <f t="shared" si="0"/>
        <v>9.8842592592592871E-3</v>
      </c>
      <c r="H25" s="84">
        <f>G25+H20</f>
        <v>0.1083564814814815</v>
      </c>
    </row>
    <row r="26" spans="1:8" s="2" customFormat="1" ht="30" customHeight="1">
      <c r="A26" s="82">
        <v>20</v>
      </c>
      <c r="B26" s="73" t="s">
        <v>28</v>
      </c>
      <c r="C26" s="74">
        <v>7</v>
      </c>
      <c r="D26" s="101">
        <v>38.79</v>
      </c>
      <c r="E26" s="74">
        <v>925</v>
      </c>
      <c r="F26" s="78">
        <v>0.43679398148148146</v>
      </c>
      <c r="G26" s="76">
        <f t="shared" si="0"/>
        <v>2.5162037037037011E-2</v>
      </c>
      <c r="H26" s="83">
        <f>G26+H23</f>
        <v>0.14631944444444445</v>
      </c>
    </row>
    <row r="27" spans="1:8" s="2" customFormat="1" ht="30" customHeight="1">
      <c r="A27" s="82">
        <v>21</v>
      </c>
      <c r="B27" s="73" t="s">
        <v>26</v>
      </c>
      <c r="C27" s="74">
        <v>6</v>
      </c>
      <c r="D27" s="101">
        <v>39.31</v>
      </c>
      <c r="E27" s="74">
        <v>945</v>
      </c>
      <c r="F27" s="78">
        <v>0.44668981481481485</v>
      </c>
      <c r="G27" s="76">
        <f t="shared" si="0"/>
        <v>9.8958333333333814E-3</v>
      </c>
      <c r="H27" s="92">
        <f>G27+H24</f>
        <v>9.8009259259259324E-2</v>
      </c>
    </row>
    <row r="28" spans="1:8" s="2" customFormat="1" ht="30" customHeight="1">
      <c r="A28" s="82">
        <v>22</v>
      </c>
      <c r="B28" s="73" t="s">
        <v>27</v>
      </c>
      <c r="C28" s="74">
        <v>4</v>
      </c>
      <c r="D28" s="102">
        <v>38.58</v>
      </c>
      <c r="E28" s="74">
        <v>1014</v>
      </c>
      <c r="F28" s="78">
        <v>0.47850694444444447</v>
      </c>
      <c r="G28" s="76">
        <f t="shared" si="0"/>
        <v>3.1817129629629626E-2</v>
      </c>
      <c r="H28" s="83">
        <f>G28+H25</f>
        <v>0.14017361111111112</v>
      </c>
    </row>
    <row r="29" spans="1:8" s="2" customFormat="1" ht="30" customHeight="1">
      <c r="A29" s="82">
        <v>23</v>
      </c>
      <c r="B29" s="73" t="s">
        <v>28</v>
      </c>
      <c r="C29" s="74">
        <v>14</v>
      </c>
      <c r="D29" s="101">
        <v>38.72</v>
      </c>
      <c r="E29" s="74">
        <v>1035</v>
      </c>
      <c r="F29" s="78">
        <v>0.48873842592592592</v>
      </c>
      <c r="G29" s="76">
        <f t="shared" si="0"/>
        <v>1.0231481481481453E-2</v>
      </c>
      <c r="H29" s="93">
        <f>G29+H26</f>
        <v>0.1565509259259259</v>
      </c>
    </row>
    <row r="30" spans="1:8" s="2" customFormat="1" ht="30" customHeight="1" thickBot="1">
      <c r="A30" s="85" t="s">
        <v>128</v>
      </c>
      <c r="B30" s="86" t="s">
        <v>27</v>
      </c>
      <c r="C30" s="87">
        <v>4</v>
      </c>
      <c r="D30" s="88">
        <v>38.68</v>
      </c>
      <c r="E30" s="87">
        <v>1060</v>
      </c>
      <c r="F30" s="89">
        <v>0.50040509259259258</v>
      </c>
      <c r="G30" s="90">
        <f t="shared" si="0"/>
        <v>1.1666666666666659E-2</v>
      </c>
      <c r="H30" s="94">
        <f>G30+H28</f>
        <v>0.15184027777777778</v>
      </c>
    </row>
    <row r="31" spans="1:8" ht="27" thickBot="1">
      <c r="A31" s="388" t="s">
        <v>130</v>
      </c>
      <c r="B31" s="389"/>
      <c r="C31" s="390"/>
      <c r="D31" s="104">
        <f>AVERAGE(D7:D30)</f>
        <v>39.074999999999996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dimension ref="A1:H31"/>
  <sheetViews>
    <sheetView topLeftCell="A3" zoomScale="55" zoomScaleNormal="55" workbookViewId="0">
      <selection activeCell="M19" sqref="M19"/>
    </sheetView>
  </sheetViews>
  <sheetFormatPr defaultRowHeight="15"/>
  <cols>
    <col min="1" max="1" width="7.85546875" customWidth="1"/>
    <col min="2" max="2" width="27.57031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133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129</v>
      </c>
      <c r="B5" s="393" t="s">
        <v>2</v>
      </c>
      <c r="C5" s="393" t="s">
        <v>101</v>
      </c>
      <c r="D5" s="384" t="s">
        <v>121</v>
      </c>
      <c r="E5" s="384" t="s">
        <v>122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25</v>
      </c>
      <c r="C7" s="74">
        <v>2</v>
      </c>
      <c r="D7" s="101">
        <v>38.880000000000003</v>
      </c>
      <c r="E7" s="74">
        <v>37</v>
      </c>
      <c r="F7" s="76">
        <v>1.695601851851852E-2</v>
      </c>
      <c r="G7" s="76">
        <f>F7</f>
        <v>1.695601851851852E-2</v>
      </c>
      <c r="H7" s="83">
        <f>G7</f>
        <v>1.695601851851852E-2</v>
      </c>
    </row>
    <row r="8" spans="1:8" s="2" customFormat="1" ht="30" customHeight="1">
      <c r="A8" s="82">
        <v>2</v>
      </c>
      <c r="B8" s="73" t="s">
        <v>115</v>
      </c>
      <c r="C8" s="74">
        <v>14</v>
      </c>
      <c r="D8" s="101">
        <v>39.28</v>
      </c>
      <c r="E8" s="74">
        <v>57</v>
      </c>
      <c r="F8" s="76">
        <v>2.6863425925925926E-2</v>
      </c>
      <c r="G8" s="76">
        <f t="shared" ref="G8:G30" si="0">F8-F7</f>
        <v>9.9074074074074064E-3</v>
      </c>
      <c r="H8" s="83">
        <f>G8</f>
        <v>9.9074074074074064E-3</v>
      </c>
    </row>
    <row r="9" spans="1:8" s="2" customFormat="1" ht="30" customHeight="1">
      <c r="A9" s="82">
        <v>3</v>
      </c>
      <c r="B9" s="73" t="s">
        <v>24</v>
      </c>
      <c r="C9" s="74">
        <v>1</v>
      </c>
      <c r="D9" s="101">
        <v>39.03</v>
      </c>
      <c r="E9" s="74">
        <v>85</v>
      </c>
      <c r="F9" s="78">
        <v>4.0347222222222222E-2</v>
      </c>
      <c r="G9" s="76">
        <f t="shared" si="0"/>
        <v>1.3483796296296296E-2</v>
      </c>
      <c r="H9" s="83">
        <f>G9</f>
        <v>1.3483796296296296E-2</v>
      </c>
    </row>
    <row r="10" spans="1:8" s="2" customFormat="1" ht="30" customHeight="1">
      <c r="A10" s="82">
        <v>4</v>
      </c>
      <c r="B10" s="73" t="s">
        <v>115</v>
      </c>
      <c r="C10" s="74">
        <v>10</v>
      </c>
      <c r="D10" s="101">
        <v>39.18</v>
      </c>
      <c r="E10" s="74">
        <v>107</v>
      </c>
      <c r="F10" s="78">
        <v>5.1145833333333335E-2</v>
      </c>
      <c r="G10" s="76">
        <f t="shared" si="0"/>
        <v>1.0798611111111113E-2</v>
      </c>
      <c r="H10" s="83">
        <f>G10+H8</f>
        <v>2.0706018518518519E-2</v>
      </c>
    </row>
    <row r="11" spans="1:8" s="2" customFormat="1" ht="30" customHeight="1">
      <c r="A11" s="82">
        <v>5</v>
      </c>
      <c r="B11" s="73" t="s">
        <v>24</v>
      </c>
      <c r="C11" s="74">
        <v>5</v>
      </c>
      <c r="D11" s="101">
        <v>39.35</v>
      </c>
      <c r="E11" s="74">
        <v>144</v>
      </c>
      <c r="F11" s="78">
        <v>6.8854166666666661E-2</v>
      </c>
      <c r="G11" s="76">
        <f t="shared" si="0"/>
        <v>1.7708333333333326E-2</v>
      </c>
      <c r="H11" s="83">
        <f>G11+H9</f>
        <v>3.1192129629629622E-2</v>
      </c>
    </row>
    <row r="12" spans="1:8" s="2" customFormat="1" ht="30" customHeight="1">
      <c r="A12" s="82">
        <v>6</v>
      </c>
      <c r="B12" s="73" t="s">
        <v>115</v>
      </c>
      <c r="C12" s="74">
        <v>3</v>
      </c>
      <c r="D12" s="102">
        <v>38.840000000000003</v>
      </c>
      <c r="E12" s="74">
        <v>192</v>
      </c>
      <c r="F12" s="78">
        <v>9.1481481481481483E-2</v>
      </c>
      <c r="G12" s="76">
        <f t="shared" si="0"/>
        <v>2.2627314814814822E-2</v>
      </c>
      <c r="H12" s="83">
        <f>G12+H10</f>
        <v>4.3333333333333342E-2</v>
      </c>
    </row>
    <row r="13" spans="1:8" s="2" customFormat="1" ht="30" customHeight="1">
      <c r="A13" s="82">
        <v>7</v>
      </c>
      <c r="B13" s="73" t="s">
        <v>24</v>
      </c>
      <c r="C13" s="74">
        <v>7</v>
      </c>
      <c r="D13" s="101">
        <v>38.869999999999997</v>
      </c>
      <c r="E13" s="74">
        <v>257</v>
      </c>
      <c r="F13" s="78">
        <v>0.12173611111111111</v>
      </c>
      <c r="G13" s="76">
        <f t="shared" si="0"/>
        <v>3.0254629629629631E-2</v>
      </c>
      <c r="H13" s="83">
        <f>G13+H11</f>
        <v>6.1446759259259257E-2</v>
      </c>
    </row>
    <row r="14" spans="1:8" s="2" customFormat="1" ht="30" customHeight="1">
      <c r="A14" s="82">
        <v>8</v>
      </c>
      <c r="B14" s="73" t="s">
        <v>25</v>
      </c>
      <c r="C14" s="74">
        <v>10</v>
      </c>
      <c r="D14" s="101">
        <v>39.01</v>
      </c>
      <c r="E14" s="74">
        <v>332</v>
      </c>
      <c r="F14" s="78">
        <v>0.1565162037037037</v>
      </c>
      <c r="G14" s="76">
        <f t="shared" si="0"/>
        <v>3.4780092592592585E-2</v>
      </c>
      <c r="H14" s="83">
        <f>G14+H7</f>
        <v>5.1736111111111108E-2</v>
      </c>
    </row>
    <row r="15" spans="1:8" s="2" customFormat="1" ht="30" customHeight="1">
      <c r="A15" s="82">
        <v>9</v>
      </c>
      <c r="B15" s="73" t="s">
        <v>115</v>
      </c>
      <c r="C15" s="74">
        <v>9</v>
      </c>
      <c r="D15" s="101">
        <v>39.35</v>
      </c>
      <c r="E15" s="74">
        <v>357</v>
      </c>
      <c r="F15" s="78">
        <v>0.16871527777777776</v>
      </c>
      <c r="G15" s="76">
        <f t="shared" si="0"/>
        <v>1.2199074074074057E-2</v>
      </c>
      <c r="H15" s="83">
        <f>G15+H12</f>
        <v>5.5532407407407398E-2</v>
      </c>
    </row>
    <row r="16" spans="1:8" s="2" customFormat="1" ht="30" customHeight="1">
      <c r="A16" s="82">
        <v>10</v>
      </c>
      <c r="B16" s="73" t="s">
        <v>22</v>
      </c>
      <c r="C16" s="74">
        <v>2</v>
      </c>
      <c r="D16" s="101">
        <v>39.03</v>
      </c>
      <c r="E16" s="74">
        <v>434</v>
      </c>
      <c r="F16" s="78">
        <v>0.20456018518518518</v>
      </c>
      <c r="G16" s="96">
        <f t="shared" si="0"/>
        <v>3.5844907407407423E-2</v>
      </c>
      <c r="H16" s="83">
        <f>G16</f>
        <v>3.5844907407407423E-2</v>
      </c>
    </row>
    <row r="17" spans="1:8" s="2" customFormat="1" ht="30" customHeight="1">
      <c r="A17" s="82">
        <v>11</v>
      </c>
      <c r="B17" s="73" t="s">
        <v>115</v>
      </c>
      <c r="C17" s="74">
        <v>3</v>
      </c>
      <c r="D17" s="101">
        <v>39.130000000000003</v>
      </c>
      <c r="E17" s="74">
        <v>461</v>
      </c>
      <c r="F17" s="78">
        <v>0.21777777777777776</v>
      </c>
      <c r="G17" s="76">
        <f t="shared" si="0"/>
        <v>1.3217592592592586E-2</v>
      </c>
      <c r="H17" s="83">
        <f>G17+H15</f>
        <v>6.8749999999999978E-2</v>
      </c>
    </row>
    <row r="18" spans="1:8" s="2" customFormat="1" ht="30" customHeight="1">
      <c r="A18" s="82">
        <v>12</v>
      </c>
      <c r="B18" s="73" t="s">
        <v>25</v>
      </c>
      <c r="C18" s="74">
        <v>6</v>
      </c>
      <c r="D18" s="101">
        <v>38.69</v>
      </c>
      <c r="E18" s="74">
        <v>505</v>
      </c>
      <c r="F18" s="78">
        <v>0.23884259259259258</v>
      </c>
      <c r="G18" s="76">
        <f t="shared" si="0"/>
        <v>2.1064814814814814E-2</v>
      </c>
      <c r="H18" s="83">
        <f>G18+H14</f>
        <v>7.2800925925925922E-2</v>
      </c>
    </row>
    <row r="19" spans="1:8" s="2" customFormat="1" ht="30" customHeight="1">
      <c r="A19" s="82">
        <v>13</v>
      </c>
      <c r="B19" s="73" t="s">
        <v>115</v>
      </c>
      <c r="C19" s="74">
        <v>2</v>
      </c>
      <c r="D19" s="101">
        <v>39.06</v>
      </c>
      <c r="E19" s="74">
        <v>534</v>
      </c>
      <c r="F19" s="78">
        <v>0.25364583333333335</v>
      </c>
      <c r="G19" s="95">
        <f t="shared" si="0"/>
        <v>1.480324074074077E-2</v>
      </c>
      <c r="H19" s="83">
        <f>G19+H17</f>
        <v>8.3553240740740747E-2</v>
      </c>
    </row>
    <row r="20" spans="1:8" s="2" customFormat="1" ht="30" customHeight="1">
      <c r="A20" s="82">
        <v>14</v>
      </c>
      <c r="B20" s="73" t="s">
        <v>24</v>
      </c>
      <c r="C20" s="74">
        <v>3</v>
      </c>
      <c r="D20" s="102">
        <v>38.86</v>
      </c>
      <c r="E20" s="74">
        <v>588</v>
      </c>
      <c r="F20" s="78">
        <v>0.27893518518518517</v>
      </c>
      <c r="G20" s="95">
        <f t="shared" si="0"/>
        <v>2.5289351851851827E-2</v>
      </c>
      <c r="H20" s="83">
        <f>G20+H13</f>
        <v>8.6736111111111083E-2</v>
      </c>
    </row>
    <row r="21" spans="1:8" s="2" customFormat="1" ht="30" customHeight="1">
      <c r="A21" s="82">
        <v>15</v>
      </c>
      <c r="B21" s="73" t="s">
        <v>115</v>
      </c>
      <c r="C21" s="74">
        <v>10</v>
      </c>
      <c r="D21" s="101">
        <v>39.049999999999997</v>
      </c>
      <c r="E21" s="74">
        <v>654</v>
      </c>
      <c r="F21" s="78">
        <v>0.30972222222222223</v>
      </c>
      <c r="G21" s="76">
        <f t="shared" si="0"/>
        <v>3.0787037037037057E-2</v>
      </c>
      <c r="H21" s="83">
        <f>G21+H19</f>
        <v>0.1143402777777778</v>
      </c>
    </row>
    <row r="22" spans="1:8" s="2" customFormat="1" ht="30" customHeight="1">
      <c r="A22" s="82">
        <v>16</v>
      </c>
      <c r="B22" s="73" t="s">
        <v>22</v>
      </c>
      <c r="C22" s="74">
        <v>3</v>
      </c>
      <c r="D22" s="101">
        <v>39.06</v>
      </c>
      <c r="E22" s="74">
        <v>679</v>
      </c>
      <c r="F22" s="78">
        <v>0.32188657407407406</v>
      </c>
      <c r="G22" s="76">
        <f t="shared" si="0"/>
        <v>1.2164351851851829E-2</v>
      </c>
      <c r="H22" s="106">
        <f>G22+H16</f>
        <v>4.8009259259259252E-2</v>
      </c>
    </row>
    <row r="23" spans="1:8" s="2" customFormat="1" ht="30" customHeight="1">
      <c r="A23" s="82">
        <v>17</v>
      </c>
      <c r="B23" s="73" t="s">
        <v>24</v>
      </c>
      <c r="C23" s="74">
        <v>7</v>
      </c>
      <c r="D23" s="101">
        <v>39.04</v>
      </c>
      <c r="E23" s="74">
        <v>716</v>
      </c>
      <c r="F23" s="78">
        <v>0.3395023148148148</v>
      </c>
      <c r="G23" s="76">
        <f t="shared" si="0"/>
        <v>1.7615740740740737E-2</v>
      </c>
      <c r="H23" s="91">
        <f>G23+H20</f>
        <v>0.10435185185185182</v>
      </c>
    </row>
    <row r="24" spans="1:8" s="2" customFormat="1" ht="30" customHeight="1">
      <c r="A24" s="82">
        <v>18</v>
      </c>
      <c r="B24" s="73" t="s">
        <v>25</v>
      </c>
      <c r="C24" s="74">
        <v>3</v>
      </c>
      <c r="D24" s="79">
        <v>38.69</v>
      </c>
      <c r="E24" s="74">
        <v>776</v>
      </c>
      <c r="F24" s="78">
        <v>0.36736111111111108</v>
      </c>
      <c r="G24" s="76">
        <f t="shared" si="0"/>
        <v>2.7858796296296284E-2</v>
      </c>
      <c r="H24" s="83">
        <f>G24+H18</f>
        <v>0.10065972222222221</v>
      </c>
    </row>
    <row r="25" spans="1:8" s="2" customFormat="1" ht="30" customHeight="1">
      <c r="A25" s="82">
        <v>19</v>
      </c>
      <c r="B25" s="73" t="s">
        <v>22</v>
      </c>
      <c r="C25" s="74">
        <v>6</v>
      </c>
      <c r="D25" s="101">
        <v>38.92</v>
      </c>
      <c r="E25" s="74">
        <v>815</v>
      </c>
      <c r="F25" s="78">
        <v>0.38589120370370367</v>
      </c>
      <c r="G25" s="76">
        <f t="shared" si="0"/>
        <v>1.8530092592592584E-2</v>
      </c>
      <c r="H25" s="84">
        <f>G25+H22</f>
        <v>6.6539351851851836E-2</v>
      </c>
    </row>
    <row r="26" spans="1:8" s="2" customFormat="1" ht="30" customHeight="1">
      <c r="A26" s="82">
        <v>20</v>
      </c>
      <c r="B26" s="73" t="s">
        <v>25</v>
      </c>
      <c r="C26" s="74">
        <v>21</v>
      </c>
      <c r="D26" s="101">
        <v>38.700000000000003</v>
      </c>
      <c r="E26" s="74">
        <v>849</v>
      </c>
      <c r="F26" s="78">
        <v>0.4019328703703704</v>
      </c>
      <c r="G26" s="76">
        <f t="shared" si="0"/>
        <v>1.6041666666666732E-2</v>
      </c>
      <c r="H26" s="83">
        <f>G26+H24</f>
        <v>0.11670138888888894</v>
      </c>
    </row>
    <row r="27" spans="1:8" s="2" customFormat="1" ht="30" customHeight="1">
      <c r="A27" s="82">
        <v>21</v>
      </c>
      <c r="B27" s="73" t="s">
        <v>22</v>
      </c>
      <c r="C27" s="74">
        <v>6</v>
      </c>
      <c r="D27" s="101">
        <v>38.869999999999997</v>
      </c>
      <c r="E27" s="74">
        <v>922</v>
      </c>
      <c r="F27" s="78">
        <v>0.43585648148148143</v>
      </c>
      <c r="G27" s="76">
        <f t="shared" si="0"/>
        <v>3.3923611111111029E-2</v>
      </c>
      <c r="H27" s="106">
        <f>G27+H25</f>
        <v>0.10046296296296287</v>
      </c>
    </row>
    <row r="28" spans="1:8" s="2" customFormat="1" ht="30" customHeight="1">
      <c r="A28" s="82">
        <v>22</v>
      </c>
      <c r="B28" s="73" t="s">
        <v>25</v>
      </c>
      <c r="C28" s="74">
        <v>9</v>
      </c>
      <c r="D28" s="101">
        <v>38.909999999999997</v>
      </c>
      <c r="E28" s="74">
        <v>944</v>
      </c>
      <c r="F28" s="78">
        <v>0.4466087962962963</v>
      </c>
      <c r="G28" s="76">
        <f t="shared" si="0"/>
        <v>1.0752314814814867E-2</v>
      </c>
      <c r="H28" s="92">
        <f>G28+H26</f>
        <v>0.12745370370370379</v>
      </c>
    </row>
    <row r="29" spans="1:8" s="2" customFormat="1" ht="30" customHeight="1">
      <c r="A29" s="82">
        <v>23</v>
      </c>
      <c r="B29" s="73" t="s">
        <v>115</v>
      </c>
      <c r="C29" s="74">
        <v>7</v>
      </c>
      <c r="D29" s="101">
        <v>39.049999999999997</v>
      </c>
      <c r="E29" s="74">
        <v>982</v>
      </c>
      <c r="F29" s="78">
        <v>0.46467592592592594</v>
      </c>
      <c r="G29" s="76">
        <f t="shared" si="0"/>
        <v>1.8067129629629641E-2</v>
      </c>
      <c r="H29" s="98">
        <f>G29+H21</f>
        <v>0.13240740740740745</v>
      </c>
    </row>
    <row r="30" spans="1:8" s="2" customFormat="1" ht="30" customHeight="1" thickBot="1">
      <c r="A30" s="85" t="s">
        <v>128</v>
      </c>
      <c r="B30" s="86" t="s">
        <v>22</v>
      </c>
      <c r="C30" s="87">
        <v>6</v>
      </c>
      <c r="D30" s="103">
        <v>38.78</v>
      </c>
      <c r="E30" s="87">
        <v>1060</v>
      </c>
      <c r="F30" s="89">
        <v>0.50040509259259258</v>
      </c>
      <c r="G30" s="100">
        <f t="shared" si="0"/>
        <v>3.5729166666666645E-2</v>
      </c>
      <c r="H30" s="99">
        <f>G30+H27</f>
        <v>0.13619212962962951</v>
      </c>
    </row>
    <row r="31" spans="1:8" ht="27" thickBot="1">
      <c r="A31" s="388" t="s">
        <v>130</v>
      </c>
      <c r="B31" s="389"/>
      <c r="C31" s="390"/>
      <c r="D31" s="104">
        <f>AVERAGE(D7:D30)</f>
        <v>38.984583333333333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:H31"/>
  <sheetViews>
    <sheetView topLeftCell="A3" zoomScale="55" zoomScaleNormal="55" workbookViewId="0">
      <selection activeCell="O25" sqref="O25"/>
    </sheetView>
  </sheetViews>
  <sheetFormatPr defaultRowHeight="15"/>
  <cols>
    <col min="1" max="1" width="7.85546875" customWidth="1"/>
    <col min="2" max="2" width="27.57031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135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3</v>
      </c>
      <c r="B5" s="393" t="s">
        <v>2</v>
      </c>
      <c r="C5" s="393" t="s">
        <v>101</v>
      </c>
      <c r="D5" s="384" t="s">
        <v>121</v>
      </c>
      <c r="E5" s="384" t="s">
        <v>120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41</v>
      </c>
      <c r="C7" s="74">
        <v>21</v>
      </c>
      <c r="D7" s="102">
        <v>38.79</v>
      </c>
      <c r="E7" s="74">
        <v>45</v>
      </c>
      <c r="F7" s="76">
        <v>2.0370370370370369E-2</v>
      </c>
      <c r="G7" s="76">
        <f>F7</f>
        <v>2.0370370370370369E-2</v>
      </c>
      <c r="H7" s="83">
        <f>G7</f>
        <v>2.0370370370370369E-2</v>
      </c>
    </row>
    <row r="8" spans="1:8" s="2" customFormat="1" ht="30" customHeight="1">
      <c r="A8" s="82">
        <v>2</v>
      </c>
      <c r="B8" s="73" t="s">
        <v>43</v>
      </c>
      <c r="C8" s="74">
        <v>7</v>
      </c>
      <c r="D8" s="101">
        <v>38.950000000000003</v>
      </c>
      <c r="E8" s="74">
        <v>102</v>
      </c>
      <c r="F8" s="76">
        <v>4.7083333333333331E-2</v>
      </c>
      <c r="G8" s="76">
        <f t="shared" ref="G8:G30" si="0">F8-F7</f>
        <v>2.6712962962962963E-2</v>
      </c>
      <c r="H8" s="83">
        <f>G8</f>
        <v>2.6712962962962963E-2</v>
      </c>
    </row>
    <row r="9" spans="1:8" s="2" customFormat="1" ht="30" customHeight="1">
      <c r="A9" s="82">
        <v>3</v>
      </c>
      <c r="B9" s="73" t="s">
        <v>42</v>
      </c>
      <c r="C9" s="74">
        <v>2</v>
      </c>
      <c r="D9" s="101">
        <v>39.33</v>
      </c>
      <c r="E9" s="74">
        <v>131</v>
      </c>
      <c r="F9" s="78">
        <v>6.1226851851851859E-2</v>
      </c>
      <c r="G9" s="76">
        <f t="shared" si="0"/>
        <v>1.4143518518518527E-2</v>
      </c>
      <c r="H9" s="83">
        <f>G9</f>
        <v>1.4143518518518527E-2</v>
      </c>
    </row>
    <row r="10" spans="1:8" s="2" customFormat="1" ht="30" customHeight="1">
      <c r="A10" s="82">
        <v>4</v>
      </c>
      <c r="B10" s="73" t="s">
        <v>43</v>
      </c>
      <c r="C10" s="74">
        <v>4</v>
      </c>
      <c r="D10" s="101">
        <v>39.15</v>
      </c>
      <c r="E10" s="74">
        <v>170</v>
      </c>
      <c r="F10" s="78">
        <v>7.9780092592592597E-2</v>
      </c>
      <c r="G10" s="76">
        <f t="shared" si="0"/>
        <v>1.8553240740740738E-2</v>
      </c>
      <c r="H10" s="83">
        <f>G10+H8</f>
        <v>4.5266203703703697E-2</v>
      </c>
    </row>
    <row r="11" spans="1:8" s="2" customFormat="1" ht="30" customHeight="1">
      <c r="A11" s="82">
        <v>5</v>
      </c>
      <c r="B11" s="73" t="s">
        <v>44</v>
      </c>
      <c r="C11" s="74">
        <v>5</v>
      </c>
      <c r="D11" s="101">
        <v>39.619999999999997</v>
      </c>
      <c r="E11" s="74">
        <v>191</v>
      </c>
      <c r="F11" s="78">
        <v>9.0254629629629643E-2</v>
      </c>
      <c r="G11" s="76">
        <f t="shared" si="0"/>
        <v>1.0474537037037046E-2</v>
      </c>
      <c r="H11" s="83">
        <f>G11</f>
        <v>1.0474537037037046E-2</v>
      </c>
    </row>
    <row r="12" spans="1:8" s="2" customFormat="1" ht="30" customHeight="1">
      <c r="A12" s="82">
        <v>6</v>
      </c>
      <c r="B12" s="73" t="s">
        <v>41</v>
      </c>
      <c r="C12" s="74">
        <v>21</v>
      </c>
      <c r="D12" s="101">
        <v>38.950000000000003</v>
      </c>
      <c r="E12" s="74">
        <v>261</v>
      </c>
      <c r="F12" s="78">
        <v>0.12273148148148148</v>
      </c>
      <c r="G12" s="76">
        <f t="shared" si="0"/>
        <v>3.247685185185184E-2</v>
      </c>
      <c r="H12" s="83">
        <f>G12+H7</f>
        <v>5.2847222222222212E-2</v>
      </c>
    </row>
    <row r="13" spans="1:8" s="2" customFormat="1" ht="30" customHeight="1">
      <c r="A13" s="82">
        <v>7</v>
      </c>
      <c r="B13" s="73" t="s">
        <v>42</v>
      </c>
      <c r="C13" s="74">
        <v>4</v>
      </c>
      <c r="D13" s="101">
        <v>39.409999999999997</v>
      </c>
      <c r="E13" s="74">
        <v>282</v>
      </c>
      <c r="F13" s="78">
        <v>0.13312499999999999</v>
      </c>
      <c r="G13" s="76">
        <f t="shared" si="0"/>
        <v>1.039351851851851E-2</v>
      </c>
      <c r="H13" s="83">
        <f>G13+H9</f>
        <v>2.4537037037037038E-2</v>
      </c>
    </row>
    <row r="14" spans="1:8" s="2" customFormat="1" ht="30" customHeight="1">
      <c r="A14" s="82">
        <v>8</v>
      </c>
      <c r="B14" s="73" t="s">
        <v>44</v>
      </c>
      <c r="C14" s="74">
        <v>6</v>
      </c>
      <c r="D14" s="101">
        <v>39.1</v>
      </c>
      <c r="E14" s="74">
        <v>332</v>
      </c>
      <c r="F14" s="78">
        <v>0.15666666666666665</v>
      </c>
      <c r="G14" s="76">
        <f t="shared" si="0"/>
        <v>2.3541666666666655E-2</v>
      </c>
      <c r="H14" s="83">
        <f>G14+H11</f>
        <v>3.4016203703703701E-2</v>
      </c>
    </row>
    <row r="15" spans="1:8" s="2" customFormat="1" ht="30" customHeight="1">
      <c r="A15" s="82">
        <v>9</v>
      </c>
      <c r="B15" s="73" t="s">
        <v>41</v>
      </c>
      <c r="C15" s="74">
        <v>3</v>
      </c>
      <c r="D15" s="101">
        <v>38.89</v>
      </c>
      <c r="E15" s="74">
        <v>405</v>
      </c>
      <c r="F15" s="78">
        <v>0.19061342592592592</v>
      </c>
      <c r="G15" s="76">
        <f t="shared" si="0"/>
        <v>3.3946759259259274E-2</v>
      </c>
      <c r="H15" s="83">
        <f>G15+H12</f>
        <v>8.6793981481481486E-2</v>
      </c>
    </row>
    <row r="16" spans="1:8" s="2" customFormat="1" ht="30" customHeight="1">
      <c r="A16" s="82">
        <v>10</v>
      </c>
      <c r="B16" s="73" t="s">
        <v>42</v>
      </c>
      <c r="C16" s="74">
        <v>9</v>
      </c>
      <c r="D16" s="101">
        <v>39.44</v>
      </c>
      <c r="E16" s="74">
        <v>438</v>
      </c>
      <c r="F16" s="78">
        <v>0.20659722222222221</v>
      </c>
      <c r="G16" s="95">
        <f t="shared" si="0"/>
        <v>1.5983796296296288E-2</v>
      </c>
      <c r="H16" s="83">
        <f>G16+H13</f>
        <v>4.0520833333333325E-2</v>
      </c>
    </row>
    <row r="17" spans="1:8" s="2" customFormat="1" ht="30" customHeight="1">
      <c r="A17" s="82">
        <v>11</v>
      </c>
      <c r="B17" s="73" t="s">
        <v>44</v>
      </c>
      <c r="C17" s="74">
        <v>21</v>
      </c>
      <c r="D17" s="101">
        <v>39.01</v>
      </c>
      <c r="E17" s="74">
        <v>473</v>
      </c>
      <c r="F17" s="78">
        <v>0.22380787037037039</v>
      </c>
      <c r="G17" s="95">
        <f t="shared" si="0"/>
        <v>1.7210648148148183E-2</v>
      </c>
      <c r="H17" s="83">
        <f>G17+H14</f>
        <v>5.1226851851851885E-2</v>
      </c>
    </row>
    <row r="18" spans="1:8" s="2" customFormat="1" ht="30" customHeight="1">
      <c r="A18" s="82">
        <v>12</v>
      </c>
      <c r="B18" s="73" t="s">
        <v>42</v>
      </c>
      <c r="C18" s="74">
        <v>3</v>
      </c>
      <c r="D18" s="101">
        <v>39.14</v>
      </c>
      <c r="E18" s="74">
        <v>501</v>
      </c>
      <c r="F18" s="78">
        <v>0.23824074074074075</v>
      </c>
      <c r="G18" s="95">
        <f t="shared" si="0"/>
        <v>1.443287037037036E-2</v>
      </c>
      <c r="H18" s="83">
        <f>G18+H16</f>
        <v>5.4953703703703685E-2</v>
      </c>
    </row>
    <row r="19" spans="1:8" s="2" customFormat="1" ht="30" customHeight="1">
      <c r="A19" s="82">
        <v>13</v>
      </c>
      <c r="B19" s="73" t="s">
        <v>44</v>
      </c>
      <c r="C19" s="74">
        <v>5</v>
      </c>
      <c r="D19" s="101">
        <v>38.85</v>
      </c>
      <c r="E19" s="74">
        <v>577</v>
      </c>
      <c r="F19" s="78">
        <v>0.27346064814814813</v>
      </c>
      <c r="G19" s="95">
        <f t="shared" si="0"/>
        <v>3.521990740740738E-2</v>
      </c>
      <c r="H19" s="83">
        <f>G19+H17</f>
        <v>8.6446759259259265E-2</v>
      </c>
    </row>
    <row r="20" spans="1:8" s="2" customFormat="1" ht="30" customHeight="1">
      <c r="A20" s="82">
        <v>14</v>
      </c>
      <c r="B20" s="73" t="s">
        <v>43</v>
      </c>
      <c r="C20" s="74">
        <v>4</v>
      </c>
      <c r="D20" s="101">
        <v>38.97</v>
      </c>
      <c r="E20" s="74">
        <v>609</v>
      </c>
      <c r="F20" s="78">
        <v>0.28877314814814814</v>
      </c>
      <c r="G20" s="95">
        <f t="shared" si="0"/>
        <v>1.5312500000000007E-2</v>
      </c>
      <c r="H20" s="83">
        <f>G20+H10</f>
        <v>6.0578703703703704E-2</v>
      </c>
    </row>
    <row r="21" spans="1:8" s="2" customFormat="1" ht="30" customHeight="1">
      <c r="A21" s="82">
        <v>15</v>
      </c>
      <c r="B21" s="73" t="s">
        <v>41</v>
      </c>
      <c r="C21" s="74">
        <v>7</v>
      </c>
      <c r="D21" s="101">
        <v>38.9</v>
      </c>
      <c r="E21" s="74">
        <v>658</v>
      </c>
      <c r="F21" s="78">
        <v>0.31171296296296297</v>
      </c>
      <c r="G21" s="95">
        <f t="shared" si="0"/>
        <v>2.293981481481483E-2</v>
      </c>
      <c r="H21" s="83">
        <f>G21+H15</f>
        <v>0.10973379629629632</v>
      </c>
    </row>
    <row r="22" spans="1:8" s="2" customFormat="1" ht="30" customHeight="1">
      <c r="A22" s="82">
        <v>16</v>
      </c>
      <c r="B22" s="73" t="s">
        <v>42</v>
      </c>
      <c r="C22" s="74">
        <v>2</v>
      </c>
      <c r="D22" s="102">
        <v>39.11</v>
      </c>
      <c r="E22" s="74">
        <v>716</v>
      </c>
      <c r="F22" s="78">
        <v>0.33894675925925927</v>
      </c>
      <c r="G22" s="95">
        <f t="shared" si="0"/>
        <v>2.7233796296296298E-2</v>
      </c>
      <c r="H22" s="106">
        <f>G22+H18</f>
        <v>8.2187499999999983E-2</v>
      </c>
    </row>
    <row r="23" spans="1:8" s="2" customFormat="1" ht="30" customHeight="1">
      <c r="A23" s="82">
        <v>17</v>
      </c>
      <c r="B23" s="73" t="s">
        <v>43</v>
      </c>
      <c r="C23" s="74">
        <v>4</v>
      </c>
      <c r="D23" s="101">
        <v>38.94</v>
      </c>
      <c r="E23" s="74">
        <v>776</v>
      </c>
      <c r="F23" s="78">
        <v>0.36706018518518518</v>
      </c>
      <c r="G23" s="95">
        <f t="shared" si="0"/>
        <v>2.8113425925925917E-2</v>
      </c>
      <c r="H23" s="106">
        <f>G23+H20</f>
        <v>8.8692129629629621E-2</v>
      </c>
    </row>
    <row r="24" spans="1:8" s="2" customFormat="1" ht="30" customHeight="1">
      <c r="A24" s="82">
        <v>18</v>
      </c>
      <c r="B24" s="73" t="s">
        <v>44</v>
      </c>
      <c r="C24" s="74">
        <v>21</v>
      </c>
      <c r="D24" s="101">
        <v>38.840000000000003</v>
      </c>
      <c r="E24" s="74">
        <v>798</v>
      </c>
      <c r="F24" s="78">
        <v>0.3778009259259259</v>
      </c>
      <c r="G24" s="95">
        <f t="shared" si="0"/>
        <v>1.0740740740740717E-2</v>
      </c>
      <c r="H24" s="83">
        <f>G24+H19</f>
        <v>9.7187499999999982E-2</v>
      </c>
    </row>
    <row r="25" spans="1:8" s="2" customFormat="1" ht="30" customHeight="1">
      <c r="A25" s="82">
        <v>19</v>
      </c>
      <c r="B25" s="73" t="s">
        <v>41</v>
      </c>
      <c r="C25" s="74">
        <v>2</v>
      </c>
      <c r="D25" s="101">
        <v>39.06</v>
      </c>
      <c r="E25" s="74">
        <v>842</v>
      </c>
      <c r="F25" s="78">
        <v>0.39858796296296295</v>
      </c>
      <c r="G25" s="95">
        <f t="shared" si="0"/>
        <v>2.0787037037037048E-2</v>
      </c>
      <c r="H25" s="98">
        <f>G25+H21</f>
        <v>0.13052083333333336</v>
      </c>
    </row>
    <row r="26" spans="1:8" s="2" customFormat="1" ht="30" customHeight="1">
      <c r="A26" s="82">
        <v>20</v>
      </c>
      <c r="B26" s="73" t="s">
        <v>42</v>
      </c>
      <c r="C26" s="74">
        <v>4</v>
      </c>
      <c r="D26" s="101">
        <v>39.14</v>
      </c>
      <c r="E26" s="74">
        <v>866</v>
      </c>
      <c r="F26" s="78">
        <v>0.4102662037037037</v>
      </c>
      <c r="G26" s="95">
        <f t="shared" si="0"/>
        <v>1.1678240740740753E-2</v>
      </c>
      <c r="H26" s="83">
        <f>G26+H22</f>
        <v>9.3865740740740736E-2</v>
      </c>
    </row>
    <row r="27" spans="1:8" s="2" customFormat="1" ht="30" customHeight="1">
      <c r="A27" s="82">
        <v>21</v>
      </c>
      <c r="B27" s="73" t="s">
        <v>44</v>
      </c>
      <c r="C27" s="74">
        <v>21</v>
      </c>
      <c r="D27" s="101">
        <v>38.85</v>
      </c>
      <c r="E27" s="74">
        <v>936</v>
      </c>
      <c r="F27" s="78">
        <v>0.44268518518518518</v>
      </c>
      <c r="G27" s="95">
        <f t="shared" si="0"/>
        <v>3.2418981481481479E-2</v>
      </c>
      <c r="H27" s="106">
        <f>G27+H24</f>
        <v>0.12960648148148146</v>
      </c>
    </row>
    <row r="28" spans="1:8" s="2" customFormat="1" ht="30" customHeight="1">
      <c r="A28" s="82">
        <v>22</v>
      </c>
      <c r="B28" s="73" t="s">
        <v>42</v>
      </c>
      <c r="C28" s="74">
        <v>2</v>
      </c>
      <c r="D28" s="101">
        <v>39.25</v>
      </c>
      <c r="E28" s="74">
        <v>957</v>
      </c>
      <c r="F28" s="78">
        <v>0.45300925925925922</v>
      </c>
      <c r="G28" s="95">
        <f t="shared" si="0"/>
        <v>1.0324074074074041E-2</v>
      </c>
      <c r="H28" s="91">
        <f>G28+H26</f>
        <v>0.10418981481481478</v>
      </c>
    </row>
    <row r="29" spans="1:8" s="2" customFormat="1" ht="30" customHeight="1">
      <c r="A29" s="82">
        <v>23</v>
      </c>
      <c r="B29" s="73" t="s">
        <v>43</v>
      </c>
      <c r="C29" s="74">
        <v>5</v>
      </c>
      <c r="D29" s="102">
        <v>38.869999999999997</v>
      </c>
      <c r="E29" s="74">
        <v>1021</v>
      </c>
      <c r="F29" s="78">
        <v>0.48281250000000003</v>
      </c>
      <c r="G29" s="95">
        <f t="shared" si="0"/>
        <v>2.9803240740740811E-2</v>
      </c>
      <c r="H29" s="92">
        <f>G29+H23</f>
        <v>0.11849537037037043</v>
      </c>
    </row>
    <row r="30" spans="1:8" s="2" customFormat="1" ht="30" customHeight="1" thickBot="1">
      <c r="A30" s="85" t="s">
        <v>128</v>
      </c>
      <c r="B30" s="86" t="s">
        <v>44</v>
      </c>
      <c r="C30" s="87">
        <v>3</v>
      </c>
      <c r="D30" s="108">
        <v>38.700000000000003</v>
      </c>
      <c r="E30" s="87">
        <v>1059</v>
      </c>
      <c r="F30" s="89">
        <v>0.50040509259259258</v>
      </c>
      <c r="G30" s="107">
        <f t="shared" si="0"/>
        <v>1.7592592592592549E-2</v>
      </c>
      <c r="H30" s="99">
        <f>G30+H27</f>
        <v>0.14719907407407401</v>
      </c>
    </row>
    <row r="31" spans="1:8" ht="27" thickBot="1">
      <c r="A31" s="388" t="s">
        <v>130</v>
      </c>
      <c r="B31" s="389"/>
      <c r="C31" s="390"/>
      <c r="D31" s="104">
        <f>AVERAGE(D7:D30)</f>
        <v>39.052500000000002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opLeftCell="A3" zoomScale="55" zoomScaleNormal="55" workbookViewId="0">
      <selection activeCell="I30" sqref="I30"/>
    </sheetView>
  </sheetViews>
  <sheetFormatPr defaultRowHeight="15"/>
  <cols>
    <col min="1" max="1" width="7.85546875" customWidth="1"/>
    <col min="2" max="2" width="27.57031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137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3</v>
      </c>
      <c r="B5" s="393" t="s">
        <v>2</v>
      </c>
      <c r="C5" s="393" t="s">
        <v>101</v>
      </c>
      <c r="D5" s="384" t="s">
        <v>118</v>
      </c>
      <c r="E5" s="384" t="s">
        <v>119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19</v>
      </c>
      <c r="C7" s="74">
        <v>1</v>
      </c>
      <c r="D7" s="79">
        <v>38.69</v>
      </c>
      <c r="E7" s="74">
        <v>45</v>
      </c>
      <c r="F7" s="76">
        <v>1.90625E-2</v>
      </c>
      <c r="G7" s="76">
        <f>F7</f>
        <v>1.90625E-2</v>
      </c>
      <c r="H7" s="83">
        <f>G7</f>
        <v>1.90625E-2</v>
      </c>
    </row>
    <row r="8" spans="1:8" s="2" customFormat="1" ht="30" customHeight="1">
      <c r="A8" s="82">
        <v>2</v>
      </c>
      <c r="B8" s="73" t="s">
        <v>21</v>
      </c>
      <c r="C8" s="74">
        <v>9</v>
      </c>
      <c r="D8" s="101">
        <v>39.46</v>
      </c>
      <c r="E8" s="74">
        <v>63</v>
      </c>
      <c r="F8" s="76">
        <v>2.9502314814814815E-2</v>
      </c>
      <c r="G8" s="76">
        <f t="shared" ref="G8:G30" si="0">F8-F7</f>
        <v>1.0439814814814815E-2</v>
      </c>
      <c r="H8" s="83">
        <f>G8</f>
        <v>1.0439814814814815E-2</v>
      </c>
    </row>
    <row r="9" spans="1:8" s="2" customFormat="1" ht="30" customHeight="1">
      <c r="A9" s="82">
        <v>3</v>
      </c>
      <c r="B9" s="73" t="s">
        <v>18</v>
      </c>
      <c r="C9" s="74">
        <v>3</v>
      </c>
      <c r="D9" s="101">
        <v>38.799999999999997</v>
      </c>
      <c r="E9" s="74">
        <v>125</v>
      </c>
      <c r="F9" s="78">
        <v>5.8402777777777776E-2</v>
      </c>
      <c r="G9" s="76">
        <f t="shared" si="0"/>
        <v>2.8900462962962961E-2</v>
      </c>
      <c r="H9" s="83">
        <f>G9</f>
        <v>2.8900462962962961E-2</v>
      </c>
    </row>
    <row r="10" spans="1:8" s="2" customFormat="1" ht="30" customHeight="1">
      <c r="A10" s="82">
        <v>4</v>
      </c>
      <c r="B10" s="73" t="s">
        <v>21</v>
      </c>
      <c r="C10" s="74">
        <v>10</v>
      </c>
      <c r="D10" s="101">
        <v>39.380000000000003</v>
      </c>
      <c r="E10" s="74">
        <v>146</v>
      </c>
      <c r="F10" s="78">
        <v>6.880787037037038E-2</v>
      </c>
      <c r="G10" s="76">
        <f t="shared" si="0"/>
        <v>1.0405092592592605E-2</v>
      </c>
      <c r="H10" s="83">
        <f>G10+H8</f>
        <v>2.084490740740742E-2</v>
      </c>
    </row>
    <row r="11" spans="1:8" s="2" customFormat="1" ht="30" customHeight="1">
      <c r="A11" s="82">
        <v>5</v>
      </c>
      <c r="B11" s="73" t="s">
        <v>19</v>
      </c>
      <c r="C11" s="74">
        <v>9</v>
      </c>
      <c r="D11" s="101">
        <v>39.26</v>
      </c>
      <c r="E11" s="74">
        <v>172</v>
      </c>
      <c r="F11" s="78">
        <v>8.1377314814814819E-2</v>
      </c>
      <c r="G11" s="76">
        <f t="shared" si="0"/>
        <v>1.2569444444444439E-2</v>
      </c>
      <c r="H11" s="83">
        <f>G11+H7</f>
        <v>3.1631944444444435E-2</v>
      </c>
    </row>
    <row r="12" spans="1:8" s="2" customFormat="1" ht="30" customHeight="1">
      <c r="A12" s="82">
        <v>6</v>
      </c>
      <c r="B12" s="73" t="s">
        <v>18</v>
      </c>
      <c r="C12" s="74">
        <v>6</v>
      </c>
      <c r="D12" s="101">
        <v>39.14</v>
      </c>
      <c r="E12" s="74">
        <v>192</v>
      </c>
      <c r="F12" s="78">
        <v>9.1342592592592586E-2</v>
      </c>
      <c r="G12" s="76">
        <f t="shared" si="0"/>
        <v>9.9652777777777674E-3</v>
      </c>
      <c r="H12" s="83">
        <f>G12+H9</f>
        <v>3.8865740740740728E-2</v>
      </c>
    </row>
    <row r="13" spans="1:8" s="2" customFormat="1" ht="30" customHeight="1">
      <c r="A13" s="82">
        <v>7</v>
      </c>
      <c r="B13" s="73" t="s">
        <v>21</v>
      </c>
      <c r="C13" s="74">
        <v>1</v>
      </c>
      <c r="D13" s="102">
        <v>38.75</v>
      </c>
      <c r="E13" s="74">
        <v>266</v>
      </c>
      <c r="F13" s="78">
        <v>0.12562500000000001</v>
      </c>
      <c r="G13" s="76">
        <f t="shared" si="0"/>
        <v>3.4282407407407428E-2</v>
      </c>
      <c r="H13" s="83">
        <f>G13+H10</f>
        <v>5.5127314814814851E-2</v>
      </c>
    </row>
    <row r="14" spans="1:8" s="2" customFormat="1" ht="30" customHeight="1">
      <c r="A14" s="82">
        <v>8</v>
      </c>
      <c r="B14" s="73" t="s">
        <v>19</v>
      </c>
      <c r="C14" s="74">
        <v>2</v>
      </c>
      <c r="D14" s="101">
        <v>39.049999999999997</v>
      </c>
      <c r="E14" s="74">
        <v>334</v>
      </c>
      <c r="F14" s="78">
        <v>0.15733796296296296</v>
      </c>
      <c r="G14" s="76">
        <f t="shared" si="0"/>
        <v>3.1712962962962943E-2</v>
      </c>
      <c r="H14" s="83">
        <f>G14+H11</f>
        <v>6.3344907407407378E-2</v>
      </c>
    </row>
    <row r="15" spans="1:8" s="2" customFormat="1" ht="30" customHeight="1">
      <c r="A15" s="82">
        <v>9</v>
      </c>
      <c r="B15" s="73" t="s">
        <v>18</v>
      </c>
      <c r="C15" s="74">
        <v>10</v>
      </c>
      <c r="D15" s="101">
        <v>39.369999999999997</v>
      </c>
      <c r="E15" s="74">
        <v>358</v>
      </c>
      <c r="F15" s="78">
        <v>0.16899305555555555</v>
      </c>
      <c r="G15" s="76">
        <f t="shared" si="0"/>
        <v>1.1655092592592592E-2</v>
      </c>
      <c r="H15" s="83">
        <f>G15+H12</f>
        <v>5.052083333333332E-2</v>
      </c>
    </row>
    <row r="16" spans="1:8" s="2" customFormat="1" ht="30" customHeight="1">
      <c r="A16" s="82">
        <v>10</v>
      </c>
      <c r="B16" s="73" t="s">
        <v>20</v>
      </c>
      <c r="C16" s="74">
        <v>1</v>
      </c>
      <c r="D16" s="101">
        <v>39</v>
      </c>
      <c r="E16" s="74">
        <v>434</v>
      </c>
      <c r="F16" s="78">
        <v>0.20436342592592593</v>
      </c>
      <c r="G16" s="95">
        <f t="shared" si="0"/>
        <v>3.5370370370370385E-2</v>
      </c>
      <c r="H16" s="83">
        <f>G16</f>
        <v>3.5370370370370385E-2</v>
      </c>
    </row>
    <row r="17" spans="1:8" s="2" customFormat="1" ht="30" customHeight="1">
      <c r="A17" s="82">
        <v>11</v>
      </c>
      <c r="B17" s="73" t="s">
        <v>21</v>
      </c>
      <c r="C17" s="74">
        <v>4</v>
      </c>
      <c r="D17" s="101">
        <v>39.15</v>
      </c>
      <c r="E17" s="74">
        <v>460</v>
      </c>
      <c r="F17" s="78">
        <v>0.21702546296296296</v>
      </c>
      <c r="G17" s="95">
        <f t="shared" si="0"/>
        <v>1.2662037037037027E-2</v>
      </c>
      <c r="H17" s="83">
        <f>G17+H13</f>
        <v>6.7789351851851878E-2</v>
      </c>
    </row>
    <row r="18" spans="1:8" s="2" customFormat="1" ht="30" customHeight="1">
      <c r="A18" s="82">
        <v>12</v>
      </c>
      <c r="B18" s="73" t="s">
        <v>19</v>
      </c>
      <c r="C18" s="74">
        <v>14</v>
      </c>
      <c r="D18" s="101">
        <v>39.14</v>
      </c>
      <c r="E18" s="74">
        <v>481</v>
      </c>
      <c r="F18" s="78">
        <v>0.22736111111111112</v>
      </c>
      <c r="G18" s="95">
        <f t="shared" si="0"/>
        <v>1.0335648148148163E-2</v>
      </c>
      <c r="H18" s="83">
        <f>G18+H14</f>
        <v>7.3680555555555541E-2</v>
      </c>
    </row>
    <row r="19" spans="1:8" s="2" customFormat="1" ht="30" customHeight="1">
      <c r="A19" s="82">
        <v>13</v>
      </c>
      <c r="B19" s="73" t="s">
        <v>18</v>
      </c>
      <c r="C19" s="74">
        <v>21</v>
      </c>
      <c r="D19" s="101">
        <v>38.83</v>
      </c>
      <c r="E19" s="74">
        <v>541</v>
      </c>
      <c r="F19" s="78">
        <v>0.25674768518518515</v>
      </c>
      <c r="G19" s="95">
        <f t="shared" si="0"/>
        <v>2.9386574074074023E-2</v>
      </c>
      <c r="H19" s="83">
        <f>G19+H15</f>
        <v>7.9907407407407344E-2</v>
      </c>
    </row>
    <row r="20" spans="1:8" s="2" customFormat="1" ht="30" customHeight="1">
      <c r="A20" s="82">
        <v>14</v>
      </c>
      <c r="B20" s="73" t="s">
        <v>21</v>
      </c>
      <c r="C20" s="74">
        <v>6</v>
      </c>
      <c r="D20" s="101">
        <v>38.869999999999997</v>
      </c>
      <c r="E20" s="74">
        <v>577</v>
      </c>
      <c r="F20" s="78">
        <v>0.27386574074074072</v>
      </c>
      <c r="G20" s="95">
        <f t="shared" si="0"/>
        <v>1.7118055555555567E-2</v>
      </c>
      <c r="H20" s="83">
        <f>G20+H17</f>
        <v>8.4907407407407445E-2</v>
      </c>
    </row>
    <row r="21" spans="1:8" s="2" customFormat="1" ht="30" customHeight="1">
      <c r="A21" s="82">
        <v>15</v>
      </c>
      <c r="B21" s="73" t="s">
        <v>18</v>
      </c>
      <c r="C21" s="74">
        <v>1</v>
      </c>
      <c r="D21" s="102">
        <v>38.700000000000003</v>
      </c>
      <c r="E21" s="74">
        <v>656</v>
      </c>
      <c r="F21" s="78">
        <v>0.3102314814814815</v>
      </c>
      <c r="G21" s="110">
        <f t="shared" si="0"/>
        <v>3.6365740740740782E-2</v>
      </c>
      <c r="H21" s="83">
        <f>G21+H19</f>
        <v>0.11627314814814813</v>
      </c>
    </row>
    <row r="22" spans="1:8" s="2" customFormat="1" ht="30" customHeight="1">
      <c r="A22" s="82">
        <v>16</v>
      </c>
      <c r="B22" s="73" t="s">
        <v>19</v>
      </c>
      <c r="C22" s="74">
        <v>10</v>
      </c>
      <c r="D22" s="101">
        <v>39.18</v>
      </c>
      <c r="E22" s="74">
        <v>718</v>
      </c>
      <c r="F22" s="78">
        <v>0.33936342592592594</v>
      </c>
      <c r="G22" s="95">
        <f t="shared" si="0"/>
        <v>2.9131944444444446E-2</v>
      </c>
      <c r="H22" s="106">
        <f>G22+H18</f>
        <v>0.10281249999999999</v>
      </c>
    </row>
    <row r="23" spans="1:8" s="2" customFormat="1" ht="30" customHeight="1">
      <c r="A23" s="82">
        <v>17</v>
      </c>
      <c r="B23" s="73" t="s">
        <v>21</v>
      </c>
      <c r="C23" s="74">
        <v>14</v>
      </c>
      <c r="D23" s="101">
        <v>39.04</v>
      </c>
      <c r="E23" s="74">
        <v>777</v>
      </c>
      <c r="F23" s="78">
        <v>0.36699074074074073</v>
      </c>
      <c r="G23" s="95">
        <f t="shared" si="0"/>
        <v>2.7627314814814785E-2</v>
      </c>
      <c r="H23" s="106">
        <f>G23+H20</f>
        <v>0.11253472222222223</v>
      </c>
    </row>
    <row r="24" spans="1:8" s="2" customFormat="1" ht="30" customHeight="1">
      <c r="A24" s="82">
        <v>18</v>
      </c>
      <c r="B24" s="73" t="s">
        <v>20</v>
      </c>
      <c r="C24" s="74">
        <v>10</v>
      </c>
      <c r="D24" s="101">
        <v>39.270000000000003</v>
      </c>
      <c r="E24" s="74">
        <v>798</v>
      </c>
      <c r="F24" s="78">
        <v>0.37688657407407411</v>
      </c>
      <c r="G24" s="95">
        <f t="shared" si="0"/>
        <v>9.8958333333333814E-3</v>
      </c>
      <c r="H24" s="83">
        <f>G24+H16</f>
        <v>4.5266203703703767E-2</v>
      </c>
    </row>
    <row r="25" spans="1:8" s="2" customFormat="1" ht="30" customHeight="1">
      <c r="A25" s="82">
        <v>19</v>
      </c>
      <c r="B25" s="73" t="s">
        <v>18</v>
      </c>
      <c r="C25" s="74">
        <v>3</v>
      </c>
      <c r="D25" s="101">
        <v>39.07</v>
      </c>
      <c r="E25" s="74">
        <v>819</v>
      </c>
      <c r="F25" s="78">
        <v>0.38781249999999995</v>
      </c>
      <c r="G25" s="95">
        <f t="shared" si="0"/>
        <v>1.0925925925925839E-2</v>
      </c>
      <c r="H25" s="106">
        <f>G25+H21</f>
        <v>0.12719907407407396</v>
      </c>
    </row>
    <row r="26" spans="1:8" s="2" customFormat="1" ht="30" customHeight="1">
      <c r="A26" s="82">
        <v>20</v>
      </c>
      <c r="B26" s="73" t="s">
        <v>20</v>
      </c>
      <c r="C26" s="74">
        <v>14</v>
      </c>
      <c r="D26" s="101">
        <v>39.08</v>
      </c>
      <c r="E26" s="74">
        <v>857</v>
      </c>
      <c r="F26" s="78">
        <v>0.40586805555555555</v>
      </c>
      <c r="G26" s="95">
        <f t="shared" si="0"/>
        <v>1.8055555555555602E-2</v>
      </c>
      <c r="H26" s="83">
        <f>G26+H24</f>
        <v>6.3321759259259369E-2</v>
      </c>
    </row>
    <row r="27" spans="1:8" s="2" customFormat="1" ht="30" customHeight="1">
      <c r="A27" s="82">
        <v>21</v>
      </c>
      <c r="B27" s="73" t="s">
        <v>18</v>
      </c>
      <c r="C27" s="74">
        <v>1</v>
      </c>
      <c r="D27" s="101">
        <v>38.729999999999997</v>
      </c>
      <c r="E27" s="74">
        <v>895</v>
      </c>
      <c r="F27" s="78">
        <v>0.42373842592592598</v>
      </c>
      <c r="G27" s="95">
        <f t="shared" si="0"/>
        <v>1.7870370370370425E-2</v>
      </c>
      <c r="H27" s="93">
        <f>G27+H25</f>
        <v>0.14506944444444439</v>
      </c>
    </row>
    <row r="28" spans="1:8" s="2" customFormat="1" ht="30" customHeight="1">
      <c r="A28" s="82">
        <v>22</v>
      </c>
      <c r="B28" s="73" t="s">
        <v>19</v>
      </c>
      <c r="C28" s="74">
        <v>4</v>
      </c>
      <c r="D28" s="101">
        <v>38.96</v>
      </c>
      <c r="E28" s="74">
        <v>936</v>
      </c>
      <c r="F28" s="78">
        <v>0.44362268518518522</v>
      </c>
      <c r="G28" s="95">
        <f t="shared" si="0"/>
        <v>1.988425925925924E-2</v>
      </c>
      <c r="H28" s="92">
        <f>G28+H22</f>
        <v>0.12269675925925923</v>
      </c>
    </row>
    <row r="29" spans="1:8" s="2" customFormat="1" ht="30" customHeight="1">
      <c r="A29" s="82">
        <v>23</v>
      </c>
      <c r="B29" s="73" t="s">
        <v>21</v>
      </c>
      <c r="C29" s="74">
        <v>14</v>
      </c>
      <c r="D29" s="101">
        <v>38.93</v>
      </c>
      <c r="E29" s="74">
        <v>982</v>
      </c>
      <c r="F29" s="78">
        <v>0.46482638888888889</v>
      </c>
      <c r="G29" s="95">
        <f t="shared" si="0"/>
        <v>2.1203703703703669E-2</v>
      </c>
      <c r="H29" s="98">
        <f>G29+H23</f>
        <v>0.13373842592592589</v>
      </c>
    </row>
    <row r="30" spans="1:8" s="2" customFormat="1" ht="30" customHeight="1" thickBot="1">
      <c r="A30" s="85" t="s">
        <v>128</v>
      </c>
      <c r="B30" s="86" t="s">
        <v>20</v>
      </c>
      <c r="C30" s="87">
        <v>21</v>
      </c>
      <c r="D30" s="109">
        <v>38.950000000000003</v>
      </c>
      <c r="E30" s="87">
        <v>1059</v>
      </c>
      <c r="F30" s="89">
        <v>0.50040509259259258</v>
      </c>
      <c r="G30" s="111">
        <f t="shared" si="0"/>
        <v>3.5578703703703696E-2</v>
      </c>
      <c r="H30" s="112">
        <f>G30+H26</f>
        <v>9.8900462962963065E-2</v>
      </c>
    </row>
    <row r="31" spans="1:8" ht="27" thickBot="1">
      <c r="A31" s="388" t="s">
        <v>130</v>
      </c>
      <c r="B31" s="389"/>
      <c r="C31" s="390"/>
      <c r="D31" s="104">
        <f>AVERAGE(D7:D30)</f>
        <v>39.033333333333339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opLeftCell="A3" zoomScale="55" zoomScaleNormal="55" workbookViewId="0">
      <selection activeCell="J7" sqref="J7:J30"/>
    </sheetView>
  </sheetViews>
  <sheetFormatPr defaultRowHeight="15"/>
  <cols>
    <col min="1" max="1" width="7.85546875" customWidth="1"/>
    <col min="2" max="2" width="27.57031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138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3</v>
      </c>
      <c r="B5" s="393" t="s">
        <v>2</v>
      </c>
      <c r="C5" s="393" t="s">
        <v>101</v>
      </c>
      <c r="D5" s="384" t="s">
        <v>118</v>
      </c>
      <c r="E5" s="384" t="s">
        <v>120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31</v>
      </c>
      <c r="C7" s="74">
        <v>6</v>
      </c>
      <c r="D7" s="113">
        <v>38.85</v>
      </c>
      <c r="E7" s="74">
        <v>42</v>
      </c>
      <c r="F7" s="76">
        <v>1.9166666666666669E-2</v>
      </c>
      <c r="G7" s="76">
        <f>F7</f>
        <v>1.9166666666666669E-2</v>
      </c>
      <c r="H7" s="83">
        <f>G7</f>
        <v>1.9166666666666669E-2</v>
      </c>
    </row>
    <row r="8" spans="1:8" s="2" customFormat="1" ht="30" customHeight="1">
      <c r="A8" s="82">
        <v>2</v>
      </c>
      <c r="B8" s="73" t="s">
        <v>32</v>
      </c>
      <c r="C8" s="74">
        <v>2</v>
      </c>
      <c r="D8" s="101">
        <v>39.4</v>
      </c>
      <c r="E8" s="74">
        <v>74</v>
      </c>
      <c r="F8" s="76">
        <v>3.4837962962962959E-2</v>
      </c>
      <c r="G8" s="76">
        <f t="shared" ref="G8:G30" si="0">F8-F7</f>
        <v>1.5671296296296291E-2</v>
      </c>
      <c r="H8" s="83">
        <f>G8</f>
        <v>1.5671296296296291E-2</v>
      </c>
    </row>
    <row r="9" spans="1:8" s="2" customFormat="1" ht="30" customHeight="1">
      <c r="A9" s="82">
        <v>3</v>
      </c>
      <c r="B9" s="73" t="s">
        <v>30</v>
      </c>
      <c r="C9" s="74">
        <v>14</v>
      </c>
      <c r="D9" s="101">
        <v>39.33</v>
      </c>
      <c r="E9" s="74">
        <v>97</v>
      </c>
      <c r="F9" s="78">
        <v>4.6192129629629632E-2</v>
      </c>
      <c r="G9" s="76">
        <f t="shared" si="0"/>
        <v>1.1354166666666672E-2</v>
      </c>
      <c r="H9" s="83">
        <f>G9</f>
        <v>1.1354166666666672E-2</v>
      </c>
    </row>
    <row r="10" spans="1:8" s="2" customFormat="1" ht="30" customHeight="1">
      <c r="A10" s="82">
        <v>4</v>
      </c>
      <c r="B10" s="73" t="s">
        <v>33</v>
      </c>
      <c r="C10" s="74">
        <v>9</v>
      </c>
      <c r="D10" s="101">
        <v>39.409999999999997</v>
      </c>
      <c r="E10" s="74">
        <v>121</v>
      </c>
      <c r="F10" s="78">
        <v>5.800925925925926E-2</v>
      </c>
      <c r="G10" s="76">
        <f t="shared" si="0"/>
        <v>1.1817129629629629E-2</v>
      </c>
      <c r="H10" s="83">
        <f>G10</f>
        <v>1.1817129629629629E-2</v>
      </c>
    </row>
    <row r="11" spans="1:8" s="2" customFormat="1" ht="30" customHeight="1">
      <c r="A11" s="82">
        <v>5</v>
      </c>
      <c r="B11" s="73" t="s">
        <v>31</v>
      </c>
      <c r="C11" s="74">
        <v>7</v>
      </c>
      <c r="D11" s="101">
        <v>38.92</v>
      </c>
      <c r="E11" s="74">
        <v>176</v>
      </c>
      <c r="F11" s="78">
        <v>8.3715277777777777E-2</v>
      </c>
      <c r="G11" s="76">
        <f t="shared" si="0"/>
        <v>2.5706018518518517E-2</v>
      </c>
      <c r="H11" s="83">
        <f>G11+H7</f>
        <v>4.4872685185185182E-2</v>
      </c>
    </row>
    <row r="12" spans="1:8" s="2" customFormat="1" ht="30" customHeight="1">
      <c r="A12" s="82">
        <v>6</v>
      </c>
      <c r="B12" s="73" t="s">
        <v>32</v>
      </c>
      <c r="C12" s="74">
        <v>4</v>
      </c>
      <c r="D12" s="101">
        <v>39.42</v>
      </c>
      <c r="E12" s="74">
        <v>205</v>
      </c>
      <c r="F12" s="78">
        <v>9.7835648148148158E-2</v>
      </c>
      <c r="G12" s="76">
        <f t="shared" si="0"/>
        <v>1.412037037037038E-2</v>
      </c>
      <c r="H12" s="83">
        <f>G12+H8</f>
        <v>2.9791666666666671E-2</v>
      </c>
    </row>
    <row r="13" spans="1:8" s="2" customFormat="1" ht="30" customHeight="1">
      <c r="A13" s="82">
        <v>7</v>
      </c>
      <c r="B13" s="73" t="s">
        <v>31</v>
      </c>
      <c r="C13" s="74">
        <v>3</v>
      </c>
      <c r="D13" s="101">
        <v>38.81</v>
      </c>
      <c r="E13" s="74">
        <v>265</v>
      </c>
      <c r="F13" s="78">
        <v>0.12644675925925927</v>
      </c>
      <c r="G13" s="76">
        <f t="shared" si="0"/>
        <v>2.8611111111111115E-2</v>
      </c>
      <c r="H13" s="83">
        <f>G13+H11</f>
        <v>7.3483796296296297E-2</v>
      </c>
    </row>
    <row r="14" spans="1:8" s="2" customFormat="1" ht="30" customHeight="1">
      <c r="A14" s="82">
        <v>8</v>
      </c>
      <c r="B14" s="73" t="s">
        <v>30</v>
      </c>
      <c r="C14" s="74">
        <v>21</v>
      </c>
      <c r="D14" s="102">
        <v>38.97</v>
      </c>
      <c r="E14" s="74">
        <v>332</v>
      </c>
      <c r="F14" s="78">
        <v>0.15717592592592591</v>
      </c>
      <c r="G14" s="76">
        <f t="shared" si="0"/>
        <v>3.0729166666666641E-2</v>
      </c>
      <c r="H14" s="83">
        <f>G14+H9</f>
        <v>4.2083333333333313E-2</v>
      </c>
    </row>
    <row r="15" spans="1:8" s="2" customFormat="1" ht="30" customHeight="1">
      <c r="A15" s="82">
        <v>9</v>
      </c>
      <c r="B15" s="73" t="s">
        <v>33</v>
      </c>
      <c r="C15" s="74">
        <v>5</v>
      </c>
      <c r="D15" s="101">
        <v>39.4</v>
      </c>
      <c r="E15" s="74">
        <v>355</v>
      </c>
      <c r="F15" s="78">
        <v>0.16849537037037035</v>
      </c>
      <c r="G15" s="76">
        <f t="shared" si="0"/>
        <v>1.1319444444444438E-2</v>
      </c>
      <c r="H15" s="83">
        <f>G15+H10</f>
        <v>2.3136574074074066E-2</v>
      </c>
    </row>
    <row r="16" spans="1:8" s="2" customFormat="1" ht="30" customHeight="1">
      <c r="A16" s="82">
        <v>10</v>
      </c>
      <c r="B16" s="73" t="s">
        <v>32</v>
      </c>
      <c r="C16" s="74">
        <v>21</v>
      </c>
      <c r="D16" s="102">
        <v>38.96</v>
      </c>
      <c r="E16" s="74">
        <v>433</v>
      </c>
      <c r="F16" s="78">
        <v>0.20469907407407406</v>
      </c>
      <c r="G16" s="110">
        <f t="shared" si="0"/>
        <v>3.620370370370371E-2</v>
      </c>
      <c r="H16" s="83">
        <f>G16+H12</f>
        <v>6.5995370370370385E-2</v>
      </c>
    </row>
    <row r="17" spans="1:8" s="2" customFormat="1" ht="30" customHeight="1">
      <c r="A17" s="82">
        <v>11</v>
      </c>
      <c r="B17" s="73" t="s">
        <v>33</v>
      </c>
      <c r="C17" s="74">
        <v>3</v>
      </c>
      <c r="D17" s="101">
        <v>39.299999999999997</v>
      </c>
      <c r="E17" s="74">
        <v>458</v>
      </c>
      <c r="F17" s="78">
        <v>0.21687500000000001</v>
      </c>
      <c r="G17" s="95">
        <f t="shared" si="0"/>
        <v>1.2175925925925951E-2</v>
      </c>
      <c r="H17" s="83">
        <f>G17+H15</f>
        <v>3.5312500000000017E-2</v>
      </c>
    </row>
    <row r="18" spans="1:8" s="2" customFormat="1" ht="30" customHeight="1">
      <c r="A18" s="82">
        <v>12</v>
      </c>
      <c r="B18" s="73" t="s">
        <v>30</v>
      </c>
      <c r="C18" s="74">
        <v>9</v>
      </c>
      <c r="D18" s="101">
        <v>39.369999999999997</v>
      </c>
      <c r="E18" s="74">
        <v>479</v>
      </c>
      <c r="F18" s="78">
        <v>0.22729166666666667</v>
      </c>
      <c r="G18" s="95">
        <f t="shared" si="0"/>
        <v>1.0416666666666657E-2</v>
      </c>
      <c r="H18" s="83">
        <f>G18+H14</f>
        <v>5.249999999999997E-2</v>
      </c>
    </row>
    <row r="19" spans="1:8" s="2" customFormat="1" ht="30" customHeight="1">
      <c r="A19" s="82">
        <v>13</v>
      </c>
      <c r="B19" s="73" t="s">
        <v>31</v>
      </c>
      <c r="C19" s="74">
        <v>1</v>
      </c>
      <c r="D19" s="79">
        <v>38.61</v>
      </c>
      <c r="E19" s="74">
        <v>551</v>
      </c>
      <c r="F19" s="78">
        <v>0.26210648148148147</v>
      </c>
      <c r="G19" s="95">
        <f t="shared" si="0"/>
        <v>3.4814814814814798E-2</v>
      </c>
      <c r="H19" s="83">
        <f>G19+H13</f>
        <v>0.1082986111111111</v>
      </c>
    </row>
    <row r="20" spans="1:8" s="2" customFormat="1" ht="30" customHeight="1">
      <c r="A20" s="82">
        <v>14</v>
      </c>
      <c r="B20" s="73" t="s">
        <v>30</v>
      </c>
      <c r="C20" s="74">
        <v>9</v>
      </c>
      <c r="D20" s="101">
        <v>39.369999999999997</v>
      </c>
      <c r="E20" s="74">
        <v>579</v>
      </c>
      <c r="F20" s="78">
        <v>0.27572916666666664</v>
      </c>
      <c r="G20" s="95">
        <f t="shared" si="0"/>
        <v>1.3622685185185168E-2</v>
      </c>
      <c r="H20" s="83">
        <f>G20+H18</f>
        <v>6.6122685185185132E-2</v>
      </c>
    </row>
    <row r="21" spans="1:8" s="2" customFormat="1" ht="30" customHeight="1">
      <c r="A21" s="82">
        <v>15</v>
      </c>
      <c r="B21" s="73" t="s">
        <v>32</v>
      </c>
      <c r="C21" s="74">
        <v>14</v>
      </c>
      <c r="D21" s="101">
        <v>39.090000000000003</v>
      </c>
      <c r="E21" s="74">
        <v>605</v>
      </c>
      <c r="F21" s="78">
        <v>0.28834490740740742</v>
      </c>
      <c r="G21" s="95">
        <f t="shared" si="0"/>
        <v>1.2615740740740788E-2</v>
      </c>
      <c r="H21" s="83">
        <f>G21+H16</f>
        <v>7.8611111111111173E-2</v>
      </c>
    </row>
    <row r="22" spans="1:8" s="2" customFormat="1" ht="30" customHeight="1">
      <c r="A22" s="82">
        <v>16</v>
      </c>
      <c r="B22" s="73" t="s">
        <v>33</v>
      </c>
      <c r="C22" s="74">
        <v>6</v>
      </c>
      <c r="D22" s="101">
        <v>39.06</v>
      </c>
      <c r="E22" s="74">
        <v>651</v>
      </c>
      <c r="F22" s="78">
        <v>0.31008101851851849</v>
      </c>
      <c r="G22" s="95">
        <f t="shared" si="0"/>
        <v>2.1736111111111067E-2</v>
      </c>
      <c r="H22" s="106">
        <f>G22+H17</f>
        <v>5.7048611111111085E-2</v>
      </c>
    </row>
    <row r="23" spans="1:8" s="2" customFormat="1" ht="30" customHeight="1">
      <c r="A23" s="82">
        <v>17</v>
      </c>
      <c r="B23" s="73" t="s">
        <v>32</v>
      </c>
      <c r="C23" s="74">
        <v>21</v>
      </c>
      <c r="D23" s="101">
        <v>38.96</v>
      </c>
      <c r="E23" s="74">
        <v>726</v>
      </c>
      <c r="F23" s="78">
        <v>0.34513888888888888</v>
      </c>
      <c r="G23" s="95">
        <f t="shared" si="0"/>
        <v>3.5057870370370392E-2</v>
      </c>
      <c r="H23" s="106">
        <f>G23+H21</f>
        <v>0.11366898148148157</v>
      </c>
    </row>
    <row r="24" spans="1:8" s="2" customFormat="1" ht="30" customHeight="1">
      <c r="A24" s="82">
        <v>18</v>
      </c>
      <c r="B24" s="73" t="s">
        <v>30</v>
      </c>
      <c r="C24" s="74">
        <v>14</v>
      </c>
      <c r="D24" s="101">
        <v>39.090000000000003</v>
      </c>
      <c r="E24" s="74">
        <v>778</v>
      </c>
      <c r="F24" s="78">
        <v>0.36962962962962959</v>
      </c>
      <c r="G24" s="95">
        <f t="shared" si="0"/>
        <v>2.4490740740740702E-2</v>
      </c>
      <c r="H24" s="83">
        <f>G24+H20</f>
        <v>9.0613425925925833E-2</v>
      </c>
    </row>
    <row r="25" spans="1:8" s="2" customFormat="1" ht="30" customHeight="1">
      <c r="A25" s="82">
        <v>19</v>
      </c>
      <c r="B25" s="73" t="s">
        <v>32</v>
      </c>
      <c r="C25" s="74">
        <v>4</v>
      </c>
      <c r="D25" s="101">
        <v>39.15</v>
      </c>
      <c r="E25" s="74">
        <v>800</v>
      </c>
      <c r="F25" s="78">
        <v>0.38046296296296295</v>
      </c>
      <c r="G25" s="95">
        <f t="shared" si="0"/>
        <v>1.0833333333333361E-2</v>
      </c>
      <c r="H25" s="106">
        <f>G25+H23</f>
        <v>0.12450231481481493</v>
      </c>
    </row>
    <row r="26" spans="1:8" s="2" customFormat="1" ht="30" customHeight="1">
      <c r="A26" s="82">
        <v>20</v>
      </c>
      <c r="B26" s="73" t="s">
        <v>33</v>
      </c>
      <c r="C26" s="74">
        <v>7</v>
      </c>
      <c r="D26" s="101">
        <v>39.26</v>
      </c>
      <c r="E26" s="74">
        <v>853</v>
      </c>
      <c r="F26" s="78">
        <v>0.40552083333333333</v>
      </c>
      <c r="G26" s="95">
        <f t="shared" si="0"/>
        <v>2.5057870370370383E-2</v>
      </c>
      <c r="H26" s="83">
        <f>G26+H22</f>
        <v>8.2106481481481475E-2</v>
      </c>
    </row>
    <row r="27" spans="1:8" s="2" customFormat="1" ht="30" customHeight="1">
      <c r="A27" s="82">
        <v>21</v>
      </c>
      <c r="B27" s="73" t="s">
        <v>31</v>
      </c>
      <c r="C27" s="74">
        <v>2</v>
      </c>
      <c r="D27" s="101">
        <v>38.799999999999997</v>
      </c>
      <c r="E27" s="74">
        <v>918</v>
      </c>
      <c r="F27" s="78">
        <v>0.43616898148148148</v>
      </c>
      <c r="G27" s="95">
        <f t="shared" si="0"/>
        <v>3.0648148148148147E-2</v>
      </c>
      <c r="H27" s="98">
        <f>G27+H19</f>
        <v>0.13894675925925926</v>
      </c>
    </row>
    <row r="28" spans="1:8" s="2" customFormat="1" ht="30" customHeight="1">
      <c r="A28" s="82">
        <v>22</v>
      </c>
      <c r="B28" s="73" t="s">
        <v>30</v>
      </c>
      <c r="C28" s="74">
        <v>3</v>
      </c>
      <c r="D28" s="101">
        <v>39.08</v>
      </c>
      <c r="E28" s="74">
        <v>970</v>
      </c>
      <c r="F28" s="78">
        <v>0.4602430555555555</v>
      </c>
      <c r="G28" s="95">
        <f t="shared" si="0"/>
        <v>2.4074074074074026E-2</v>
      </c>
      <c r="H28" s="92">
        <f>G28+H24</f>
        <v>0.11468749999999986</v>
      </c>
    </row>
    <row r="29" spans="1:8" s="2" customFormat="1" ht="30" customHeight="1">
      <c r="A29" s="82">
        <v>23</v>
      </c>
      <c r="B29" s="73" t="s">
        <v>32</v>
      </c>
      <c r="C29" s="74">
        <v>9</v>
      </c>
      <c r="D29" s="101">
        <v>39.29</v>
      </c>
      <c r="E29" s="74">
        <v>990</v>
      </c>
      <c r="F29" s="78">
        <v>0.47016203703703702</v>
      </c>
      <c r="G29" s="95">
        <f t="shared" si="0"/>
        <v>9.9189814814815147E-3</v>
      </c>
      <c r="H29" s="98">
        <f>G29+H25</f>
        <v>0.13442129629629646</v>
      </c>
    </row>
    <row r="30" spans="1:8" s="2" customFormat="1" ht="30" customHeight="1" thickBot="1">
      <c r="A30" s="85" t="s">
        <v>128</v>
      </c>
      <c r="B30" s="86" t="s">
        <v>33</v>
      </c>
      <c r="C30" s="87">
        <v>7</v>
      </c>
      <c r="D30" s="109">
        <v>39.049999999999997</v>
      </c>
      <c r="E30" s="87">
        <v>1055</v>
      </c>
      <c r="F30" s="89">
        <v>0.50040509259259258</v>
      </c>
      <c r="G30" s="107">
        <f t="shared" si="0"/>
        <v>3.0243055555555565E-2</v>
      </c>
      <c r="H30" s="112">
        <f>G30+H26</f>
        <v>0.11234953703703704</v>
      </c>
    </row>
    <row r="31" spans="1:8" ht="27" thickBot="1">
      <c r="A31" s="388" t="s">
        <v>130</v>
      </c>
      <c r="B31" s="389"/>
      <c r="C31" s="390"/>
      <c r="D31" s="104">
        <f>AVERAGE(D7:D30)</f>
        <v>39.122916666666661</v>
      </c>
    </row>
  </sheetData>
  <mergeCells count="10">
    <mergeCell ref="A31:C31"/>
    <mergeCell ref="A1:H1"/>
    <mergeCell ref="A3:H3"/>
    <mergeCell ref="A5:A6"/>
    <mergeCell ref="B5:B6"/>
    <mergeCell ref="C5:C6"/>
    <mergeCell ref="F5:F6"/>
    <mergeCell ref="G5:H5"/>
    <mergeCell ref="D5:D6"/>
    <mergeCell ref="E5:E6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1"/>
  <sheetViews>
    <sheetView topLeftCell="A3" zoomScale="55" zoomScaleNormal="55" workbookViewId="0">
      <selection activeCell="N25" sqref="N25"/>
    </sheetView>
  </sheetViews>
  <sheetFormatPr defaultRowHeight="15"/>
  <cols>
    <col min="1" max="1" width="7.85546875" customWidth="1"/>
    <col min="2" max="2" width="27.140625" customWidth="1"/>
    <col min="3" max="3" width="10.7109375" style="1" customWidth="1"/>
    <col min="4" max="4" width="11.7109375" style="1" customWidth="1"/>
    <col min="5" max="5" width="10.7109375" style="1" customWidth="1"/>
    <col min="6" max="6" width="14.5703125" style="1" customWidth="1"/>
    <col min="7" max="7" width="13.7109375" style="1" customWidth="1"/>
    <col min="8" max="8" width="19.85546875" style="1" customWidth="1"/>
  </cols>
  <sheetData>
    <row r="1" spans="1:8" ht="26.25">
      <c r="A1" s="282" t="s">
        <v>10</v>
      </c>
      <c r="B1" s="282"/>
      <c r="C1" s="282"/>
      <c r="D1" s="282"/>
      <c r="E1" s="282"/>
      <c r="F1" s="282"/>
      <c r="G1" s="282"/>
      <c r="H1" s="282"/>
    </row>
    <row r="2" spans="1:8" ht="4.5" customHeight="1"/>
    <row r="3" spans="1:8" ht="23.25">
      <c r="A3" s="307" t="s">
        <v>116</v>
      </c>
      <c r="B3" s="307"/>
      <c r="C3" s="307"/>
      <c r="D3" s="307"/>
      <c r="E3" s="307"/>
      <c r="F3" s="307"/>
      <c r="G3" s="307"/>
      <c r="H3" s="307"/>
    </row>
    <row r="4" spans="1:8" ht="4.5" customHeight="1" thickBot="1"/>
    <row r="5" spans="1:8" s="1" customFormat="1" ht="20.25" customHeight="1">
      <c r="A5" s="391" t="s">
        <v>3</v>
      </c>
      <c r="B5" s="393" t="s">
        <v>2</v>
      </c>
      <c r="C5" s="393" t="s">
        <v>101</v>
      </c>
      <c r="D5" s="384" t="s">
        <v>121</v>
      </c>
      <c r="E5" s="384" t="s">
        <v>119</v>
      </c>
      <c r="F5" s="384" t="s">
        <v>113</v>
      </c>
      <c r="G5" s="395" t="s">
        <v>112</v>
      </c>
      <c r="H5" s="396"/>
    </row>
    <row r="6" spans="1:8" s="1" customFormat="1" ht="24.75" customHeight="1">
      <c r="A6" s="392"/>
      <c r="B6" s="394"/>
      <c r="C6" s="394"/>
      <c r="D6" s="385"/>
      <c r="E6" s="385"/>
      <c r="F6" s="385"/>
      <c r="G6" s="80" t="s">
        <v>1</v>
      </c>
      <c r="H6" s="81" t="s">
        <v>0</v>
      </c>
    </row>
    <row r="7" spans="1:8" s="2" customFormat="1" ht="30" customHeight="1">
      <c r="A7" s="82">
        <v>1</v>
      </c>
      <c r="B7" s="73" t="s">
        <v>139</v>
      </c>
      <c r="C7" s="74">
        <v>9</v>
      </c>
      <c r="D7" s="113">
        <v>39.21</v>
      </c>
      <c r="E7" s="74">
        <v>21</v>
      </c>
      <c r="F7" s="76">
        <v>9.780092592592592E-3</v>
      </c>
      <c r="G7" s="76">
        <f>F7</f>
        <v>9.780092592592592E-3</v>
      </c>
      <c r="H7" s="83">
        <f>G7</f>
        <v>9.780092592592592E-3</v>
      </c>
    </row>
    <row r="8" spans="1:8" s="2" customFormat="1" ht="30" customHeight="1">
      <c r="A8" s="82">
        <v>2</v>
      </c>
      <c r="B8" s="73" t="s">
        <v>39</v>
      </c>
      <c r="C8" s="74">
        <v>3</v>
      </c>
      <c r="D8" s="79">
        <v>38.99</v>
      </c>
      <c r="E8" s="74">
        <v>46</v>
      </c>
      <c r="F8" s="76">
        <v>2.1944444444444447E-2</v>
      </c>
      <c r="G8" s="76">
        <f t="shared" ref="G8:G30" si="0">F8-F7</f>
        <v>1.2164351851851855E-2</v>
      </c>
      <c r="H8" s="83">
        <f>G8</f>
        <v>1.2164351851851855E-2</v>
      </c>
    </row>
    <row r="9" spans="1:8" s="2" customFormat="1" ht="30" customHeight="1">
      <c r="A9" s="82">
        <v>3</v>
      </c>
      <c r="B9" s="73" t="s">
        <v>38</v>
      </c>
      <c r="C9" s="74">
        <v>5</v>
      </c>
      <c r="D9" s="101">
        <v>39.54</v>
      </c>
      <c r="E9" s="74">
        <v>73</v>
      </c>
      <c r="F9" s="78">
        <v>3.5127314814814813E-2</v>
      </c>
      <c r="G9" s="76">
        <f t="shared" si="0"/>
        <v>1.3182870370370366E-2</v>
      </c>
      <c r="H9" s="83">
        <f>G9</f>
        <v>1.3182870370370366E-2</v>
      </c>
    </row>
    <row r="10" spans="1:8" s="2" customFormat="1" ht="30" customHeight="1">
      <c r="A10" s="82">
        <v>4</v>
      </c>
      <c r="B10" s="73" t="s">
        <v>117</v>
      </c>
      <c r="C10" s="74">
        <v>4</v>
      </c>
      <c r="D10" s="101">
        <v>39.380000000000003</v>
      </c>
      <c r="E10" s="74">
        <v>121</v>
      </c>
      <c r="F10" s="78">
        <v>5.7951388888888893E-2</v>
      </c>
      <c r="G10" s="76">
        <f t="shared" si="0"/>
        <v>2.282407407407408E-2</v>
      </c>
      <c r="H10" s="83">
        <f>G10</f>
        <v>2.282407407407408E-2</v>
      </c>
    </row>
    <row r="11" spans="1:8" s="2" customFormat="1" ht="30" customHeight="1">
      <c r="A11" s="82">
        <v>5</v>
      </c>
      <c r="B11" s="73" t="s">
        <v>139</v>
      </c>
      <c r="C11" s="74">
        <v>14</v>
      </c>
      <c r="D11" s="101">
        <v>39.19</v>
      </c>
      <c r="E11" s="74">
        <v>166</v>
      </c>
      <c r="F11" s="78">
        <v>7.9317129629629626E-2</v>
      </c>
      <c r="G11" s="76">
        <f t="shared" si="0"/>
        <v>2.1365740740740734E-2</v>
      </c>
      <c r="H11" s="83">
        <f t="shared" ref="H11:H29" si="1">G11+H7</f>
        <v>3.1145833333333324E-2</v>
      </c>
    </row>
    <row r="12" spans="1:8" s="2" customFormat="1" ht="30" customHeight="1">
      <c r="A12" s="82">
        <v>6</v>
      </c>
      <c r="B12" s="73" t="s">
        <v>39</v>
      </c>
      <c r="C12" s="74">
        <v>10</v>
      </c>
      <c r="D12" s="101">
        <v>39.4</v>
      </c>
      <c r="E12" s="74">
        <v>204</v>
      </c>
      <c r="F12" s="78">
        <v>9.7581018518518525E-2</v>
      </c>
      <c r="G12" s="76">
        <f t="shared" si="0"/>
        <v>1.8263888888888899E-2</v>
      </c>
      <c r="H12" s="83">
        <f t="shared" si="1"/>
        <v>3.0428240740740756E-2</v>
      </c>
    </row>
    <row r="13" spans="1:8" s="2" customFormat="1" ht="30" customHeight="1">
      <c r="A13" s="82">
        <v>7</v>
      </c>
      <c r="B13" s="73" t="s">
        <v>38</v>
      </c>
      <c r="C13" s="74">
        <v>6</v>
      </c>
      <c r="D13" s="101">
        <v>39.19</v>
      </c>
      <c r="E13" s="74">
        <v>259</v>
      </c>
      <c r="F13" s="78">
        <v>0.1234837962962963</v>
      </c>
      <c r="G13" s="76">
        <f t="shared" si="0"/>
        <v>2.5902777777777775E-2</v>
      </c>
      <c r="H13" s="83">
        <f t="shared" si="1"/>
        <v>3.908564814814814E-2</v>
      </c>
    </row>
    <row r="14" spans="1:8" s="2" customFormat="1" ht="30" customHeight="1">
      <c r="A14" s="82">
        <v>8</v>
      </c>
      <c r="B14" s="73" t="s">
        <v>117</v>
      </c>
      <c r="C14" s="74">
        <v>14</v>
      </c>
      <c r="D14" s="101">
        <v>39.229999999999997</v>
      </c>
      <c r="E14" s="74">
        <v>330</v>
      </c>
      <c r="F14" s="78">
        <v>0.15685185185185185</v>
      </c>
      <c r="G14" s="76">
        <f t="shared" si="0"/>
        <v>3.3368055555555554E-2</v>
      </c>
      <c r="H14" s="83">
        <f t="shared" si="1"/>
        <v>5.6192129629629634E-2</v>
      </c>
    </row>
    <row r="15" spans="1:8" s="2" customFormat="1" ht="30" customHeight="1">
      <c r="A15" s="82">
        <v>9</v>
      </c>
      <c r="B15" s="73" t="s">
        <v>139</v>
      </c>
      <c r="C15" s="74">
        <v>4</v>
      </c>
      <c r="D15" s="101">
        <v>39.51</v>
      </c>
      <c r="E15" s="74">
        <v>365</v>
      </c>
      <c r="F15" s="78">
        <v>0.17372685185185185</v>
      </c>
      <c r="G15" s="76">
        <f t="shared" si="0"/>
        <v>1.6875000000000001E-2</v>
      </c>
      <c r="H15" s="83">
        <f t="shared" si="1"/>
        <v>4.8020833333333325E-2</v>
      </c>
    </row>
    <row r="16" spans="1:8" s="2" customFormat="1" ht="30" customHeight="1">
      <c r="A16" s="82">
        <v>10</v>
      </c>
      <c r="B16" s="73" t="s">
        <v>39</v>
      </c>
      <c r="C16" s="74">
        <v>5</v>
      </c>
      <c r="D16" s="101">
        <v>39.06</v>
      </c>
      <c r="E16" s="74">
        <v>436</v>
      </c>
      <c r="F16" s="78">
        <v>0.20689814814814814</v>
      </c>
      <c r="G16" s="95">
        <f t="shared" si="0"/>
        <v>3.3171296296296282E-2</v>
      </c>
      <c r="H16" s="83">
        <f t="shared" si="1"/>
        <v>6.3599537037037038E-2</v>
      </c>
    </row>
    <row r="17" spans="1:8" s="2" customFormat="1" ht="30" customHeight="1">
      <c r="A17" s="82">
        <v>11</v>
      </c>
      <c r="B17" s="73" t="s">
        <v>38</v>
      </c>
      <c r="C17" s="74">
        <v>2</v>
      </c>
      <c r="D17" s="101">
        <v>39.090000000000003</v>
      </c>
      <c r="E17" s="74">
        <v>491</v>
      </c>
      <c r="F17" s="78">
        <v>0.23364583333333333</v>
      </c>
      <c r="G17" s="95">
        <f t="shared" si="0"/>
        <v>2.6747685185185194E-2</v>
      </c>
      <c r="H17" s="83">
        <f t="shared" si="1"/>
        <v>6.5833333333333327E-2</v>
      </c>
    </row>
    <row r="18" spans="1:8" s="2" customFormat="1" ht="30" customHeight="1">
      <c r="A18" s="82">
        <v>12</v>
      </c>
      <c r="B18" s="73" t="s">
        <v>117</v>
      </c>
      <c r="C18" s="74">
        <v>4</v>
      </c>
      <c r="D18" s="101">
        <v>39.340000000000003</v>
      </c>
      <c r="E18" s="74">
        <v>515</v>
      </c>
      <c r="F18" s="78">
        <v>0.24660879629629628</v>
      </c>
      <c r="G18" s="95">
        <f t="shared" si="0"/>
        <v>1.2962962962962954E-2</v>
      </c>
      <c r="H18" s="83">
        <f t="shared" si="1"/>
        <v>6.9155092592592587E-2</v>
      </c>
    </row>
    <row r="19" spans="1:8" s="2" customFormat="1" ht="30" customHeight="1">
      <c r="A19" s="82">
        <v>13</v>
      </c>
      <c r="B19" s="73" t="s">
        <v>139</v>
      </c>
      <c r="C19" s="74">
        <v>7</v>
      </c>
      <c r="D19" s="101">
        <v>39.15</v>
      </c>
      <c r="E19" s="74">
        <v>574</v>
      </c>
      <c r="F19" s="78">
        <v>0.27407407407407408</v>
      </c>
      <c r="G19" s="95">
        <f t="shared" si="0"/>
        <v>2.7465277777777797E-2</v>
      </c>
      <c r="H19" s="83">
        <f t="shared" si="1"/>
        <v>7.5486111111111115E-2</v>
      </c>
    </row>
    <row r="20" spans="1:8" s="2" customFormat="1" ht="30" customHeight="1">
      <c r="A20" s="82">
        <v>14</v>
      </c>
      <c r="B20" s="73" t="s">
        <v>39</v>
      </c>
      <c r="C20" s="74">
        <v>5</v>
      </c>
      <c r="D20" s="101">
        <v>39.020000000000003</v>
      </c>
      <c r="E20" s="74">
        <v>651</v>
      </c>
      <c r="F20" s="78">
        <v>0.30993055555555554</v>
      </c>
      <c r="G20" s="110">
        <f t="shared" si="0"/>
        <v>3.5856481481481461E-2</v>
      </c>
      <c r="H20" s="83">
        <f t="shared" si="1"/>
        <v>9.9456018518518499E-2</v>
      </c>
    </row>
    <row r="21" spans="1:8" s="2" customFormat="1" ht="30" customHeight="1">
      <c r="A21" s="82">
        <v>15</v>
      </c>
      <c r="B21" s="73" t="s">
        <v>38</v>
      </c>
      <c r="C21" s="74">
        <v>4</v>
      </c>
      <c r="D21" s="101">
        <v>39.409999999999997</v>
      </c>
      <c r="E21" s="74">
        <v>674</v>
      </c>
      <c r="F21" s="78">
        <v>0.3213657407407407</v>
      </c>
      <c r="G21" s="95">
        <f t="shared" si="0"/>
        <v>1.1435185185185159E-2</v>
      </c>
      <c r="H21" s="83">
        <f t="shared" si="1"/>
        <v>7.7268518518518486E-2</v>
      </c>
    </row>
    <row r="22" spans="1:8" s="2" customFormat="1" ht="30" customHeight="1">
      <c r="A22" s="82">
        <v>16</v>
      </c>
      <c r="B22" s="73" t="s">
        <v>117</v>
      </c>
      <c r="C22" s="74">
        <v>6</v>
      </c>
      <c r="D22" s="102">
        <v>39.21</v>
      </c>
      <c r="E22" s="74">
        <v>725</v>
      </c>
      <c r="F22" s="78">
        <v>0.34537037037037038</v>
      </c>
      <c r="G22" s="95">
        <f t="shared" si="0"/>
        <v>2.4004629629629681E-2</v>
      </c>
      <c r="H22" s="106">
        <f t="shared" si="1"/>
        <v>9.3159722222222269E-2</v>
      </c>
    </row>
    <row r="23" spans="1:8" s="2" customFormat="1" ht="30" customHeight="1">
      <c r="A23" s="82">
        <v>17</v>
      </c>
      <c r="B23" s="73" t="s">
        <v>139</v>
      </c>
      <c r="C23" s="74">
        <v>7</v>
      </c>
      <c r="D23" s="101">
        <v>39.18</v>
      </c>
      <c r="E23" s="74">
        <v>788</v>
      </c>
      <c r="F23" s="78">
        <v>0.37497685185185187</v>
      </c>
      <c r="G23" s="95">
        <f t="shared" si="0"/>
        <v>2.9606481481481484E-2</v>
      </c>
      <c r="H23" s="106">
        <f t="shared" si="1"/>
        <v>0.1050925925925926</v>
      </c>
    </row>
    <row r="24" spans="1:8" s="2" customFormat="1" ht="30" customHeight="1">
      <c r="A24" s="82">
        <v>18</v>
      </c>
      <c r="B24" s="73" t="s">
        <v>39</v>
      </c>
      <c r="C24" s="74">
        <v>9</v>
      </c>
      <c r="D24" s="101">
        <v>39.49</v>
      </c>
      <c r="E24" s="74">
        <v>809</v>
      </c>
      <c r="F24" s="78">
        <v>0.38557870370370373</v>
      </c>
      <c r="G24" s="95">
        <f t="shared" si="0"/>
        <v>1.0601851851851862E-2</v>
      </c>
      <c r="H24" s="83">
        <f t="shared" si="1"/>
        <v>0.11005787037037036</v>
      </c>
    </row>
    <row r="25" spans="1:8" s="2" customFormat="1" ht="30" customHeight="1">
      <c r="A25" s="82">
        <v>19</v>
      </c>
      <c r="B25" s="73" t="s">
        <v>38</v>
      </c>
      <c r="C25" s="74">
        <v>10</v>
      </c>
      <c r="D25" s="101">
        <v>39.1</v>
      </c>
      <c r="E25" s="74">
        <v>863</v>
      </c>
      <c r="F25" s="78">
        <v>0.41094907407407405</v>
      </c>
      <c r="G25" s="95">
        <f t="shared" si="0"/>
        <v>2.5370370370370321E-2</v>
      </c>
      <c r="H25" s="106">
        <f t="shared" si="1"/>
        <v>0.10263888888888881</v>
      </c>
    </row>
    <row r="26" spans="1:8" s="2" customFormat="1" ht="30" customHeight="1">
      <c r="A26" s="82">
        <v>20</v>
      </c>
      <c r="B26" s="73" t="s">
        <v>117</v>
      </c>
      <c r="C26" s="74">
        <v>5</v>
      </c>
      <c r="D26" s="101">
        <v>39.270000000000003</v>
      </c>
      <c r="E26" s="74">
        <v>890</v>
      </c>
      <c r="F26" s="78">
        <v>0.42412037037037037</v>
      </c>
      <c r="G26" s="95">
        <f t="shared" si="0"/>
        <v>1.317129629629632E-2</v>
      </c>
      <c r="H26" s="91">
        <f t="shared" si="1"/>
        <v>0.10633101851851859</v>
      </c>
    </row>
    <row r="27" spans="1:8" s="2" customFormat="1" ht="30" customHeight="1">
      <c r="A27" s="82">
        <v>21</v>
      </c>
      <c r="B27" s="73" t="s">
        <v>139</v>
      </c>
      <c r="C27" s="74">
        <v>10</v>
      </c>
      <c r="D27" s="102">
        <v>39.1</v>
      </c>
      <c r="E27" s="74">
        <v>915</v>
      </c>
      <c r="F27" s="78">
        <v>0.43631944444444448</v>
      </c>
      <c r="G27" s="95">
        <f t="shared" si="0"/>
        <v>1.2199074074074112E-2</v>
      </c>
      <c r="H27" s="106">
        <f t="shared" si="1"/>
        <v>0.11729166666666671</v>
      </c>
    </row>
    <row r="28" spans="1:8" s="2" customFormat="1" ht="30" customHeight="1">
      <c r="A28" s="82">
        <v>22</v>
      </c>
      <c r="B28" s="73" t="s">
        <v>39</v>
      </c>
      <c r="C28" s="74">
        <v>5</v>
      </c>
      <c r="D28" s="101">
        <v>39.31</v>
      </c>
      <c r="E28" s="74">
        <v>935</v>
      </c>
      <c r="F28" s="78">
        <v>0.44634259259259257</v>
      </c>
      <c r="G28" s="95">
        <f t="shared" si="0"/>
        <v>1.0023148148148087E-2</v>
      </c>
      <c r="H28" s="92">
        <f t="shared" si="1"/>
        <v>0.12008101851851845</v>
      </c>
    </row>
    <row r="29" spans="1:8" s="2" customFormat="1" ht="30" customHeight="1">
      <c r="A29" s="82">
        <v>23</v>
      </c>
      <c r="B29" s="73" t="s">
        <v>38</v>
      </c>
      <c r="C29" s="74">
        <v>10</v>
      </c>
      <c r="D29" s="102">
        <v>39.049999999999997</v>
      </c>
      <c r="E29" s="74">
        <v>1013</v>
      </c>
      <c r="F29" s="78">
        <v>0.4826273148148148</v>
      </c>
      <c r="G29" s="110">
        <f t="shared" si="0"/>
        <v>3.6284722222222232E-2</v>
      </c>
      <c r="H29" s="93">
        <f t="shared" si="1"/>
        <v>0.13892361111111104</v>
      </c>
    </row>
    <row r="30" spans="1:8" s="2" customFormat="1" ht="30" customHeight="1" thickBot="1">
      <c r="A30" s="85" t="s">
        <v>128</v>
      </c>
      <c r="B30" s="86" t="s">
        <v>139</v>
      </c>
      <c r="C30" s="87">
        <v>9</v>
      </c>
      <c r="D30" s="114">
        <v>39.25</v>
      </c>
      <c r="E30" s="87">
        <v>1050</v>
      </c>
      <c r="F30" s="89">
        <v>0.50040509259259258</v>
      </c>
      <c r="G30" s="107">
        <f t="shared" si="0"/>
        <v>1.7777777777777781E-2</v>
      </c>
      <c r="H30" s="94">
        <f>G30+H27</f>
        <v>0.13506944444444449</v>
      </c>
    </row>
    <row r="31" spans="1:8" ht="27" thickBot="1">
      <c r="A31" s="388" t="s">
        <v>130</v>
      </c>
      <c r="B31" s="389"/>
      <c r="C31" s="390"/>
      <c r="D31" s="104">
        <f>AVERAGE(D7:D30)</f>
        <v>39.236249999999991</v>
      </c>
    </row>
  </sheetData>
  <mergeCells count="10">
    <mergeCell ref="A31:C31"/>
    <mergeCell ref="D5:D6"/>
    <mergeCell ref="E5:E6"/>
    <mergeCell ref="A1:H1"/>
    <mergeCell ref="A3:H3"/>
    <mergeCell ref="A5:A6"/>
    <mergeCell ref="B5:B6"/>
    <mergeCell ref="C5:C6"/>
    <mergeCell ref="F5:F6"/>
    <mergeCell ref="G5:H5"/>
  </mergeCells>
  <pageMargins left="0.70866141732283472" right="0.51181102362204722" top="0.35433070866141736" bottom="0.15748031496062992" header="0.31496062992125984" footer="0.31496062992125984"/>
  <pageSetup paperSize="9" scale="78" orientation="portrait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>
  <dimension ref="A2:F171"/>
  <sheetViews>
    <sheetView workbookViewId="0">
      <selection activeCell="H7" sqref="H7"/>
    </sheetView>
  </sheetViews>
  <sheetFormatPr defaultRowHeight="15"/>
  <cols>
    <col min="2" max="2" width="20" style="32" customWidth="1"/>
    <col min="3" max="3" width="12.28515625" customWidth="1"/>
    <col min="4" max="4" width="9.140625" style="115"/>
  </cols>
  <sheetData>
    <row r="2" spans="1:6" ht="15.75" thickBot="1"/>
    <row r="3" spans="1:6" ht="15.75" thickBot="1">
      <c r="A3" s="116" t="s">
        <v>97</v>
      </c>
      <c r="B3" s="117" t="s">
        <v>2</v>
      </c>
      <c r="C3" s="118" t="s">
        <v>4</v>
      </c>
      <c r="D3" s="119" t="s">
        <v>140</v>
      </c>
      <c r="E3" s="118" t="s">
        <v>101</v>
      </c>
      <c r="F3" s="120" t="s">
        <v>141</v>
      </c>
    </row>
    <row r="4" spans="1:6">
      <c r="A4" s="121">
        <v>1</v>
      </c>
      <c r="B4" s="128" t="s">
        <v>37</v>
      </c>
      <c r="C4" s="129" t="s">
        <v>15</v>
      </c>
      <c r="D4" s="123">
        <v>38.49</v>
      </c>
      <c r="E4" s="129">
        <v>1</v>
      </c>
      <c r="F4" s="129">
        <v>62</v>
      </c>
    </row>
    <row r="5" spans="1:6">
      <c r="A5" s="122">
        <v>2</v>
      </c>
      <c r="B5" s="131" t="s">
        <v>28</v>
      </c>
      <c r="C5" s="129" t="s">
        <v>142</v>
      </c>
      <c r="D5" s="123">
        <v>38.57</v>
      </c>
      <c r="E5" s="132">
        <v>6</v>
      </c>
      <c r="F5" s="132">
        <v>66</v>
      </c>
    </row>
    <row r="6" spans="1:6">
      <c r="A6" s="122">
        <v>3</v>
      </c>
      <c r="B6" s="134" t="s">
        <v>37</v>
      </c>
      <c r="C6" s="129" t="s">
        <v>15</v>
      </c>
      <c r="D6" s="135">
        <v>38.58</v>
      </c>
      <c r="E6" s="132">
        <v>1</v>
      </c>
      <c r="F6" s="132">
        <v>47</v>
      </c>
    </row>
    <row r="7" spans="1:6">
      <c r="A7" s="122">
        <v>4</v>
      </c>
      <c r="B7" s="131" t="s">
        <v>27</v>
      </c>
      <c r="C7" s="129" t="s">
        <v>142</v>
      </c>
      <c r="D7" s="126">
        <v>38.58</v>
      </c>
      <c r="E7" s="132">
        <v>4</v>
      </c>
      <c r="F7" s="132">
        <v>69</v>
      </c>
    </row>
    <row r="8" spans="1:6">
      <c r="A8" s="122">
        <v>5</v>
      </c>
      <c r="B8" s="134" t="s">
        <v>31</v>
      </c>
      <c r="C8" s="129" t="s">
        <v>144</v>
      </c>
      <c r="D8" s="123">
        <v>38.61</v>
      </c>
      <c r="E8" s="132">
        <v>1</v>
      </c>
      <c r="F8" s="132">
        <v>72</v>
      </c>
    </row>
    <row r="9" spans="1:6">
      <c r="A9" s="122">
        <v>6</v>
      </c>
      <c r="B9" s="133" t="s">
        <v>27</v>
      </c>
      <c r="C9" s="129" t="s">
        <v>142</v>
      </c>
      <c r="D9" s="127">
        <v>38.619999999999997</v>
      </c>
      <c r="E9" s="124">
        <v>21</v>
      </c>
      <c r="F9" s="132">
        <v>78</v>
      </c>
    </row>
    <row r="10" spans="1:6">
      <c r="A10" s="122">
        <v>7</v>
      </c>
      <c r="B10" s="131" t="s">
        <v>28</v>
      </c>
      <c r="C10" s="129" t="s">
        <v>142</v>
      </c>
      <c r="D10" s="127">
        <v>38.65</v>
      </c>
      <c r="E10" s="132">
        <v>1</v>
      </c>
      <c r="F10" s="132">
        <v>69</v>
      </c>
    </row>
    <row r="11" spans="1:6">
      <c r="A11" s="122">
        <v>8</v>
      </c>
      <c r="B11" s="133" t="s">
        <v>27</v>
      </c>
      <c r="C11" s="129" t="s">
        <v>142</v>
      </c>
      <c r="D11" s="135">
        <v>38.68</v>
      </c>
      <c r="E11" s="124">
        <v>4</v>
      </c>
      <c r="F11" s="132">
        <v>25</v>
      </c>
    </row>
    <row r="12" spans="1:6">
      <c r="A12" s="122">
        <v>9</v>
      </c>
      <c r="B12" s="131" t="s">
        <v>25</v>
      </c>
      <c r="C12" s="129" t="s">
        <v>12</v>
      </c>
      <c r="D12" s="123">
        <v>38.69</v>
      </c>
      <c r="E12" s="132">
        <v>3</v>
      </c>
      <c r="F12" s="132">
        <v>60</v>
      </c>
    </row>
    <row r="13" spans="1:6">
      <c r="A13" s="122">
        <v>10</v>
      </c>
      <c r="B13" s="133" t="s">
        <v>25</v>
      </c>
      <c r="C13" s="129" t="s">
        <v>12</v>
      </c>
      <c r="D13" s="127">
        <v>38.69</v>
      </c>
      <c r="E13" s="124">
        <v>6</v>
      </c>
      <c r="F13" s="132">
        <v>44</v>
      </c>
    </row>
    <row r="14" spans="1:6">
      <c r="A14" s="122">
        <v>11</v>
      </c>
      <c r="B14" s="134" t="s">
        <v>19</v>
      </c>
      <c r="C14" s="129" t="s">
        <v>143</v>
      </c>
      <c r="D14" s="123">
        <v>38.69</v>
      </c>
      <c r="E14" s="132">
        <v>1</v>
      </c>
      <c r="F14" s="132">
        <v>45</v>
      </c>
    </row>
    <row r="15" spans="1:6">
      <c r="A15" s="122">
        <v>12</v>
      </c>
      <c r="B15" s="131" t="s">
        <v>25</v>
      </c>
      <c r="C15" s="129" t="s">
        <v>12</v>
      </c>
      <c r="D15" s="127">
        <v>38.700000000000003</v>
      </c>
      <c r="E15" s="132">
        <v>21</v>
      </c>
      <c r="F15" s="132">
        <v>34</v>
      </c>
    </row>
    <row r="16" spans="1:6">
      <c r="A16" s="122">
        <v>13</v>
      </c>
      <c r="B16" s="128" t="s">
        <v>44</v>
      </c>
      <c r="C16" s="130" t="s">
        <v>17</v>
      </c>
      <c r="D16" s="123">
        <v>38.700000000000003</v>
      </c>
      <c r="E16" s="129">
        <v>3</v>
      </c>
      <c r="F16" s="132">
        <v>38</v>
      </c>
    </row>
    <row r="17" spans="1:6">
      <c r="A17" s="122">
        <v>14</v>
      </c>
      <c r="B17" s="134" t="s">
        <v>18</v>
      </c>
      <c r="C17" s="129" t="s">
        <v>143</v>
      </c>
      <c r="D17" s="126">
        <v>38.700000000000003</v>
      </c>
      <c r="E17" s="132">
        <v>1</v>
      </c>
      <c r="F17" s="132">
        <v>79</v>
      </c>
    </row>
    <row r="18" spans="1:6">
      <c r="A18" s="122">
        <v>15</v>
      </c>
      <c r="B18" s="131" t="s">
        <v>28</v>
      </c>
      <c r="C18" s="129" t="s">
        <v>142</v>
      </c>
      <c r="D18" s="127">
        <v>38.72</v>
      </c>
      <c r="E18" s="124">
        <v>14</v>
      </c>
      <c r="F18" s="132">
        <v>21</v>
      </c>
    </row>
    <row r="19" spans="1:6">
      <c r="A19" s="122">
        <v>16</v>
      </c>
      <c r="B19" s="134" t="s">
        <v>18</v>
      </c>
      <c r="C19" s="129" t="s">
        <v>143</v>
      </c>
      <c r="D19" s="127">
        <v>38.729999999999997</v>
      </c>
      <c r="E19" s="132">
        <v>1</v>
      </c>
      <c r="F19" s="132">
        <v>38</v>
      </c>
    </row>
    <row r="20" spans="1:6">
      <c r="A20" s="122">
        <v>17</v>
      </c>
      <c r="B20" s="131" t="s">
        <v>36</v>
      </c>
      <c r="C20" s="129" t="s">
        <v>15</v>
      </c>
      <c r="D20" s="136">
        <v>38.75</v>
      </c>
      <c r="E20" s="124">
        <v>1</v>
      </c>
      <c r="F20" s="132">
        <v>51</v>
      </c>
    </row>
    <row r="21" spans="1:6">
      <c r="A21" s="122">
        <v>18</v>
      </c>
      <c r="B21" s="134" t="s">
        <v>21</v>
      </c>
      <c r="C21" s="129" t="s">
        <v>143</v>
      </c>
      <c r="D21" s="126">
        <v>38.75</v>
      </c>
      <c r="E21" s="132">
        <v>1</v>
      </c>
      <c r="F21" s="132">
        <v>74</v>
      </c>
    </row>
    <row r="22" spans="1:6">
      <c r="A22" s="122">
        <v>19</v>
      </c>
      <c r="B22" s="131" t="s">
        <v>37</v>
      </c>
      <c r="C22" s="129" t="s">
        <v>15</v>
      </c>
      <c r="D22" s="135">
        <v>38.76</v>
      </c>
      <c r="E22" s="124">
        <v>1</v>
      </c>
      <c r="F22" s="132">
        <v>75</v>
      </c>
    </row>
    <row r="23" spans="1:6">
      <c r="A23" s="122">
        <v>20</v>
      </c>
      <c r="B23" s="134" t="s">
        <v>37</v>
      </c>
      <c r="C23" s="129" t="s">
        <v>15</v>
      </c>
      <c r="D23" s="135">
        <v>38.76</v>
      </c>
      <c r="E23" s="132">
        <v>2</v>
      </c>
      <c r="F23" s="132">
        <v>50</v>
      </c>
    </row>
    <row r="24" spans="1:6">
      <c r="A24" s="122">
        <v>21</v>
      </c>
      <c r="B24" s="131" t="s">
        <v>22</v>
      </c>
      <c r="C24" s="129" t="s">
        <v>12</v>
      </c>
      <c r="D24" s="136">
        <v>38.78</v>
      </c>
      <c r="E24" s="132">
        <v>6</v>
      </c>
      <c r="F24" s="132">
        <v>78</v>
      </c>
    </row>
    <row r="25" spans="1:6">
      <c r="A25" s="122">
        <v>22</v>
      </c>
      <c r="B25" s="131" t="s">
        <v>28</v>
      </c>
      <c r="C25" s="129" t="s">
        <v>142</v>
      </c>
      <c r="D25" s="127">
        <v>38.79</v>
      </c>
      <c r="E25" s="132">
        <v>7</v>
      </c>
      <c r="F25" s="132">
        <v>54</v>
      </c>
    </row>
    <row r="26" spans="1:6">
      <c r="A26" s="122">
        <v>23</v>
      </c>
      <c r="B26" s="131" t="s">
        <v>41</v>
      </c>
      <c r="C26" s="130" t="s">
        <v>17</v>
      </c>
      <c r="D26" s="126">
        <v>38.79</v>
      </c>
      <c r="E26" s="124">
        <v>21</v>
      </c>
      <c r="F26" s="132">
        <v>45</v>
      </c>
    </row>
    <row r="27" spans="1:6">
      <c r="A27" s="122">
        <v>24</v>
      </c>
      <c r="B27" s="134" t="s">
        <v>37</v>
      </c>
      <c r="C27" s="129" t="s">
        <v>15</v>
      </c>
      <c r="D27" s="135">
        <v>38.799999999999997</v>
      </c>
      <c r="E27" s="132">
        <v>7</v>
      </c>
      <c r="F27" s="124">
        <v>38</v>
      </c>
    </row>
    <row r="28" spans="1:6">
      <c r="A28" s="122">
        <v>25</v>
      </c>
      <c r="B28" s="133" t="s">
        <v>34</v>
      </c>
      <c r="C28" s="132" t="s">
        <v>15</v>
      </c>
      <c r="D28" s="136">
        <v>38.799999999999997</v>
      </c>
      <c r="E28" s="124">
        <v>21</v>
      </c>
      <c r="F28" s="132">
        <v>67</v>
      </c>
    </row>
    <row r="29" spans="1:6">
      <c r="A29" s="122">
        <v>26</v>
      </c>
      <c r="B29" s="131" t="s">
        <v>27</v>
      </c>
      <c r="C29" s="132" t="s">
        <v>142</v>
      </c>
      <c r="D29" s="127">
        <v>38.799999999999997</v>
      </c>
      <c r="E29" s="124">
        <v>7</v>
      </c>
      <c r="F29" s="132">
        <v>72</v>
      </c>
    </row>
    <row r="30" spans="1:6">
      <c r="A30" s="122">
        <v>27</v>
      </c>
      <c r="B30" s="134" t="s">
        <v>31</v>
      </c>
      <c r="C30" s="132" t="s">
        <v>144</v>
      </c>
      <c r="D30" s="127">
        <v>38.799999999999997</v>
      </c>
      <c r="E30" s="132">
        <v>2</v>
      </c>
      <c r="F30" s="132">
        <v>65</v>
      </c>
    </row>
    <row r="31" spans="1:6">
      <c r="A31" s="122">
        <v>28</v>
      </c>
      <c r="B31" s="134" t="s">
        <v>18</v>
      </c>
      <c r="C31" s="132" t="s">
        <v>143</v>
      </c>
      <c r="D31" s="127">
        <v>38.799999999999997</v>
      </c>
      <c r="E31" s="132">
        <v>3</v>
      </c>
      <c r="F31" s="132">
        <v>62</v>
      </c>
    </row>
    <row r="32" spans="1:6">
      <c r="A32" s="122">
        <v>29</v>
      </c>
      <c r="B32" s="131" t="s">
        <v>37</v>
      </c>
      <c r="C32" s="132" t="s">
        <v>15</v>
      </c>
      <c r="D32" s="135">
        <v>38.81</v>
      </c>
      <c r="E32" s="132">
        <v>3</v>
      </c>
      <c r="F32" s="132">
        <v>22</v>
      </c>
    </row>
    <row r="33" spans="1:6">
      <c r="A33" s="122">
        <v>30</v>
      </c>
      <c r="B33" s="134" t="s">
        <v>31</v>
      </c>
      <c r="C33" s="132" t="s">
        <v>144</v>
      </c>
      <c r="D33" s="127">
        <v>38.81</v>
      </c>
      <c r="E33" s="132">
        <v>3</v>
      </c>
      <c r="F33" s="132">
        <v>60</v>
      </c>
    </row>
    <row r="34" spans="1:6">
      <c r="A34" s="122">
        <v>31</v>
      </c>
      <c r="B34" s="131" t="s">
        <v>34</v>
      </c>
      <c r="C34" s="132" t="s">
        <v>15</v>
      </c>
      <c r="D34" s="135">
        <v>38.83</v>
      </c>
      <c r="E34" s="132">
        <v>2</v>
      </c>
      <c r="F34" s="132">
        <v>78</v>
      </c>
    </row>
    <row r="35" spans="1:6">
      <c r="A35" s="122">
        <v>32</v>
      </c>
      <c r="B35" s="134" t="s">
        <v>18</v>
      </c>
      <c r="C35" s="132" t="s">
        <v>143</v>
      </c>
      <c r="D35" s="127">
        <v>38.83</v>
      </c>
      <c r="E35" s="132">
        <v>21</v>
      </c>
      <c r="F35" s="132">
        <v>60</v>
      </c>
    </row>
    <row r="36" spans="1:6">
      <c r="A36" s="122">
        <v>33</v>
      </c>
      <c r="B36" s="131" t="s">
        <v>115</v>
      </c>
      <c r="C36" s="132" t="s">
        <v>12</v>
      </c>
      <c r="D36" s="126">
        <v>38.840000000000003</v>
      </c>
      <c r="E36" s="132">
        <v>3</v>
      </c>
      <c r="F36" s="132">
        <v>48</v>
      </c>
    </row>
    <row r="37" spans="1:6">
      <c r="A37" s="122">
        <v>34</v>
      </c>
      <c r="B37" s="134" t="s">
        <v>44</v>
      </c>
      <c r="C37" s="124" t="s">
        <v>17</v>
      </c>
      <c r="D37" s="127">
        <v>38.840000000000003</v>
      </c>
      <c r="E37" s="132">
        <v>21</v>
      </c>
      <c r="F37" s="132">
        <v>22</v>
      </c>
    </row>
    <row r="38" spans="1:6">
      <c r="A38" s="122">
        <v>35</v>
      </c>
      <c r="B38" s="131" t="s">
        <v>37</v>
      </c>
      <c r="C38" s="132" t="s">
        <v>15</v>
      </c>
      <c r="D38" s="135">
        <v>38.85</v>
      </c>
      <c r="E38" s="132">
        <v>14</v>
      </c>
      <c r="F38" s="132">
        <v>24</v>
      </c>
    </row>
    <row r="39" spans="1:6">
      <c r="A39" s="122">
        <v>36</v>
      </c>
      <c r="B39" s="134" t="s">
        <v>31</v>
      </c>
      <c r="C39" s="132" t="s">
        <v>144</v>
      </c>
      <c r="D39" s="137">
        <v>38.85</v>
      </c>
      <c r="E39" s="132">
        <v>6</v>
      </c>
      <c r="F39" s="132">
        <v>42</v>
      </c>
    </row>
    <row r="40" spans="1:6">
      <c r="A40" s="122">
        <v>37</v>
      </c>
      <c r="B40" s="134" t="s">
        <v>44</v>
      </c>
      <c r="C40" s="124" t="s">
        <v>17</v>
      </c>
      <c r="D40" s="127">
        <v>38.85</v>
      </c>
      <c r="E40" s="132">
        <v>5</v>
      </c>
      <c r="F40" s="132">
        <v>76</v>
      </c>
    </row>
    <row r="41" spans="1:6">
      <c r="A41" s="122">
        <v>38</v>
      </c>
      <c r="B41" s="134" t="s">
        <v>44</v>
      </c>
      <c r="C41" s="124" t="s">
        <v>17</v>
      </c>
      <c r="D41" s="127">
        <v>38.85</v>
      </c>
      <c r="E41" s="132">
        <v>21</v>
      </c>
      <c r="F41" s="132">
        <v>70</v>
      </c>
    </row>
    <row r="42" spans="1:6">
      <c r="A42" s="122">
        <v>39</v>
      </c>
      <c r="B42" s="133" t="s">
        <v>24</v>
      </c>
      <c r="C42" s="132" t="s">
        <v>12</v>
      </c>
      <c r="D42" s="126">
        <v>38.86</v>
      </c>
      <c r="E42" s="124">
        <v>3</v>
      </c>
      <c r="F42" s="132">
        <v>54</v>
      </c>
    </row>
    <row r="43" spans="1:6">
      <c r="A43" s="122">
        <v>40</v>
      </c>
      <c r="B43" s="131" t="s">
        <v>22</v>
      </c>
      <c r="C43" s="132" t="s">
        <v>12</v>
      </c>
      <c r="D43" s="127">
        <v>38.869999999999997</v>
      </c>
      <c r="E43" s="132">
        <v>6</v>
      </c>
      <c r="F43" s="132">
        <v>73</v>
      </c>
    </row>
    <row r="44" spans="1:6">
      <c r="A44" s="122">
        <v>41</v>
      </c>
      <c r="B44" s="131" t="s">
        <v>24</v>
      </c>
      <c r="C44" s="132" t="s">
        <v>12</v>
      </c>
      <c r="D44" s="127">
        <v>38.869999999999997</v>
      </c>
      <c r="E44" s="132">
        <v>7</v>
      </c>
      <c r="F44" s="132">
        <v>65</v>
      </c>
    </row>
    <row r="45" spans="1:6">
      <c r="A45" s="122">
        <v>42</v>
      </c>
      <c r="B45" s="131" t="s">
        <v>43</v>
      </c>
      <c r="C45" s="124" t="s">
        <v>17</v>
      </c>
      <c r="D45" s="126">
        <v>38.869999999999997</v>
      </c>
      <c r="E45" s="132">
        <v>5</v>
      </c>
      <c r="F45" s="132">
        <v>64</v>
      </c>
    </row>
    <row r="46" spans="1:6">
      <c r="A46" s="122">
        <v>43</v>
      </c>
      <c r="B46" s="131" t="s">
        <v>21</v>
      </c>
      <c r="C46" s="132" t="s">
        <v>143</v>
      </c>
      <c r="D46" s="127">
        <v>38.869999999999997</v>
      </c>
      <c r="E46" s="132">
        <v>6</v>
      </c>
      <c r="F46" s="132">
        <v>36</v>
      </c>
    </row>
    <row r="47" spans="1:6">
      <c r="A47" s="122">
        <v>44</v>
      </c>
      <c r="B47" s="134" t="s">
        <v>36</v>
      </c>
      <c r="C47" s="132" t="s">
        <v>15</v>
      </c>
      <c r="D47" s="135">
        <v>38.880000000000003</v>
      </c>
      <c r="E47" s="132">
        <v>2</v>
      </c>
      <c r="F47" s="132">
        <v>28</v>
      </c>
    </row>
    <row r="48" spans="1:6">
      <c r="A48" s="122">
        <v>45</v>
      </c>
      <c r="B48" s="131" t="s">
        <v>28</v>
      </c>
      <c r="C48" s="132" t="s">
        <v>142</v>
      </c>
      <c r="D48" s="127">
        <v>38.880000000000003</v>
      </c>
      <c r="E48" s="132">
        <v>10</v>
      </c>
      <c r="F48" s="132">
        <v>64</v>
      </c>
    </row>
    <row r="49" spans="1:6">
      <c r="A49" s="122">
        <v>46</v>
      </c>
      <c r="B49" s="131" t="s">
        <v>25</v>
      </c>
      <c r="C49" s="132" t="s">
        <v>12</v>
      </c>
      <c r="D49" s="127">
        <v>38.880000000000003</v>
      </c>
      <c r="E49" s="132">
        <v>2</v>
      </c>
      <c r="F49" s="132">
        <v>37</v>
      </c>
    </row>
    <row r="50" spans="1:6">
      <c r="A50" s="122">
        <v>47</v>
      </c>
      <c r="B50" s="134" t="s">
        <v>27</v>
      </c>
      <c r="C50" s="132" t="s">
        <v>142</v>
      </c>
      <c r="D50" s="127">
        <v>38.89</v>
      </c>
      <c r="E50" s="132">
        <v>5</v>
      </c>
      <c r="F50" s="124">
        <v>38</v>
      </c>
    </row>
    <row r="51" spans="1:6">
      <c r="A51" s="122">
        <v>48</v>
      </c>
      <c r="B51" s="131" t="s">
        <v>41</v>
      </c>
      <c r="C51" s="124" t="s">
        <v>17</v>
      </c>
      <c r="D51" s="127">
        <v>38.89</v>
      </c>
      <c r="E51" s="132">
        <v>3</v>
      </c>
      <c r="F51" s="132">
        <v>73</v>
      </c>
    </row>
    <row r="52" spans="1:6">
      <c r="A52" s="122">
        <v>49</v>
      </c>
      <c r="B52" s="134" t="s">
        <v>41</v>
      </c>
      <c r="C52" s="124" t="s">
        <v>17</v>
      </c>
      <c r="D52" s="127">
        <v>38.9</v>
      </c>
      <c r="E52" s="132">
        <v>7</v>
      </c>
      <c r="F52" s="132">
        <v>49</v>
      </c>
    </row>
    <row r="53" spans="1:6">
      <c r="A53" s="122">
        <v>50</v>
      </c>
      <c r="B53" s="134" t="s">
        <v>25</v>
      </c>
      <c r="C53" s="132" t="s">
        <v>12</v>
      </c>
      <c r="D53" s="127">
        <v>38.909999999999997</v>
      </c>
      <c r="E53" s="132">
        <v>9</v>
      </c>
      <c r="F53" s="132">
        <v>22</v>
      </c>
    </row>
    <row r="54" spans="1:6">
      <c r="A54" s="122">
        <v>51</v>
      </c>
      <c r="B54" s="134" t="s">
        <v>22</v>
      </c>
      <c r="C54" s="132" t="s">
        <v>12</v>
      </c>
      <c r="D54" s="127">
        <v>38.92</v>
      </c>
      <c r="E54" s="124">
        <v>6</v>
      </c>
      <c r="F54" s="132">
        <v>39</v>
      </c>
    </row>
    <row r="55" spans="1:6">
      <c r="A55" s="122">
        <v>52</v>
      </c>
      <c r="B55" s="131" t="s">
        <v>31</v>
      </c>
      <c r="C55" s="132" t="s">
        <v>144</v>
      </c>
      <c r="D55" s="127">
        <v>38.92</v>
      </c>
      <c r="E55" s="132">
        <v>7</v>
      </c>
      <c r="F55" s="132">
        <v>55</v>
      </c>
    </row>
    <row r="56" spans="1:6">
      <c r="A56" s="122">
        <v>53</v>
      </c>
      <c r="B56" s="131" t="s">
        <v>21</v>
      </c>
      <c r="C56" s="132" t="s">
        <v>143</v>
      </c>
      <c r="D56" s="127">
        <v>38.93</v>
      </c>
      <c r="E56" s="132">
        <v>14</v>
      </c>
      <c r="F56" s="132">
        <v>46</v>
      </c>
    </row>
    <row r="57" spans="1:6">
      <c r="A57" s="122">
        <v>54</v>
      </c>
      <c r="B57" s="131" t="s">
        <v>28</v>
      </c>
      <c r="C57" s="132" t="s">
        <v>142</v>
      </c>
      <c r="D57" s="127">
        <v>38.94</v>
      </c>
      <c r="E57" s="132">
        <v>9</v>
      </c>
      <c r="F57" s="132">
        <v>61</v>
      </c>
    </row>
    <row r="58" spans="1:6">
      <c r="A58" s="122">
        <v>55</v>
      </c>
      <c r="B58" s="131" t="s">
        <v>43</v>
      </c>
      <c r="C58" s="124" t="s">
        <v>17</v>
      </c>
      <c r="D58" s="127">
        <v>38.94</v>
      </c>
      <c r="E58" s="132">
        <v>4</v>
      </c>
      <c r="F58" s="132">
        <v>60</v>
      </c>
    </row>
    <row r="59" spans="1:6">
      <c r="A59" s="122">
        <v>56</v>
      </c>
      <c r="B59" s="133" t="s">
        <v>36</v>
      </c>
      <c r="C59" s="132" t="s">
        <v>15</v>
      </c>
      <c r="D59" s="135">
        <v>38.950000000000003</v>
      </c>
      <c r="E59" s="124">
        <v>14</v>
      </c>
      <c r="F59" s="132">
        <v>51</v>
      </c>
    </row>
    <row r="60" spans="1:6">
      <c r="A60" s="122">
        <v>57</v>
      </c>
      <c r="B60" s="131" t="s">
        <v>43</v>
      </c>
      <c r="C60" s="124" t="s">
        <v>17</v>
      </c>
      <c r="D60" s="127">
        <v>38.950000000000003</v>
      </c>
      <c r="E60" s="132">
        <v>7</v>
      </c>
      <c r="F60" s="132">
        <v>57</v>
      </c>
    </row>
    <row r="61" spans="1:6">
      <c r="A61" s="122">
        <v>58</v>
      </c>
      <c r="B61" s="134" t="s">
        <v>41</v>
      </c>
      <c r="C61" s="124" t="s">
        <v>17</v>
      </c>
      <c r="D61" s="127">
        <v>38.950000000000003</v>
      </c>
      <c r="E61" s="132">
        <v>21</v>
      </c>
      <c r="F61" s="132">
        <v>70</v>
      </c>
    </row>
    <row r="62" spans="1:6">
      <c r="A62" s="122">
        <v>59</v>
      </c>
      <c r="B62" s="134" t="s">
        <v>20</v>
      </c>
      <c r="C62" s="132" t="s">
        <v>143</v>
      </c>
      <c r="D62" s="126">
        <v>38.950000000000003</v>
      </c>
      <c r="E62" s="132">
        <v>21</v>
      </c>
      <c r="F62" s="132">
        <v>77</v>
      </c>
    </row>
    <row r="63" spans="1:6">
      <c r="A63" s="122">
        <v>60</v>
      </c>
      <c r="B63" s="131" t="s">
        <v>34</v>
      </c>
      <c r="C63" s="132" t="s">
        <v>15</v>
      </c>
      <c r="D63" s="135">
        <v>38.96</v>
      </c>
      <c r="E63" s="132">
        <v>5</v>
      </c>
      <c r="F63" s="132">
        <v>46</v>
      </c>
    </row>
    <row r="64" spans="1:6">
      <c r="A64" s="122">
        <v>61</v>
      </c>
      <c r="B64" s="134" t="s">
        <v>32</v>
      </c>
      <c r="C64" s="132" t="s">
        <v>144</v>
      </c>
      <c r="D64" s="126">
        <v>38.96</v>
      </c>
      <c r="E64" s="132">
        <v>21</v>
      </c>
      <c r="F64" s="132">
        <v>78</v>
      </c>
    </row>
    <row r="65" spans="1:6">
      <c r="A65" s="122">
        <v>62</v>
      </c>
      <c r="B65" s="131" t="s">
        <v>32</v>
      </c>
      <c r="C65" s="132" t="s">
        <v>144</v>
      </c>
      <c r="D65" s="127">
        <v>38.96</v>
      </c>
      <c r="E65" s="132">
        <v>21</v>
      </c>
      <c r="F65" s="132">
        <v>75</v>
      </c>
    </row>
    <row r="66" spans="1:6">
      <c r="A66" s="122">
        <v>63</v>
      </c>
      <c r="B66" s="134" t="s">
        <v>19</v>
      </c>
      <c r="C66" s="132" t="s">
        <v>143</v>
      </c>
      <c r="D66" s="127">
        <v>38.96</v>
      </c>
      <c r="E66" s="132">
        <v>4</v>
      </c>
      <c r="F66" s="132">
        <v>41</v>
      </c>
    </row>
    <row r="67" spans="1:6">
      <c r="A67" s="122">
        <v>64</v>
      </c>
      <c r="B67" s="131" t="s">
        <v>30</v>
      </c>
      <c r="C67" s="132" t="s">
        <v>144</v>
      </c>
      <c r="D67" s="126">
        <v>38.97</v>
      </c>
      <c r="E67" s="132">
        <v>21</v>
      </c>
      <c r="F67" s="132">
        <v>67</v>
      </c>
    </row>
    <row r="68" spans="1:6">
      <c r="A68" s="122">
        <v>65</v>
      </c>
      <c r="B68" s="131" t="s">
        <v>43</v>
      </c>
      <c r="C68" s="124" t="s">
        <v>17</v>
      </c>
      <c r="D68" s="127">
        <v>38.97</v>
      </c>
      <c r="E68" s="132">
        <v>4</v>
      </c>
      <c r="F68" s="132">
        <v>32</v>
      </c>
    </row>
    <row r="69" spans="1:6">
      <c r="A69" s="122">
        <v>66</v>
      </c>
      <c r="B69" s="131" t="s">
        <v>39</v>
      </c>
      <c r="C69" s="132" t="s">
        <v>145</v>
      </c>
      <c r="D69" s="123">
        <v>38.99</v>
      </c>
      <c r="E69" s="132">
        <v>3</v>
      </c>
      <c r="F69" s="132">
        <v>25</v>
      </c>
    </row>
    <row r="70" spans="1:6">
      <c r="A70" s="122">
        <v>67</v>
      </c>
      <c r="B70" s="131" t="s">
        <v>34</v>
      </c>
      <c r="C70" s="132" t="s">
        <v>15</v>
      </c>
      <c r="D70" s="135">
        <v>39</v>
      </c>
      <c r="E70" s="132">
        <v>2</v>
      </c>
      <c r="F70" s="132">
        <v>71</v>
      </c>
    </row>
    <row r="71" spans="1:6">
      <c r="A71" s="122">
        <v>68</v>
      </c>
      <c r="B71" s="131" t="s">
        <v>35</v>
      </c>
      <c r="C71" s="132" t="s">
        <v>15</v>
      </c>
      <c r="D71" s="136">
        <v>39</v>
      </c>
      <c r="E71" s="132">
        <v>14</v>
      </c>
      <c r="F71" s="132">
        <v>50</v>
      </c>
    </row>
    <row r="72" spans="1:6">
      <c r="A72" s="122">
        <v>69</v>
      </c>
      <c r="B72" s="134" t="s">
        <v>20</v>
      </c>
      <c r="C72" s="132" t="s">
        <v>143</v>
      </c>
      <c r="D72" s="127">
        <v>39</v>
      </c>
      <c r="E72" s="132">
        <v>1</v>
      </c>
      <c r="F72" s="132">
        <v>76</v>
      </c>
    </row>
    <row r="73" spans="1:6">
      <c r="A73" s="122">
        <v>70</v>
      </c>
      <c r="B73" s="133" t="s">
        <v>25</v>
      </c>
      <c r="C73" s="132" t="s">
        <v>12</v>
      </c>
      <c r="D73" s="127">
        <v>39.01</v>
      </c>
      <c r="E73" s="124">
        <v>10</v>
      </c>
      <c r="F73" s="132">
        <v>75</v>
      </c>
    </row>
    <row r="74" spans="1:6">
      <c r="A74" s="122">
        <v>71</v>
      </c>
      <c r="B74" s="131" t="s">
        <v>44</v>
      </c>
      <c r="C74" s="124" t="s">
        <v>17</v>
      </c>
      <c r="D74" s="127">
        <v>39.01</v>
      </c>
      <c r="E74" s="132">
        <v>21</v>
      </c>
      <c r="F74" s="132">
        <v>35</v>
      </c>
    </row>
    <row r="75" spans="1:6">
      <c r="A75" s="122">
        <v>72</v>
      </c>
      <c r="B75" s="131" t="s">
        <v>39</v>
      </c>
      <c r="C75" s="132" t="s">
        <v>145</v>
      </c>
      <c r="D75" s="127">
        <v>39.020000000000003</v>
      </c>
      <c r="E75" s="132">
        <v>5</v>
      </c>
      <c r="F75" s="132">
        <v>77</v>
      </c>
    </row>
    <row r="76" spans="1:6">
      <c r="A76" s="122">
        <v>73</v>
      </c>
      <c r="B76" s="133" t="s">
        <v>26</v>
      </c>
      <c r="C76" s="132" t="s">
        <v>142</v>
      </c>
      <c r="D76" s="125">
        <v>39.03</v>
      </c>
      <c r="E76" s="124">
        <v>1</v>
      </c>
      <c r="F76" s="132">
        <v>74</v>
      </c>
    </row>
    <row r="77" spans="1:6">
      <c r="A77" s="122">
        <v>74</v>
      </c>
      <c r="B77" s="134" t="s">
        <v>24</v>
      </c>
      <c r="C77" s="132" t="s">
        <v>12</v>
      </c>
      <c r="D77" s="127">
        <v>39.03</v>
      </c>
      <c r="E77" s="132">
        <v>1</v>
      </c>
      <c r="F77" s="132">
        <v>28</v>
      </c>
    </row>
    <row r="78" spans="1:6">
      <c r="A78" s="122">
        <v>75</v>
      </c>
      <c r="B78" s="133" t="s">
        <v>22</v>
      </c>
      <c r="C78" s="132" t="s">
        <v>12</v>
      </c>
      <c r="D78" s="127">
        <v>39.03</v>
      </c>
      <c r="E78" s="124">
        <v>2</v>
      </c>
      <c r="F78" s="132">
        <v>77</v>
      </c>
    </row>
    <row r="79" spans="1:6">
      <c r="A79" s="122">
        <v>76</v>
      </c>
      <c r="B79" s="131" t="s">
        <v>24</v>
      </c>
      <c r="C79" s="132" t="s">
        <v>12</v>
      </c>
      <c r="D79" s="127">
        <v>39.04</v>
      </c>
      <c r="E79" s="132">
        <v>7</v>
      </c>
      <c r="F79" s="132">
        <v>37</v>
      </c>
    </row>
    <row r="80" spans="1:6">
      <c r="A80" s="122">
        <v>77</v>
      </c>
      <c r="B80" s="131" t="s">
        <v>21</v>
      </c>
      <c r="C80" s="132" t="s">
        <v>143</v>
      </c>
      <c r="D80" s="127">
        <v>39.04</v>
      </c>
      <c r="E80" s="132">
        <v>14</v>
      </c>
      <c r="F80" s="132">
        <v>59</v>
      </c>
    </row>
    <row r="81" spans="1:6">
      <c r="A81" s="122">
        <v>78</v>
      </c>
      <c r="B81" s="131" t="s">
        <v>36</v>
      </c>
      <c r="C81" s="132" t="s">
        <v>15</v>
      </c>
      <c r="D81" s="135">
        <v>39.049999999999997</v>
      </c>
      <c r="E81" s="132">
        <v>21</v>
      </c>
      <c r="F81" s="132">
        <v>29</v>
      </c>
    </row>
    <row r="82" spans="1:6">
      <c r="A82" s="122">
        <v>79</v>
      </c>
      <c r="B82" s="131" t="s">
        <v>38</v>
      </c>
      <c r="C82" s="132" t="s">
        <v>145</v>
      </c>
      <c r="D82" s="126">
        <v>39.049999999999997</v>
      </c>
      <c r="E82" s="132">
        <v>10</v>
      </c>
      <c r="F82" s="132">
        <v>78</v>
      </c>
    </row>
    <row r="83" spans="1:6">
      <c r="A83" s="122">
        <v>80</v>
      </c>
      <c r="B83" s="131" t="s">
        <v>115</v>
      </c>
      <c r="C83" s="132" t="s">
        <v>12</v>
      </c>
      <c r="D83" s="127">
        <v>39.049999999999997</v>
      </c>
      <c r="E83" s="132">
        <v>7</v>
      </c>
      <c r="F83" s="132">
        <v>38</v>
      </c>
    </row>
    <row r="84" spans="1:6">
      <c r="A84" s="122">
        <v>81</v>
      </c>
      <c r="B84" s="131" t="s">
        <v>115</v>
      </c>
      <c r="C84" s="132" t="s">
        <v>12</v>
      </c>
      <c r="D84" s="127">
        <v>39.049999999999997</v>
      </c>
      <c r="E84" s="132">
        <v>10</v>
      </c>
      <c r="F84" s="132">
        <v>66</v>
      </c>
    </row>
    <row r="85" spans="1:6">
      <c r="A85" s="122">
        <v>82</v>
      </c>
      <c r="B85" s="134" t="s">
        <v>33</v>
      </c>
      <c r="C85" s="132" t="s">
        <v>144</v>
      </c>
      <c r="D85" s="126">
        <v>39.049999999999997</v>
      </c>
      <c r="E85" s="132">
        <v>7</v>
      </c>
      <c r="F85" s="132">
        <v>65</v>
      </c>
    </row>
    <row r="86" spans="1:6">
      <c r="A86" s="122">
        <v>83</v>
      </c>
      <c r="B86" s="131" t="s">
        <v>19</v>
      </c>
      <c r="C86" s="132" t="s">
        <v>143</v>
      </c>
      <c r="D86" s="127">
        <v>39.049999999999997</v>
      </c>
      <c r="E86" s="132">
        <v>2</v>
      </c>
      <c r="F86" s="132">
        <v>68</v>
      </c>
    </row>
    <row r="87" spans="1:6">
      <c r="A87" s="122">
        <v>84</v>
      </c>
      <c r="B87" s="134" t="s">
        <v>39</v>
      </c>
      <c r="C87" s="132" t="s">
        <v>145</v>
      </c>
      <c r="D87" s="127">
        <v>39.06</v>
      </c>
      <c r="E87" s="132">
        <v>5</v>
      </c>
      <c r="F87" s="132">
        <v>71</v>
      </c>
    </row>
    <row r="88" spans="1:6">
      <c r="A88" s="122">
        <v>85</v>
      </c>
      <c r="B88" s="134" t="s">
        <v>115</v>
      </c>
      <c r="C88" s="132" t="s">
        <v>12</v>
      </c>
      <c r="D88" s="127">
        <v>39.06</v>
      </c>
      <c r="E88" s="132">
        <v>2</v>
      </c>
      <c r="F88" s="132">
        <v>29</v>
      </c>
    </row>
    <row r="89" spans="1:6">
      <c r="A89" s="122">
        <v>86</v>
      </c>
      <c r="B89" s="131" t="s">
        <v>22</v>
      </c>
      <c r="C89" s="132" t="s">
        <v>12</v>
      </c>
      <c r="D89" s="127">
        <v>39.06</v>
      </c>
      <c r="E89" s="132">
        <v>3</v>
      </c>
      <c r="F89" s="132">
        <v>25</v>
      </c>
    </row>
    <row r="90" spans="1:6">
      <c r="A90" s="122">
        <v>87</v>
      </c>
      <c r="B90" s="134" t="s">
        <v>33</v>
      </c>
      <c r="C90" s="132" t="s">
        <v>144</v>
      </c>
      <c r="D90" s="127">
        <v>39.06</v>
      </c>
      <c r="E90" s="132">
        <v>6</v>
      </c>
      <c r="F90" s="132">
        <v>46</v>
      </c>
    </row>
    <row r="91" spans="1:6">
      <c r="A91" s="122">
        <v>88</v>
      </c>
      <c r="B91" s="134" t="s">
        <v>41</v>
      </c>
      <c r="C91" s="124" t="s">
        <v>17</v>
      </c>
      <c r="D91" s="127">
        <v>39.06</v>
      </c>
      <c r="E91" s="132">
        <v>2</v>
      </c>
      <c r="F91" s="132">
        <v>44</v>
      </c>
    </row>
    <row r="92" spans="1:6">
      <c r="A92" s="122">
        <v>89</v>
      </c>
      <c r="B92" s="134" t="s">
        <v>18</v>
      </c>
      <c r="C92" s="132" t="s">
        <v>143</v>
      </c>
      <c r="D92" s="127">
        <v>39.07</v>
      </c>
      <c r="E92" s="132">
        <v>3</v>
      </c>
      <c r="F92" s="132">
        <v>21</v>
      </c>
    </row>
    <row r="93" spans="1:6">
      <c r="A93" s="122">
        <v>90</v>
      </c>
      <c r="B93" s="131" t="s">
        <v>36</v>
      </c>
      <c r="C93" s="132" t="s">
        <v>15</v>
      </c>
      <c r="D93" s="135">
        <v>39.08</v>
      </c>
      <c r="E93" s="124">
        <v>14</v>
      </c>
      <c r="F93" s="132">
        <v>24</v>
      </c>
    </row>
    <row r="94" spans="1:6">
      <c r="A94" s="122">
        <v>91</v>
      </c>
      <c r="B94" s="134" t="s">
        <v>30</v>
      </c>
      <c r="C94" s="132" t="s">
        <v>144</v>
      </c>
      <c r="D94" s="127">
        <v>39.08</v>
      </c>
      <c r="E94" s="132">
        <v>3</v>
      </c>
      <c r="F94" s="132">
        <v>52</v>
      </c>
    </row>
    <row r="95" spans="1:6">
      <c r="A95" s="122">
        <v>92</v>
      </c>
      <c r="B95" s="131" t="s">
        <v>20</v>
      </c>
      <c r="C95" s="132" t="s">
        <v>143</v>
      </c>
      <c r="D95" s="127">
        <v>39.08</v>
      </c>
      <c r="E95" s="132">
        <v>14</v>
      </c>
      <c r="F95" s="132">
        <v>38</v>
      </c>
    </row>
    <row r="96" spans="1:6">
      <c r="A96" s="122">
        <v>93</v>
      </c>
      <c r="B96" s="131" t="s">
        <v>35</v>
      </c>
      <c r="C96" s="132" t="s">
        <v>15</v>
      </c>
      <c r="D96" s="135">
        <v>39.090000000000003</v>
      </c>
      <c r="E96" s="124">
        <v>14</v>
      </c>
      <c r="F96" s="132">
        <v>77</v>
      </c>
    </row>
    <row r="97" spans="1:6">
      <c r="A97" s="122">
        <v>94</v>
      </c>
      <c r="B97" s="131" t="s">
        <v>38</v>
      </c>
      <c r="C97" s="132" t="s">
        <v>145</v>
      </c>
      <c r="D97" s="127">
        <v>39.090000000000003</v>
      </c>
      <c r="E97" s="132">
        <v>2</v>
      </c>
      <c r="F97" s="132">
        <v>55</v>
      </c>
    </row>
    <row r="98" spans="1:6">
      <c r="A98" s="122">
        <v>95</v>
      </c>
      <c r="B98" s="134" t="s">
        <v>32</v>
      </c>
      <c r="C98" s="132" t="s">
        <v>144</v>
      </c>
      <c r="D98" s="127">
        <v>39.090000000000003</v>
      </c>
      <c r="E98" s="132">
        <v>14</v>
      </c>
      <c r="F98" s="132">
        <v>26</v>
      </c>
    </row>
    <row r="99" spans="1:6">
      <c r="A99" s="122">
        <v>96</v>
      </c>
      <c r="B99" s="134" t="s">
        <v>30</v>
      </c>
      <c r="C99" s="132" t="s">
        <v>144</v>
      </c>
      <c r="D99" s="127">
        <v>39.090000000000003</v>
      </c>
      <c r="E99" s="132">
        <v>14</v>
      </c>
      <c r="F99" s="132">
        <v>52</v>
      </c>
    </row>
    <row r="100" spans="1:6">
      <c r="A100" s="122">
        <v>97</v>
      </c>
      <c r="B100" s="131" t="s">
        <v>38</v>
      </c>
      <c r="C100" s="132" t="s">
        <v>145</v>
      </c>
      <c r="D100" s="127">
        <v>39.1</v>
      </c>
      <c r="E100" s="132">
        <v>10</v>
      </c>
      <c r="F100" s="132">
        <v>54</v>
      </c>
    </row>
    <row r="101" spans="1:6">
      <c r="A101" s="122">
        <v>98</v>
      </c>
      <c r="B101" s="131" t="s">
        <v>139</v>
      </c>
      <c r="C101" s="132" t="s">
        <v>145</v>
      </c>
      <c r="D101" s="126">
        <v>39.1</v>
      </c>
      <c r="E101" s="132">
        <v>10</v>
      </c>
      <c r="F101" s="132">
        <v>25</v>
      </c>
    </row>
    <row r="102" spans="1:6">
      <c r="A102" s="122">
        <v>99</v>
      </c>
      <c r="B102" s="131" t="s">
        <v>44</v>
      </c>
      <c r="C102" s="124" t="s">
        <v>17</v>
      </c>
      <c r="D102" s="127">
        <v>39.1</v>
      </c>
      <c r="E102" s="132">
        <v>6</v>
      </c>
      <c r="F102" s="132">
        <v>50</v>
      </c>
    </row>
    <row r="103" spans="1:6">
      <c r="A103" s="122">
        <v>100</v>
      </c>
      <c r="B103" s="134" t="s">
        <v>27</v>
      </c>
      <c r="C103" s="132" t="s">
        <v>142</v>
      </c>
      <c r="D103" s="127">
        <v>39.11</v>
      </c>
      <c r="E103" s="132">
        <v>10</v>
      </c>
      <c r="F103" s="132">
        <v>23</v>
      </c>
    </row>
    <row r="104" spans="1:6">
      <c r="A104" s="122">
        <v>101</v>
      </c>
      <c r="B104" s="134" t="s">
        <v>42</v>
      </c>
      <c r="C104" s="124" t="s">
        <v>17</v>
      </c>
      <c r="D104" s="126">
        <v>39.11</v>
      </c>
      <c r="E104" s="132">
        <v>2</v>
      </c>
      <c r="F104" s="132">
        <v>58</v>
      </c>
    </row>
    <row r="105" spans="1:6">
      <c r="A105" s="122">
        <v>102</v>
      </c>
      <c r="B105" s="131" t="s">
        <v>115</v>
      </c>
      <c r="C105" s="132" t="s">
        <v>12</v>
      </c>
      <c r="D105" s="127">
        <v>39.130000000000003</v>
      </c>
      <c r="E105" s="132">
        <v>3</v>
      </c>
      <c r="F105" s="132">
        <v>27</v>
      </c>
    </row>
    <row r="106" spans="1:6">
      <c r="A106" s="122">
        <v>103</v>
      </c>
      <c r="B106" s="131" t="s">
        <v>36</v>
      </c>
      <c r="C106" s="132" t="s">
        <v>15</v>
      </c>
      <c r="D106" s="135">
        <v>39.14</v>
      </c>
      <c r="E106" s="132" t="s">
        <v>114</v>
      </c>
      <c r="F106" s="132">
        <v>19</v>
      </c>
    </row>
    <row r="107" spans="1:6">
      <c r="A107" s="122">
        <v>104</v>
      </c>
      <c r="B107" s="134" t="s">
        <v>42</v>
      </c>
      <c r="C107" s="124" t="s">
        <v>17</v>
      </c>
      <c r="D107" s="127">
        <v>39.14</v>
      </c>
      <c r="E107" s="132">
        <v>3</v>
      </c>
      <c r="F107" s="132">
        <v>28</v>
      </c>
    </row>
    <row r="108" spans="1:6">
      <c r="A108" s="122">
        <v>105</v>
      </c>
      <c r="B108" s="131" t="s">
        <v>42</v>
      </c>
      <c r="C108" s="124" t="s">
        <v>17</v>
      </c>
      <c r="D108" s="127">
        <v>39.14</v>
      </c>
      <c r="E108" s="132">
        <v>4</v>
      </c>
      <c r="F108" s="132">
        <v>24</v>
      </c>
    </row>
    <row r="109" spans="1:6">
      <c r="A109" s="122">
        <v>106</v>
      </c>
      <c r="B109" s="134" t="s">
        <v>18</v>
      </c>
      <c r="C109" s="132" t="s">
        <v>143</v>
      </c>
      <c r="D109" s="127">
        <v>39.14</v>
      </c>
      <c r="E109" s="132">
        <v>6</v>
      </c>
      <c r="F109" s="132">
        <v>20</v>
      </c>
    </row>
    <row r="110" spans="1:6">
      <c r="A110" s="122">
        <v>107</v>
      </c>
      <c r="B110" s="134" t="s">
        <v>19</v>
      </c>
      <c r="C110" s="132" t="s">
        <v>143</v>
      </c>
      <c r="D110" s="127">
        <v>39.14</v>
      </c>
      <c r="E110" s="132">
        <v>14</v>
      </c>
      <c r="F110" s="132">
        <v>21</v>
      </c>
    </row>
    <row r="111" spans="1:6">
      <c r="A111" s="122">
        <v>108</v>
      </c>
      <c r="B111" s="131" t="s">
        <v>27</v>
      </c>
      <c r="C111" s="132" t="s">
        <v>142</v>
      </c>
      <c r="D111" s="127">
        <v>39.15</v>
      </c>
      <c r="E111" s="132">
        <v>9</v>
      </c>
      <c r="F111" s="132">
        <v>20</v>
      </c>
    </row>
    <row r="112" spans="1:6">
      <c r="A112" s="122">
        <v>109</v>
      </c>
      <c r="B112" s="134" t="s">
        <v>139</v>
      </c>
      <c r="C112" s="132" t="s">
        <v>145</v>
      </c>
      <c r="D112" s="127">
        <v>39.15</v>
      </c>
      <c r="E112" s="132">
        <v>7</v>
      </c>
      <c r="F112" s="132">
        <v>59</v>
      </c>
    </row>
    <row r="113" spans="1:6">
      <c r="A113" s="122">
        <v>110</v>
      </c>
      <c r="B113" s="134" t="s">
        <v>32</v>
      </c>
      <c r="C113" s="132" t="s">
        <v>144</v>
      </c>
      <c r="D113" s="127">
        <v>39.15</v>
      </c>
      <c r="E113" s="132">
        <v>4</v>
      </c>
      <c r="F113" s="132">
        <v>22</v>
      </c>
    </row>
    <row r="114" spans="1:6">
      <c r="A114" s="122">
        <v>111</v>
      </c>
      <c r="B114" s="131" t="s">
        <v>43</v>
      </c>
      <c r="C114" s="124" t="s">
        <v>17</v>
      </c>
      <c r="D114" s="127">
        <v>39.15</v>
      </c>
      <c r="E114" s="132">
        <v>4</v>
      </c>
      <c r="F114" s="132">
        <v>39</v>
      </c>
    </row>
    <row r="115" spans="1:6">
      <c r="A115" s="122">
        <v>112</v>
      </c>
      <c r="B115" s="131" t="s">
        <v>21</v>
      </c>
      <c r="C115" s="132" t="s">
        <v>143</v>
      </c>
      <c r="D115" s="127">
        <v>39.15</v>
      </c>
      <c r="E115" s="132">
        <v>4</v>
      </c>
      <c r="F115" s="132">
        <v>26</v>
      </c>
    </row>
    <row r="116" spans="1:6">
      <c r="A116" s="122">
        <v>113</v>
      </c>
      <c r="B116" s="131" t="s">
        <v>139</v>
      </c>
      <c r="C116" s="132" t="s">
        <v>145</v>
      </c>
      <c r="D116" s="127">
        <v>39.18</v>
      </c>
      <c r="E116" s="132">
        <v>7</v>
      </c>
      <c r="F116" s="132">
        <v>63</v>
      </c>
    </row>
    <row r="117" spans="1:6">
      <c r="A117" s="122">
        <v>114</v>
      </c>
      <c r="B117" s="131" t="s">
        <v>115</v>
      </c>
      <c r="C117" s="132" t="s">
        <v>12</v>
      </c>
      <c r="D117" s="127">
        <v>39.18</v>
      </c>
      <c r="E117" s="132">
        <v>10</v>
      </c>
      <c r="F117" s="132">
        <v>22</v>
      </c>
    </row>
    <row r="118" spans="1:6">
      <c r="A118" s="122">
        <v>115</v>
      </c>
      <c r="B118" s="134" t="s">
        <v>19</v>
      </c>
      <c r="C118" s="132" t="s">
        <v>143</v>
      </c>
      <c r="D118" s="127">
        <v>39.18</v>
      </c>
      <c r="E118" s="132">
        <v>10</v>
      </c>
      <c r="F118" s="132">
        <v>62</v>
      </c>
    </row>
    <row r="119" spans="1:6">
      <c r="A119" s="122">
        <v>116</v>
      </c>
      <c r="B119" s="134" t="s">
        <v>38</v>
      </c>
      <c r="C119" s="132" t="s">
        <v>145</v>
      </c>
      <c r="D119" s="127">
        <v>39.19</v>
      </c>
      <c r="E119" s="132">
        <v>6</v>
      </c>
      <c r="F119" s="132">
        <v>55</v>
      </c>
    </row>
    <row r="120" spans="1:6">
      <c r="A120" s="122">
        <v>117</v>
      </c>
      <c r="B120" s="131" t="s">
        <v>139</v>
      </c>
      <c r="C120" s="132" t="s">
        <v>145</v>
      </c>
      <c r="D120" s="127">
        <v>39.19</v>
      </c>
      <c r="E120" s="132">
        <v>14</v>
      </c>
      <c r="F120" s="132">
        <v>45</v>
      </c>
    </row>
    <row r="121" spans="1:6">
      <c r="A121" s="122">
        <v>118</v>
      </c>
      <c r="B121" s="131" t="s">
        <v>35</v>
      </c>
      <c r="C121" s="132" t="s">
        <v>15</v>
      </c>
      <c r="D121" s="135">
        <v>39.21</v>
      </c>
      <c r="E121" s="132">
        <v>6</v>
      </c>
      <c r="F121" s="132">
        <v>20</v>
      </c>
    </row>
    <row r="122" spans="1:6">
      <c r="A122" s="122">
        <v>119</v>
      </c>
      <c r="B122" s="134" t="s">
        <v>117</v>
      </c>
      <c r="C122" s="132" t="s">
        <v>145</v>
      </c>
      <c r="D122" s="126">
        <v>39.21</v>
      </c>
      <c r="E122" s="132">
        <v>6</v>
      </c>
      <c r="F122" s="132">
        <v>51</v>
      </c>
    </row>
    <row r="123" spans="1:6">
      <c r="A123" s="122">
        <v>120</v>
      </c>
      <c r="B123" s="134" t="s">
        <v>139</v>
      </c>
      <c r="C123" s="132" t="s">
        <v>145</v>
      </c>
      <c r="D123" s="137">
        <v>39.21</v>
      </c>
      <c r="E123" s="132">
        <v>9</v>
      </c>
      <c r="F123" s="132">
        <v>21</v>
      </c>
    </row>
    <row r="124" spans="1:6">
      <c r="A124" s="122">
        <v>121</v>
      </c>
      <c r="B124" s="131" t="s">
        <v>117</v>
      </c>
      <c r="C124" s="132" t="s">
        <v>145</v>
      </c>
      <c r="D124" s="127">
        <v>39.229999999999997</v>
      </c>
      <c r="E124" s="132">
        <v>14</v>
      </c>
      <c r="F124" s="132">
        <v>71</v>
      </c>
    </row>
    <row r="125" spans="1:6">
      <c r="A125" s="122">
        <v>122</v>
      </c>
      <c r="B125" s="131" t="s">
        <v>36</v>
      </c>
      <c r="C125" s="132" t="s">
        <v>15</v>
      </c>
      <c r="D125" s="135">
        <v>39.24</v>
      </c>
      <c r="E125" s="132">
        <v>10</v>
      </c>
      <c r="F125" s="132">
        <v>22</v>
      </c>
    </row>
    <row r="126" spans="1:6">
      <c r="A126" s="122">
        <v>123</v>
      </c>
      <c r="B126" s="131" t="s">
        <v>29</v>
      </c>
      <c r="C126" s="132" t="s">
        <v>142</v>
      </c>
      <c r="D126" s="126">
        <v>39.25</v>
      </c>
      <c r="E126" s="132">
        <v>14</v>
      </c>
      <c r="F126" s="132">
        <v>69</v>
      </c>
    </row>
    <row r="127" spans="1:6">
      <c r="A127" s="122">
        <v>124</v>
      </c>
      <c r="B127" s="134" t="s">
        <v>139</v>
      </c>
      <c r="C127" s="132" t="s">
        <v>145</v>
      </c>
      <c r="D127" s="127">
        <v>39.25</v>
      </c>
      <c r="E127" s="132">
        <v>9</v>
      </c>
      <c r="F127" s="132">
        <v>37</v>
      </c>
    </row>
    <row r="128" spans="1:6">
      <c r="A128" s="122">
        <v>125</v>
      </c>
      <c r="B128" s="134" t="s">
        <v>42</v>
      </c>
      <c r="C128" s="124" t="s">
        <v>17</v>
      </c>
      <c r="D128" s="127">
        <v>39.25</v>
      </c>
      <c r="E128" s="132">
        <v>2</v>
      </c>
      <c r="F128" s="132">
        <v>21</v>
      </c>
    </row>
    <row r="129" spans="1:6">
      <c r="A129" s="122">
        <v>126</v>
      </c>
      <c r="B129" s="134" t="s">
        <v>35</v>
      </c>
      <c r="C129" s="132" t="s">
        <v>15</v>
      </c>
      <c r="D129" s="135">
        <v>39.26</v>
      </c>
      <c r="E129" s="132">
        <v>5</v>
      </c>
      <c r="F129" s="132">
        <v>37</v>
      </c>
    </row>
    <row r="130" spans="1:6">
      <c r="A130" s="122">
        <v>127</v>
      </c>
      <c r="B130" s="131" t="s">
        <v>33</v>
      </c>
      <c r="C130" s="132" t="s">
        <v>144</v>
      </c>
      <c r="D130" s="127">
        <v>39.26</v>
      </c>
      <c r="E130" s="132">
        <v>7</v>
      </c>
      <c r="F130" s="132">
        <v>53</v>
      </c>
    </row>
    <row r="131" spans="1:6">
      <c r="A131" s="122">
        <v>128</v>
      </c>
      <c r="B131" s="131" t="s">
        <v>19</v>
      </c>
      <c r="C131" s="132" t="s">
        <v>143</v>
      </c>
      <c r="D131" s="127">
        <v>39.26</v>
      </c>
      <c r="E131" s="132">
        <v>9</v>
      </c>
      <c r="F131" s="132">
        <v>26</v>
      </c>
    </row>
    <row r="132" spans="1:6">
      <c r="A132" s="122">
        <v>129</v>
      </c>
      <c r="B132" s="131" t="s">
        <v>26</v>
      </c>
      <c r="C132" s="132" t="s">
        <v>142</v>
      </c>
      <c r="D132" s="127">
        <v>39.270000000000003</v>
      </c>
      <c r="E132" s="124">
        <v>9</v>
      </c>
      <c r="F132" s="132">
        <v>20</v>
      </c>
    </row>
    <row r="133" spans="1:6">
      <c r="A133" s="122">
        <v>130</v>
      </c>
      <c r="B133" s="134" t="s">
        <v>117</v>
      </c>
      <c r="C133" s="132" t="s">
        <v>145</v>
      </c>
      <c r="D133" s="127">
        <v>39.270000000000003</v>
      </c>
      <c r="E133" s="132">
        <v>5</v>
      </c>
      <c r="F133" s="132">
        <v>27</v>
      </c>
    </row>
    <row r="134" spans="1:6">
      <c r="A134" s="122">
        <v>131</v>
      </c>
      <c r="B134" s="134" t="s">
        <v>20</v>
      </c>
      <c r="C134" s="132" t="s">
        <v>143</v>
      </c>
      <c r="D134" s="127">
        <v>39.270000000000003</v>
      </c>
      <c r="E134" s="132">
        <v>10</v>
      </c>
      <c r="F134" s="132">
        <v>21</v>
      </c>
    </row>
    <row r="135" spans="1:6">
      <c r="A135" s="122">
        <v>132</v>
      </c>
      <c r="B135" s="131" t="s">
        <v>115</v>
      </c>
      <c r="C135" s="132" t="s">
        <v>12</v>
      </c>
      <c r="D135" s="127">
        <v>39.28</v>
      </c>
      <c r="E135" s="132">
        <v>14</v>
      </c>
      <c r="F135" s="132">
        <v>20</v>
      </c>
    </row>
    <row r="136" spans="1:6">
      <c r="A136" s="122">
        <v>133</v>
      </c>
      <c r="B136" s="131" t="s">
        <v>32</v>
      </c>
      <c r="C136" s="132" t="s">
        <v>144</v>
      </c>
      <c r="D136" s="127">
        <v>39.29</v>
      </c>
      <c r="E136" s="132">
        <v>9</v>
      </c>
      <c r="F136" s="132">
        <v>20</v>
      </c>
    </row>
    <row r="137" spans="1:6">
      <c r="A137" s="122">
        <v>134</v>
      </c>
      <c r="B137" s="133" t="s">
        <v>34</v>
      </c>
      <c r="C137" s="132" t="s">
        <v>15</v>
      </c>
      <c r="D137" s="135">
        <v>39.299999999999997</v>
      </c>
      <c r="E137" s="124">
        <v>7</v>
      </c>
      <c r="F137" s="132">
        <v>20</v>
      </c>
    </row>
    <row r="138" spans="1:6">
      <c r="A138" s="122">
        <v>135</v>
      </c>
      <c r="B138" s="131" t="s">
        <v>33</v>
      </c>
      <c r="C138" s="132" t="s">
        <v>144</v>
      </c>
      <c r="D138" s="127">
        <v>39.299999999999997</v>
      </c>
      <c r="E138" s="132">
        <v>3</v>
      </c>
      <c r="F138" s="132">
        <v>25</v>
      </c>
    </row>
    <row r="139" spans="1:6">
      <c r="A139" s="122">
        <v>136</v>
      </c>
      <c r="B139" s="134" t="s">
        <v>26</v>
      </c>
      <c r="C139" s="132" t="s">
        <v>142</v>
      </c>
      <c r="D139" s="127">
        <v>39.31</v>
      </c>
      <c r="E139" s="132">
        <v>6</v>
      </c>
      <c r="F139" s="132">
        <v>20</v>
      </c>
    </row>
    <row r="140" spans="1:6">
      <c r="A140" s="122">
        <v>137</v>
      </c>
      <c r="B140" s="134" t="s">
        <v>39</v>
      </c>
      <c r="C140" s="132" t="s">
        <v>145</v>
      </c>
      <c r="D140" s="127">
        <v>39.31</v>
      </c>
      <c r="E140" s="132">
        <v>5</v>
      </c>
      <c r="F140" s="132">
        <v>20</v>
      </c>
    </row>
    <row r="141" spans="1:6">
      <c r="A141" s="122">
        <v>138</v>
      </c>
      <c r="B141" s="133" t="s">
        <v>35</v>
      </c>
      <c r="C141" s="132" t="s">
        <v>15</v>
      </c>
      <c r="D141" s="135">
        <v>39.32</v>
      </c>
      <c r="E141" s="124">
        <v>10</v>
      </c>
      <c r="F141" s="132">
        <v>52</v>
      </c>
    </row>
    <row r="142" spans="1:6">
      <c r="A142" s="122">
        <v>139</v>
      </c>
      <c r="B142" s="131" t="s">
        <v>29</v>
      </c>
      <c r="C142" s="132" t="s">
        <v>142</v>
      </c>
      <c r="D142" s="127">
        <v>39.32</v>
      </c>
      <c r="E142" s="124">
        <v>7</v>
      </c>
      <c r="F142" s="132">
        <v>46</v>
      </c>
    </row>
    <row r="143" spans="1:6">
      <c r="A143" s="122">
        <v>140</v>
      </c>
      <c r="B143" s="134" t="s">
        <v>30</v>
      </c>
      <c r="C143" s="132" t="s">
        <v>144</v>
      </c>
      <c r="D143" s="127">
        <v>39.33</v>
      </c>
      <c r="E143" s="132">
        <v>14</v>
      </c>
      <c r="F143" s="132">
        <v>23</v>
      </c>
    </row>
    <row r="144" spans="1:6">
      <c r="A144" s="122">
        <v>141</v>
      </c>
      <c r="B144" s="131" t="s">
        <v>42</v>
      </c>
      <c r="C144" s="124" t="s">
        <v>17</v>
      </c>
      <c r="D144" s="127">
        <v>39.33</v>
      </c>
      <c r="E144" s="132">
        <v>2</v>
      </c>
      <c r="F144" s="132">
        <v>29</v>
      </c>
    </row>
    <row r="145" spans="1:6">
      <c r="A145" s="122">
        <v>142</v>
      </c>
      <c r="B145" s="134" t="s">
        <v>117</v>
      </c>
      <c r="C145" s="132" t="s">
        <v>145</v>
      </c>
      <c r="D145" s="127">
        <v>39.340000000000003</v>
      </c>
      <c r="E145" s="132">
        <v>4</v>
      </c>
      <c r="F145" s="132">
        <v>24</v>
      </c>
    </row>
    <row r="146" spans="1:6">
      <c r="A146" s="122">
        <v>143</v>
      </c>
      <c r="B146" s="131" t="s">
        <v>26</v>
      </c>
      <c r="C146" s="132" t="s">
        <v>142</v>
      </c>
      <c r="D146" s="127">
        <v>39.35</v>
      </c>
      <c r="E146" s="132">
        <v>6</v>
      </c>
      <c r="F146" s="132">
        <v>20</v>
      </c>
    </row>
    <row r="147" spans="1:6">
      <c r="A147" s="122">
        <v>144</v>
      </c>
      <c r="B147" s="134" t="s">
        <v>24</v>
      </c>
      <c r="C147" s="132" t="s">
        <v>12</v>
      </c>
      <c r="D147" s="127">
        <v>39.35</v>
      </c>
      <c r="E147" s="132">
        <v>5</v>
      </c>
      <c r="F147" s="132">
        <v>37</v>
      </c>
    </row>
    <row r="148" spans="1:6">
      <c r="A148" s="122">
        <v>145</v>
      </c>
      <c r="B148" s="131" t="s">
        <v>115</v>
      </c>
      <c r="C148" s="132" t="s">
        <v>12</v>
      </c>
      <c r="D148" s="127">
        <v>39.35</v>
      </c>
      <c r="E148" s="124">
        <v>9</v>
      </c>
      <c r="F148" s="132">
        <v>25</v>
      </c>
    </row>
    <row r="149" spans="1:6">
      <c r="A149" s="122">
        <v>146</v>
      </c>
      <c r="B149" s="134" t="s">
        <v>30</v>
      </c>
      <c r="C149" s="132" t="s">
        <v>144</v>
      </c>
      <c r="D149" s="127">
        <v>39.369999999999997</v>
      </c>
      <c r="E149" s="132">
        <v>9</v>
      </c>
      <c r="F149" s="132">
        <v>21</v>
      </c>
    </row>
    <row r="150" spans="1:6">
      <c r="A150" s="122">
        <v>147</v>
      </c>
      <c r="B150" s="131" t="s">
        <v>30</v>
      </c>
      <c r="C150" s="132" t="s">
        <v>144</v>
      </c>
      <c r="D150" s="127">
        <v>39.369999999999997</v>
      </c>
      <c r="E150" s="132">
        <v>9</v>
      </c>
      <c r="F150" s="132">
        <v>28</v>
      </c>
    </row>
    <row r="151" spans="1:6">
      <c r="A151" s="122">
        <v>148</v>
      </c>
      <c r="B151" s="134" t="s">
        <v>18</v>
      </c>
      <c r="C151" s="132" t="s">
        <v>143</v>
      </c>
      <c r="D151" s="127">
        <v>39.369999999999997</v>
      </c>
      <c r="E151" s="132">
        <v>10</v>
      </c>
      <c r="F151" s="132">
        <v>24</v>
      </c>
    </row>
    <row r="152" spans="1:6">
      <c r="A152" s="122">
        <v>149</v>
      </c>
      <c r="B152" s="134" t="s">
        <v>117</v>
      </c>
      <c r="C152" s="132" t="s">
        <v>145</v>
      </c>
      <c r="D152" s="127">
        <v>39.380000000000003</v>
      </c>
      <c r="E152" s="132">
        <v>4</v>
      </c>
      <c r="F152" s="132">
        <v>48</v>
      </c>
    </row>
    <row r="153" spans="1:6">
      <c r="A153" s="122">
        <v>150</v>
      </c>
      <c r="B153" s="134" t="s">
        <v>21</v>
      </c>
      <c r="C153" s="132" t="s">
        <v>143</v>
      </c>
      <c r="D153" s="127">
        <v>39.380000000000003</v>
      </c>
      <c r="E153" s="132">
        <v>10</v>
      </c>
      <c r="F153" s="132">
        <v>21</v>
      </c>
    </row>
    <row r="154" spans="1:6">
      <c r="A154" s="122">
        <v>151</v>
      </c>
      <c r="B154" s="134" t="s">
        <v>39</v>
      </c>
      <c r="C154" s="132" t="s">
        <v>145</v>
      </c>
      <c r="D154" s="127">
        <v>39.4</v>
      </c>
      <c r="E154" s="132">
        <v>10</v>
      </c>
      <c r="F154" s="132">
        <v>38</v>
      </c>
    </row>
    <row r="155" spans="1:6">
      <c r="A155" s="122">
        <v>152</v>
      </c>
      <c r="B155" s="131" t="s">
        <v>32</v>
      </c>
      <c r="C155" s="132" t="s">
        <v>144</v>
      </c>
      <c r="D155" s="127">
        <v>39.4</v>
      </c>
      <c r="E155" s="132">
        <v>2</v>
      </c>
      <c r="F155" s="132">
        <v>32</v>
      </c>
    </row>
    <row r="156" spans="1:6">
      <c r="A156" s="122">
        <v>153</v>
      </c>
      <c r="B156" s="134" t="s">
        <v>33</v>
      </c>
      <c r="C156" s="132" t="s">
        <v>144</v>
      </c>
      <c r="D156" s="127">
        <v>39.4</v>
      </c>
      <c r="E156" s="132">
        <v>5</v>
      </c>
      <c r="F156" s="132">
        <v>23</v>
      </c>
    </row>
    <row r="157" spans="1:6">
      <c r="A157" s="122">
        <v>154</v>
      </c>
      <c r="B157" s="134" t="s">
        <v>38</v>
      </c>
      <c r="C157" s="132" t="s">
        <v>145</v>
      </c>
      <c r="D157" s="127">
        <v>39.409999999999997</v>
      </c>
      <c r="E157" s="132">
        <v>4</v>
      </c>
      <c r="F157" s="132">
        <v>23</v>
      </c>
    </row>
    <row r="158" spans="1:6">
      <c r="A158" s="122">
        <v>155</v>
      </c>
      <c r="B158" s="134" t="s">
        <v>33</v>
      </c>
      <c r="C158" s="132" t="s">
        <v>144</v>
      </c>
      <c r="D158" s="127">
        <v>39.409999999999997</v>
      </c>
      <c r="E158" s="132">
        <v>9</v>
      </c>
      <c r="F158" s="132">
        <v>24</v>
      </c>
    </row>
    <row r="159" spans="1:6">
      <c r="A159" s="122">
        <v>156</v>
      </c>
      <c r="B159" s="133" t="s">
        <v>42</v>
      </c>
      <c r="C159" s="124" t="s">
        <v>17</v>
      </c>
      <c r="D159" s="127">
        <v>39.409999999999997</v>
      </c>
      <c r="E159" s="124">
        <v>4</v>
      </c>
      <c r="F159" s="132">
        <v>21</v>
      </c>
    </row>
    <row r="160" spans="1:6">
      <c r="A160" s="122">
        <v>157</v>
      </c>
      <c r="B160" s="134" t="s">
        <v>32</v>
      </c>
      <c r="C160" s="132" t="s">
        <v>144</v>
      </c>
      <c r="D160" s="127">
        <v>39.42</v>
      </c>
      <c r="E160" s="132">
        <v>4</v>
      </c>
      <c r="F160" s="132">
        <v>29</v>
      </c>
    </row>
    <row r="161" spans="1:6">
      <c r="A161" s="122">
        <v>158</v>
      </c>
      <c r="B161" s="131" t="s">
        <v>26</v>
      </c>
      <c r="C161" s="132" t="s">
        <v>142</v>
      </c>
      <c r="D161" s="127">
        <v>39.43</v>
      </c>
      <c r="E161" s="132">
        <v>6</v>
      </c>
      <c r="F161" s="132">
        <v>50</v>
      </c>
    </row>
    <row r="162" spans="1:6">
      <c r="A162" s="122">
        <v>159</v>
      </c>
      <c r="B162" s="131" t="s">
        <v>42</v>
      </c>
      <c r="C162" s="124" t="s">
        <v>17</v>
      </c>
      <c r="D162" s="127">
        <v>39.44</v>
      </c>
      <c r="E162" s="132">
        <v>9</v>
      </c>
      <c r="F162" s="132">
        <v>33</v>
      </c>
    </row>
    <row r="163" spans="1:6">
      <c r="A163" s="122">
        <v>160</v>
      </c>
      <c r="B163" s="131" t="s">
        <v>21</v>
      </c>
      <c r="C163" s="132" t="s">
        <v>143</v>
      </c>
      <c r="D163" s="127">
        <v>39.46</v>
      </c>
      <c r="E163" s="132">
        <v>9</v>
      </c>
      <c r="F163" s="132">
        <v>18</v>
      </c>
    </row>
    <row r="164" spans="1:6">
      <c r="A164" s="122">
        <v>161</v>
      </c>
      <c r="B164" s="131" t="s">
        <v>29</v>
      </c>
      <c r="C164" s="132" t="s">
        <v>142</v>
      </c>
      <c r="D164" s="127">
        <v>39.49</v>
      </c>
      <c r="E164" s="132">
        <v>5</v>
      </c>
      <c r="F164" s="132">
        <v>40</v>
      </c>
    </row>
    <row r="165" spans="1:6">
      <c r="A165" s="122">
        <v>162</v>
      </c>
      <c r="B165" s="134" t="s">
        <v>39</v>
      </c>
      <c r="C165" s="132" t="s">
        <v>145</v>
      </c>
      <c r="D165" s="127">
        <v>39.49</v>
      </c>
      <c r="E165" s="132">
        <v>9</v>
      </c>
      <c r="F165" s="132">
        <v>21</v>
      </c>
    </row>
    <row r="166" spans="1:6">
      <c r="A166" s="122">
        <v>163</v>
      </c>
      <c r="B166" s="131" t="s">
        <v>29</v>
      </c>
      <c r="C166" s="132" t="s">
        <v>142</v>
      </c>
      <c r="D166" s="127">
        <v>39.51</v>
      </c>
      <c r="E166" s="132">
        <v>4</v>
      </c>
      <c r="F166" s="132">
        <v>21</v>
      </c>
    </row>
    <row r="167" spans="1:6">
      <c r="A167" s="122">
        <v>164</v>
      </c>
      <c r="B167" s="134" t="s">
        <v>139</v>
      </c>
      <c r="C167" s="132" t="s">
        <v>145</v>
      </c>
      <c r="D167" s="127">
        <v>39.51</v>
      </c>
      <c r="E167" s="132">
        <v>4</v>
      </c>
      <c r="F167" s="132">
        <v>35</v>
      </c>
    </row>
    <row r="168" spans="1:6">
      <c r="A168" s="122">
        <v>165</v>
      </c>
      <c r="B168" s="134" t="s">
        <v>38</v>
      </c>
      <c r="C168" s="132" t="s">
        <v>145</v>
      </c>
      <c r="D168" s="127">
        <v>39.54</v>
      </c>
      <c r="E168" s="132">
        <v>5</v>
      </c>
      <c r="F168" s="132">
        <v>27</v>
      </c>
    </row>
    <row r="169" spans="1:6">
      <c r="A169" s="122">
        <v>166</v>
      </c>
      <c r="B169" s="134" t="s">
        <v>44</v>
      </c>
      <c r="C169" s="124" t="s">
        <v>17</v>
      </c>
      <c r="D169" s="127">
        <v>39.619999999999997</v>
      </c>
      <c r="E169" s="132">
        <v>5</v>
      </c>
      <c r="F169" s="132">
        <v>21</v>
      </c>
    </row>
    <row r="170" spans="1:6">
      <c r="A170" s="122">
        <v>167</v>
      </c>
      <c r="B170" s="134" t="s">
        <v>26</v>
      </c>
      <c r="C170" s="132" t="s">
        <v>142</v>
      </c>
      <c r="D170" s="127">
        <v>39.64</v>
      </c>
      <c r="E170" s="124">
        <v>9</v>
      </c>
      <c r="F170" s="132">
        <v>20</v>
      </c>
    </row>
    <row r="171" spans="1:6">
      <c r="A171" s="122">
        <v>168</v>
      </c>
      <c r="B171" s="134" t="s">
        <v>29</v>
      </c>
      <c r="C171" s="132" t="s">
        <v>142</v>
      </c>
      <c r="D171" s="127">
        <v>39.82</v>
      </c>
      <c r="E171" s="132">
        <v>9</v>
      </c>
      <c r="F171" s="132">
        <v>20</v>
      </c>
    </row>
  </sheetData>
  <autoFilter ref="B3:F3">
    <sortState ref="B4:F171">
      <sortCondition ref="D3"/>
    </sortState>
  </autoFilter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Регистрация</vt:lpstr>
      <vt:lpstr>Общие результаты</vt:lpstr>
      <vt:lpstr>ЛК на отрезках</vt:lpstr>
      <vt:lpstr>ЛК по картам</vt:lpstr>
      <vt:lpstr>Выбор картов</vt:lpstr>
      <vt:lpstr>Питы 2Fast4U</vt:lpstr>
      <vt:lpstr>Питы Сity Com</vt:lpstr>
      <vt:lpstr>Питы MC Karting</vt:lpstr>
      <vt:lpstr>Питы Лидер</vt:lpstr>
      <vt:lpstr>Питы СССР</vt:lpstr>
      <vt:lpstr>Питы Бабушки Racing</vt:lpstr>
      <vt:lpstr>Питы Kart Racing</vt:lpstr>
      <vt:lpstr>Вспомогательный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2012-10-14T23:02:20Z</cp:lastPrinted>
  <dcterms:created xsi:type="dcterms:W3CDTF">2012-07-06T15:34:01Z</dcterms:created>
  <dcterms:modified xsi:type="dcterms:W3CDTF">2012-10-15T00:14:26Z</dcterms:modified>
</cp:coreProperties>
</file>