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3" activeTab="28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24.09" sheetId="36" r:id="rId27"/>
    <sheet name="01.10" sheetId="37" r:id="rId28"/>
    <sheet name="08.10" sheetId="38" r:id="rId29"/>
    <sheet name="mkn (14)" sheetId="39" r:id="rId30"/>
    <sheet name="Лист2" sheetId="26" r:id="rId31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5" i="38" l="1"/>
  <c r="C42" i="39"/>
  <c r="O41" i="39" s="1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31" i="39"/>
  <c r="L31" i="39"/>
  <c r="P30" i="39"/>
  <c r="O30" i="39"/>
  <c r="L30" i="39"/>
  <c r="K30" i="39"/>
  <c r="S30" i="39" s="1"/>
  <c r="A30" i="39" s="1"/>
  <c r="P29" i="39"/>
  <c r="O29" i="39"/>
  <c r="L29" i="39"/>
  <c r="K29" i="39"/>
  <c r="S29" i="39" s="1"/>
  <c r="A29" i="39" s="1"/>
  <c r="P28" i="39"/>
  <c r="O28" i="39"/>
  <c r="L28" i="39"/>
  <c r="K28" i="39"/>
  <c r="S28" i="39" s="1"/>
  <c r="A28" i="39" s="1"/>
  <c r="P27" i="39"/>
  <c r="O27" i="39"/>
  <c r="L27" i="39"/>
  <c r="K27" i="39"/>
  <c r="S27" i="39" s="1"/>
  <c r="A27" i="39" s="1"/>
  <c r="P26" i="39"/>
  <c r="O26" i="39"/>
  <c r="L26" i="39"/>
  <c r="K26" i="39"/>
  <c r="S26" i="39" s="1"/>
  <c r="A26" i="39" s="1"/>
  <c r="P25" i="39"/>
  <c r="O25" i="39"/>
  <c r="L25" i="39"/>
  <c r="K25" i="39"/>
  <c r="S25" i="39" s="1"/>
  <c r="A25" i="39" s="1"/>
  <c r="P24" i="39"/>
  <c r="O24" i="39"/>
  <c r="L24" i="39"/>
  <c r="K24" i="39"/>
  <c r="S24" i="39" s="1"/>
  <c r="A24" i="39" s="1"/>
  <c r="P23" i="39"/>
  <c r="O23" i="39"/>
  <c r="L23" i="39"/>
  <c r="K23" i="39"/>
  <c r="S23" i="39" s="1"/>
  <c r="A23" i="39" s="1"/>
  <c r="P22" i="39"/>
  <c r="O22" i="39"/>
  <c r="L22" i="39"/>
  <c r="K22" i="39"/>
  <c r="S22" i="39" s="1"/>
  <c r="A22" i="39" s="1"/>
  <c r="P21" i="39"/>
  <c r="O21" i="39"/>
  <c r="L21" i="39"/>
  <c r="K21" i="39"/>
  <c r="S21" i="39" s="1"/>
  <c r="A21" i="39" s="1"/>
  <c r="P20" i="39"/>
  <c r="O20" i="39"/>
  <c r="L20" i="39"/>
  <c r="K20" i="39"/>
  <c r="S20" i="39" s="1"/>
  <c r="A20" i="39" s="1"/>
  <c r="P19" i="39"/>
  <c r="O19" i="39"/>
  <c r="L19" i="39"/>
  <c r="K19" i="39"/>
  <c r="S19" i="39" s="1"/>
  <c r="A19" i="39" s="1"/>
  <c r="P18" i="39"/>
  <c r="O18" i="39"/>
  <c r="L18" i="39"/>
  <c r="K18" i="39"/>
  <c r="S18" i="39" s="1"/>
  <c r="A18" i="39" s="1"/>
  <c r="P17" i="39"/>
  <c r="O17" i="39"/>
  <c r="L17" i="39"/>
  <c r="K17" i="39"/>
  <c r="S17" i="39" s="1"/>
  <c r="A17" i="39" s="1"/>
  <c r="P16" i="39"/>
  <c r="O16" i="39"/>
  <c r="L16" i="39"/>
  <c r="K16" i="39"/>
  <c r="S16" i="39" s="1"/>
  <c r="A16" i="39" s="1"/>
  <c r="P15" i="39"/>
  <c r="O15" i="39"/>
  <c r="L15" i="39"/>
  <c r="K15" i="39"/>
  <c r="S15" i="39" s="1"/>
  <c r="A15" i="39" s="1"/>
  <c r="P14" i="39"/>
  <c r="O14" i="39"/>
  <c r="L14" i="39"/>
  <c r="K14" i="39"/>
  <c r="S14" i="39" s="1"/>
  <c r="A14" i="39" s="1"/>
  <c r="P13" i="39"/>
  <c r="O13" i="39"/>
  <c r="L13" i="39"/>
  <c r="K13" i="39"/>
  <c r="S13" i="39" s="1"/>
  <c r="A13" i="39" s="1"/>
  <c r="P12" i="39"/>
  <c r="O12" i="39"/>
  <c r="L12" i="39"/>
  <c r="K12" i="39"/>
  <c r="S12" i="39" s="1"/>
  <c r="A12" i="39" s="1"/>
  <c r="P11" i="39"/>
  <c r="O11" i="39"/>
  <c r="L11" i="39"/>
  <c r="K11" i="39"/>
  <c r="S11" i="39" s="1"/>
  <c r="A11" i="39" s="1"/>
  <c r="P10" i="39"/>
  <c r="O10" i="39"/>
  <c r="L10" i="39"/>
  <c r="K10" i="39"/>
  <c r="S10" i="39" s="1"/>
  <c r="A10" i="39" s="1"/>
  <c r="P9" i="39"/>
  <c r="O9" i="39"/>
  <c r="L9" i="39"/>
  <c r="K9" i="39"/>
  <c r="S9" i="39" s="1"/>
  <c r="A9" i="39" s="1"/>
  <c r="P8" i="39"/>
  <c r="O8" i="39"/>
  <c r="L8" i="39"/>
  <c r="K8" i="39"/>
  <c r="S8" i="39" s="1"/>
  <c r="A8" i="39" s="1"/>
  <c r="P7" i="39"/>
  <c r="O7" i="39"/>
  <c r="L7" i="39"/>
  <c r="K7" i="39"/>
  <c r="S7" i="39" s="1"/>
  <c r="A7" i="39" s="1"/>
  <c r="P6" i="39"/>
  <c r="O6" i="39"/>
  <c r="L6" i="39"/>
  <c r="K6" i="39"/>
  <c r="S6" i="39" s="1"/>
  <c r="A6" i="39" s="1"/>
  <c r="K31" i="39" l="1"/>
  <c r="S31" i="39" s="1"/>
  <c r="A31" i="39" s="1"/>
  <c r="O31" i="39"/>
  <c r="K32" i="39"/>
  <c r="S32" i="39" s="1"/>
  <c r="A32" i="39" s="1"/>
  <c r="O32" i="39"/>
  <c r="K33" i="39"/>
  <c r="S33" i="39" s="1"/>
  <c r="A33" i="39" s="1"/>
  <c r="O33" i="39"/>
  <c r="K34" i="39"/>
  <c r="S34" i="39" s="1"/>
  <c r="A34" i="39" s="1"/>
  <c r="O34" i="39"/>
  <c r="K35" i="39"/>
  <c r="S35" i="39" s="1"/>
  <c r="A35" i="39" s="1"/>
  <c r="O35" i="39"/>
  <c r="K36" i="39"/>
  <c r="S36" i="39" s="1"/>
  <c r="A36" i="39" s="1"/>
  <c r="O36" i="39"/>
  <c r="K37" i="39"/>
  <c r="S37" i="39" s="1"/>
  <c r="A37" i="39" s="1"/>
  <c r="O37" i="39"/>
  <c r="K38" i="39"/>
  <c r="S38" i="39" s="1"/>
  <c r="A38" i="39" s="1"/>
  <c r="O38" i="39"/>
  <c r="K39" i="39"/>
  <c r="S39" i="39" s="1"/>
  <c r="A39" i="39" s="1"/>
  <c r="O39" i="39"/>
  <c r="K40" i="39"/>
  <c r="S40" i="39" s="1"/>
  <c r="A40" i="39" s="1"/>
  <c r="O40" i="39"/>
  <c r="K41" i="39"/>
  <c r="S41" i="39" s="1"/>
  <c r="A41" i="39" s="1"/>
  <c r="C42" i="38"/>
  <c r="P41" i="38"/>
  <c r="O41" i="38"/>
  <c r="L41" i="38"/>
  <c r="K41" i="38"/>
  <c r="P40" i="38"/>
  <c r="O40" i="38"/>
  <c r="L40" i="38"/>
  <c r="K40" i="38"/>
  <c r="P39" i="38"/>
  <c r="O39" i="38"/>
  <c r="L39" i="38"/>
  <c r="K39" i="38"/>
  <c r="P38" i="38"/>
  <c r="O38" i="38"/>
  <c r="L38" i="38"/>
  <c r="K38" i="38"/>
  <c r="P37" i="38"/>
  <c r="O37" i="38"/>
  <c r="L37" i="38"/>
  <c r="K37" i="38"/>
  <c r="P36" i="38"/>
  <c r="O36" i="38"/>
  <c r="L36" i="38"/>
  <c r="K36" i="38"/>
  <c r="P35" i="38"/>
  <c r="O35" i="38"/>
  <c r="L35" i="38"/>
  <c r="K35" i="38"/>
  <c r="P34" i="38"/>
  <c r="O34" i="38"/>
  <c r="L34" i="38"/>
  <c r="K34" i="38"/>
  <c r="P33" i="38"/>
  <c r="O33" i="38"/>
  <c r="L33" i="38"/>
  <c r="K33" i="38"/>
  <c r="P32" i="38"/>
  <c r="O32" i="38"/>
  <c r="L32" i="38"/>
  <c r="K32" i="38"/>
  <c r="P31" i="38"/>
  <c r="O31" i="38"/>
  <c r="L31" i="38"/>
  <c r="K31" i="38"/>
  <c r="P30" i="38"/>
  <c r="O30" i="38"/>
  <c r="L30" i="38"/>
  <c r="K30" i="38"/>
  <c r="P29" i="38"/>
  <c r="O29" i="38"/>
  <c r="L29" i="38"/>
  <c r="K29" i="38"/>
  <c r="P28" i="38"/>
  <c r="O28" i="38"/>
  <c r="L28" i="38"/>
  <c r="K28" i="38"/>
  <c r="P7" i="38"/>
  <c r="O7" i="38"/>
  <c r="L7" i="38"/>
  <c r="K7" i="38"/>
  <c r="P8" i="38"/>
  <c r="O8" i="38"/>
  <c r="L8" i="38"/>
  <c r="K8" i="38"/>
  <c r="P17" i="38"/>
  <c r="O17" i="38"/>
  <c r="L17" i="38"/>
  <c r="K17" i="38"/>
  <c r="P21" i="38"/>
  <c r="O21" i="38"/>
  <c r="L21" i="38"/>
  <c r="K21" i="38"/>
  <c r="P15" i="38"/>
  <c r="O15" i="38"/>
  <c r="L15" i="38"/>
  <c r="K15" i="38"/>
  <c r="P24" i="38"/>
  <c r="O24" i="38"/>
  <c r="L24" i="38"/>
  <c r="K24" i="38"/>
  <c r="P20" i="38"/>
  <c r="O20" i="38"/>
  <c r="L20" i="38"/>
  <c r="K20" i="38"/>
  <c r="P12" i="38"/>
  <c r="O12" i="38"/>
  <c r="L12" i="38"/>
  <c r="K12" i="38"/>
  <c r="P26" i="38"/>
  <c r="O26" i="38"/>
  <c r="L26" i="38"/>
  <c r="K26" i="38"/>
  <c r="P25" i="38"/>
  <c r="O25" i="38"/>
  <c r="L25" i="38"/>
  <c r="K25" i="38"/>
  <c r="P14" i="38"/>
  <c r="O14" i="38"/>
  <c r="L14" i="38"/>
  <c r="K14" i="38"/>
  <c r="P27" i="38"/>
  <c r="O27" i="38"/>
  <c r="L27" i="38"/>
  <c r="K27" i="38"/>
  <c r="P6" i="38"/>
  <c r="O6" i="38"/>
  <c r="L6" i="38"/>
  <c r="K6" i="38"/>
  <c r="P23" i="38"/>
  <c r="O23" i="38"/>
  <c r="L23" i="38"/>
  <c r="K23" i="38"/>
  <c r="P9" i="38"/>
  <c r="O9" i="38"/>
  <c r="L9" i="38"/>
  <c r="K9" i="38"/>
  <c r="P22" i="38"/>
  <c r="O22" i="38"/>
  <c r="L22" i="38"/>
  <c r="K22" i="38"/>
  <c r="P13" i="38"/>
  <c r="O13" i="38"/>
  <c r="L13" i="38"/>
  <c r="K13" i="38"/>
  <c r="P18" i="38"/>
  <c r="O18" i="38"/>
  <c r="L18" i="38"/>
  <c r="K18" i="38"/>
  <c r="P19" i="38"/>
  <c r="O19" i="38"/>
  <c r="L19" i="38"/>
  <c r="K19" i="38"/>
  <c r="P11" i="38"/>
  <c r="O11" i="38"/>
  <c r="L11" i="38"/>
  <c r="K11" i="38"/>
  <c r="P16" i="38"/>
  <c r="O16" i="38"/>
  <c r="L16" i="38"/>
  <c r="K16" i="38"/>
  <c r="P10" i="38"/>
  <c r="O10" i="38"/>
  <c r="L10" i="38"/>
  <c r="K10" i="38"/>
  <c r="S19" i="38" l="1"/>
  <c r="S11" i="38"/>
  <c r="S22" i="38"/>
  <c r="S13" i="38"/>
  <c r="S18" i="38"/>
  <c r="S23" i="38"/>
  <c r="S9" i="38"/>
  <c r="S25" i="38"/>
  <c r="S6" i="38"/>
  <c r="S26" i="38"/>
  <c r="S12" i="38"/>
  <c r="S27" i="38"/>
  <c r="S10" i="38"/>
  <c r="S20" i="38"/>
  <c r="S16" i="38"/>
  <c r="S14" i="38"/>
  <c r="S24" i="38"/>
  <c r="S15" i="38"/>
  <c r="S21" i="38"/>
  <c r="S17" i="38"/>
  <c r="S8" i="38"/>
  <c r="S7" i="38"/>
  <c r="S28" i="38"/>
  <c r="S29" i="38"/>
  <c r="S30" i="38"/>
  <c r="S31" i="38"/>
  <c r="S32" i="38"/>
  <c r="S33" i="38"/>
  <c r="S34" i="38"/>
  <c r="S35" i="38"/>
  <c r="S36" i="38"/>
  <c r="S37" i="38"/>
  <c r="S38" i="38"/>
  <c r="S39" i="38"/>
  <c r="S40" i="38"/>
  <c r="S41" i="38"/>
  <c r="C42" i="37"/>
  <c r="O41" i="37" s="1"/>
  <c r="P41" i="37"/>
  <c r="L41" i="37"/>
  <c r="P40" i="37"/>
  <c r="O40" i="37"/>
  <c r="L40" i="37"/>
  <c r="K40" i="37"/>
  <c r="P39" i="37"/>
  <c r="O39" i="37"/>
  <c r="L39" i="37"/>
  <c r="K39" i="37"/>
  <c r="P38" i="37"/>
  <c r="O38" i="37"/>
  <c r="L38" i="37"/>
  <c r="K38" i="37"/>
  <c r="P37" i="37"/>
  <c r="O37" i="37"/>
  <c r="L37" i="37"/>
  <c r="K37" i="37"/>
  <c r="P36" i="37"/>
  <c r="O36" i="37"/>
  <c r="L36" i="37"/>
  <c r="K36" i="37"/>
  <c r="P21" i="37"/>
  <c r="O21" i="37"/>
  <c r="L21" i="37"/>
  <c r="K21" i="37"/>
  <c r="P6" i="37"/>
  <c r="O6" i="37"/>
  <c r="L6" i="37"/>
  <c r="K6" i="37"/>
  <c r="P23" i="37"/>
  <c r="O23" i="37"/>
  <c r="L23" i="37"/>
  <c r="K23" i="37"/>
  <c r="P29" i="37"/>
  <c r="O29" i="37"/>
  <c r="L29" i="37"/>
  <c r="K29" i="37"/>
  <c r="P12" i="37"/>
  <c r="O12" i="37"/>
  <c r="L12" i="37"/>
  <c r="K12" i="37"/>
  <c r="P31" i="37"/>
  <c r="O31" i="37"/>
  <c r="L31" i="37"/>
  <c r="K31" i="37"/>
  <c r="P7" i="37"/>
  <c r="O7" i="37"/>
  <c r="L7" i="37"/>
  <c r="K7" i="37"/>
  <c r="P34" i="37"/>
  <c r="O34" i="37"/>
  <c r="L34" i="37"/>
  <c r="K34" i="37"/>
  <c r="P15" i="37"/>
  <c r="O15" i="37"/>
  <c r="L15" i="37"/>
  <c r="K15" i="37"/>
  <c r="P30" i="37"/>
  <c r="O30" i="37"/>
  <c r="L30" i="37"/>
  <c r="K30" i="37"/>
  <c r="P11" i="37"/>
  <c r="O11" i="37"/>
  <c r="L11" i="37"/>
  <c r="K11" i="37"/>
  <c r="P10" i="37"/>
  <c r="O10" i="37"/>
  <c r="L10" i="37"/>
  <c r="K10" i="37"/>
  <c r="P26" i="37"/>
  <c r="O26" i="37"/>
  <c r="L26" i="37"/>
  <c r="K26" i="37"/>
  <c r="P19" i="37"/>
  <c r="O19" i="37"/>
  <c r="L19" i="37"/>
  <c r="K19" i="37"/>
  <c r="P16" i="37"/>
  <c r="O16" i="37"/>
  <c r="L16" i="37"/>
  <c r="K16" i="37"/>
  <c r="P18" i="37"/>
  <c r="O18" i="37"/>
  <c r="L18" i="37"/>
  <c r="K18" i="37"/>
  <c r="P9" i="37"/>
  <c r="O9" i="37"/>
  <c r="L9" i="37"/>
  <c r="K9" i="37"/>
  <c r="P20" i="37"/>
  <c r="O20" i="37"/>
  <c r="L20" i="37"/>
  <c r="K20" i="37"/>
  <c r="P24" i="37"/>
  <c r="O24" i="37"/>
  <c r="L24" i="37"/>
  <c r="K24" i="37"/>
  <c r="P14" i="37"/>
  <c r="O14" i="37"/>
  <c r="L14" i="37"/>
  <c r="K14" i="37"/>
  <c r="P33" i="37"/>
  <c r="O33" i="37"/>
  <c r="L33" i="37"/>
  <c r="K33" i="37"/>
  <c r="P17" i="37"/>
  <c r="O17" i="37"/>
  <c r="L17" i="37"/>
  <c r="K17" i="37"/>
  <c r="P27" i="37"/>
  <c r="O27" i="37"/>
  <c r="L27" i="37"/>
  <c r="K27" i="37"/>
  <c r="P25" i="37"/>
  <c r="O25" i="37"/>
  <c r="L25" i="37"/>
  <c r="K25" i="37"/>
  <c r="P13" i="37"/>
  <c r="O13" i="37"/>
  <c r="L13" i="37"/>
  <c r="K13" i="37"/>
  <c r="P8" i="37"/>
  <c r="O8" i="37"/>
  <c r="L8" i="37"/>
  <c r="K8" i="37"/>
  <c r="P32" i="37"/>
  <c r="O32" i="37"/>
  <c r="L32" i="37"/>
  <c r="K32" i="37"/>
  <c r="P28" i="37"/>
  <c r="O28" i="37"/>
  <c r="L28" i="37"/>
  <c r="K28" i="37"/>
  <c r="P35" i="37"/>
  <c r="O35" i="37"/>
  <c r="L35" i="37"/>
  <c r="K35" i="37"/>
  <c r="P22" i="37"/>
  <c r="O22" i="37"/>
  <c r="L22" i="37"/>
  <c r="K22" i="37"/>
  <c r="A9" i="38" l="1"/>
  <c r="A24" i="38"/>
  <c r="A10" i="38"/>
  <c r="A41" i="38"/>
  <c r="A39" i="38"/>
  <c r="A37" i="38"/>
  <c r="A35" i="38"/>
  <c r="A33" i="38"/>
  <c r="A31" i="38"/>
  <c r="A29" i="38"/>
  <c r="A7" i="38"/>
  <c r="A17" i="38"/>
  <c r="A13" i="38"/>
  <c r="A15" i="38"/>
  <c r="A19" i="38"/>
  <c r="A14" i="38"/>
  <c r="A27" i="38"/>
  <c r="A26" i="38"/>
  <c r="A12" i="38"/>
  <c r="A6" i="38"/>
  <c r="A22" i="38"/>
  <c r="A16" i="38"/>
  <c r="A40" i="38"/>
  <c r="A38" i="38"/>
  <c r="A36" i="38"/>
  <c r="A34" i="38"/>
  <c r="A32" i="38"/>
  <c r="A11" i="38"/>
  <c r="A18" i="38"/>
  <c r="A30" i="38"/>
  <c r="A28" i="38"/>
  <c r="A8" i="38"/>
  <c r="A21" i="38"/>
  <c r="A20" i="38"/>
  <c r="A25" i="38"/>
  <c r="A23" i="38"/>
  <c r="S22" i="37"/>
  <c r="S35" i="37"/>
  <c r="S28" i="37"/>
  <c r="S8" i="37"/>
  <c r="S13" i="37"/>
  <c r="S25" i="37"/>
  <c r="S27" i="37"/>
  <c r="S33" i="37"/>
  <c r="S14" i="37"/>
  <c r="S24" i="37"/>
  <c r="S20" i="37"/>
  <c r="S9" i="37"/>
  <c r="S18" i="37"/>
  <c r="S16" i="37"/>
  <c r="S19" i="37"/>
  <c r="S26" i="37"/>
  <c r="S30" i="37"/>
  <c r="S10" i="37"/>
  <c r="S31" i="37"/>
  <c r="S12" i="37"/>
  <c r="S11" i="37"/>
  <c r="S17" i="37"/>
  <c r="S7" i="37"/>
  <c r="S32" i="37"/>
  <c r="S29" i="37"/>
  <c r="K41" i="37"/>
  <c r="S41" i="37" s="1"/>
  <c r="S23" i="37"/>
  <c r="S15" i="37"/>
  <c r="S34" i="37"/>
  <c r="S36" i="37"/>
  <c r="S37" i="37"/>
  <c r="S38" i="37"/>
  <c r="S39" i="37"/>
  <c r="S6" i="37"/>
  <c r="S21" i="37"/>
  <c r="S40" i="37"/>
  <c r="N8" i="35"/>
  <c r="A33" i="37" l="1"/>
  <c r="A36" i="37"/>
  <c r="A9" i="37"/>
  <c r="A29" i="37"/>
  <c r="A15" i="37"/>
  <c r="A13" i="37"/>
  <c r="A41" i="37"/>
  <c r="A12" i="37"/>
  <c r="A26" i="37"/>
  <c r="A32" i="37"/>
  <c r="A39" i="37"/>
  <c r="A23" i="37"/>
  <c r="A7" i="37"/>
  <c r="A11" i="37"/>
  <c r="A16" i="37"/>
  <c r="A24" i="37"/>
  <c r="A27" i="37"/>
  <c r="A35" i="37"/>
  <c r="A20" i="37"/>
  <c r="A38" i="37"/>
  <c r="A30" i="37"/>
  <c r="A8" i="37"/>
  <c r="A31" i="37"/>
  <c r="A19" i="37"/>
  <c r="A17" i="37"/>
  <c r="A40" i="37"/>
  <c r="A22" i="37"/>
  <c r="A34" i="37"/>
  <c r="A10" i="37"/>
  <c r="A18" i="37"/>
  <c r="A14" i="37"/>
  <c r="A25" i="37"/>
  <c r="A28" i="37"/>
  <c r="A21" i="37"/>
  <c r="A6" i="37"/>
  <c r="A37" i="37"/>
  <c r="R9" i="35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1" i="36"/>
  <c r="L21" i="36"/>
  <c r="P15" i="36"/>
  <c r="L15" i="36"/>
  <c r="P8" i="36"/>
  <c r="L8" i="36"/>
  <c r="P23" i="36"/>
  <c r="L23" i="36"/>
  <c r="P20" i="36"/>
  <c r="L20" i="36"/>
  <c r="P6" i="36"/>
  <c r="L6" i="36"/>
  <c r="P16" i="36"/>
  <c r="L16" i="36"/>
  <c r="P10" i="36"/>
  <c r="L10" i="36"/>
  <c r="P7" i="36"/>
  <c r="L7" i="36"/>
  <c r="P19" i="36"/>
  <c r="O19" i="36"/>
  <c r="L19" i="36"/>
  <c r="K19" i="36"/>
  <c r="P18" i="36"/>
  <c r="O18" i="36"/>
  <c r="L18" i="36"/>
  <c r="K18" i="36"/>
  <c r="P14" i="36"/>
  <c r="O14" i="36"/>
  <c r="L14" i="36"/>
  <c r="K14" i="36"/>
  <c r="P11" i="36"/>
  <c r="O11" i="36"/>
  <c r="L11" i="36"/>
  <c r="K11" i="36"/>
  <c r="P13" i="36"/>
  <c r="O13" i="36"/>
  <c r="L13" i="36"/>
  <c r="K13" i="36"/>
  <c r="P24" i="36"/>
  <c r="O24" i="36"/>
  <c r="L24" i="36"/>
  <c r="K24" i="36"/>
  <c r="P25" i="36"/>
  <c r="O25" i="36"/>
  <c r="L25" i="36"/>
  <c r="K25" i="36"/>
  <c r="P12" i="36"/>
  <c r="O12" i="36"/>
  <c r="L12" i="36"/>
  <c r="K12" i="36"/>
  <c r="P22" i="36"/>
  <c r="O22" i="36"/>
  <c r="L22" i="36"/>
  <c r="K22" i="36"/>
  <c r="P9" i="36"/>
  <c r="O9" i="36"/>
  <c r="L9" i="36"/>
  <c r="K9" i="36"/>
  <c r="P17" i="36"/>
  <c r="O17" i="36"/>
  <c r="L17" i="36"/>
  <c r="K17" i="36"/>
  <c r="S17" i="36" l="1"/>
  <c r="S9" i="36"/>
  <c r="S22" i="36"/>
  <c r="S12" i="36"/>
  <c r="S25" i="36"/>
  <c r="S24" i="36"/>
  <c r="S13" i="36"/>
  <c r="S11" i="36"/>
  <c r="S14" i="36"/>
  <c r="S18" i="36"/>
  <c r="S19" i="36"/>
  <c r="K7" i="36"/>
  <c r="O7" i="36"/>
  <c r="K10" i="36"/>
  <c r="O10" i="36"/>
  <c r="K16" i="36"/>
  <c r="O16" i="36"/>
  <c r="K6" i="36"/>
  <c r="O6" i="36"/>
  <c r="K20" i="36"/>
  <c r="O20" i="36"/>
  <c r="K23" i="36"/>
  <c r="O23" i="36"/>
  <c r="K8" i="36"/>
  <c r="O8" i="36"/>
  <c r="K15" i="36"/>
  <c r="O15" i="36"/>
  <c r="K21" i="36"/>
  <c r="O21" i="36"/>
  <c r="K26" i="36"/>
  <c r="O26" i="36"/>
  <c r="K27" i="36"/>
  <c r="O27" i="36"/>
  <c r="K28" i="36"/>
  <c r="O28" i="36"/>
  <c r="K29" i="36"/>
  <c r="O29" i="36"/>
  <c r="K30" i="36"/>
  <c r="O30" i="36"/>
  <c r="K31" i="36"/>
  <c r="O31" i="36"/>
  <c r="K32" i="36"/>
  <c r="O32" i="36"/>
  <c r="K33" i="36"/>
  <c r="O33" i="36"/>
  <c r="K34" i="36"/>
  <c r="O34" i="36"/>
  <c r="K35" i="36"/>
  <c r="O35" i="36"/>
  <c r="K36" i="36"/>
  <c r="O36" i="36"/>
  <c r="K37" i="36"/>
  <c r="O37" i="36"/>
  <c r="K38" i="36"/>
  <c r="O38" i="36"/>
  <c r="K39" i="36"/>
  <c r="O39" i="36"/>
  <c r="K40" i="36"/>
  <c r="O40" i="36"/>
  <c r="K41" i="36"/>
  <c r="S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S40" i="36" l="1"/>
  <c r="S39" i="36"/>
  <c r="S38" i="36"/>
  <c r="S37" i="36"/>
  <c r="S36" i="36"/>
  <c r="S35" i="36"/>
  <c r="S34" i="36"/>
  <c r="S33" i="36"/>
  <c r="S32" i="36"/>
  <c r="S31" i="36"/>
  <c r="S30" i="36"/>
  <c r="S29" i="36"/>
  <c r="S28" i="36"/>
  <c r="S27" i="36"/>
  <c r="S26" i="36"/>
  <c r="S21" i="36"/>
  <c r="S15" i="36"/>
  <c r="S8" i="36"/>
  <c r="S23" i="36"/>
  <c r="S20" i="36"/>
  <c r="S6" i="36"/>
  <c r="S16" i="36"/>
  <c r="S10" i="36"/>
  <c r="S7" i="36"/>
  <c r="K18" i="35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A10" i="36" l="1"/>
  <c r="A7" i="36"/>
  <c r="A16" i="36"/>
  <c r="A20" i="36"/>
  <c r="A8" i="36"/>
  <c r="A18" i="36"/>
  <c r="A12" i="36"/>
  <c r="A21" i="36"/>
  <c r="A27" i="36"/>
  <c r="A29" i="36"/>
  <c r="A31" i="36"/>
  <c r="A33" i="36"/>
  <c r="A35" i="36"/>
  <c r="A37" i="36"/>
  <c r="A39" i="36"/>
  <c r="A41" i="36"/>
  <c r="A22" i="36"/>
  <c r="A25" i="36"/>
  <c r="A14" i="36"/>
  <c r="A6" i="36"/>
  <c r="A23" i="36"/>
  <c r="A24" i="36"/>
  <c r="A9" i="36"/>
  <c r="A15" i="36"/>
  <c r="A26" i="36"/>
  <c r="A28" i="36"/>
  <c r="A30" i="36"/>
  <c r="A32" i="36"/>
  <c r="A34" i="36"/>
  <c r="A36" i="36"/>
  <c r="A38" i="36"/>
  <c r="A40" i="36"/>
  <c r="A17" i="36"/>
  <c r="A11" i="36"/>
  <c r="A13" i="36"/>
  <c r="A19" i="36"/>
  <c r="S40" i="35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S31" i="34" s="1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K15" i="34"/>
  <c r="S15" i="34" s="1"/>
  <c r="K32" i="34"/>
  <c r="K34" i="34"/>
  <c r="K36" i="34"/>
  <c r="S36" i="34" s="1"/>
  <c r="K38" i="34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30" i="34" l="1"/>
  <c r="S38" i="34"/>
  <c r="S32" i="34"/>
  <c r="S34" i="34"/>
  <c r="A19" i="35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34" i="33" l="1"/>
  <c r="A9" i="34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S28" i="30" s="1"/>
  <c r="K9" i="30"/>
  <c r="K15" i="30"/>
  <c r="S15" i="30" s="1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33" i="30" l="1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14" i="29" l="1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K28" i="28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22" i="28" l="1"/>
  <c r="S28" i="28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<sst xmlns="http://schemas.openxmlformats.org/spreadsheetml/2006/main" count="2025" uniqueCount="308">
  <si>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</si>
  <si>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</si>
  <si>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</si>
  <si>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</si>
  <si>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</si>
  <si>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</si>
  <si>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</si>
  <si>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</si>
  <si>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</si>
  <si>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</si>
  <si>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</si>
  <si>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</si>
  <si>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</si>
  <si>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</si>
  <si>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</si>
  <si>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</si>
  <si>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</si>
  <si>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</si>
  <si>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</si>
  <si>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</si>
  <si>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</si>
  <si>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</si>
  <si>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</si>
  <si>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</si>
  <si>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</si>
  <si>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</si>
  <si>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</si>
  <si>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</si>
  <si>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</si>
  <si>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</si>
  <si>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</si>
  <si>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</si>
  <si>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</si>
  <si>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</si>
  <si>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</si>
  <si>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</si>
  <si>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</si>
  <si>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</si>
  <si>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</si>
  <si>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</si>
  <si>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</si>
  <si>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</si>
  <si>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</si>
  <si>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</si>
  <si>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</si>
  <si>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</si>
  <si>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</si>
  <si>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</si>
  <si>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</si>
  <si>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</si>
  <si>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</si>
  <si>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</si>
  <si>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</si>
  <si>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</si>
  <si>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</si>
  <si>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</si>
  <si>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</si>
  <si>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</si>
  <si>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</si>
  <si>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</si>
  <si>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</si>
  <si>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</si>
  <si>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</si>
  <si>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</si>
  <si>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</si>
  <si>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</si>
  <si>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</si>
  <si>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</si>
  <si>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</si>
  <si>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</si>
  <si>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</si>
  <si>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</si>
  <si>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</si>
  <si>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</si>
  <si>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</si>
  <si>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</si>
  <si>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</si>
  <si>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</si>
  <si>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</si>
  <si>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</si>
  <si>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</si>
  <si>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</si>
  <si>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</si>
  <si>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</si>
  <si>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</si>
  <si>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</si>
  <si>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</si>
  <si>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</si>
  <si>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</si>
  <si>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</si>
  <si>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</si>
  <si>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</si>
  <si>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</si>
  <si>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</si>
  <si>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</si>
  <si>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</si>
  <si>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</si>
  <si>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</si>
  <si>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</si>
  <si>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</si>
  <si>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</si>
  <si>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</si>
  <si>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</si>
  <si>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</si>
  <si>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</si>
  <si>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</si>
  <si>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</si>
  <si>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</si>
  <si>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</si>
  <si>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</si>
  <si>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</si>
  <si>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</si>
  <si>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</si>
  <si>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</si>
  <si>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</si>
  <si>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</si>
  <si>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</si>
  <si>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</si>
  <si>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</si>
  <si>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</si>
  <si>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</si>
  <si>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</si>
  <si>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</si>
  <si>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</si>
  <si>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</si>
  <si>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</si>
  <si>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</si>
  <si>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</si>
  <si>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</si>
  <si>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</si>
  <si>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</si>
  <si>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</si>
  <si>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</si>
  <si>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</si>
  <si>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</si>
  <si>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</si>
  <si>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</si>
  <si>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</si>
  <si>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</si>
  <si>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</si>
  <si>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</si>
  <si>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</si>
  <si>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</si>
  <si>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</si>
  <si>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</si>
  <si>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</si>
  <si>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</si>
  <si>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</si>
  <si>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</si>
  <si>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</si>
  <si>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</si>
  <si>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</si>
  <si>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</si>
  <si>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</si>
  <si>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</si>
  <si>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</si>
  <si>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</si>
  <si>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</si>
  <si>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</si>
  <si>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</si>
  <si>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</si>
  <si>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</si>
  <si>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</si>
  <si>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</si>
  <si>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</si>
  <si>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</si>
  <si>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</si>
  <si>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</si>
  <si>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</si>
  <si>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</si>
  <si>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</si>
  <si>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</si>
  <si>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</si>
  <si>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</si>
  <si>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</si>
  <si>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</si>
  <si>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</si>
  <si>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</si>
  <si>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</si>
  <si>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</si>
  <si>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</si>
  <si>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</si>
  <si>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</si>
  <si>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</si>
  <si>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</si>
  <si>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</si>
  <si>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</si>
  <si>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</si>
  <si>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</si>
  <si>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</si>
  <si>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</si>
  <si>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</si>
  <si>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</si>
  <si>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</si>
  <si>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</si>
  <si>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</si>
  <si>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</si>
  <si>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</si>
  <si>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</si>
  <si>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</si>
  <si>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</si>
  <si>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</si>
  <si>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</si>
  <si>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</si>
  <si>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</si>
  <si>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</si>
  <si>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</si>
  <si>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</si>
  <si>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</si>
  <si>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</si>
  <si>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</si>
  <si>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</si>
  <si>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</si>
  <si>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</si>
  <si>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</si>
  <si>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</si>
  <si>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</si>
  <si>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</si>
  <si>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</si>
  <si>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</si>
  <si>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</si>
  <si>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</si>
  <si>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</si>
  <si>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</si>
  <si>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</si>
  <si>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</si>
  <si>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</si>
  <si>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</si>
  <si>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</si>
  <si>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</si>
  <si>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</si>
  <si>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</si>
  <si>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</si>
  <si>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</si>
  <si>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</si>
  <si>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</si>
  <si>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</si>
  <si>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</si>
  <si>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</si>
  <si>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</si>
  <si>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</si>
  <si>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</si>
  <si>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</si>
  <si>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</si>
  <si>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</si>
  <si>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</si>
  <si>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</si>
  <si>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</si>
  <si>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</si>
  <si>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</si>
  <si>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</si>
  <si>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</si>
  <si>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</si>
  <si>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</si>
  <si>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</si>
  <si>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</si>
  <si>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</si>
  <si>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</si>
  <si>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</si>
  <si>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</si>
  <si>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</si>
  <si>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</si>
  <si>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</si>
  <si>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</si>
  <si>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</si>
  <si>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</si>
  <si>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</si>
  <si>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</si>
  <si>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</si>
  <si>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</si>
  <si>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</si>
  <si>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</si>
  <si>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</si>
  <si>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</si>
  <si>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</si>
  <si>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</si>
  <si>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</si>
  <si>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</si>
  <si>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</si>
  <si>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</si>
  <si>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</si>
  <si>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</si>
  <si>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</si>
  <si>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</si>
  <si>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</si>
  <si>
    <t>Джоши Артур</t>
  </si>
  <si>
    <t>Федоренко Владимир/Fedorenko vladimir</t>
  </si>
  <si>
    <t>Изюменко Максим</t>
  </si>
  <si>
    <t>Смерчинский Александр/Smerchinskiy Aleksandr</t>
  </si>
  <si>
    <t>Харченко Артем/Kharchenko Artem</t>
  </si>
  <si>
    <t>Шпаковский Валентин/Shpakovskiy Valentin</t>
  </si>
  <si>
    <t>а</t>
  </si>
  <si>
    <t>Аверьянов Антон</t>
  </si>
  <si>
    <t>Синани Юля</t>
  </si>
  <si>
    <t>Захаров Женя</t>
  </si>
  <si>
    <t>Сидоров Денис/Sidorov Denis</t>
  </si>
  <si>
    <t>Ковбасюк Алексей/kovbasiuk aleksey</t>
  </si>
  <si>
    <t>Данчул Владимир/Danchul vladimir</t>
  </si>
  <si>
    <t>Аникеев Костя/Anikeev Kostyas</t>
  </si>
  <si>
    <t>Потейко Влад/Poteiko Vlad</t>
  </si>
  <si>
    <t>Стазилов Сергей</t>
  </si>
  <si>
    <t>Леонович Александр</t>
  </si>
  <si>
    <t>Ольшевкий Антон</t>
  </si>
  <si>
    <t>Синани Влад/Sinаni Vlad</t>
  </si>
  <si>
    <t>Захаров Женя/Zaxarov Jeka</t>
  </si>
  <si>
    <t>Колексник Евгений/Kolesnik Euhen</t>
  </si>
  <si>
    <t>Панюта Виктор/Panjuta Viktor</t>
  </si>
  <si>
    <t>Москаль Максим/ Moskal Maksim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</si>
</sst>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6" workbookViewId="0">
      <selection activeCell="E25" sqref="E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2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72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2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93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7" t="s">
        <v>101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</row>
    <row r="2" spans="1:19" ht="15.75" thickBo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</row>
    <row r="3" spans="1:19" ht="15" customHeight="1" thickBot="1">
      <c r="A3" s="198" t="s">
        <v>30</v>
      </c>
      <c r="B3" s="199" t="s">
        <v>31</v>
      </c>
      <c r="C3" s="123"/>
      <c r="D3" s="199">
        <v>1</v>
      </c>
      <c r="E3" s="199"/>
      <c r="F3" s="199"/>
      <c r="G3" s="197">
        <v>2</v>
      </c>
      <c r="H3" s="197"/>
      <c r="I3" s="197"/>
      <c r="J3" s="200" t="s">
        <v>32</v>
      </c>
      <c r="K3" s="200"/>
      <c r="L3" s="200"/>
      <c r="M3" s="200"/>
      <c r="N3" s="200"/>
      <c r="O3" s="200"/>
      <c r="P3" s="200"/>
      <c r="Q3" s="200"/>
      <c r="R3" s="200"/>
      <c r="S3" s="201" t="s">
        <v>33</v>
      </c>
    </row>
    <row r="4" spans="1:19" ht="15" customHeight="1" thickBot="1">
      <c r="A4" s="198"/>
      <c r="B4" s="199"/>
      <c r="C4" s="202" t="s">
        <v>34</v>
      </c>
      <c r="D4" s="204" t="s">
        <v>35</v>
      </c>
      <c r="E4" s="206" t="s">
        <v>36</v>
      </c>
      <c r="F4" s="208" t="s">
        <v>37</v>
      </c>
      <c r="G4" s="189" t="s">
        <v>35</v>
      </c>
      <c r="H4" s="191" t="s">
        <v>36</v>
      </c>
      <c r="I4" s="193" t="s">
        <v>37</v>
      </c>
      <c r="J4" s="195" t="s">
        <v>38</v>
      </c>
      <c r="K4" s="196">
        <v>1</v>
      </c>
      <c r="L4" s="196"/>
      <c r="M4" s="196"/>
      <c r="N4" s="196"/>
      <c r="O4" s="196">
        <v>2</v>
      </c>
      <c r="P4" s="196"/>
      <c r="Q4" s="196"/>
      <c r="R4" s="196"/>
      <c r="S4" s="201"/>
    </row>
    <row r="5" spans="1:19" ht="42" customHeight="1" thickBot="1">
      <c r="A5" s="198"/>
      <c r="B5" s="197"/>
      <c r="C5" s="203"/>
      <c r="D5" s="205"/>
      <c r="E5" s="207"/>
      <c r="F5" s="209"/>
      <c r="G5" s="190"/>
      <c r="H5" s="192"/>
      <c r="I5" s="194"/>
      <c r="J5" s="195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201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5">
    <cfRule type="expression" dxfId="20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148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5" t="s">
        <v>155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5">
    <cfRule type="expression" dxfId="18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168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6">
    <cfRule type="expression" dxfId="17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7" zoomScale="80" zoomScaleNormal="80" workbookViewId="0">
      <selection activeCell="B47" sqref="B4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179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3">
    <cfRule type="expression" dxfId="16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185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1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196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53" sqref="B5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204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2">
    <cfRule type="expression" dxfId="13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217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0">
    <cfRule type="expression" dxfId="12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229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238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0">
    <cfRule type="expression" dxfId="10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252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4">
    <cfRule type="expression" dxfId="9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253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4">
    <cfRule type="expression" dxfId="8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265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51" sqref="B5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275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6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281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3">
    <cfRule type="expression" dxfId="5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283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3" ca="1" si="0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t="shared" ca="1" si="0"/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t="shared" ca="1" si="0"/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t="shared" ca="1" si="0"/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t="shared" ca="1" si="0"/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t="shared" ca="1" si="0"/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t="shared" ca="1" si="0"/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t="shared" ca="1" si="0"/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1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RANK(S6,S$6:OFFSET(S$6,0,0,COUNTA(B$6:B$41)))</f>
        <v>1</v>
      </c>
      <c r="B6" s="156" t="s">
        <v>123</v>
      </c>
      <c r="C6" s="100">
        <v>12.5</v>
      </c>
      <c r="D6" s="34">
        <v>1</v>
      </c>
      <c r="E6" s="35">
        <v>9</v>
      </c>
      <c r="F6" s="36">
        <v>4</v>
      </c>
      <c r="G6" s="37">
        <v>1</v>
      </c>
      <c r="H6" s="38">
        <v>6</v>
      </c>
      <c r="I6" s="35">
        <v>5</v>
      </c>
      <c r="J6" s="94">
        <v>2</v>
      </c>
      <c r="K6" s="86">
        <f ca="1">OFFSET(Очки!$A$2,F6,D6+OFFSET(Очки!$A$18,0,$C$42-1)-1)</f>
        <v>12</v>
      </c>
      <c r="L6" s="87">
        <f ca="1">IF(F6&lt;E6,OFFSET(Очки!$A$20,2+E6-F6,IF(D6=1,13-E6,10+D6)),0)</f>
        <v>5.4</v>
      </c>
      <c r="M6" s="87">
        <v>0.5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1</v>
      </c>
      <c r="Q6" s="87"/>
      <c r="R6" s="88"/>
      <c r="S6" s="101">
        <f t="shared" ref="S6:S25" ca="1" si="0">SUM(J6:R6)</f>
        <v>31.9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OFFSET(Очки!$A$2,I7,G7+OFFSET(Очки!$A$18,0,$C$42-1)-1)</f>
        <v>10.5</v>
      </c>
      <c r="P7" s="39">
        <f ca="1">IF(I7&lt;H7,OFFSET(Очки!$A$20,2+H7-I7,IF(G7=1,13-H7,10+G7)),0)</f>
        <v>3.5</v>
      </c>
      <c r="Q7" s="39"/>
      <c r="R7" s="90">
        <v>-1</v>
      </c>
      <c r="S7" s="102">
        <f t="shared" ca="1" si="0"/>
        <v>31.1</v>
      </c>
    </row>
    <row r="8" spans="1:19" ht="15.75">
      <c r="A8" s="40">
        <f ca="1">RANK(S8,S$6:OFFSET(S$6,0,0,COUNTA(B$6:B$41)))</f>
        <v>3</v>
      </c>
      <c r="B8" s="32" t="s">
        <v>289</v>
      </c>
      <c r="C8" s="33" t="s">
        <v>43</v>
      </c>
      <c r="D8" s="42">
        <v>1</v>
      </c>
      <c r="E8" s="43">
        <v>7</v>
      </c>
      <c r="F8" s="44">
        <v>2</v>
      </c>
      <c r="G8" s="45">
        <v>1</v>
      </c>
      <c r="H8" s="46">
        <v>5</v>
      </c>
      <c r="I8" s="43">
        <v>3</v>
      </c>
      <c r="J8" s="95">
        <v>1</v>
      </c>
      <c r="K8" s="89">
        <f ca="1">OFFSET(Очки!$A$2,F8,D8+OFFSET(Очки!$A$18,0,$C$42-1)-1)</f>
        <v>14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/>
      <c r="R8" s="90">
        <v>-4</v>
      </c>
      <c r="S8" s="102">
        <f t="shared" ca="1" si="0"/>
        <v>30.200000000000003</v>
      </c>
    </row>
    <row r="9" spans="1:19" ht="15.75">
      <c r="A9" s="40">
        <f ca="1">RANK(S9,S$6:OFFSET(S$6,0,0,COUNTA(B$6:B$41)))</f>
        <v>4</v>
      </c>
      <c r="B9" s="48" t="s">
        <v>273</v>
      </c>
      <c r="C9" s="33">
        <v>20</v>
      </c>
      <c r="D9" s="42">
        <v>1</v>
      </c>
      <c r="E9" s="43">
        <v>1</v>
      </c>
      <c r="F9" s="44">
        <v>2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</v>
      </c>
    </row>
    <row r="10" spans="1:19" ht="15.75">
      <c r="A10" s="40">
        <f ca="1">RANK(S10,S$6:OFFSET(S$6,0,0,COUNTA(B$6:B$41)))</f>
        <v>5</v>
      </c>
      <c r="B10" s="47" t="s">
        <v>149</v>
      </c>
      <c r="C10" s="33">
        <v>7.5</v>
      </c>
      <c r="D10" s="42">
        <v>1</v>
      </c>
      <c r="E10" s="43">
        <v>4</v>
      </c>
      <c r="F10" s="44">
        <v>8</v>
      </c>
      <c r="G10" s="45">
        <v>1</v>
      </c>
      <c r="H10" s="46">
        <v>7</v>
      </c>
      <c r="I10" s="43">
        <v>4</v>
      </c>
      <c r="J10" s="95"/>
      <c r="K10" s="89">
        <f ca="1">OFFSET(Очки!$A$2,F10,D10+OFFSET(Очки!$A$18,0,$C$42-1)-1)</f>
        <v>9.5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3</v>
      </c>
      <c r="Q10" s="39"/>
      <c r="R10" s="90"/>
      <c r="S10" s="102">
        <f t="shared" ca="1" si="0"/>
        <v>25.5</v>
      </c>
    </row>
    <row r="11" spans="1:19" ht="15.75">
      <c r="A11" s="40">
        <f ca="1">RANK(S11,S$6:OFFSET(S$6,0,0,COUNTA(B$6:B$41)))</f>
        <v>6</v>
      </c>
      <c r="B11" s="47" t="s">
        <v>175</v>
      </c>
      <c r="C11" s="33">
        <v>2.5</v>
      </c>
      <c r="D11" s="42">
        <v>1</v>
      </c>
      <c r="E11" s="43">
        <v>6</v>
      </c>
      <c r="F11" s="44">
        <v>10</v>
      </c>
      <c r="G11" s="45">
        <v>1</v>
      </c>
      <c r="H11" s="46">
        <v>10</v>
      </c>
      <c r="I11" s="43">
        <v>7</v>
      </c>
      <c r="J11" s="95">
        <v>0.5</v>
      </c>
      <c r="K11" s="89">
        <f ca="1">OFFSET(Очки!$A$2,F11,D11+OFFSET(Очки!$A$18,0,$C$42-1)-1)</f>
        <v>8.5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OFFSET(Очки!$A$2,I11,G11+OFFSET(Очки!$A$18,0,$C$42-1)-1)</f>
        <v>10</v>
      </c>
      <c r="P11" s="39">
        <f ca="1">IF(I11&lt;H11,OFFSET(Очки!$A$20,2+H11-I11,IF(G11=1,13-H11,10+G11)),0)</f>
        <v>3.5999999999999996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170</v>
      </c>
      <c r="C12" s="33"/>
      <c r="D12" s="42">
        <v>1</v>
      </c>
      <c r="E12" s="43">
        <v>5</v>
      </c>
      <c r="F12" s="44">
        <v>5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OFFSET(Очки!$A$2,F12,D12+OFFSET(Очки!$A$18,0,$C$42-1)-1)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1" t="s">
        <v>132</v>
      </c>
      <c r="C13" s="33" t="s">
        <v>43</v>
      </c>
      <c r="D13" s="42">
        <v>2</v>
      </c>
      <c r="E13" s="43">
        <v>10</v>
      </c>
      <c r="F13" s="44">
        <v>1</v>
      </c>
      <c r="G13" s="45">
        <v>2</v>
      </c>
      <c r="H13" s="46">
        <v>7</v>
      </c>
      <c r="I13" s="43">
        <v>4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6.3</v>
      </c>
      <c r="M13" s="39"/>
      <c r="N13" s="92"/>
      <c r="O13" s="89">
        <f ca="1">OFFSET(Очки!$A$2,I13,G13+OFFSET(Очки!$A$18,0,$C$42-1)-1)</f>
        <v>6.5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24.400000000000002</v>
      </c>
    </row>
    <row r="14" spans="1:19" ht="15.75">
      <c r="A14" s="40">
        <f ca="1">RANK(S14,S$6:OFFSET(S$6,0,0,COUNTA(B$6:B$41)))</f>
        <v>9</v>
      </c>
      <c r="B14" s="32" t="s">
        <v>255</v>
      </c>
      <c r="C14" s="33" t="s">
        <v>43</v>
      </c>
      <c r="D14" s="42">
        <v>2</v>
      </c>
      <c r="E14" s="43">
        <v>9</v>
      </c>
      <c r="F14" s="44">
        <v>3</v>
      </c>
      <c r="G14" s="45">
        <v>2</v>
      </c>
      <c r="H14" s="46">
        <v>5</v>
      </c>
      <c r="I14" s="43">
        <v>1</v>
      </c>
      <c r="J14" s="95"/>
      <c r="K14" s="89">
        <f ca="1">OFFSET(Очки!$A$2,F14,D14+OFFSET(Очки!$A$18,0,$C$42-1)-1)</f>
        <v>7.5</v>
      </c>
      <c r="L14" s="39">
        <f ca="1">IF(F14&lt;E14,OFFSET(Очки!$A$20,2+E14-F14,IF(D14=1,13-E14,10+D14)),0)</f>
        <v>4.2</v>
      </c>
      <c r="M14" s="39"/>
      <c r="N14" s="92"/>
      <c r="O14" s="89">
        <f ca="1">OFFSET(Очки!$A$2,I14,G14+OFFSET(Очки!$A$18,0,$C$42-1)-1)</f>
        <v>9.5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3</v>
      </c>
      <c r="I15" s="43">
        <v>9</v>
      </c>
      <c r="J15" s="95">
        <v>1.5</v>
      </c>
      <c r="K15" s="89">
        <f ca="1">OFFSET(Очки!$A$2,F15,D15+OFFSET(Очки!$A$18,0,$C$42-1)-1)</f>
        <v>10.5</v>
      </c>
      <c r="L15" s="39">
        <f ca="1">IF(F15&lt;E15,OFFSET(Очки!$A$20,2+E15-F15,IF(D15=1,13-E15,10+D15)),0)</f>
        <v>2.2999999999999998</v>
      </c>
      <c r="M15" s="39"/>
      <c r="N15" s="92">
        <v>-1</v>
      </c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22.3</v>
      </c>
    </row>
    <row r="16" spans="1:19" ht="15.75">
      <c r="A16" s="40">
        <f ca="1">RANK(S16,S$6:OFFSET(S$6,0,0,COUNTA(B$6:B$41)))</f>
        <v>11</v>
      </c>
      <c r="B16" s="47" t="s">
        <v>288</v>
      </c>
      <c r="C16" s="33" t="s">
        <v>43</v>
      </c>
      <c r="D16" s="42">
        <v>1</v>
      </c>
      <c r="E16" s="43">
        <v>2</v>
      </c>
      <c r="F16" s="44">
        <v>1</v>
      </c>
      <c r="G16" s="45">
        <v>1</v>
      </c>
      <c r="H16" s="46">
        <v>8</v>
      </c>
      <c r="I16" s="43">
        <v>9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0.7</v>
      </c>
      <c r="M16" s="39">
        <v>1.5</v>
      </c>
      <c r="N16" s="92">
        <v>-5</v>
      </c>
      <c r="O16" s="89">
        <f ca="1">OFFSET(Очки!$A$2,I16,G16+OFFSET(Очки!$A$18,0,$C$42-1)-1)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21.2</v>
      </c>
    </row>
    <row r="17" spans="1:19" ht="15.75">
      <c r="A17" s="40">
        <f ca="1">RANK(S17,S$6:OFFSET(S$6,0,0,COUNTA(B$6:B$41)))</f>
        <v>12</v>
      </c>
      <c r="B17" s="47" t="s">
        <v>157</v>
      </c>
      <c r="C17" s="33">
        <v>15</v>
      </c>
      <c r="D17" s="42">
        <v>2</v>
      </c>
      <c r="E17" s="43">
        <v>4</v>
      </c>
      <c r="F17" s="44">
        <v>5</v>
      </c>
      <c r="G17" s="45">
        <v>2</v>
      </c>
      <c r="H17" s="46">
        <v>10</v>
      </c>
      <c r="I17" s="43">
        <v>3</v>
      </c>
      <c r="J17" s="95"/>
      <c r="K17" s="89">
        <f ca="1">OFFSET(Очки!$A$2,F17,D17+OFFSET(Очки!$A$18,0,$C$42-1)-1)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7.5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17.899999999999999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1</v>
      </c>
      <c r="E18" s="43">
        <v>3</v>
      </c>
      <c r="F18" s="44">
        <v>9</v>
      </c>
      <c r="G18" s="45">
        <v>1</v>
      </c>
      <c r="H18" s="46">
        <v>4</v>
      </c>
      <c r="I18" s="43">
        <v>8</v>
      </c>
      <c r="J18" s="95"/>
      <c r="K18" s="89">
        <f ca="1">OFFSET(Очки!$A$2,F18,D18+OFFSET(Очки!$A$18,0,$C$42-1)-1)</f>
        <v>9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17.5</v>
      </c>
    </row>
    <row r="19" spans="1:19" ht="15.75">
      <c r="A19" s="40">
        <f ca="1">RANK(S19,S$6:OFFSET(S$6,0,0,COUNTA(B$6:B$41)))</f>
        <v>14</v>
      </c>
      <c r="B19" s="48" t="s">
        <v>284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f ca="1">RANK(S20,S$6:OFFSET(S$6,0,0,COUNTA(B$6:B$41)))</f>
        <v>15</v>
      </c>
      <c r="B20" s="47" t="s">
        <v>286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8</v>
      </c>
      <c r="I20" s="43">
        <v>5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5.5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13.299999999999999</v>
      </c>
    </row>
    <row r="21" spans="1:19" ht="15.75">
      <c r="A21" s="40">
        <f ca="1">RANK(S21,S$6:OFFSET(S$6,0,0,COUNTA(B$6:B$41)))</f>
        <v>16</v>
      </c>
      <c r="B21" s="47" t="s">
        <v>290</v>
      </c>
      <c r="C21" s="33" t="s">
        <v>43</v>
      </c>
      <c r="D21" s="42">
        <v>2</v>
      </c>
      <c r="E21" s="43">
        <v>3</v>
      </c>
      <c r="F21" s="44">
        <v>4</v>
      </c>
      <c r="G21" s="45">
        <v>2</v>
      </c>
      <c r="H21" s="46">
        <v>3</v>
      </c>
      <c r="I21" s="43">
        <v>6</v>
      </c>
      <c r="J21" s="95"/>
      <c r="K21" s="89">
        <f ca="1">OFFSET(Очки!$A$2,F21,D21+OFFSET(Очки!$A$18,0,$C$42-1)-1)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8" t="s">
        <v>285</v>
      </c>
      <c r="C22" s="33" t="s">
        <v>43</v>
      </c>
      <c r="D22" s="42">
        <v>2</v>
      </c>
      <c r="E22" s="43">
        <v>6</v>
      </c>
      <c r="F22" s="44">
        <v>9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RANK(S23,S$6:OFFSET(S$6,0,0,COUNTA(B$6:B$41)))</f>
        <v>18</v>
      </c>
      <c r="B23" s="47" t="s">
        <v>274</v>
      </c>
      <c r="C23" s="33" t="s">
        <v>43</v>
      </c>
      <c r="D23" s="42">
        <v>2</v>
      </c>
      <c r="E23" s="43">
        <v>8</v>
      </c>
      <c r="F23" s="44">
        <v>7</v>
      </c>
      <c r="G23" s="45">
        <v>2</v>
      </c>
      <c r="H23" s="46">
        <v>9</v>
      </c>
      <c r="I23" s="43">
        <v>9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OFFSET(Очки!$A$2,I23,G23+OFFSET(Очки!$A$18,0,$C$42-1)-1)</f>
        <v>3.5</v>
      </c>
      <c r="P23" s="39">
        <f ca="1">IF(I23&lt;H23,OFFSET(Очки!$A$20,2+H23-I23,IF(G23=1,13-H23,10+G23)),0)</f>
        <v>0</v>
      </c>
      <c r="Q23" s="39"/>
      <c r="R23" s="90">
        <v>-3</v>
      </c>
      <c r="S23" s="102">
        <f t="shared" ca="1" si="0"/>
        <v>5.6999999999999993</v>
      </c>
    </row>
    <row r="24" spans="1:19" ht="15.75">
      <c r="A24" s="40">
        <f ca="1">RANK(S24,S$6:OFFSET(S$6,0,0,COUNTA(B$6:B$41)))</f>
        <v>19</v>
      </c>
      <c r="B24" s="48" t="s">
        <v>169</v>
      </c>
      <c r="C24" s="33">
        <v>2.5</v>
      </c>
      <c r="D24" s="42">
        <v>2</v>
      </c>
      <c r="E24" s="43">
        <v>5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4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5.5</v>
      </c>
    </row>
    <row r="25" spans="1:19" ht="15.75">
      <c r="A25" s="40">
        <f ca="1">RANK(S25,S$6:OFFSET(S$6,0,0,COUNTA(B$6:B$41)))</f>
        <v>20</v>
      </c>
      <c r="B25" s="47" t="s">
        <v>287</v>
      </c>
      <c r="C25" s="33" t="s">
        <v>43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>
        <v>-3</v>
      </c>
      <c r="S25" s="102">
        <f t="shared" ca="1" si="0"/>
        <v>3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5">
    <sortCondition descending="1" ref="S6:S2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6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291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RANK(S6,S$6:OFFSET(S$6,0,0,COUNTA(B$6:B$41)))</f>
        <v>1</v>
      </c>
      <c r="B6" s="156" t="s">
        <v>83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1.5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5</v>
      </c>
      <c r="Q6" s="87">
        <v>2.5</v>
      </c>
      <c r="R6" s="88">
        <v>-3</v>
      </c>
      <c r="S6" s="101">
        <f t="shared" ref="S6:S35" ca="1" si="0">SUM(J6:R6)</f>
        <v>42.2</v>
      </c>
    </row>
    <row r="7" spans="1:19" ht="15.75">
      <c r="A7" s="40">
        <f ca="1">RANK(S7,S$6:OFFSET(S$6,0,0,COUNTA(B$6:B$41)))</f>
        <v>2</v>
      </c>
      <c r="B7" s="47" t="s">
        <v>303</v>
      </c>
      <c r="C7" s="33" t="s">
        <v>43</v>
      </c>
      <c r="D7" s="42">
        <v>1</v>
      </c>
      <c r="E7" s="43">
        <v>9</v>
      </c>
      <c r="F7" s="44">
        <v>4</v>
      </c>
      <c r="G7" s="45">
        <v>2</v>
      </c>
      <c r="H7" s="46">
        <v>9</v>
      </c>
      <c r="I7" s="43">
        <v>5</v>
      </c>
      <c r="J7" s="95">
        <v>2</v>
      </c>
      <c r="K7" s="89">
        <f ca="1">OFFSET(Очки!$A$2,F7,D7+OFFSET(Очки!$A$18,0,$C$42-1)-1)</f>
        <v>14</v>
      </c>
      <c r="L7" s="39">
        <f ca="1">IF(F7&lt;E7,OFFSET(Очки!$A$20,2+E7-F7,IF(D7=1,13-E7,10+D7)),0)</f>
        <v>5.4</v>
      </c>
      <c r="M7" s="39"/>
      <c r="N7" s="92"/>
      <c r="O7" s="89">
        <f ca="1">OFFSET(Очки!$A$2,I7,G7+OFFSET(Очки!$A$18,0,$C$42-1)-1)</f>
        <v>7.5</v>
      </c>
      <c r="P7" s="39">
        <f ca="1">IF(I7&lt;H7,OFFSET(Очки!$A$20,2+H7-I7,IF(G7=1,13-H7,10+G7)),0)</f>
        <v>2.8</v>
      </c>
      <c r="Q7" s="39"/>
      <c r="R7" s="90"/>
      <c r="S7" s="102">
        <f t="shared" ca="1" si="0"/>
        <v>31.7</v>
      </c>
    </row>
    <row r="8" spans="1:19" ht="15.75">
      <c r="A8" s="40">
        <f ca="1">RANK(S8,S$6:OFFSET(S$6,0,0,COUNTA(B$6:B$41)))</f>
        <v>3</v>
      </c>
      <c r="B8" s="48" t="s">
        <v>214</v>
      </c>
      <c r="C8" s="33">
        <v>5</v>
      </c>
      <c r="D8" s="42">
        <v>1</v>
      </c>
      <c r="E8" s="43">
        <v>7</v>
      </c>
      <c r="F8" s="44">
        <v>3</v>
      </c>
      <c r="G8" s="45">
        <v>1</v>
      </c>
      <c r="H8" s="46">
        <v>10</v>
      </c>
      <c r="I8" s="43">
        <v>10</v>
      </c>
      <c r="J8" s="95">
        <v>1</v>
      </c>
      <c r="K8" s="89">
        <f ca="1">OFFSET(Очки!$A$2,F8,D8+OFFSET(Очки!$A$18,0,$C$42-1)-1)</f>
        <v>15</v>
      </c>
      <c r="L8" s="39">
        <f ca="1">IF(F8&lt;E8,OFFSET(Очки!$A$20,2+E8-F8,IF(D8=1,13-E8,10+D8)),0)</f>
        <v>3.8</v>
      </c>
      <c r="M8" s="39">
        <v>2.5</v>
      </c>
      <c r="N8" s="92">
        <v>-3</v>
      </c>
      <c r="O8" s="89">
        <f ca="1">OFFSET(Очки!$A$2,I8,G8+OFFSET(Очки!$A$18,0,$C$42-1)-1)</f>
        <v>10.5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296</v>
      </c>
      <c r="C9" s="33">
        <v>17.5</v>
      </c>
      <c r="D9" s="42">
        <v>2</v>
      </c>
      <c r="E9" s="43">
        <v>6</v>
      </c>
      <c r="F9" s="44">
        <v>1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OFFSET(Очки!$A$2,F9,D9+OFFSET(Очки!$A$18,0,$C$42-1)-1)</f>
        <v>11.5</v>
      </c>
      <c r="L9" s="39">
        <f ca="1">IF(F9&lt;E9,OFFSET(Очки!$A$20,2+E9-F9,IF(D9=1,13-E9,10+D9)),0)</f>
        <v>3.5</v>
      </c>
      <c r="M9" s="39">
        <v>1</v>
      </c>
      <c r="N9" s="92"/>
      <c r="O9" s="89">
        <f ca="1">OFFSET(Очки!$A$2,I9,G9+OFFSET(Очки!$A$18,0,$C$42-1)-1)</f>
        <v>12.5</v>
      </c>
      <c r="P9" s="39">
        <f ca="1">IF(I9&lt;H9,OFFSET(Очки!$A$20,2+H9-I9,IF(G9=1,13-H9,10+G9)),0)</f>
        <v>1.1000000000000001</v>
      </c>
      <c r="Q9" s="39">
        <v>0.5</v>
      </c>
      <c r="R9" s="90"/>
      <c r="S9" s="102">
        <f t="shared" ca="1" si="0"/>
        <v>30.1</v>
      </c>
    </row>
    <row r="10" spans="1:19" ht="15.75">
      <c r="A10" s="40">
        <f ca="1">RANK(S10,S$6:OFFSET(S$6,0,0,COUNTA(B$6:B$41)))</f>
        <v>5</v>
      </c>
      <c r="B10" s="47" t="s">
        <v>124</v>
      </c>
      <c r="C10" s="33" t="s">
        <v>43</v>
      </c>
      <c r="D10" s="42">
        <v>1</v>
      </c>
      <c r="E10" s="43">
        <v>8</v>
      </c>
      <c r="F10" s="44">
        <v>7</v>
      </c>
      <c r="G10" s="45">
        <v>1</v>
      </c>
      <c r="H10" s="46">
        <v>5</v>
      </c>
      <c r="I10" s="43">
        <v>3</v>
      </c>
      <c r="J10" s="95">
        <v>1.5</v>
      </c>
      <c r="K10" s="89">
        <f ca="1">OFFSET(Очки!$A$2,F10,D10+OFFSET(Очки!$A$18,0,$C$42-1)-1)</f>
        <v>12</v>
      </c>
      <c r="L10" s="39">
        <f ca="1">IF(F10&lt;E10,OFFSET(Очки!$A$20,2+E10-F10,IF(D10=1,13-E10,10+D10)),0)</f>
        <v>1.2</v>
      </c>
      <c r="M10" s="39"/>
      <c r="N10" s="92">
        <v>-3</v>
      </c>
      <c r="O10" s="89">
        <f ca="1">OFFSET(Очки!$A$2,I10,G10+OFFSET(Очки!$A$18,0,$C$42-1)-1)</f>
        <v>15</v>
      </c>
      <c r="P10" s="39">
        <f ca="1">IF(I10&lt;H10,OFFSET(Очки!$A$20,2+H10-I10,IF(G10=1,13-H10,10+G10)),0)</f>
        <v>1.7000000000000002</v>
      </c>
      <c r="Q10" s="39">
        <v>1.5</v>
      </c>
      <c r="R10" s="90"/>
      <c r="S10" s="102">
        <f t="shared" ca="1" si="0"/>
        <v>29.9</v>
      </c>
    </row>
    <row r="11" spans="1:19" ht="15.75">
      <c r="A11" s="40">
        <f ca="1">RANK(S11,S$6:OFFSET(S$6,0,0,COUNTA(B$6:B$41)))</f>
        <v>6</v>
      </c>
      <c r="B11" s="47" t="s">
        <v>149</v>
      </c>
      <c r="C11" s="33">
        <v>5</v>
      </c>
      <c r="D11" s="42">
        <v>1</v>
      </c>
      <c r="E11" s="43">
        <v>6</v>
      </c>
      <c r="F11" s="44">
        <v>6</v>
      </c>
      <c r="G11" s="45">
        <v>1</v>
      </c>
      <c r="H11" s="46">
        <v>1</v>
      </c>
      <c r="I11" s="43">
        <v>1</v>
      </c>
      <c r="J11" s="95">
        <v>0.5</v>
      </c>
      <c r="K11" s="89">
        <f ca="1">OFFSET(Очки!$A$2,F11,D11+OFFSET(Очки!$A$18,0,$C$42-1)-1)</f>
        <v>12.5</v>
      </c>
      <c r="L11" s="39">
        <f ca="1">IF(F11&lt;E11,OFFSET(Очки!$A$20,2+E11-F11,IF(D11=1,13-E11,10+D11)),0)</f>
        <v>0</v>
      </c>
      <c r="M11" s="39"/>
      <c r="N11" s="92">
        <v>-3</v>
      </c>
      <c r="O11" s="89">
        <f ca="1">OFFSET(Очки!$A$2,I11,G11+OFFSET(Очки!$A$18,0,$C$42-1)-1)</f>
        <v>17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29</v>
      </c>
    </row>
    <row r="12" spans="1:19" ht="15.75">
      <c r="A12" s="40">
        <f ca="1">RANK(S12,S$6:OFFSET(S$6,0,0,COUNTA(B$6:B$41)))</f>
        <v>7</v>
      </c>
      <c r="B12" s="47" t="s">
        <v>123</v>
      </c>
      <c r="C12" s="33">
        <v>15</v>
      </c>
      <c r="D12" s="42">
        <v>2</v>
      </c>
      <c r="E12" s="43">
        <v>7</v>
      </c>
      <c r="F12" s="44">
        <v>2</v>
      </c>
      <c r="G12" s="45">
        <v>1</v>
      </c>
      <c r="H12" s="46">
        <v>4</v>
      </c>
      <c r="I12" s="43">
        <v>5</v>
      </c>
      <c r="J12" s="95"/>
      <c r="K12" s="89">
        <f ca="1">OFFSET(Очки!$A$2,F12,D12+OFFSET(Очки!$A$18,0,$C$42-1)-1)</f>
        <v>10.5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</v>
      </c>
    </row>
    <row r="13" spans="1:19" ht="15.75">
      <c r="A13" s="40">
        <f ca="1">RANK(S13,S$6:OFFSET(S$6,0,0,COUNTA(B$6:B$41)))</f>
        <v>8</v>
      </c>
      <c r="B13" s="47" t="s">
        <v>188</v>
      </c>
      <c r="C13" s="33">
        <v>15</v>
      </c>
      <c r="D13" s="42">
        <v>1</v>
      </c>
      <c r="E13" s="43">
        <v>3</v>
      </c>
      <c r="F13" s="44">
        <v>2</v>
      </c>
      <c r="G13" s="45">
        <v>2</v>
      </c>
      <c r="H13" s="46">
        <v>10</v>
      </c>
      <c r="I13" s="43">
        <v>6</v>
      </c>
      <c r="J13" s="95"/>
      <c r="K13" s="89">
        <f ca="1">OFFSET(Очки!$A$2,F13,D13+OFFSET(Очки!$A$18,0,$C$42-1)-1)</f>
        <v>16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OFFSET(Очки!$A$2,I13,G13+OFFSET(Очки!$A$18,0,$C$42-1)-1)</f>
        <v>7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RANK(S14,S$6:OFFSET(S$6,0,0,COUNTA(B$6:B$41)))</f>
        <v>9</v>
      </c>
      <c r="B14" s="47" t="s">
        <v>294</v>
      </c>
      <c r="C14" s="33" t="s">
        <v>43</v>
      </c>
      <c r="D14" s="42">
        <v>2</v>
      </c>
      <c r="E14" s="43">
        <v>8</v>
      </c>
      <c r="F14" s="44">
        <v>7</v>
      </c>
      <c r="G14" s="45">
        <v>1</v>
      </c>
      <c r="H14" s="46">
        <v>2</v>
      </c>
      <c r="I14" s="43">
        <v>2</v>
      </c>
      <c r="J14" s="95"/>
      <c r="K14" s="89">
        <f ca="1">OFFSET(Очки!$A$2,F14,D14+OFFSET(Очки!$A$18,0,$C$42-1)-1)</f>
        <v>6.5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159</v>
      </c>
      <c r="C15" s="33">
        <v>10</v>
      </c>
      <c r="D15" s="42">
        <v>1</v>
      </c>
      <c r="E15" s="43">
        <v>2</v>
      </c>
      <c r="F15" s="44">
        <v>1</v>
      </c>
      <c r="G15" s="45">
        <v>2</v>
      </c>
      <c r="H15" s="46">
        <v>8</v>
      </c>
      <c r="I15" s="43">
        <v>7</v>
      </c>
      <c r="J15" s="95"/>
      <c r="K15" s="89">
        <f ca="1">OFFSET(Очки!$A$2,F15,D15+OFFSET(Очки!$A$18,0,$C$42-1)-1)</f>
        <v>17</v>
      </c>
      <c r="L15" s="39">
        <f ca="1">IF(F15&lt;E15,OFFSET(Очки!$A$20,2+E15-F15,IF(D15=1,13-E15,10+D15)),0)</f>
        <v>0.7</v>
      </c>
      <c r="M15" s="39"/>
      <c r="N15" s="92">
        <v>-3</v>
      </c>
      <c r="O15" s="89">
        <f ca="1">OFFSET(Очки!$A$2,I15,G15+OFFSET(Очки!$A$18,0,$C$42-1)-1)</f>
        <v>6.5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21.9</v>
      </c>
    </row>
    <row r="16" spans="1:19" ht="15.75">
      <c r="A16" s="40">
        <f ca="1">RANK(S16,S$6:OFFSET(S$6,0,0,COUNTA(B$6:B$41)))</f>
        <v>11</v>
      </c>
      <c r="B16" s="32" t="s">
        <v>175</v>
      </c>
      <c r="C16" s="33">
        <v>2.5</v>
      </c>
      <c r="D16" s="42">
        <v>2</v>
      </c>
      <c r="E16" s="43">
        <v>4</v>
      </c>
      <c r="F16" s="44">
        <v>9</v>
      </c>
      <c r="G16" s="45">
        <v>1</v>
      </c>
      <c r="H16" s="46">
        <v>9</v>
      </c>
      <c r="I16" s="43">
        <v>6</v>
      </c>
      <c r="J16" s="95"/>
      <c r="K16" s="89">
        <f ca="1">OFFSET(Очки!$A$2,F16,D16+OFFSET(Очки!$A$18,0,$C$42-1)-1)</f>
        <v>5.5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OFFSET(Очки!$A$2,I16,G16+OFFSET(Очки!$A$18,0,$C$42-1)-1)</f>
        <v>12.5</v>
      </c>
      <c r="P16" s="39">
        <f ca="1">IF(I16&lt;H16,OFFSET(Очки!$A$20,2+H16-I16,IF(G16=1,13-H16,10+G16)),0)</f>
        <v>3.5</v>
      </c>
      <c r="Q16" s="39"/>
      <c r="R16" s="90">
        <v>-4</v>
      </c>
      <c r="S16" s="102">
        <f t="shared" ca="1" si="0"/>
        <v>19.5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4</v>
      </c>
      <c r="F17" s="44">
        <v>10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OFFSET(Очки!$A$2,F17,D17+OFFSET(Очки!$A$18,0,$C$42-1)-1)</f>
        <v>10.5</v>
      </c>
      <c r="L17" s="39">
        <f ca="1">IF(F17&lt;E17,OFFSET(Очки!$A$20,2+E17-F17,IF(D17=1,13-E17,10+D17)),0)</f>
        <v>0</v>
      </c>
      <c r="M17" s="39"/>
      <c r="N17" s="92">
        <v>-3</v>
      </c>
      <c r="O17" s="89">
        <f ca="1">OFFSET(Очки!$A$2,I17,G17+OFFSET(Очки!$A$18,0,$C$42-1)-1)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8" t="s">
        <v>174</v>
      </c>
      <c r="C18" s="33">
        <v>7.5</v>
      </c>
      <c r="D18" s="42">
        <v>2</v>
      </c>
      <c r="E18" s="43">
        <v>3</v>
      </c>
      <c r="F18" s="44">
        <v>5</v>
      </c>
      <c r="G18" s="45">
        <v>1</v>
      </c>
      <c r="H18" s="46">
        <v>3</v>
      </c>
      <c r="I18" s="43">
        <v>9</v>
      </c>
      <c r="J18" s="95"/>
      <c r="K18" s="89">
        <f ca="1">OFFSET(Очки!$A$2,F18,D18+OFFSET(Очки!$A$18,0,$C$42-1)-1)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RANK(S19,S$6:OFFSET(S$6,0,0,COUNTA(B$6:B$41)))</f>
        <v>14</v>
      </c>
      <c r="B19" s="48" t="s">
        <v>255</v>
      </c>
      <c r="C19" s="33" t="s">
        <v>43</v>
      </c>
      <c r="D19" s="42">
        <v>2</v>
      </c>
      <c r="E19" s="43">
        <v>10</v>
      </c>
      <c r="F19" s="44">
        <v>6</v>
      </c>
      <c r="G19" s="45">
        <v>1</v>
      </c>
      <c r="H19" s="46">
        <v>6</v>
      </c>
      <c r="I19" s="43">
        <v>8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2.8</v>
      </c>
      <c r="M19" s="39">
        <v>0.5</v>
      </c>
      <c r="N19" s="92"/>
      <c r="O19" s="89">
        <f ca="1">OFFSET(Очки!$A$2,I19,G19+OFFSET(Очки!$A$18,0,$C$42-1)-1)</f>
        <v>11.5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17.8</v>
      </c>
    </row>
    <row r="20" spans="1:19" ht="15.75">
      <c r="A20" s="40">
        <f ca="1">RANK(S20,S$6:OFFSET(S$6,0,0,COUNTA(B$6:B$41)))</f>
        <v>15</v>
      </c>
      <c r="B20" s="47" t="s">
        <v>175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16.600000000000001</v>
      </c>
    </row>
    <row r="21" spans="1:19" ht="15.75">
      <c r="A21" s="40">
        <f ca="1">RANK(S21,S$6:OFFSET(S$6,0,0,COUNTA(B$6:B$41)))</f>
        <v>16</v>
      </c>
      <c r="B21" s="47" t="s">
        <v>256</v>
      </c>
      <c r="C21" s="33" t="s">
        <v>43</v>
      </c>
      <c r="D21" s="42">
        <v>1</v>
      </c>
      <c r="E21" s="43">
        <v>1</v>
      </c>
      <c r="F21" s="44">
        <v>6</v>
      </c>
      <c r="G21" s="45">
        <v>3</v>
      </c>
      <c r="H21" s="46">
        <v>10</v>
      </c>
      <c r="I21" s="43">
        <v>6</v>
      </c>
      <c r="J21" s="95"/>
      <c r="K21" s="89">
        <f ca="1">OFFSET(Очки!$A$2,F21,D21+OFFSET(Очки!$A$18,0,$C$42-1)-1)</f>
        <v>12.5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1.5</v>
      </c>
      <c r="P21" s="39">
        <f ca="1">IF(I21&lt;H21,OFFSET(Очки!$A$20,2+H21-I21,IF(G21=1,13-H21,10+G21)),0)</f>
        <v>2</v>
      </c>
      <c r="Q21" s="39"/>
      <c r="R21" s="90"/>
      <c r="S21" s="102">
        <f t="shared" ca="1" si="0"/>
        <v>16</v>
      </c>
    </row>
    <row r="22" spans="1:19" ht="15.75">
      <c r="A22" s="40">
        <f ca="1">RANK(S22,S$6:OFFSET(S$6,0,0,COUNTA(B$6:B$41)))</f>
        <v>17</v>
      </c>
      <c r="B22" s="47" t="s">
        <v>181</v>
      </c>
      <c r="C22" s="33">
        <v>5</v>
      </c>
      <c r="D22" s="42">
        <v>2</v>
      </c>
      <c r="E22" s="43">
        <v>1</v>
      </c>
      <c r="F22" s="44">
        <v>3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OFFSET(Очки!$A$2,F22,D22+OFFSET(Очки!$A$18,0,$C$42-1)-1)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RANK(S23,S$6:OFFSET(S$6,0,0,COUNTA(B$6:B$41)))</f>
        <v>17</v>
      </c>
      <c r="B23" s="47" t="s">
        <v>274</v>
      </c>
      <c r="C23" s="33" t="s">
        <v>43</v>
      </c>
      <c r="D23" s="42">
        <v>2</v>
      </c>
      <c r="E23" s="43">
        <v>2</v>
      </c>
      <c r="F23" s="44">
        <v>4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RANK(S24,S$6:OFFSET(S$6,0,0,COUNTA(B$6:B$41)))</f>
        <v>19</v>
      </c>
      <c r="B24" s="47" t="s">
        <v>280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OFFSET(Очки!$A$2,F24,D24+OFFSET(Очки!$A$18,0,$C$42-1)-1)</f>
        <v>3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OFFSET(Очки!$A$2,I24,G24+OFFSET(Очки!$A$18,0,$C$42-1)-1)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f ca="1">RANK(S25,S$6:OFFSET(S$6,0,0,COUNTA(B$6:B$41)))</f>
        <v>20</v>
      </c>
      <c r="B25" s="47" t="s">
        <v>242</v>
      </c>
      <c r="C25" s="33" t="s">
        <v>43</v>
      </c>
      <c r="D25" s="42">
        <v>1</v>
      </c>
      <c r="E25" s="43">
        <v>5</v>
      </c>
      <c r="F25" s="44">
        <v>7</v>
      </c>
      <c r="G25" s="45">
        <v>3</v>
      </c>
      <c r="H25" s="46">
        <v>9</v>
      </c>
      <c r="I25" s="43">
        <v>6</v>
      </c>
      <c r="J25" s="95"/>
      <c r="K25" s="89">
        <f ca="1">OFFSET(Очки!$A$2,F25,D25+OFFSET(Очки!$A$18,0,$C$42-1)-1)</f>
        <v>12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14</v>
      </c>
    </row>
    <row r="26" spans="1:19" ht="15.75">
      <c r="A26" s="40">
        <f ca="1">RANK(S26,S$6:OFFSET(S$6,0,0,COUNTA(B$6:B$41)))</f>
        <v>21</v>
      </c>
      <c r="B26" s="47" t="s">
        <v>60</v>
      </c>
      <c r="C26" s="33">
        <v>15</v>
      </c>
      <c r="D26" s="42">
        <v>2</v>
      </c>
      <c r="E26" s="43">
        <v>9</v>
      </c>
      <c r="F26" s="44">
        <v>10</v>
      </c>
      <c r="G26" s="45">
        <v>2</v>
      </c>
      <c r="H26" s="46">
        <v>5</v>
      </c>
      <c r="I26" s="43">
        <v>2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>
        <v>-4</v>
      </c>
      <c r="O26" s="89">
        <f ca="1">OFFSET(Очки!$A$2,I26,G26+OFFSET(Очки!$A$18,0,$C$42-1)-1)</f>
        <v>10.5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13.6</v>
      </c>
    </row>
    <row r="27" spans="1:19" ht="15.75">
      <c r="A27" s="40">
        <f ca="1">RANK(S27,S$6:OFFSET(S$6,0,0,COUNTA(B$6:B$41)))</f>
        <v>22</v>
      </c>
      <c r="B27" s="47" t="s">
        <v>262</v>
      </c>
      <c r="C27" s="33" t="s">
        <v>43</v>
      </c>
      <c r="D27" s="42">
        <v>3</v>
      </c>
      <c r="E27" s="43">
        <v>7</v>
      </c>
      <c r="F27" s="44">
        <v>3</v>
      </c>
      <c r="G27" s="45">
        <v>3</v>
      </c>
      <c r="H27" s="46">
        <v>5</v>
      </c>
      <c r="I27" s="43">
        <v>3</v>
      </c>
      <c r="J27" s="95"/>
      <c r="K27" s="89">
        <f ca="1">OFFSET(Очки!$A$2,F27,D27+OFFSET(Очки!$A$18,0,$C$42-1)-1)</f>
        <v>4</v>
      </c>
      <c r="L27" s="39">
        <f ca="1">IF(F27&lt;E27,OFFSET(Очки!$A$20,2+E27-F27,IF(D27=1,13-E27,10+D27)),0)</f>
        <v>2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RANK(S28,S$6:OFFSET(S$6,0,0,COUNTA(B$6:B$41)))</f>
        <v>23</v>
      </c>
      <c r="B28" s="47" t="s">
        <v>298</v>
      </c>
      <c r="C28" s="33" t="s">
        <v>43</v>
      </c>
      <c r="D28" s="42">
        <v>3</v>
      </c>
      <c r="E28" s="43">
        <v>6</v>
      </c>
      <c r="F28" s="44">
        <v>2</v>
      </c>
      <c r="G28" s="45">
        <v>3</v>
      </c>
      <c r="H28" s="46">
        <v>8</v>
      </c>
      <c r="I28" s="43">
        <v>7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RANK(S29,S$6:OFFSET(S$6,0,0,COUNTA(B$6:B$41)))</f>
        <v>24</v>
      </c>
      <c r="B29" s="41" t="s">
        <v>300</v>
      </c>
      <c r="C29" s="33" t="s">
        <v>43</v>
      </c>
      <c r="D29" s="42">
        <v>3</v>
      </c>
      <c r="E29" s="43">
        <v>3</v>
      </c>
      <c r="F29" s="44">
        <v>1</v>
      </c>
      <c r="G29" s="45">
        <v>3</v>
      </c>
      <c r="H29" s="46">
        <v>6</v>
      </c>
      <c r="I29" s="43">
        <v>8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OFFSET(Очки!$A$2,I29,G29+OFFSET(Очки!$A$18,0,$C$42-1)-1)</f>
        <v>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7.5</v>
      </c>
    </row>
    <row r="30" spans="1:19" ht="15.75">
      <c r="A30" s="40">
        <f ca="1">RANK(S30,S$6:OFFSET(S$6,0,0,COUNTA(B$6:B$41)))</f>
        <v>25</v>
      </c>
      <c r="B30" s="48" t="s">
        <v>299</v>
      </c>
      <c r="C30" s="33">
        <v>2.5</v>
      </c>
      <c r="D30" s="42">
        <v>3</v>
      </c>
      <c r="E30" s="43">
        <v>1</v>
      </c>
      <c r="F30" s="44">
        <v>7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OFFSET(Очки!$A$2,F30,D30+OFFSET(Очки!$A$18,0,$C$42-1)-1)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</v>
      </c>
    </row>
    <row r="31" spans="1:19" ht="15.75">
      <c r="A31" s="40">
        <f ca="1">RANK(S31,S$6:OFFSET(S$6,0,0,COUNTA(B$6:B$41)))</f>
        <v>26</v>
      </c>
      <c r="B31" s="47" t="s">
        <v>293</v>
      </c>
      <c r="C31" s="33" t="s">
        <v>43</v>
      </c>
      <c r="D31" s="42">
        <v>3</v>
      </c>
      <c r="E31" s="43">
        <v>4</v>
      </c>
      <c r="F31" s="44">
        <v>8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OFFSET(Очки!$A$2,F31,D31+OFFSET(Очки!$A$18,0,$C$42-1)-1)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5.5</v>
      </c>
    </row>
    <row r="32" spans="1:19" ht="15.75">
      <c r="A32" s="40">
        <f ca="1">RANK(S32,S$6:OFFSET(S$6,0,0,COUNTA(B$6:B$41)))</f>
        <v>27</v>
      </c>
      <c r="B32" s="47" t="s">
        <v>157</v>
      </c>
      <c r="C32" s="33">
        <v>15</v>
      </c>
      <c r="D32" s="42">
        <v>3</v>
      </c>
      <c r="E32" s="43">
        <v>10</v>
      </c>
      <c r="F32" s="44">
        <v>10</v>
      </c>
      <c r="G32" s="45">
        <v>2</v>
      </c>
      <c r="H32" s="46">
        <v>2</v>
      </c>
      <c r="I32" s="43">
        <v>10</v>
      </c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5</v>
      </c>
    </row>
    <row r="33" spans="1:19" ht="15.75">
      <c r="A33" s="40">
        <f ca="1">RANK(S33,S$6:OFFSET(S$6,0,0,COUNTA(B$6:B$41)))</f>
        <v>28</v>
      </c>
      <c r="B33" s="47" t="s">
        <v>297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3</v>
      </c>
      <c r="I33" s="43">
        <v>4</v>
      </c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RANK(S34,S$6:OFFSET(S$6,0,0,COUNTA(B$6:B$41)))</f>
        <v>29</v>
      </c>
      <c r="B34" s="47" t="s">
        <v>295</v>
      </c>
      <c r="C34" s="33" t="s">
        <v>43</v>
      </c>
      <c r="D34" s="42">
        <v>3</v>
      </c>
      <c r="E34" s="43">
        <v>9</v>
      </c>
      <c r="F34" s="44">
        <v>5</v>
      </c>
      <c r="G34" s="45">
        <v>3</v>
      </c>
      <c r="H34" s="46">
        <v>7</v>
      </c>
      <c r="I34" s="43">
        <v>10</v>
      </c>
      <c r="J34" s="95"/>
      <c r="K34" s="89">
        <f ca="1">OFFSET(Очки!$A$2,F34,D34+OFFSET(Очки!$A$18,0,$C$42-1)-1)</f>
        <v>2</v>
      </c>
      <c r="L34" s="39">
        <f ca="1">IF(F34&lt;E34,OFFSET(Очки!$A$20,2+E34-F34,IF(D34=1,13-E34,10+D34)),0)</f>
        <v>2</v>
      </c>
      <c r="M34" s="39"/>
      <c r="N34" s="92">
        <v>-4</v>
      </c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30</v>
      </c>
      <c r="B35" s="32" t="s">
        <v>292</v>
      </c>
      <c r="C35" s="33" t="s">
        <v>43</v>
      </c>
      <c r="D35" s="42">
        <v>3</v>
      </c>
      <c r="E35" s="43">
        <v>5</v>
      </c>
      <c r="F35" s="44">
        <v>5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OFFSET(Очки!$A$2,F35,D35+OFFSET(Очки!$A$18,0,$C$42-1)-1)</f>
        <v>2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-1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5" zoomScale="80" zoomScaleNormal="80" workbookViewId="0">
      <selection activeCell="A6" sqref="A6:S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5</v>
      </c>
      <c r="F6" s="36">
        <v>3</v>
      </c>
      <c r="G6" s="37">
        <v>1</v>
      </c>
      <c r="H6" s="38">
        <v>10</v>
      </c>
      <c r="I6" s="35">
        <v>2</v>
      </c>
      <c r="J6" s="94"/>
      <c r="K6" s="86">
        <f ca="1">OFFSET(Очки!$A$2,F6,D6+OFFSET(Очки!$A$18,0,$C$42-1)-1)</f>
        <v>13</v>
      </c>
      <c r="L6" s="87">
        <f ca="1">IF(F6&lt;E6,OFFSET(Очки!$A$20,2+E6-F6,IF(D6=1,13-E6,10+D6)),0)</f>
        <v>1.7000000000000002</v>
      </c>
      <c r="M6" s="87">
        <v>2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8.1</v>
      </c>
      <c r="Q6" s="87">
        <v>2.5</v>
      </c>
      <c r="R6" s="88"/>
      <c r="S6" s="101">
        <f ca="1">SUM(J6:R6)</f>
        <v>41.3</v>
      </c>
    </row>
    <row r="7" spans="1:19" ht="15.75">
      <c r="A7" s="40">
        <f ca="1">RANK(S7,S$6:OFFSET(S$6,0,0,COUNTA(B$6:B$41)))</f>
        <v>2</v>
      </c>
      <c r="B7" s="47" t="s">
        <v>304</v>
      </c>
      <c r="C7" s="33">
        <v>10</v>
      </c>
      <c r="D7" s="42">
        <v>1</v>
      </c>
      <c r="E7" s="43">
        <v>1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OFFSET(Очки!$A$2,F7,D7+OFFSET(Очки!$A$18,0,$C$42-1)-1)</f>
        <v>15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OFFSET(Очки!$A$2,I7,G7+OFFSET(Очки!$A$18,0,$C$42-1)-1)</f>
        <v>10</v>
      </c>
      <c r="P7" s="39">
        <f ca="1">IF(I7&lt;H7,OFFSET(Очки!$A$20,2+H7-I7,IF(G7=1,13-H7,10+G7)),0)</f>
        <v>4.9000000000000004</v>
      </c>
      <c r="Q7" s="39">
        <v>0.5</v>
      </c>
      <c r="R7" s="90">
        <v>-3</v>
      </c>
      <c r="S7" s="102">
        <f ca="1">SUM(J7:R7)</f>
        <v>29.9</v>
      </c>
    </row>
    <row r="8" spans="1:19" ht="15.75">
      <c r="A8" s="40">
        <f ca="1">RANK(S8,S$6:OFFSET(S$6,0,0,COUNTA(B$6:B$41)))</f>
        <v>3</v>
      </c>
      <c r="B8" s="47" t="s">
        <v>274</v>
      </c>
      <c r="C8" s="33" t="s">
        <v>43</v>
      </c>
      <c r="D8" s="42">
        <v>1</v>
      </c>
      <c r="E8" s="43">
        <v>2</v>
      </c>
      <c r="F8" s="44">
        <v>2</v>
      </c>
      <c r="G8" s="45">
        <v>1</v>
      </c>
      <c r="H8" s="46">
        <v>9</v>
      </c>
      <c r="I8" s="43">
        <v>6</v>
      </c>
      <c r="J8" s="95"/>
      <c r="K8" s="89">
        <f ca="1">OFFSET(Очки!$A$2,F8,D8+OFFSET(Очки!$A$18,0,$C$42-1)-1)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OFFSET(Очки!$A$2,I8,G8+OFFSET(Очки!$A$18,0,$C$42-1)-1)</f>
        <v>10.5</v>
      </c>
      <c r="P8" s="39">
        <f ca="1">IF(I8&lt;H8,OFFSET(Очки!$A$20,2+H8-I8,IF(G8=1,13-H8,10+G8)),0)</f>
        <v>3.5</v>
      </c>
      <c r="Q8" s="39"/>
      <c r="R8" s="90"/>
      <c r="S8" s="102">
        <f ca="1">SUM(J8:R8)</f>
        <v>29.5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7</v>
      </c>
      <c r="F9" s="44">
        <v>6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1.1000000000000001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</v>
      </c>
      <c r="R9" s="90"/>
      <c r="S9" s="102">
        <f ca="1">SUM(J9:R9)</f>
        <v>28.1</v>
      </c>
    </row>
    <row r="10" spans="1:19" ht="15.75">
      <c r="A10" s="40">
        <f ca="1">RANK(S10,S$6:OFFSET(S$6,0,0,COUNTA(B$6:B$41)))</f>
        <v>5</v>
      </c>
      <c r="B10" s="48" t="s">
        <v>65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3</v>
      </c>
      <c r="I10" s="43">
        <v>5</v>
      </c>
      <c r="J10" s="95">
        <v>1.5</v>
      </c>
      <c r="K10" s="89">
        <f ca="1">OFFSET(Очки!$A$2,F10,D10+OFFSET(Очки!$A$18,0,$C$42-1)-1)</f>
        <v>11</v>
      </c>
      <c r="L10" s="39">
        <f ca="1">IF(F10&lt;E10,OFFSET(Очки!$A$20,2+E10-F10,IF(D10=1,13-E10,10+D10)),0)</f>
        <v>4.5</v>
      </c>
      <c r="M10" s="39"/>
      <c r="N10" s="92"/>
      <c r="O10" s="89">
        <f ca="1">OFFSET(Очки!$A$2,I10,G10+OFFSET(Очки!$A$18,0,$C$42-1)-1)</f>
        <v>11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28</v>
      </c>
    </row>
    <row r="11" spans="1:19" ht="15.75">
      <c r="A11" s="40">
        <f ca="1">RANK(S11,S$6:OFFSET(S$6,0,0,COUNTA(B$6:B$41)))</f>
        <v>6</v>
      </c>
      <c r="B11" s="32" t="s">
        <v>242</v>
      </c>
      <c r="C11" s="33" t="s">
        <v>43</v>
      </c>
      <c r="D11" s="42"/>
      <c r="E11" s="43">
        <v>11</v>
      </c>
      <c r="F11" s="44">
        <v>7</v>
      </c>
      <c r="G11" s="45">
        <v>1</v>
      </c>
      <c r="H11" s="46">
        <v>7</v>
      </c>
      <c r="I11" s="43">
        <v>4</v>
      </c>
      <c r="J11" s="95">
        <v>2.5</v>
      </c>
      <c r="K11" s="89">
        <f ca="1">OFFSET(Очки!$A$2,F11,D11+OFFSET(Очки!$A$18,0,$C$42-1)-1)</f>
        <v>7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3</v>
      </c>
      <c r="Q11" s="39"/>
      <c r="R11" s="90"/>
      <c r="S11" s="102">
        <f ca="1">SUM(J11:R11)</f>
        <v>25</v>
      </c>
    </row>
    <row r="12" spans="1:19" ht="15.75">
      <c r="A12" s="40">
        <f ca="1">RANK(S12,S$6:OFFSET(S$6,0,0,COUNTA(B$6:B$41)))</f>
        <v>7</v>
      </c>
      <c r="B12" s="47" t="s">
        <v>198</v>
      </c>
      <c r="C12" s="33" t="s">
        <v>43</v>
      </c>
      <c r="D12" s="42">
        <v>2</v>
      </c>
      <c r="E12" s="43">
        <v>10</v>
      </c>
      <c r="F12" s="44">
        <v>3</v>
      </c>
      <c r="G12" s="45">
        <v>1</v>
      </c>
      <c r="H12" s="46">
        <v>2</v>
      </c>
      <c r="I12" s="43">
        <v>3</v>
      </c>
      <c r="J12" s="95"/>
      <c r="K12" s="89">
        <f ca="1">OFFSET(Очки!$A$2,F12,D12+OFFSET(Очки!$A$18,0,$C$42-1)-1)</f>
        <v>7</v>
      </c>
      <c r="L12" s="39">
        <f ca="1">IF(F12&lt;E12,OFFSET(Очки!$A$20,2+E12-F12,IF(D12=1,13-E12,10+D12)),0)</f>
        <v>4.9000000000000004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24.9</v>
      </c>
    </row>
    <row r="13" spans="1:19" ht="15.75">
      <c r="A13" s="40">
        <f ca="1">RANK(S13,S$6:OFFSET(S$6,0,0,COUNTA(B$6:B$41)))</f>
        <v>8</v>
      </c>
      <c r="B13" s="48" t="s">
        <v>170</v>
      </c>
      <c r="C13" s="33" t="s">
        <v>43</v>
      </c>
      <c r="D13" s="42">
        <v>2</v>
      </c>
      <c r="E13" s="43">
        <v>9</v>
      </c>
      <c r="F13" s="44">
        <v>4</v>
      </c>
      <c r="G13" s="45">
        <v>2</v>
      </c>
      <c r="H13" s="46">
        <v>10</v>
      </c>
      <c r="I13" s="43">
        <v>1</v>
      </c>
      <c r="J13" s="95"/>
      <c r="K13" s="89">
        <f ca="1">OFFSET(Очки!$A$2,F13,D13+OFFSET(Очки!$A$18,0,$C$42-1)-1)</f>
        <v>6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OFFSET(Очки!$A$2,I13,G13+OFFSET(Очки!$A$18,0,$C$42-1)-1)</f>
        <v>9</v>
      </c>
      <c r="P13" s="39">
        <f ca="1">IF(I13&lt;H13,OFFSET(Очки!$A$20,2+H13-I13,IF(G13=1,13-H13,10+G13)),0)</f>
        <v>6.3</v>
      </c>
      <c r="Q13" s="39"/>
      <c r="R13" s="90"/>
      <c r="S13" s="102">
        <f ca="1">SUM(J13:R13)</f>
        <v>24.8</v>
      </c>
    </row>
    <row r="14" spans="1:19" ht="15.75">
      <c r="A14" s="40">
        <f ca="1">RANK(S14,S$6:OFFSET(S$6,0,0,COUNTA(B$6:B$41)))</f>
        <v>9</v>
      </c>
      <c r="B14" s="48" t="s">
        <v>60</v>
      </c>
      <c r="C14" s="33">
        <v>12.5</v>
      </c>
      <c r="D14" s="42">
        <v>1</v>
      </c>
      <c r="E14" s="43">
        <v>3</v>
      </c>
      <c r="F14" s="44">
        <v>4</v>
      </c>
      <c r="G14" s="45">
        <v>2</v>
      </c>
      <c r="H14" s="46">
        <v>9</v>
      </c>
      <c r="I14" s="43">
        <v>3</v>
      </c>
      <c r="J14" s="95"/>
      <c r="K14" s="89">
        <f ca="1">OFFSET(Очки!$A$2,F14,D14+OFFSET(Очки!$A$18,0,$C$42-1)-1)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7</v>
      </c>
      <c r="P14" s="39">
        <f ca="1">IF(I14&lt;H14,OFFSET(Очки!$A$20,2+H14-I14,IF(G14=1,13-H14,10+G14)),0)</f>
        <v>4.2</v>
      </c>
      <c r="Q14" s="39"/>
      <c r="R14" s="90"/>
      <c r="S14" s="102">
        <f ca="1">SUM(J14:R14)</f>
        <v>23.2</v>
      </c>
    </row>
    <row r="15" spans="1:19" ht="15.75">
      <c r="A15" s="40">
        <f ca="1">RANK(S15,S$6:OFFSET(S$6,0,0,COUNTA(B$6:B$41)))</f>
        <v>10</v>
      </c>
      <c r="B15" s="47" t="s">
        <v>303</v>
      </c>
      <c r="C15" s="33" t="s">
        <v>43</v>
      </c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8</v>
      </c>
      <c r="J15" s="95">
        <v>1</v>
      </c>
      <c r="K15" s="89">
        <f ca="1">OFFSET(Очки!$A$2,F15,D15+OFFSET(Очки!$A$18,0,$C$42-1)-1)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ca="1">SUM(J15:R15)</f>
        <v>21</v>
      </c>
    </row>
    <row r="16" spans="1:19" ht="15.75">
      <c r="A16" s="40">
        <f ca="1">RANK(S16,S$6:OFFSET(S$6,0,0,COUNTA(B$6:B$41)))</f>
        <v>11</v>
      </c>
      <c r="B16" s="47" t="s">
        <v>188</v>
      </c>
      <c r="C16" s="33">
        <v>15</v>
      </c>
      <c r="D16" s="42">
        <v>1</v>
      </c>
      <c r="E16" s="43">
        <v>10</v>
      </c>
      <c r="F16" s="44">
        <v>10</v>
      </c>
      <c r="G16" s="45">
        <v>1</v>
      </c>
      <c r="H16" s="46">
        <v>4</v>
      </c>
      <c r="I16" s="43">
        <v>11</v>
      </c>
      <c r="J16" s="95">
        <v>2</v>
      </c>
      <c r="K16" s="89">
        <f ca="1">OFFSET(Очки!$A$2,F16,D16+OFFSET(Очки!$A$18,0,$C$42-1)-1)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8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ca="1">SUM(J16:R16)</f>
        <v>20.5</v>
      </c>
    </row>
    <row r="17" spans="1:19" ht="15.75">
      <c r="A17" s="40">
        <f ca="1">RANK(S17,S$6:OFFSET(S$6,0,0,COUNTA(B$6:B$41)))</f>
        <v>12</v>
      </c>
      <c r="B17" s="47" t="s">
        <v>258</v>
      </c>
      <c r="C17" s="33">
        <v>7.5</v>
      </c>
      <c r="D17" s="42">
        <v>1</v>
      </c>
      <c r="E17" s="43">
        <v>6</v>
      </c>
      <c r="F17" s="44">
        <v>7</v>
      </c>
      <c r="G17" s="45">
        <v>1</v>
      </c>
      <c r="H17" s="46">
        <v>8</v>
      </c>
      <c r="I17" s="43">
        <v>10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>
        <v>1</v>
      </c>
      <c r="N17" s="92"/>
      <c r="O17" s="89">
        <f ca="1">OFFSET(Очки!$A$2,I17,G17+OFFSET(Очки!$A$18,0,$C$42-1)-1)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19.5</v>
      </c>
    </row>
    <row r="18" spans="1:19" ht="15.75">
      <c r="A18" s="40">
        <f ca="1">RANK(S18,S$6:OFFSET(S$6,0,0,COUNTA(B$6:B$41)))</f>
        <v>13</v>
      </c>
      <c r="B18" s="47" t="s">
        <v>280</v>
      </c>
      <c r="C18" s="33" t="s">
        <v>43</v>
      </c>
      <c r="D18" s="42">
        <v>1</v>
      </c>
      <c r="E18" s="43">
        <v>4</v>
      </c>
      <c r="F18" s="44">
        <v>11</v>
      </c>
      <c r="G18" s="45">
        <v>1</v>
      </c>
      <c r="H18" s="46">
        <v>5</v>
      </c>
      <c r="I18" s="43">
        <v>9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17</v>
      </c>
    </row>
    <row r="19" spans="1:19" ht="15.75">
      <c r="A19" s="40">
        <f ca="1">RANK(S19,S$6:OFFSET(S$6,0,0,COUNTA(B$6:B$41)))</f>
        <v>14</v>
      </c>
      <c r="B19" s="47" t="s">
        <v>262</v>
      </c>
      <c r="C19" s="33">
        <v>10</v>
      </c>
      <c r="D19" s="42">
        <v>2</v>
      </c>
      <c r="E19" s="43">
        <v>4</v>
      </c>
      <c r="F19" s="44">
        <v>1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OFFSET(Очки!$A$2,F19,D19+OFFSET(Очки!$A$18,0,$C$42-1)-1)</f>
        <v>9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OFFSET(Очки!$A$2,I19,G19+OFFSET(Очки!$A$18,0,$C$42-1)-1)</f>
        <v>4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15.799999999999999</v>
      </c>
    </row>
    <row r="20" spans="1:19" ht="15.75">
      <c r="A20" s="40">
        <f ca="1">RANK(S20,S$6:OFFSET(S$6,0,0,COUNTA(B$6:B$41)))</f>
        <v>15</v>
      </c>
      <c r="B20" s="47" t="s">
        <v>302</v>
      </c>
      <c r="C20" s="33" t="s">
        <v>43</v>
      </c>
      <c r="D20" s="42">
        <v>2</v>
      </c>
      <c r="E20" s="43">
        <v>1</v>
      </c>
      <c r="F20" s="44">
        <v>2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8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</v>
      </c>
    </row>
    <row r="21" spans="1:19" ht="15.75">
      <c r="A21" s="40">
        <f ca="1">RANK(S21,S$6:OFFSET(S$6,0,0,COUNTA(B$6:B$41)))</f>
        <v>16</v>
      </c>
      <c r="B21" s="47" t="s">
        <v>293</v>
      </c>
      <c r="C21" s="33" t="s">
        <v>43</v>
      </c>
      <c r="D21" s="42">
        <v>2</v>
      </c>
      <c r="E21" s="43">
        <v>6</v>
      </c>
      <c r="F21" s="44">
        <v>10</v>
      </c>
      <c r="G21" s="45">
        <v>2</v>
      </c>
      <c r="H21" s="46">
        <v>1</v>
      </c>
      <c r="I21" s="43">
        <v>2</v>
      </c>
      <c r="J21" s="95"/>
      <c r="K21" s="89">
        <f ca="1">OFFSET(Очки!$A$2,F21,D21+OFFSET(Очки!$A$18,0,$C$42-1)-1)</f>
        <v>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8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10.5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8</v>
      </c>
      <c r="F22" s="44">
        <v>7</v>
      </c>
      <c r="G22" s="45">
        <v>2</v>
      </c>
      <c r="H22" s="46">
        <v>6</v>
      </c>
      <c r="I22" s="43">
        <v>8</v>
      </c>
      <c r="J22" s="95"/>
      <c r="K22" s="89">
        <f ca="1">OFFSET(Очки!$A$2,F22,D22+OFFSET(Очки!$A$18,0,$C$42-1)-1)</f>
        <v>4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3.5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8.1999999999999993</v>
      </c>
    </row>
    <row r="23" spans="1:19" ht="15.75">
      <c r="A23" s="40">
        <f ca="1">RANK(S23,S$6:OFFSET(S$6,0,0,COUNTA(B$6:B$41)))</f>
        <v>18</v>
      </c>
      <c r="B23" s="47" t="s">
        <v>305</v>
      </c>
      <c r="C23" s="33" t="s">
        <v>43</v>
      </c>
      <c r="D23" s="42">
        <v>2</v>
      </c>
      <c r="E23" s="43">
        <v>5</v>
      </c>
      <c r="F23" s="44">
        <v>9</v>
      </c>
      <c r="G23" s="45">
        <v>2</v>
      </c>
      <c r="H23" s="46">
        <v>5</v>
      </c>
      <c r="I23" s="43">
        <v>6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7.5</v>
      </c>
    </row>
    <row r="24" spans="1:19" ht="15.75">
      <c r="A24" s="40">
        <f ca="1">RANK(S24,S$6:OFFSET(S$6,0,0,COUNTA(B$6:B$41)))</f>
        <v>19</v>
      </c>
      <c r="B24" s="47" t="s">
        <v>306</v>
      </c>
      <c r="C24" s="33">
        <v>10</v>
      </c>
      <c r="D24" s="42">
        <v>2</v>
      </c>
      <c r="E24" s="43">
        <v>2</v>
      </c>
      <c r="F24" s="44">
        <v>6</v>
      </c>
      <c r="G24" s="45">
        <v>2</v>
      </c>
      <c r="H24" s="46">
        <v>2</v>
      </c>
      <c r="I24" s="43">
        <v>10</v>
      </c>
      <c r="J24" s="95"/>
      <c r="K24" s="89">
        <f ca="1">OFFSET(Очки!$A$2,F24,D24+OFFSET(Очки!$A$18,0,$C$42-1)-1)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2.5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>
      <c r="A25" s="40">
        <f ca="1">RANK(S25,S$6:OFFSET(S$6,0,0,COUNTA(B$6:B$41)))</f>
        <v>20</v>
      </c>
      <c r="B25" s="32" t="s">
        <v>266</v>
      </c>
      <c r="C25" s="33" t="s">
        <v>43</v>
      </c>
      <c r="D25" s="42">
        <v>2</v>
      </c>
      <c r="E25" s="43">
        <v>7</v>
      </c>
      <c r="F25" s="44">
        <v>5</v>
      </c>
      <c r="G25" s="45">
        <v>2</v>
      </c>
      <c r="H25" s="46">
        <v>7</v>
      </c>
      <c r="I25" s="43">
        <v>5</v>
      </c>
      <c r="J25" s="95"/>
      <c r="K25" s="89">
        <f ca="1">OFFSET(Очки!$A$2,F25,D25+OFFSET(Очки!$A$18,0,$C$42-1)-1)</f>
        <v>5</v>
      </c>
      <c r="L25" s="39">
        <f ca="1">IF(F25&lt;E25,OFFSET(Очки!$A$20,2+E25-F25,IF(D25=1,13-E25,10+D25)),0)</f>
        <v>1.4</v>
      </c>
      <c r="M25" s="39"/>
      <c r="N25" s="92">
        <f>-5-1</f>
        <v>-6</v>
      </c>
      <c r="O25" s="89">
        <f ca="1">OFFSET(Очки!$A$2,I25,G25+OFFSET(Очки!$A$18,0,$C$42-1)-1)</f>
        <v>5</v>
      </c>
      <c r="P25" s="39">
        <f ca="1">IF(I25&lt;H25,OFFSET(Очки!$A$20,2+H25-I25,IF(G25=1,13-H25,10+G25)),0)</f>
        <v>1.4</v>
      </c>
      <c r="Q25" s="39"/>
      <c r="R25" s="90"/>
      <c r="S25" s="102">
        <f ca="1">SUM(J25:R25)</f>
        <v>6.8000000000000007</v>
      </c>
    </row>
    <row r="26" spans="1:19" ht="15.75">
      <c r="A26" s="40">
        <f ca="1">RANK(S26,S$6:OFFSET(S$6,0,0,COUNTA(B$6:B$41)))</f>
        <v>21</v>
      </c>
      <c r="B26" s="47" t="s">
        <v>307</v>
      </c>
      <c r="C26" s="33">
        <v>10</v>
      </c>
      <c r="D26" s="42">
        <v>2</v>
      </c>
      <c r="E26" s="43">
        <v>3</v>
      </c>
      <c r="F26" s="44">
        <v>8</v>
      </c>
      <c r="G26" s="45">
        <v>2</v>
      </c>
      <c r="H26" s="46">
        <v>3</v>
      </c>
      <c r="I26" s="43">
        <v>9</v>
      </c>
      <c r="J26" s="95"/>
      <c r="K26" s="89">
        <f ca="1">OFFSET(Очки!$A$2,F26,D26+OFFSET(Очки!$A$18,0,$C$42-1)-1)</f>
        <v>3.5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6.5</v>
      </c>
    </row>
    <row r="27" spans="1:19" ht="15.75">
      <c r="A27" s="40">
        <f ca="1">RANK(S27,S$6:OFFSET(S$6,0,0,COUNTA(B$6:B$41)))</f>
        <v>22</v>
      </c>
      <c r="B27" s="48" t="s">
        <v>301</v>
      </c>
      <c r="C27" s="33" t="s">
        <v>43</v>
      </c>
      <c r="D27" s="42">
        <v>2</v>
      </c>
      <c r="E27" s="43">
        <v>11</v>
      </c>
      <c r="F27" s="44">
        <v>11</v>
      </c>
      <c r="G27" s="45">
        <v>2</v>
      </c>
      <c r="H27" s="46">
        <v>11</v>
      </c>
      <c r="I27" s="43">
        <v>11</v>
      </c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>
        <f ca="1">RANK(S28,S$6:OFFSET(S$6,0,0,COUNTA(B$6:B$41)))</f>
        <v>22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6:S41" ca="1" si="0">SUM(J28:R28)</f>
        <v>0</v>
      </c>
    </row>
    <row r="29" spans="1:19" ht="15.75" hidden="1">
      <c r="A29" s="40">
        <f ca="1">RANK(S29,S$6:OFFSET(S$6,0,0,COUNTA(B$6:B$41)))</f>
        <v>22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>
        <f ca="1">RANK(S30,S$6:OFFSET(S$6,0,0,COUNTA(B$6:B$41)))</f>
        <v>22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>
        <f ca="1">RANK(S31,S$6:OFFSET(S$6,0,0,COUNTA(B$6:B$41)))</f>
        <v>22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>
        <f ca="1">RANK(S32,S$6:OFFSET(S$6,0,0,COUNTA(B$6:B$41)))</f>
        <v>22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>
        <f ca="1">RANK(S33,S$6:OFFSET(S$6,0,0,COUNTA(B$6:B$41)))</f>
        <v>22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>
        <f ca="1">RANK(S34,S$6:OFFSET(S$6,0,0,COUNTA(B$6:B$41)))</f>
        <v>22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>
        <f ca="1">RANK(S35,S$6:OFFSET(S$6,0,0,COUNTA(B$6:B$41)))</f>
        <v>22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RANK(S36,S$6:OFFSET(S$6,0,0,COUNTA(B$6:B$41)))</f>
        <v>22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RANK(S37,S$6:OFFSET(S$6,0,0,COUNTA(B$6:B$41)))</f>
        <v>22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RANK(S38,S$6:OFFSET(S$6,0,0,COUNTA(B$6:B$41)))</f>
        <v>22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RANK(S39,S$6:OFFSET(S$6,0,0,COUNTA(B$6:B$41)))</f>
        <v>22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RANK(S40,S$6:OFFSET(S$6,0,0,COUNTA(B$6:B$41)))</f>
        <v>22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22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22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7">
    <sortCondition descending="1" ref="S6:S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24.09</vt:lpstr>
      <vt:lpstr>01.10</vt:lpstr>
      <vt:lpstr>08.10</vt:lpstr>
      <vt:lpstr>mkn (14)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2019-10-08T19:23:15Z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