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9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10.07" sheetId="48" r:id="rId6"/>
    <sheet name="17.07" sheetId="49" r:id="rId7"/>
    <sheet name="24.07" sheetId="50" r:id="rId8"/>
    <sheet name="31.07" sheetId="51" r:id="rId9"/>
    <sheet name="07.08" sheetId="52" r:id="rId10"/>
    <sheet name="форма (19)" sheetId="53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53" l="1"/>
  <c r="V33" i="53" s="1"/>
  <c r="W33" i="53"/>
  <c r="S33" i="53"/>
  <c r="O33" i="53"/>
  <c r="W32" i="53"/>
  <c r="S32" i="53"/>
  <c r="O32" i="53"/>
  <c r="W31" i="53"/>
  <c r="S31" i="53"/>
  <c r="O31" i="53"/>
  <c r="W30" i="53"/>
  <c r="S30" i="53"/>
  <c r="O30" i="53"/>
  <c r="W29" i="53"/>
  <c r="S29" i="53"/>
  <c r="O29" i="53"/>
  <c r="W28" i="53"/>
  <c r="S28" i="53"/>
  <c r="O28" i="53"/>
  <c r="W27" i="53"/>
  <c r="S27" i="53"/>
  <c r="O27" i="53"/>
  <c r="W26" i="53"/>
  <c r="S26" i="53"/>
  <c r="O26" i="53"/>
  <c r="W25" i="53"/>
  <c r="S25" i="53"/>
  <c r="O25" i="53"/>
  <c r="W24" i="53"/>
  <c r="S24" i="53"/>
  <c r="O24" i="53"/>
  <c r="W23" i="53"/>
  <c r="V23" i="53"/>
  <c r="S23" i="53"/>
  <c r="R23" i="53"/>
  <c r="O23" i="53"/>
  <c r="N23" i="53"/>
  <c r="W22" i="53"/>
  <c r="V22" i="53"/>
  <c r="S22" i="53"/>
  <c r="R22" i="53"/>
  <c r="O22" i="53"/>
  <c r="N22" i="53"/>
  <c r="W21" i="53"/>
  <c r="V21" i="53"/>
  <c r="S21" i="53"/>
  <c r="R21" i="53"/>
  <c r="O21" i="53"/>
  <c r="N21" i="53"/>
  <c r="W20" i="53"/>
  <c r="V20" i="53"/>
  <c r="S20" i="53"/>
  <c r="R20" i="53"/>
  <c r="O20" i="53"/>
  <c r="N20" i="53"/>
  <c r="W19" i="53"/>
  <c r="V19" i="53"/>
  <c r="S19" i="53"/>
  <c r="R19" i="53"/>
  <c r="O19" i="53"/>
  <c r="N19" i="53"/>
  <c r="W18" i="53"/>
  <c r="V18" i="53"/>
  <c r="S18" i="53"/>
  <c r="R18" i="53"/>
  <c r="O18" i="53"/>
  <c r="N18" i="53"/>
  <c r="W17" i="53"/>
  <c r="V17" i="53"/>
  <c r="S17" i="53"/>
  <c r="R17" i="53"/>
  <c r="O17" i="53"/>
  <c r="N17" i="53"/>
  <c r="W16" i="53"/>
  <c r="V16" i="53"/>
  <c r="S16" i="53"/>
  <c r="R16" i="53"/>
  <c r="O16" i="53"/>
  <c r="N16" i="53"/>
  <c r="W15" i="53"/>
  <c r="V15" i="53"/>
  <c r="S15" i="53"/>
  <c r="R15" i="53"/>
  <c r="O15" i="53"/>
  <c r="N15" i="53"/>
  <c r="W14" i="53"/>
  <c r="V14" i="53"/>
  <c r="S14" i="53"/>
  <c r="R14" i="53"/>
  <c r="O14" i="53"/>
  <c r="N14" i="53"/>
  <c r="W13" i="53"/>
  <c r="V13" i="53"/>
  <c r="S13" i="53"/>
  <c r="R13" i="53"/>
  <c r="O13" i="53"/>
  <c r="N13" i="53"/>
  <c r="W12" i="53"/>
  <c r="V12" i="53"/>
  <c r="S12" i="53"/>
  <c r="R12" i="53"/>
  <c r="O12" i="53"/>
  <c r="N12" i="53"/>
  <c r="W11" i="53"/>
  <c r="V11" i="53"/>
  <c r="S11" i="53"/>
  <c r="R11" i="53"/>
  <c r="O11" i="53"/>
  <c r="N11" i="53"/>
  <c r="W10" i="53"/>
  <c r="V10" i="53"/>
  <c r="S10" i="53"/>
  <c r="R10" i="53"/>
  <c r="O10" i="53"/>
  <c r="N10" i="53"/>
  <c r="W9" i="53"/>
  <c r="V9" i="53"/>
  <c r="S9" i="53"/>
  <c r="R9" i="53"/>
  <c r="O9" i="53"/>
  <c r="N9" i="53"/>
  <c r="W8" i="53"/>
  <c r="V8" i="53"/>
  <c r="S8" i="53"/>
  <c r="R8" i="53"/>
  <c r="O8" i="53"/>
  <c r="N8" i="53"/>
  <c r="W7" i="53"/>
  <c r="V7" i="53"/>
  <c r="S7" i="53"/>
  <c r="R7" i="53"/>
  <c r="O7" i="53"/>
  <c r="N7" i="53"/>
  <c r="W6" i="53"/>
  <c r="V6" i="53"/>
  <c r="S6" i="53"/>
  <c r="R6" i="53"/>
  <c r="O6" i="53"/>
  <c r="N6" i="53"/>
  <c r="AA3" i="53"/>
  <c r="AB8" i="53" l="1"/>
  <c r="A8" i="53" s="1"/>
  <c r="AB10" i="53"/>
  <c r="A10" i="53" s="1"/>
  <c r="AB11" i="53"/>
  <c r="A11" i="53" s="1"/>
  <c r="AB9" i="53"/>
  <c r="A9" i="53" s="1"/>
  <c r="AB14" i="53"/>
  <c r="A14" i="53" s="1"/>
  <c r="AB15" i="53"/>
  <c r="A15" i="53" s="1"/>
  <c r="AB12" i="53"/>
  <c r="A12" i="53" s="1"/>
  <c r="AB6" i="53"/>
  <c r="A6" i="53" s="1"/>
  <c r="AB7" i="53"/>
  <c r="A7" i="53" s="1"/>
  <c r="AB13" i="53"/>
  <c r="A13" i="53" s="1"/>
  <c r="AB20" i="53"/>
  <c r="A20" i="53" s="1"/>
  <c r="AB16" i="53"/>
  <c r="A16" i="53" s="1"/>
  <c r="AB17" i="53"/>
  <c r="A17" i="53" s="1"/>
  <c r="AB19" i="53"/>
  <c r="A19" i="53" s="1"/>
  <c r="AB18" i="53"/>
  <c r="A18" i="53" s="1"/>
  <c r="AB23" i="53"/>
  <c r="A23" i="53" s="1"/>
  <c r="AB21" i="53"/>
  <c r="A21" i="53" s="1"/>
  <c r="AB22" i="53"/>
  <c r="A22" i="53" s="1"/>
  <c r="N24" i="53"/>
  <c r="R24" i="53"/>
  <c r="V24" i="53"/>
  <c r="N25" i="53"/>
  <c r="R25" i="53"/>
  <c r="V25" i="53"/>
  <c r="N26" i="53"/>
  <c r="R26" i="53"/>
  <c r="V26" i="53"/>
  <c r="N27" i="53"/>
  <c r="R27" i="53"/>
  <c r="V27" i="53"/>
  <c r="N28" i="53"/>
  <c r="R28" i="53"/>
  <c r="V28" i="53"/>
  <c r="N29" i="53"/>
  <c r="R29" i="53"/>
  <c r="V29" i="53"/>
  <c r="N30" i="53"/>
  <c r="R30" i="53"/>
  <c r="V30" i="53"/>
  <c r="N31" i="53"/>
  <c r="R31" i="53"/>
  <c r="V31" i="53"/>
  <c r="N32" i="53"/>
  <c r="R32" i="53"/>
  <c r="V32" i="53"/>
  <c r="N33" i="53"/>
  <c r="R33" i="53"/>
  <c r="C34" i="52"/>
  <c r="W33" i="52"/>
  <c r="V33" i="52"/>
  <c r="S33" i="52"/>
  <c r="R33" i="52"/>
  <c r="O33" i="52"/>
  <c r="N33" i="52"/>
  <c r="W32" i="52"/>
  <c r="V32" i="52"/>
  <c r="S32" i="52"/>
  <c r="R32" i="52"/>
  <c r="O32" i="52"/>
  <c r="N32" i="52"/>
  <c r="W31" i="52"/>
  <c r="V31" i="52"/>
  <c r="S31" i="52"/>
  <c r="R31" i="52"/>
  <c r="O31" i="52"/>
  <c r="N31" i="52"/>
  <c r="W30" i="52"/>
  <c r="V30" i="52"/>
  <c r="S30" i="52"/>
  <c r="R30" i="52"/>
  <c r="O30" i="52"/>
  <c r="N30" i="52"/>
  <c r="W29" i="52"/>
  <c r="V29" i="52"/>
  <c r="S29" i="52"/>
  <c r="R29" i="52"/>
  <c r="O29" i="52"/>
  <c r="N29" i="52"/>
  <c r="W28" i="52"/>
  <c r="V28" i="52"/>
  <c r="S28" i="52"/>
  <c r="R28" i="52"/>
  <c r="O28" i="52"/>
  <c r="N28" i="52"/>
  <c r="W27" i="52"/>
  <c r="V27" i="52"/>
  <c r="S27" i="52"/>
  <c r="R27" i="52"/>
  <c r="O27" i="52"/>
  <c r="N27" i="52"/>
  <c r="W26" i="52"/>
  <c r="V26" i="52"/>
  <c r="S26" i="52"/>
  <c r="R26" i="52"/>
  <c r="O26" i="52"/>
  <c r="N26" i="52"/>
  <c r="W25" i="52"/>
  <c r="V25" i="52"/>
  <c r="S25" i="52"/>
  <c r="R25" i="52"/>
  <c r="O25" i="52"/>
  <c r="N25" i="52"/>
  <c r="W24" i="52"/>
  <c r="V24" i="52"/>
  <c r="S24" i="52"/>
  <c r="R24" i="52"/>
  <c r="O24" i="52"/>
  <c r="N24" i="52"/>
  <c r="W23" i="52"/>
  <c r="V23" i="52"/>
  <c r="S23" i="52"/>
  <c r="R23" i="52"/>
  <c r="O23" i="52"/>
  <c r="N23" i="52"/>
  <c r="W8" i="52"/>
  <c r="V8" i="52"/>
  <c r="S8" i="52"/>
  <c r="R8" i="52"/>
  <c r="O8" i="52"/>
  <c r="N8" i="52"/>
  <c r="W11" i="52"/>
  <c r="V11" i="52"/>
  <c r="S11" i="52"/>
  <c r="R11" i="52"/>
  <c r="O11" i="52"/>
  <c r="N11" i="52"/>
  <c r="W16" i="52"/>
  <c r="V16" i="52"/>
  <c r="S16" i="52"/>
  <c r="R16" i="52"/>
  <c r="O16" i="52"/>
  <c r="N16" i="52"/>
  <c r="W9" i="52"/>
  <c r="V9" i="52"/>
  <c r="S9" i="52"/>
  <c r="R9" i="52"/>
  <c r="O9" i="52"/>
  <c r="N9" i="52"/>
  <c r="W15" i="52"/>
  <c r="V15" i="52"/>
  <c r="S15" i="52"/>
  <c r="R15" i="52"/>
  <c r="O15" i="52"/>
  <c r="N15" i="52"/>
  <c r="W7" i="52"/>
  <c r="V7" i="52"/>
  <c r="S7" i="52"/>
  <c r="R7" i="52"/>
  <c r="O7" i="52"/>
  <c r="N7" i="52"/>
  <c r="W20" i="52"/>
  <c r="V20" i="52"/>
  <c r="S20" i="52"/>
  <c r="R20" i="52"/>
  <c r="O20" i="52"/>
  <c r="N20" i="52"/>
  <c r="W21" i="52"/>
  <c r="V21" i="52"/>
  <c r="S21" i="52"/>
  <c r="R21" i="52"/>
  <c r="O21" i="52"/>
  <c r="N21" i="52"/>
  <c r="W12" i="52"/>
  <c r="V12" i="52"/>
  <c r="S12" i="52"/>
  <c r="R12" i="52"/>
  <c r="O12" i="52"/>
  <c r="N12" i="52"/>
  <c r="W22" i="52"/>
  <c r="V22" i="52"/>
  <c r="S22" i="52"/>
  <c r="R22" i="52"/>
  <c r="O22" i="52"/>
  <c r="N22" i="52"/>
  <c r="W19" i="52"/>
  <c r="V19" i="52"/>
  <c r="S19" i="52"/>
  <c r="R19" i="52"/>
  <c r="O19" i="52"/>
  <c r="N19" i="52"/>
  <c r="W18" i="52"/>
  <c r="V18" i="52"/>
  <c r="S18" i="52"/>
  <c r="R18" i="52"/>
  <c r="O18" i="52"/>
  <c r="N18" i="52"/>
  <c r="W10" i="52"/>
  <c r="V10" i="52"/>
  <c r="S10" i="52"/>
  <c r="R10" i="52"/>
  <c r="O10" i="52"/>
  <c r="N10" i="52"/>
  <c r="W14" i="52"/>
  <c r="V14" i="52"/>
  <c r="S14" i="52"/>
  <c r="R14" i="52"/>
  <c r="O14" i="52"/>
  <c r="N14" i="52"/>
  <c r="W13" i="52"/>
  <c r="V13" i="52"/>
  <c r="S13" i="52"/>
  <c r="R13" i="52"/>
  <c r="O13" i="52"/>
  <c r="N13" i="52"/>
  <c r="W17" i="52"/>
  <c r="V17" i="52"/>
  <c r="S17" i="52"/>
  <c r="R17" i="52"/>
  <c r="O17" i="52"/>
  <c r="N17" i="52"/>
  <c r="W6" i="52"/>
  <c r="V6" i="52"/>
  <c r="S6" i="52"/>
  <c r="R6" i="52"/>
  <c r="O6" i="52"/>
  <c r="N6" i="52"/>
  <c r="AA3" i="52"/>
  <c r="AB33" i="53" l="1"/>
  <c r="A33" i="53" s="1"/>
  <c r="AB31" i="53"/>
  <c r="A31" i="53" s="1"/>
  <c r="AB29" i="53"/>
  <c r="A29" i="53" s="1"/>
  <c r="AB27" i="53"/>
  <c r="A27" i="53" s="1"/>
  <c r="AB25" i="53"/>
  <c r="A25" i="53" s="1"/>
  <c r="AB32" i="53"/>
  <c r="A32" i="53" s="1"/>
  <c r="AB30" i="53"/>
  <c r="A30" i="53" s="1"/>
  <c r="AB28" i="53"/>
  <c r="A28" i="53" s="1"/>
  <c r="AB26" i="53"/>
  <c r="A26" i="53" s="1"/>
  <c r="AB24" i="53"/>
  <c r="A24" i="53" s="1"/>
  <c r="AB6" i="52"/>
  <c r="AB14" i="52"/>
  <c r="AB22" i="52"/>
  <c r="AB12" i="52"/>
  <c r="AB18" i="52"/>
  <c r="AB7" i="52"/>
  <c r="AB19" i="52"/>
  <c r="AB23" i="52"/>
  <c r="AB27" i="52"/>
  <c r="AB28" i="52"/>
  <c r="AB29" i="52"/>
  <c r="AB30" i="52"/>
  <c r="AB31" i="52"/>
  <c r="AB32" i="52"/>
  <c r="AB17" i="52"/>
  <c r="AB21" i="52"/>
  <c r="AB9" i="52"/>
  <c r="AB15" i="52"/>
  <c r="AB20" i="52"/>
  <c r="AB33" i="52"/>
  <c r="AB8" i="52"/>
  <c r="AB13" i="52"/>
  <c r="AB11" i="52"/>
  <c r="AB16" i="52"/>
  <c r="AB10" i="52"/>
  <c r="AB26" i="52"/>
  <c r="AB25" i="52"/>
  <c r="AB24" i="52"/>
  <c r="A25" i="52" l="1"/>
  <c r="A10" i="52"/>
  <c r="A20" i="52"/>
  <c r="A22" i="52"/>
  <c r="A16" i="52"/>
  <c r="A8" i="52"/>
  <c r="A21" i="52"/>
  <c r="A31" i="52"/>
  <c r="A29" i="52"/>
  <c r="A27" i="52"/>
  <c r="A12" i="52"/>
  <c r="A11" i="52"/>
  <c r="A6" i="52"/>
  <c r="A14" i="52"/>
  <c r="A24" i="52"/>
  <c r="A26" i="52"/>
  <c r="A19" i="52"/>
  <c r="A7" i="52"/>
  <c r="A33" i="52"/>
  <c r="A18" i="52"/>
  <c r="A15" i="52"/>
  <c r="A32" i="52"/>
  <c r="A30" i="52"/>
  <c r="A28" i="52"/>
  <c r="A23" i="52"/>
  <c r="A17" i="52"/>
  <c r="A13" i="52"/>
  <c r="A9" i="52"/>
  <c r="C34" i="51"/>
  <c r="V33" i="51" s="1"/>
  <c r="W33" i="51"/>
  <c r="S33" i="51"/>
  <c r="O33" i="51"/>
  <c r="W32" i="51"/>
  <c r="S32" i="51"/>
  <c r="O32" i="51"/>
  <c r="W31" i="51"/>
  <c r="S31" i="51"/>
  <c r="O31" i="51"/>
  <c r="W30" i="51"/>
  <c r="S30" i="51"/>
  <c r="O30" i="51"/>
  <c r="W29" i="51"/>
  <c r="S29" i="51"/>
  <c r="O29" i="51"/>
  <c r="W28" i="51"/>
  <c r="S28" i="51"/>
  <c r="O28" i="51"/>
  <c r="W27" i="51"/>
  <c r="S27" i="51"/>
  <c r="O27" i="51"/>
  <c r="W26" i="51"/>
  <c r="S26" i="51"/>
  <c r="O26" i="51"/>
  <c r="W25" i="51"/>
  <c r="S25" i="51"/>
  <c r="O25" i="51"/>
  <c r="W24" i="51"/>
  <c r="S24" i="51"/>
  <c r="O24" i="51"/>
  <c r="W14" i="51"/>
  <c r="S14" i="51"/>
  <c r="O14" i="51"/>
  <c r="W16" i="51"/>
  <c r="S16" i="51"/>
  <c r="O16" i="51"/>
  <c r="W19" i="51"/>
  <c r="S19" i="51"/>
  <c r="O19" i="51"/>
  <c r="W10" i="51"/>
  <c r="S10" i="51"/>
  <c r="O10" i="51"/>
  <c r="W9" i="51"/>
  <c r="S9" i="51"/>
  <c r="O9" i="51"/>
  <c r="W7" i="51"/>
  <c r="S7" i="51"/>
  <c r="O7" i="51"/>
  <c r="S8" i="51"/>
  <c r="W15" i="51"/>
  <c r="O15" i="51"/>
  <c r="S17" i="51"/>
  <c r="W18" i="51"/>
  <c r="O18" i="51"/>
  <c r="W11" i="51"/>
  <c r="S11" i="51"/>
  <c r="O11" i="51"/>
  <c r="W22" i="51"/>
  <c r="S22" i="51"/>
  <c r="O22" i="51"/>
  <c r="W6" i="51"/>
  <c r="V6" i="51"/>
  <c r="S6" i="51"/>
  <c r="R6" i="51"/>
  <c r="O6" i="51"/>
  <c r="N6" i="51"/>
  <c r="W13" i="51"/>
  <c r="V13" i="51"/>
  <c r="S13" i="51"/>
  <c r="R13" i="51"/>
  <c r="O13" i="51"/>
  <c r="N13" i="51"/>
  <c r="W20" i="51"/>
  <c r="V20" i="51"/>
  <c r="S20" i="51"/>
  <c r="R20" i="51"/>
  <c r="O20" i="51"/>
  <c r="N20" i="51"/>
  <c r="W21" i="51"/>
  <c r="V21" i="51"/>
  <c r="S21" i="51"/>
  <c r="R21" i="51"/>
  <c r="O21" i="51"/>
  <c r="N21" i="51"/>
  <c r="W23" i="51"/>
  <c r="V23" i="51"/>
  <c r="S23" i="51"/>
  <c r="R23" i="51"/>
  <c r="O23" i="51"/>
  <c r="N23" i="51"/>
  <c r="W12" i="51"/>
  <c r="V12" i="51"/>
  <c r="S12" i="51"/>
  <c r="R12" i="51"/>
  <c r="O12" i="51"/>
  <c r="N12" i="51"/>
  <c r="AA3" i="51"/>
  <c r="S18" i="51" l="1"/>
  <c r="O17" i="51"/>
  <c r="W17" i="51"/>
  <c r="S15" i="51"/>
  <c r="O8" i="51"/>
  <c r="W8" i="51"/>
  <c r="N22" i="51"/>
  <c r="R22" i="51"/>
  <c r="V22" i="51"/>
  <c r="N11" i="51"/>
  <c r="R11" i="51"/>
  <c r="V11" i="51"/>
  <c r="N18" i="51"/>
  <c r="AB12" i="51"/>
  <c r="AB20" i="51"/>
  <c r="AB13" i="51"/>
  <c r="AB23" i="51"/>
  <c r="AB21" i="51"/>
  <c r="AB6" i="51"/>
  <c r="R18" i="51"/>
  <c r="V18" i="51"/>
  <c r="N17" i="51"/>
  <c r="R17" i="51"/>
  <c r="V17" i="51"/>
  <c r="N15" i="51"/>
  <c r="R15" i="51"/>
  <c r="V15" i="51"/>
  <c r="N8" i="51"/>
  <c r="R8" i="51"/>
  <c r="V8" i="51"/>
  <c r="N7" i="51"/>
  <c r="R7" i="51"/>
  <c r="V7" i="51"/>
  <c r="N9" i="51"/>
  <c r="R9" i="51"/>
  <c r="V9" i="51"/>
  <c r="N10" i="51"/>
  <c r="R10" i="51"/>
  <c r="V10" i="51"/>
  <c r="N19" i="51"/>
  <c r="R19" i="51"/>
  <c r="V19" i="51"/>
  <c r="N16" i="51"/>
  <c r="R16" i="51"/>
  <c r="V16" i="51"/>
  <c r="N14" i="51"/>
  <c r="R14" i="51"/>
  <c r="V14" i="51"/>
  <c r="N24" i="51"/>
  <c r="R24" i="51"/>
  <c r="V24" i="51"/>
  <c r="N25" i="51"/>
  <c r="R25" i="51"/>
  <c r="V25" i="51"/>
  <c r="N26" i="51"/>
  <c r="R26" i="51"/>
  <c r="V26" i="51"/>
  <c r="N27" i="51"/>
  <c r="R27" i="51"/>
  <c r="V27" i="51"/>
  <c r="N28" i="51"/>
  <c r="R28" i="51"/>
  <c r="V28" i="51"/>
  <c r="N29" i="51"/>
  <c r="R29" i="51"/>
  <c r="V29" i="51"/>
  <c r="N30" i="51"/>
  <c r="R30" i="51"/>
  <c r="V30" i="51"/>
  <c r="N31" i="51"/>
  <c r="R31" i="51"/>
  <c r="V31" i="51"/>
  <c r="N32" i="51"/>
  <c r="R32" i="51"/>
  <c r="V32" i="51"/>
  <c r="N33" i="51"/>
  <c r="R33" i="51"/>
  <c r="U25" i="49"/>
  <c r="C34" i="50"/>
  <c r="V33" i="50" s="1"/>
  <c r="W33" i="50"/>
  <c r="S33" i="50"/>
  <c r="O33" i="50"/>
  <c r="W32" i="50"/>
  <c r="S32" i="50"/>
  <c r="O32" i="50"/>
  <c r="W31" i="50"/>
  <c r="S31" i="50"/>
  <c r="O31" i="50"/>
  <c r="W30" i="50"/>
  <c r="S30" i="50"/>
  <c r="O30" i="50"/>
  <c r="W29" i="50"/>
  <c r="S29" i="50"/>
  <c r="O29" i="50"/>
  <c r="W28" i="50"/>
  <c r="S28" i="50"/>
  <c r="O28" i="50"/>
  <c r="W27" i="50"/>
  <c r="S27" i="50"/>
  <c r="O27" i="50"/>
  <c r="W26" i="50"/>
  <c r="S26" i="50"/>
  <c r="O26" i="50"/>
  <c r="W25" i="50"/>
  <c r="S25" i="50"/>
  <c r="O25" i="50"/>
  <c r="W24" i="50"/>
  <c r="S24" i="50"/>
  <c r="O24" i="50"/>
  <c r="W23" i="50"/>
  <c r="S23" i="50"/>
  <c r="O23" i="50"/>
  <c r="W22" i="50"/>
  <c r="S22" i="50"/>
  <c r="O22" i="50"/>
  <c r="S9" i="50"/>
  <c r="O9" i="50"/>
  <c r="W18" i="50"/>
  <c r="S18" i="50"/>
  <c r="S16" i="50"/>
  <c r="O17" i="50"/>
  <c r="S12" i="50"/>
  <c r="W6" i="50"/>
  <c r="S7" i="50"/>
  <c r="W14" i="50"/>
  <c r="O14" i="50"/>
  <c r="W13" i="50"/>
  <c r="S13" i="50"/>
  <c r="O13" i="50"/>
  <c r="W11" i="50"/>
  <c r="W19" i="50"/>
  <c r="S19" i="50"/>
  <c r="O19" i="50"/>
  <c r="O10" i="50"/>
  <c r="S8" i="50"/>
  <c r="O8" i="50"/>
  <c r="O15" i="50"/>
  <c r="W20" i="50"/>
  <c r="S20" i="50"/>
  <c r="O20" i="50"/>
  <c r="W21" i="50"/>
  <c r="S21" i="50"/>
  <c r="O21" i="50"/>
  <c r="AA3" i="50"/>
  <c r="AB11" i="51" l="1"/>
  <c r="AB22" i="51"/>
  <c r="W15" i="50"/>
  <c r="W10" i="50"/>
  <c r="O11" i="50"/>
  <c r="O6" i="50"/>
  <c r="W17" i="50"/>
  <c r="O18" i="50"/>
  <c r="S15" i="50"/>
  <c r="W8" i="50"/>
  <c r="S10" i="50"/>
  <c r="S11" i="50"/>
  <c r="S14" i="50"/>
  <c r="O7" i="50"/>
  <c r="W7" i="50"/>
  <c r="S6" i="50"/>
  <c r="O12" i="50"/>
  <c r="W12" i="50"/>
  <c r="S17" i="50"/>
  <c r="O16" i="50"/>
  <c r="W16" i="50"/>
  <c r="W9" i="50"/>
  <c r="N21" i="50"/>
  <c r="R21" i="50"/>
  <c r="V21" i="50"/>
  <c r="N20" i="50"/>
  <c r="R20" i="50"/>
  <c r="V20" i="50"/>
  <c r="N15" i="50"/>
  <c r="R15" i="50"/>
  <c r="V15" i="50"/>
  <c r="N8" i="50"/>
  <c r="R8" i="50"/>
  <c r="V8" i="50"/>
  <c r="N10" i="50"/>
  <c r="R10" i="50"/>
  <c r="V10" i="50"/>
  <c r="N19" i="50"/>
  <c r="R19" i="50"/>
  <c r="V19" i="50"/>
  <c r="N11" i="50"/>
  <c r="R11" i="50"/>
  <c r="V11" i="50"/>
  <c r="N13" i="50"/>
  <c r="R13" i="50"/>
  <c r="V13" i="50"/>
  <c r="N14" i="50"/>
  <c r="R14" i="50"/>
  <c r="V14" i="50"/>
  <c r="N7" i="50"/>
  <c r="R7" i="50"/>
  <c r="V7" i="50"/>
  <c r="N6" i="50"/>
  <c r="R6" i="50"/>
  <c r="V6" i="50"/>
  <c r="N12" i="50"/>
  <c r="R12" i="50"/>
  <c r="V12" i="50"/>
  <c r="N17" i="50"/>
  <c r="R17" i="50"/>
  <c r="V17" i="50"/>
  <c r="N16" i="50"/>
  <c r="R16" i="50"/>
  <c r="V16" i="50"/>
  <c r="N18" i="50"/>
  <c r="R18" i="50"/>
  <c r="V18" i="50"/>
  <c r="N9" i="50"/>
  <c r="R9" i="50"/>
  <c r="V9" i="50"/>
  <c r="N22" i="50"/>
  <c r="R22" i="50"/>
  <c r="V22" i="50"/>
  <c r="N23" i="50"/>
  <c r="R23" i="50"/>
  <c r="V23" i="50"/>
  <c r="N24" i="50"/>
  <c r="R24" i="50"/>
  <c r="V24" i="50"/>
  <c r="N25" i="50"/>
  <c r="R25" i="50"/>
  <c r="V25" i="50"/>
  <c r="N26" i="50"/>
  <c r="R26" i="50"/>
  <c r="V26" i="50"/>
  <c r="N27" i="50"/>
  <c r="R27" i="50"/>
  <c r="V27" i="50"/>
  <c r="N28" i="50"/>
  <c r="R28" i="50"/>
  <c r="V28" i="50"/>
  <c r="N29" i="50"/>
  <c r="R29" i="50"/>
  <c r="V29" i="50"/>
  <c r="N30" i="50"/>
  <c r="R30" i="50"/>
  <c r="V30" i="50"/>
  <c r="N31" i="50"/>
  <c r="R31" i="50"/>
  <c r="V31" i="50"/>
  <c r="N32" i="50"/>
  <c r="R32" i="50"/>
  <c r="V32" i="50"/>
  <c r="N33" i="50"/>
  <c r="R33" i="50"/>
  <c r="AB18" i="51"/>
  <c r="AB33" i="51"/>
  <c r="AB31" i="51"/>
  <c r="AB29" i="51"/>
  <c r="AB27" i="51"/>
  <c r="AB25" i="51"/>
  <c r="AB14" i="51"/>
  <c r="AB19" i="51"/>
  <c r="AB9" i="51"/>
  <c r="AB8" i="51"/>
  <c r="AB17" i="51"/>
  <c r="AB32" i="51"/>
  <c r="AB30" i="51"/>
  <c r="AB28" i="51"/>
  <c r="AB26" i="51"/>
  <c r="AB24" i="51"/>
  <c r="AB16" i="51"/>
  <c r="AB10" i="51"/>
  <c r="AB7" i="51"/>
  <c r="AB15" i="51"/>
  <c r="C34" i="49"/>
  <c r="V33" i="49" s="1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26" i="49"/>
  <c r="S26" i="49"/>
  <c r="O26" i="49"/>
  <c r="W9" i="49"/>
  <c r="S9" i="49"/>
  <c r="O9" i="49"/>
  <c r="W6" i="49"/>
  <c r="W14" i="49"/>
  <c r="S14" i="49"/>
  <c r="O25" i="49"/>
  <c r="W20" i="49"/>
  <c r="S20" i="49"/>
  <c r="O20" i="49"/>
  <c r="W23" i="49"/>
  <c r="S23" i="49"/>
  <c r="O23" i="49"/>
  <c r="S10" i="49"/>
  <c r="O10" i="49"/>
  <c r="O8" i="49"/>
  <c r="S19" i="49"/>
  <c r="O19" i="49"/>
  <c r="W13" i="49"/>
  <c r="W11" i="49"/>
  <c r="S11" i="49"/>
  <c r="O21" i="49"/>
  <c r="W18" i="49"/>
  <c r="S18" i="49"/>
  <c r="O18" i="49"/>
  <c r="S17" i="49"/>
  <c r="O17" i="49"/>
  <c r="W16" i="49"/>
  <c r="S16" i="49"/>
  <c r="R16" i="49"/>
  <c r="O16" i="49"/>
  <c r="N16" i="49"/>
  <c r="W24" i="49"/>
  <c r="V24" i="49"/>
  <c r="S24" i="49"/>
  <c r="R24" i="49"/>
  <c r="O24" i="49"/>
  <c r="N24" i="49"/>
  <c r="W15" i="49"/>
  <c r="V15" i="49"/>
  <c r="W12" i="49"/>
  <c r="S12" i="49"/>
  <c r="O12" i="49"/>
  <c r="S22" i="49"/>
  <c r="AA3" i="49"/>
  <c r="A18" i="51" l="1"/>
  <c r="A7" i="51"/>
  <c r="A16" i="51"/>
  <c r="A26" i="51"/>
  <c r="A30" i="51"/>
  <c r="A17" i="51"/>
  <c r="A9" i="51"/>
  <c r="A14" i="51"/>
  <c r="A27" i="51"/>
  <c r="A31" i="51"/>
  <c r="A15" i="51"/>
  <c r="A10" i="51"/>
  <c r="A24" i="51"/>
  <c r="A28" i="51"/>
  <c r="A32" i="51"/>
  <c r="A8" i="51"/>
  <c r="A19" i="51"/>
  <c r="A25" i="51"/>
  <c r="A29" i="51"/>
  <c r="A33" i="51"/>
  <c r="A20" i="51"/>
  <c r="A13" i="51"/>
  <c r="A22" i="51"/>
  <c r="A6" i="51"/>
  <c r="A12" i="51"/>
  <c r="A21" i="51"/>
  <c r="A23" i="51"/>
  <c r="A11" i="51"/>
  <c r="AB6" i="50"/>
  <c r="AB15" i="50"/>
  <c r="AB18" i="50"/>
  <c r="AB13" i="50"/>
  <c r="AB24" i="50"/>
  <c r="AB22" i="50"/>
  <c r="AB17" i="50"/>
  <c r="AB14" i="50"/>
  <c r="AB10" i="50"/>
  <c r="AB21" i="50"/>
  <c r="AB28" i="50"/>
  <c r="AB26" i="50"/>
  <c r="AB32" i="50"/>
  <c r="AB27" i="50"/>
  <c r="AB25" i="50"/>
  <c r="AB23" i="50"/>
  <c r="AB9" i="50"/>
  <c r="AB16" i="50"/>
  <c r="AB12" i="50"/>
  <c r="AB7" i="50"/>
  <c r="AB11" i="50"/>
  <c r="AB19" i="50"/>
  <c r="AB8" i="50"/>
  <c r="AB20" i="50"/>
  <c r="AB33" i="50"/>
  <c r="AB30" i="50"/>
  <c r="AB31" i="50"/>
  <c r="AB29" i="50"/>
  <c r="N22" i="49"/>
  <c r="N12" i="49"/>
  <c r="R12" i="49"/>
  <c r="V12" i="49"/>
  <c r="N15" i="49"/>
  <c r="W10" i="49"/>
  <c r="O7" i="49"/>
  <c r="O11" i="49"/>
  <c r="W25" i="49"/>
  <c r="R22" i="49"/>
  <c r="V22" i="49"/>
  <c r="R15" i="49"/>
  <c r="S21" i="49"/>
  <c r="S13" i="49"/>
  <c r="W19" i="49"/>
  <c r="S8" i="49"/>
  <c r="W7" i="49"/>
  <c r="O6" i="49"/>
  <c r="O22" i="49"/>
  <c r="W22" i="49"/>
  <c r="O15" i="49"/>
  <c r="S15" i="49"/>
  <c r="W17" i="49"/>
  <c r="W21" i="49"/>
  <c r="O13" i="49"/>
  <c r="W8" i="49"/>
  <c r="S7" i="49"/>
  <c r="S25" i="49"/>
  <c r="O14" i="49"/>
  <c r="S6" i="49"/>
  <c r="V16" i="49"/>
  <c r="AB16" i="49" s="1"/>
  <c r="N17" i="49"/>
  <c r="R17" i="49"/>
  <c r="V17" i="49"/>
  <c r="N18" i="49"/>
  <c r="R18" i="49"/>
  <c r="V18" i="49"/>
  <c r="N21" i="49"/>
  <c r="R21" i="49"/>
  <c r="V21" i="49"/>
  <c r="N11" i="49"/>
  <c r="R11" i="49"/>
  <c r="V11" i="49"/>
  <c r="N13" i="49"/>
  <c r="R13" i="49"/>
  <c r="V13" i="49"/>
  <c r="N19" i="49"/>
  <c r="R19" i="49"/>
  <c r="V19" i="49"/>
  <c r="N8" i="49"/>
  <c r="R8" i="49"/>
  <c r="V8" i="49"/>
  <c r="N10" i="49"/>
  <c r="R10" i="49"/>
  <c r="V10" i="49"/>
  <c r="N23" i="49"/>
  <c r="R23" i="49"/>
  <c r="V23" i="49"/>
  <c r="N7" i="49"/>
  <c r="R7" i="49"/>
  <c r="V7" i="49"/>
  <c r="N20" i="49"/>
  <c r="R20" i="49"/>
  <c r="V20" i="49"/>
  <c r="N25" i="49"/>
  <c r="R25" i="49"/>
  <c r="V25" i="49"/>
  <c r="N14" i="49"/>
  <c r="R14" i="49"/>
  <c r="V14" i="49"/>
  <c r="N6" i="49"/>
  <c r="R6" i="49"/>
  <c r="V6" i="49"/>
  <c r="N9" i="49"/>
  <c r="R9" i="49"/>
  <c r="V9" i="49"/>
  <c r="N26" i="49"/>
  <c r="R26" i="49"/>
  <c r="V26" i="49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AB24" i="49"/>
  <c r="Y19" i="47"/>
  <c r="U19" i="47"/>
  <c r="A29" i="50" l="1"/>
  <c r="A28" i="50"/>
  <c r="A30" i="50"/>
  <c r="A26" i="50"/>
  <c r="A8" i="50"/>
  <c r="A21" i="50"/>
  <c r="A12" i="50"/>
  <c r="A15" i="50"/>
  <c r="A18" i="50"/>
  <c r="A11" i="50"/>
  <c r="A9" i="50"/>
  <c r="A32" i="50"/>
  <c r="A27" i="50"/>
  <c r="A13" i="50"/>
  <c r="A33" i="50"/>
  <c r="A24" i="50"/>
  <c r="A25" i="50"/>
  <c r="A20" i="50"/>
  <c r="A19" i="50"/>
  <c r="A7" i="50"/>
  <c r="A16" i="50"/>
  <c r="A23" i="50"/>
  <c r="A31" i="50"/>
  <c r="A10" i="50"/>
  <c r="A14" i="50"/>
  <c r="A6" i="50"/>
  <c r="A17" i="50"/>
  <c r="A22" i="50"/>
  <c r="AB15" i="49"/>
  <c r="AB12" i="49"/>
  <c r="AB22" i="49"/>
  <c r="AB18" i="49"/>
  <c r="AB23" i="49"/>
  <c r="AB11" i="49"/>
  <c r="AB14" i="49"/>
  <c r="AB13" i="49"/>
  <c r="AB21" i="49"/>
  <c r="AB17" i="49"/>
  <c r="AB33" i="49"/>
  <c r="AB31" i="49"/>
  <c r="AB29" i="49"/>
  <c r="AB27" i="49"/>
  <c r="AB9" i="49"/>
  <c r="AB20" i="49"/>
  <c r="AB8" i="49"/>
  <c r="AB19" i="49"/>
  <c r="AB30" i="49"/>
  <c r="AB6" i="49"/>
  <c r="AB25" i="49"/>
  <c r="AB7" i="49"/>
  <c r="AB10" i="49"/>
  <c r="AB32" i="49"/>
  <c r="AB28" i="49"/>
  <c r="AB26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O12" i="48"/>
  <c r="W13" i="48"/>
  <c r="O13" i="48"/>
  <c r="W20" i="48"/>
  <c r="S20" i="48"/>
  <c r="W8" i="48"/>
  <c r="S8" i="48"/>
  <c r="O8" i="48"/>
  <c r="W15" i="48"/>
  <c r="O15" i="48"/>
  <c r="S18" i="48"/>
  <c r="O18" i="48"/>
  <c r="W14" i="48"/>
  <c r="S14" i="48"/>
  <c r="N14" i="48"/>
  <c r="V9" i="48"/>
  <c r="S9" i="48"/>
  <c r="R9" i="48"/>
  <c r="O9" i="48"/>
  <c r="N9" i="48"/>
  <c r="W19" i="48"/>
  <c r="V19" i="48"/>
  <c r="S19" i="48"/>
  <c r="R19" i="48"/>
  <c r="N19" i="48"/>
  <c r="W17" i="48"/>
  <c r="V17" i="48"/>
  <c r="S17" i="48"/>
  <c r="R17" i="48"/>
  <c r="N17" i="48"/>
  <c r="W11" i="48"/>
  <c r="V11" i="48"/>
  <c r="S11" i="48"/>
  <c r="R11" i="48"/>
  <c r="N11" i="48"/>
  <c r="W7" i="48"/>
  <c r="V7" i="48"/>
  <c r="S7" i="48"/>
  <c r="R7" i="48"/>
  <c r="O7" i="48"/>
  <c r="N7" i="48"/>
  <c r="W16" i="48"/>
  <c r="V16" i="48"/>
  <c r="S16" i="48"/>
  <c r="R16" i="48"/>
  <c r="N16" i="48"/>
  <c r="W10" i="48"/>
  <c r="V10" i="48"/>
  <c r="S10" i="48"/>
  <c r="R10" i="48"/>
  <c r="O10" i="48"/>
  <c r="N10" i="48"/>
  <c r="W21" i="48"/>
  <c r="V21" i="48"/>
  <c r="S21" i="48"/>
  <c r="R21" i="48"/>
  <c r="N21" i="48"/>
  <c r="W6" i="48"/>
  <c r="V6" i="48"/>
  <c r="S6" i="48"/>
  <c r="R6" i="48"/>
  <c r="O6" i="48"/>
  <c r="N6" i="48"/>
  <c r="AA3" i="48"/>
  <c r="W9" i="48" l="1"/>
  <c r="W18" i="48"/>
  <c r="A30" i="49"/>
  <c r="A28" i="49"/>
  <c r="A14" i="49"/>
  <c r="A15" i="49"/>
  <c r="A31" i="49"/>
  <c r="A6" i="49"/>
  <c r="A10" i="49"/>
  <c r="A23" i="49"/>
  <c r="A7" i="49"/>
  <c r="A11" i="49"/>
  <c r="A19" i="49"/>
  <c r="A27" i="49"/>
  <c r="A18" i="49"/>
  <c r="A22" i="49"/>
  <c r="A17" i="49"/>
  <c r="A25" i="49"/>
  <c r="A29" i="49"/>
  <c r="A33" i="49"/>
  <c r="A12" i="49"/>
  <c r="A9" i="49"/>
  <c r="A13" i="49"/>
  <c r="A21" i="49"/>
  <c r="A8" i="49"/>
  <c r="A24" i="49"/>
  <c r="A16" i="49"/>
  <c r="A20" i="49"/>
  <c r="A26" i="49"/>
  <c r="A32" i="49"/>
  <c r="S12" i="48"/>
  <c r="W12" i="48"/>
  <c r="S15" i="48"/>
  <c r="S13" i="48"/>
  <c r="O21" i="48"/>
  <c r="O16" i="48"/>
  <c r="AB16" i="48" s="1"/>
  <c r="O11" i="48"/>
  <c r="AB11" i="48" s="1"/>
  <c r="O17" i="48"/>
  <c r="O19" i="48"/>
  <c r="AB19" i="48" s="1"/>
  <c r="O14" i="48"/>
  <c r="O20" i="48"/>
  <c r="AB6" i="48"/>
  <c r="AB21" i="48"/>
  <c r="AB10" i="48"/>
  <c r="AB7" i="48"/>
  <c r="AB17" i="48"/>
  <c r="AB9" i="48"/>
  <c r="R14" i="48"/>
  <c r="V14" i="48"/>
  <c r="N18" i="48"/>
  <c r="R18" i="48"/>
  <c r="V18" i="48"/>
  <c r="N15" i="48"/>
  <c r="R15" i="48"/>
  <c r="V15" i="48"/>
  <c r="N8" i="48"/>
  <c r="R8" i="48"/>
  <c r="V8" i="48"/>
  <c r="N20" i="48"/>
  <c r="R20" i="48"/>
  <c r="V20" i="48"/>
  <c r="N13" i="48"/>
  <c r="R13" i="48"/>
  <c r="V13" i="48"/>
  <c r="N12" i="48"/>
  <c r="R12" i="48"/>
  <c r="V12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W7" i="47"/>
  <c r="O7" i="47"/>
  <c r="W19" i="47"/>
  <c r="S19" i="47"/>
  <c r="W14" i="47"/>
  <c r="O14" i="47"/>
  <c r="W8" i="47"/>
  <c r="S8" i="47"/>
  <c r="W15" i="47"/>
  <c r="O15" i="47"/>
  <c r="W11" i="47"/>
  <c r="S11" i="47"/>
  <c r="O11" i="47"/>
  <c r="W18" i="47"/>
  <c r="S18" i="47"/>
  <c r="O18" i="47"/>
  <c r="W12" i="47"/>
  <c r="S12" i="47"/>
  <c r="O12" i="47"/>
  <c r="AA3" i="47"/>
  <c r="S15" i="47" l="1"/>
  <c r="O8" i="47"/>
  <c r="S14" i="47"/>
  <c r="O19" i="47"/>
  <c r="S7" i="47"/>
  <c r="O10" i="47"/>
  <c r="W6" i="47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B14" i="48"/>
  <c r="AB32" i="48"/>
  <c r="AB30" i="48"/>
  <c r="AB28" i="48"/>
  <c r="AB26" i="48"/>
  <c r="AB24" i="48"/>
  <c r="AB22" i="48"/>
  <c r="AB13" i="48"/>
  <c r="AB8" i="48"/>
  <c r="AB18" i="48"/>
  <c r="AB31" i="48"/>
  <c r="AB29" i="48"/>
  <c r="AB27" i="48"/>
  <c r="AB25" i="48"/>
  <c r="AB23" i="48"/>
  <c r="AB12" i="48"/>
  <c r="AB20" i="48"/>
  <c r="AB15" i="48"/>
  <c r="A17" i="48" l="1"/>
  <c r="A21" i="48"/>
  <c r="A29" i="48"/>
  <c r="A25" i="48"/>
  <c r="A19" i="48"/>
  <c r="A23" i="48"/>
  <c r="A27" i="48"/>
  <c r="A31" i="48"/>
  <c r="A18" i="48"/>
  <c r="A22" i="48"/>
  <c r="A26" i="48"/>
  <c r="A30" i="48"/>
  <c r="A15" i="48"/>
  <c r="A16" i="48"/>
  <c r="A20" i="48"/>
  <c r="A24" i="48"/>
  <c r="A28" i="48"/>
  <c r="A32" i="48"/>
  <c r="A33" i="48"/>
  <c r="AB10" i="47"/>
  <c r="A9" i="48"/>
  <c r="A12" i="48"/>
  <c r="A8" i="48"/>
  <c r="A11" i="48"/>
  <c r="A7" i="48"/>
  <c r="A13" i="48"/>
  <c r="A6" i="48"/>
  <c r="A10" i="48"/>
  <c r="A14" i="48"/>
  <c r="AB11" i="47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W17" i="46"/>
  <c r="O17" i="46"/>
  <c r="W11" i="46"/>
  <c r="S11" i="46"/>
  <c r="O11" i="46"/>
  <c r="W10" i="46"/>
  <c r="O10" i="46"/>
  <c r="S13" i="46"/>
  <c r="W23" i="46"/>
  <c r="O23" i="46"/>
  <c r="O22" i="46"/>
  <c r="S6" i="46"/>
  <c r="W24" i="46"/>
  <c r="S24" i="46"/>
  <c r="O24" i="46"/>
  <c r="S8" i="46"/>
  <c r="W18" i="46"/>
  <c r="S18" i="46"/>
  <c r="O18" i="46"/>
  <c r="S9" i="46"/>
  <c r="W7" i="46"/>
  <c r="O7" i="46"/>
  <c r="S16" i="46"/>
  <c r="O16" i="46"/>
  <c r="W25" i="46"/>
  <c r="S25" i="46"/>
  <c r="O25" i="46"/>
  <c r="W19" i="46"/>
  <c r="S19" i="46"/>
  <c r="O19" i="46"/>
  <c r="W12" i="46"/>
  <c r="S12" i="46"/>
  <c r="O12" i="46"/>
  <c r="AA3" i="46"/>
  <c r="W16" i="46" l="1"/>
  <c r="S7" i="46"/>
  <c r="O9" i="46"/>
  <c r="W9" i="46"/>
  <c r="O8" i="46"/>
  <c r="W8" i="46"/>
  <c r="O6" i="46"/>
  <c r="W6" i="46"/>
  <c r="S22" i="46"/>
  <c r="N12" i="46"/>
  <c r="R12" i="46"/>
  <c r="V12" i="46"/>
  <c r="N19" i="46"/>
  <c r="R19" i="46"/>
  <c r="V19" i="46"/>
  <c r="N25" i="46"/>
  <c r="R25" i="46"/>
  <c r="V25" i="46"/>
  <c r="N16" i="46"/>
  <c r="R16" i="46"/>
  <c r="V16" i="46"/>
  <c r="N7" i="46"/>
  <c r="R7" i="46"/>
  <c r="V7" i="46"/>
  <c r="N9" i="46"/>
  <c r="R9" i="46"/>
  <c r="V9" i="46"/>
  <c r="N18" i="46"/>
  <c r="R18" i="46"/>
  <c r="V18" i="46"/>
  <c r="N8" i="46"/>
  <c r="R8" i="46"/>
  <c r="V8" i="46"/>
  <c r="N24" i="46"/>
  <c r="R24" i="46"/>
  <c r="V24" i="46"/>
  <c r="N6" i="46"/>
  <c r="W22" i="46"/>
  <c r="S23" i="46"/>
  <c r="O13" i="46"/>
  <c r="W13" i="46"/>
  <c r="S10" i="46"/>
  <c r="S17" i="46"/>
  <c r="O15" i="46"/>
  <c r="A20" i="47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16" i="4"/>
  <c r="F16" i="4" s="1"/>
  <c r="D40" i="4"/>
  <c r="F40" i="4" s="1"/>
  <c r="D41" i="4"/>
  <c r="F41" i="4" s="1"/>
  <c r="H41" i="4" s="1"/>
  <c r="J41" i="4" s="1"/>
  <c r="L41" i="4" s="1"/>
  <c r="N41" i="4" s="1"/>
  <c r="D32" i="4"/>
  <c r="F32" i="4"/>
  <c r="H32" i="4" s="1"/>
  <c r="D43" i="4"/>
  <c r="F43" i="4" s="1"/>
  <c r="H43" i="4" s="1"/>
  <c r="J43" i="4" s="1"/>
  <c r="L43" i="4" s="1"/>
  <c r="N43" i="4" s="1"/>
  <c r="P43" i="4" s="1"/>
  <c r="R43" i="4" s="1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37" i="4"/>
  <c r="F37" i="4" s="1"/>
  <c r="H37" i="4" s="1"/>
  <c r="J37" i="4" s="1"/>
  <c r="L37" i="4" s="1"/>
  <c r="D42" i="4"/>
  <c r="F42" i="4" s="1"/>
  <c r="H42" i="4" s="1"/>
  <c r="J42" i="4" s="1"/>
  <c r="L42" i="4" s="1"/>
  <c r="N42" i="4" s="1"/>
  <c r="P41" i="4" s="1"/>
  <c r="D18" i="4"/>
  <c r="F18" i="4" s="1"/>
  <c r="D10" i="4"/>
  <c r="F10" i="4" s="1"/>
  <c r="D36" i="4"/>
  <c r="F36" i="4" s="1"/>
  <c r="H36" i="4" s="1"/>
  <c r="D17" i="4"/>
  <c r="F17" i="4" s="1"/>
  <c r="H17" i="4" s="1"/>
  <c r="D26" i="4"/>
  <c r="F26" i="4" s="1"/>
  <c r="D14" i="4"/>
  <c r="F14" i="4" s="1"/>
  <c r="H14" i="4" s="1"/>
  <c r="D9" i="4"/>
  <c r="F9" i="4" s="1"/>
  <c r="D44" i="4"/>
  <c r="F44" i="4" s="1"/>
  <c r="D35" i="4"/>
  <c r="F35" i="4" s="1"/>
  <c r="D34" i="4"/>
  <c r="F34" i="4" s="1"/>
  <c r="D27" i="4"/>
  <c r="F27" i="4" s="1"/>
  <c r="D15" i="4"/>
  <c r="D38" i="4"/>
  <c r="F38" i="4" s="1"/>
  <c r="D6" i="4"/>
  <c r="F6" i="4" s="1"/>
  <c r="F53" i="4"/>
  <c r="D20" i="4"/>
  <c r="F20" i="4" s="1"/>
  <c r="D30" i="4"/>
  <c r="F30" i="4" s="1"/>
  <c r="D28" i="4"/>
  <c r="F28" i="4" s="1"/>
  <c r="H28" i="4" s="1"/>
  <c r="J28" i="4" s="1"/>
  <c r="L28" i="4" s="1"/>
  <c r="D23" i="4"/>
  <c r="F23" i="4" s="1"/>
  <c r="D21" i="4"/>
  <c r="F21" i="4" s="1"/>
  <c r="H27" i="4" s="1"/>
  <c r="J22" i="4" s="1"/>
  <c r="D19" i="4"/>
  <c r="F19" i="4" s="1"/>
  <c r="D33" i="4"/>
  <c r="F33" i="4" s="1"/>
  <c r="D31" i="4"/>
  <c r="F31" i="4" s="1"/>
  <c r="H31" i="4" s="1"/>
  <c r="D7" i="4"/>
  <c r="F7" i="4" s="1"/>
  <c r="D11" i="4"/>
  <c r="F11" i="4" s="1"/>
  <c r="D13" i="4"/>
  <c r="F13" i="4" s="1"/>
  <c r="H13" i="4" s="1"/>
  <c r="J13" i="4" s="1"/>
  <c r="D24" i="4"/>
  <c r="F24" i="4" s="1"/>
  <c r="H24" i="4" s="1"/>
  <c r="D24" i="5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9" i="4"/>
  <c r="F29" i="4" s="1"/>
  <c r="D39" i="4"/>
  <c r="F39" i="4" s="1"/>
  <c r="D22" i="4"/>
  <c r="F22" i="4" s="1"/>
  <c r="H22" i="4" s="1"/>
  <c r="T22" i="5"/>
  <c r="X22" i="5"/>
  <c r="X23" i="5"/>
  <c r="P22" i="5"/>
  <c r="P23" i="5"/>
  <c r="P24" i="5"/>
  <c r="P25" i="5"/>
  <c r="P26" i="5"/>
  <c r="D12" i="4"/>
  <c r="F12" i="4" s="1"/>
  <c r="H12" i="4" s="1"/>
  <c r="J12" i="4" s="1"/>
  <c r="D8" i="4"/>
  <c r="F8" i="4" s="1"/>
  <c r="H11" i="4" s="1"/>
  <c r="D25" i="4"/>
  <c r="F25" i="4" s="1"/>
  <c r="D5" i="4"/>
  <c r="F5" i="4" s="1"/>
  <c r="H8" i="4" s="1"/>
  <c r="J8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H39" i="4"/>
  <c r="F15" i="4"/>
  <c r="L51" i="4"/>
  <c r="N51" i="4"/>
  <c r="P51" i="4"/>
  <c r="R51" i="4"/>
  <c r="T51" i="4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J32" i="4" l="1"/>
  <c r="L32" i="4" s="1"/>
  <c r="N32" i="4" s="1"/>
  <c r="P32" i="4" s="1"/>
  <c r="R42" i="4" s="1"/>
  <c r="T43" i="4" s="1"/>
  <c r="V43" i="4" s="1"/>
  <c r="P42" i="4"/>
  <c r="R41" i="4" s="1"/>
  <c r="H9" i="4"/>
  <c r="H38" i="4"/>
  <c r="AB16" i="46"/>
  <c r="AB19" i="46"/>
  <c r="AB8" i="46"/>
  <c r="AB7" i="46"/>
  <c r="AB24" i="46"/>
  <c r="AB18" i="46"/>
  <c r="AB25" i="46"/>
  <c r="AB12" i="46"/>
  <c r="AB9" i="46"/>
  <c r="H35" i="4"/>
  <c r="J31" i="4" s="1"/>
  <c r="J39" i="4"/>
  <c r="J36" i="4"/>
  <c r="H15" i="4"/>
  <c r="H40" i="4"/>
  <c r="J38" i="4" s="1"/>
  <c r="H23" i="4"/>
  <c r="J14" i="4" s="1"/>
  <c r="L13" i="4" s="1"/>
  <c r="N13" i="4" s="1"/>
  <c r="H30" i="4"/>
  <c r="H26" i="4"/>
  <c r="J17" i="4" s="1"/>
  <c r="H44" i="4"/>
  <c r="H16" i="4"/>
  <c r="H6" i="4"/>
  <c r="H18" i="4"/>
  <c r="H10" i="4"/>
  <c r="H25" i="4"/>
  <c r="J23" i="4" s="1"/>
  <c r="L22" i="4" s="1"/>
  <c r="N22" i="4" s="1"/>
  <c r="H33" i="4"/>
  <c r="H29" i="4"/>
  <c r="J26" i="4" s="1"/>
  <c r="H21" i="4"/>
  <c r="J44" i="4" s="1"/>
  <c r="H34" i="4"/>
  <c r="J34" i="4" s="1"/>
  <c r="L39" i="4" s="1"/>
  <c r="H20" i="4"/>
  <c r="J27" i="4" s="1"/>
  <c r="H5" i="4"/>
  <c r="J5" i="4" s="1"/>
  <c r="H7" i="4"/>
  <c r="J11" i="4" s="1"/>
  <c r="H19" i="4"/>
  <c r="J24" i="4" s="1"/>
  <c r="L12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T42" i="4" l="1"/>
  <c r="V42" i="4" s="1"/>
  <c r="L24" i="4"/>
  <c r="J9" i="4"/>
  <c r="L11" i="4"/>
  <c r="L36" i="4"/>
  <c r="L23" i="4"/>
  <c r="N12" i="4" s="1"/>
  <c r="P12" i="4" s="1"/>
  <c r="L44" i="4"/>
  <c r="L38" i="4"/>
  <c r="N28" i="4" s="1"/>
  <c r="L9" i="4"/>
  <c r="J25" i="4"/>
  <c r="L17" i="4" s="1"/>
  <c r="J7" i="4"/>
  <c r="L5" i="4" s="1"/>
  <c r="N5" i="4" s="1"/>
  <c r="J16" i="4"/>
  <c r="J18" i="4"/>
  <c r="J35" i="4"/>
  <c r="J10" i="4"/>
  <c r="L14" i="4" s="1"/>
  <c r="N9" i="4" s="1"/>
  <c r="P13" i="4" s="1"/>
  <c r="J21" i="4"/>
  <c r="J19" i="4"/>
  <c r="L18" i="4" s="1"/>
  <c r="N18" i="4" s="1"/>
  <c r="J20" i="4"/>
  <c r="L27" i="4" s="1"/>
  <c r="J29" i="4"/>
  <c r="L29" i="4" s="1"/>
  <c r="N29" i="4" s="1"/>
  <c r="P18" i="4" s="1"/>
  <c r="J40" i="4"/>
  <c r="L34" i="4" s="1"/>
  <c r="J33" i="4"/>
  <c r="J15" i="4"/>
  <c r="L26" i="4" s="1"/>
  <c r="J30" i="4"/>
  <c r="L31" i="4" s="1"/>
  <c r="N37" i="4" s="1"/>
  <c r="P37" i="4" s="1"/>
  <c r="J6" i="4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R12" i="4" l="1"/>
  <c r="N26" i="4"/>
  <c r="N17" i="4"/>
  <c r="N36" i="4"/>
  <c r="N34" i="4"/>
  <c r="L30" i="4"/>
  <c r="N44" i="4" s="1"/>
  <c r="P44" i="4" s="1"/>
  <c r="R32" i="4" s="1"/>
  <c r="T32" i="4" s="1"/>
  <c r="V32" i="4" s="1"/>
  <c r="L19" i="4"/>
  <c r="N24" i="4"/>
  <c r="N38" i="4"/>
  <c r="P38" i="4" s="1"/>
  <c r="N31" i="4"/>
  <c r="N14" i="4"/>
  <c r="N23" i="4"/>
  <c r="P22" i="4" s="1"/>
  <c r="L15" i="4"/>
  <c r="N15" i="4" s="1"/>
  <c r="L33" i="4"/>
  <c r="L20" i="4"/>
  <c r="L10" i="4"/>
  <c r="N11" i="4" s="1"/>
  <c r="P9" i="4" s="1"/>
  <c r="L7" i="4"/>
  <c r="N7" i="4" s="1"/>
  <c r="P7" i="4" s="1"/>
  <c r="R7" i="4" s="1"/>
  <c r="T7" i="4" s="1"/>
  <c r="V7" i="4" s="1"/>
  <c r="L16" i="4"/>
  <c r="N27" i="4" s="1"/>
  <c r="L8" i="4"/>
  <c r="N8" i="4" s="1"/>
  <c r="P5" i="4" s="1"/>
  <c r="L6" i="4"/>
  <c r="N6" i="4" s="1"/>
  <c r="P6" i="4" s="1"/>
  <c r="R5" i="4" s="1"/>
  <c r="T5" i="4" s="1"/>
  <c r="V5" i="4" s="1"/>
  <c r="L40" i="4"/>
  <c r="L35" i="4"/>
  <c r="N39" i="4" s="1"/>
  <c r="L21" i="4"/>
  <c r="L25" i="4"/>
  <c r="A30" i="43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  <c r="R6" i="4" l="1"/>
  <c r="T6" i="4" s="1"/>
  <c r="V6" i="4" s="1"/>
  <c r="R44" i="4"/>
  <c r="P11" i="4"/>
  <c r="R13" i="4" s="1"/>
  <c r="T12" i="4" s="1"/>
  <c r="V12" i="4" s="1"/>
  <c r="P14" i="4"/>
  <c r="P39" i="4"/>
  <c r="P23" i="4"/>
  <c r="N33" i="4"/>
  <c r="P28" i="4" s="1"/>
  <c r="R28" i="4" s="1"/>
  <c r="P8" i="4"/>
  <c r="R8" i="4" s="1"/>
  <c r="N16" i="4"/>
  <c r="P26" i="4" s="1"/>
  <c r="R26" i="4" s="1"/>
  <c r="T26" i="4" s="1"/>
  <c r="V26" i="4" s="1"/>
  <c r="N10" i="4"/>
  <c r="P10" i="4" s="1"/>
  <c r="R9" i="4" s="1"/>
  <c r="T9" i="4" s="1"/>
  <c r="V9" i="4" s="1"/>
  <c r="P34" i="4"/>
  <c r="P31" i="4"/>
  <c r="R37" i="4" s="1"/>
  <c r="P17" i="4"/>
  <c r="P24" i="4"/>
  <c r="R23" i="4" s="1"/>
  <c r="N35" i="4"/>
  <c r="P36" i="4" s="1"/>
  <c r="R38" i="4" s="1"/>
  <c r="N40" i="4"/>
  <c r="P40" i="4" s="1"/>
  <c r="N20" i="4"/>
  <c r="P15" i="4" s="1"/>
  <c r="N30" i="4"/>
  <c r="N25" i="4"/>
  <c r="P20" i="4" s="1"/>
  <c r="R22" i="4" s="1"/>
  <c r="N19" i="4"/>
  <c r="P16" i="4" s="1"/>
  <c r="R18" i="4" s="1"/>
  <c r="T22" i="4" s="1"/>
  <c r="V22" i="4" s="1"/>
  <c r="N21" i="4"/>
  <c r="P27" i="4" s="1"/>
  <c r="R27" i="4" s="1"/>
  <c r="T27" i="4" s="1"/>
  <c r="V27" i="4" s="1"/>
  <c r="R16" i="4" l="1"/>
  <c r="T18" i="4" s="1"/>
  <c r="V18" i="4" s="1"/>
  <c r="T37" i="4"/>
  <c r="V37" i="4" s="1"/>
  <c r="P33" i="4"/>
  <c r="R33" i="4" s="1"/>
  <c r="T33" i="4" s="1"/>
  <c r="V33" i="4" s="1"/>
  <c r="T34" i="4"/>
  <c r="V34" i="4" s="1"/>
  <c r="T44" i="4"/>
  <c r="V44" i="4" s="1"/>
  <c r="R39" i="4"/>
  <c r="T40" i="4" s="1"/>
  <c r="V40" i="4" s="1"/>
  <c r="R40" i="4"/>
  <c r="T41" i="4" s="1"/>
  <c r="V41" i="4" s="1"/>
  <c r="R36" i="4"/>
  <c r="R20" i="4"/>
  <c r="R31" i="4"/>
  <c r="T31" i="4" s="1"/>
  <c r="V31" i="4" s="1"/>
  <c r="R10" i="4"/>
  <c r="T8" i="4" s="1"/>
  <c r="V8" i="4" s="1"/>
  <c r="R11" i="4"/>
  <c r="R14" i="4"/>
  <c r="T13" i="4" s="1"/>
  <c r="V13" i="4" s="1"/>
  <c r="R15" i="4"/>
  <c r="T15" i="4" s="1"/>
  <c r="V15" i="4" s="1"/>
  <c r="P21" i="4"/>
  <c r="R24" i="4" s="1"/>
  <c r="T24" i="4" s="1"/>
  <c r="V24" i="4" s="1"/>
  <c r="P25" i="4"/>
  <c r="P29" i="4"/>
  <c r="R29" i="4" s="1"/>
  <c r="T28" i="4" s="1"/>
  <c r="V28" i="4" s="1"/>
  <c r="P30" i="4"/>
  <c r="R30" i="4" s="1"/>
  <c r="P19" i="4"/>
  <c r="R17" i="4" s="1"/>
  <c r="P35" i="4"/>
  <c r="R34" i="4" s="1"/>
  <c r="T38" i="4" s="1"/>
  <c r="V38" i="4" s="1"/>
  <c r="T36" i="4" l="1"/>
  <c r="V36" i="4" s="1"/>
  <c r="T29" i="4"/>
  <c r="V29" i="4" s="1"/>
  <c r="T14" i="4"/>
  <c r="V14" i="4" s="1"/>
  <c r="T11" i="4"/>
  <c r="V11" i="4" s="1"/>
  <c r="T17" i="4"/>
  <c r="V17" i="4" s="1"/>
  <c r="T10" i="4"/>
  <c r="V10" i="4" s="1"/>
  <c r="T20" i="4"/>
  <c r="V20" i="4" s="1"/>
  <c r="T30" i="4"/>
  <c r="V30" i="4" s="1"/>
  <c r="R21" i="4"/>
  <c r="R25" i="4"/>
  <c r="T25" i="4" s="1"/>
  <c r="V25" i="4" s="1"/>
  <c r="R35" i="4"/>
  <c r="T39" i="4" s="1"/>
  <c r="V39" i="4" s="1"/>
  <c r="R19" i="4"/>
  <c r="T16" i="4" s="1"/>
  <c r="V16" i="4" s="1"/>
  <c r="T23" i="4" l="1"/>
  <c r="V23" i="4" s="1"/>
  <c r="T21" i="4"/>
  <c r="V21" i="4" s="1"/>
  <c r="T35" i="4"/>
  <c r="V35" i="4" s="1"/>
  <c r="T19" i="4"/>
  <c r="V19" i="4" s="1"/>
</calcChain>
</file>

<file path=xl/sharedStrings.xml><?xml version="1.0" encoding="utf-8"?>
<sst xmlns="http://schemas.openxmlformats.org/spreadsheetml/2006/main" count="533" uniqueCount="105">
  <si>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</si>
  <si>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</si>
  <si>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</si>
  <si>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</si>
  <si>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</si>
  <si>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</si>
  <si>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</si>
  <si>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</si>
  <si>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</si>
  <si>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</si>
  <si>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</si>
  <si>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</si>
  <si>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</si>
  <si>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</si>
  <si>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</si>
  <si>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</si>
  <si>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</si>
  <si>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</si>
  <si>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</si>
  <si>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</si>
  <si>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</si>
  <si>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</si>
  <si>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</si>
  <si>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</si>
  <si>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</si>
  <si>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</si>
  <si>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</si>
  <si>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</si>
  <si>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</si>
  <si>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</si>
  <si>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</si>
  <si>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</si>
  <si>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</si>
  <si>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</si>
  <si>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</si>
  <si>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</si>
  <si>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</si>
  <si>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</si>
  <si>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</si>
  <si>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</si>
  <si>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</si>
  <si>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</si>
  <si>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</si>
  <si>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</si>
  <si>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</si>
  <si>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</si>
  <si>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</si>
  <si>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</si>
  <si>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</si>
  <si>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</si>
  <si>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</si>
  <si>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</si>
  <si>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</si>
  <si>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</si>
  <si>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</si>
  <si>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</si>
  <si>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</si>
  <si>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</si>
  <si>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</si>
  <si>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</si>
  <si>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</si>
  <si>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</si>
  <si>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</si>
  <si>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</si>
  <si>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</si>
  <si>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</si>
  <si>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</si>
  <si>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</si>
  <si>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</si>
  <si>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</si>
  <si>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</si>
  <si>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</si>
  <si>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</si>
  <si>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</si>
  <si>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</si>
  <si>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</si>
  <si>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</si>
  <si>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</si>
  <si>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</si>
  <si>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</si>
  <si>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</si>
  <si>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</si>
  <si>
    <t>-</t>
  </si>
  <si>
    <t>Лихошерст Леша</t>
  </si>
  <si>
    <t xml:space="preserve"> </t>
  </si>
  <si>
    <t>Вильнев Артем/ Vilneve Artem</t>
  </si>
  <si>
    <t>Лихошерст Леша/Lykhosherst Aleksey</t>
  </si>
  <si>
    <t>Лига II-й сезон 17.07.2019 конфиг 3</t>
  </si>
  <si>
    <t>Лига II-й сезон 10.07.2019 конфиг 6r</t>
  </si>
  <si>
    <t>Лига II-й сезон 03.07.2019 конфиг 10</t>
  </si>
  <si>
    <t>Лига II-й сезон 26.06.2019 конфиг 2R</t>
  </si>
  <si>
    <t>Лига II-й сезон 19.06.2019 конфиг 5</t>
  </si>
  <si>
    <t>Лига II-й сезон 25.04.2018 конфиг 4r</t>
  </si>
  <si>
    <t>Лихошерст Алексей/Lykhosherst Aleksey</t>
  </si>
  <si>
    <t>Кулинич Игорь/Kulinich Ihor</t>
  </si>
  <si>
    <t>Залевский Александр/ Zalevskiy Aleksandr</t>
  </si>
  <si>
    <t>Доценко Анатолий/Dotsenko Anatoliy</t>
  </si>
  <si>
    <t>Лига II-й сезон 31.07.2019 конфиг 11</t>
  </si>
  <si>
    <t>Гобади Авеста/Ghobadi Avesta</t>
  </si>
  <si>
    <t>Гобади Арта/Ghobadi Arta</t>
  </si>
  <si>
    <t>Паламарчук Александр/Palamaechuk Aleksansr</t>
  </si>
  <si>
    <t>Чухаленко Дима</t>
  </si>
  <si>
    <t>Лига II-й сезон 07.08.2018 конфиг 10r</t>
  </si>
  <si>
    <t>+</t>
  </si>
  <si>
    <t>Паламарчук Александр/Palamarchuk Aleksansr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</si>
</sst>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20" fillId="0" borderId="13" xfId="0" applyFont="1" applyBorder="1"/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13" xfId="0" applyFont="1" applyBorder="1" applyAlignment="1"/>
    <xf numFmtId="0" fontId="11" fillId="0" borderId="64" xfId="0" applyFont="1" applyBorder="1"/>
    <xf numFmtId="0" fontId="11" fillId="0" borderId="68" xfId="0" applyFont="1" applyBorder="1" applyAlignment="1"/>
    <xf numFmtId="0" fontId="14" fillId="0" borderId="64" xfId="1" applyFont="1" applyBorder="1"/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9" xfId="0" applyFont="1" applyBorder="1" applyAlignment="1"/>
    <xf numFmtId="0" fontId="12" fillId="0" borderId="16" xfId="0" applyFont="1" applyFill="1" applyBorder="1"/>
    <xf numFmtId="0" fontId="11" fillId="0" borderId="62" xfId="0" applyFont="1" applyBorder="1" applyAlignment="1"/>
    <xf numFmtId="0" fontId="11" fillId="0" borderId="65" xfId="0" applyFont="1" applyBorder="1" applyAlignment="1"/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0" fontId="11" fillId="0" borderId="64" xfId="1" applyFont="1" applyBorder="1" applyAlignment="1">
      <alignment horizontal="left"/>
    </xf>
    <xf numFmtId="0" fontId="14" fillId="0" borderId="31" xfId="0" applyFont="1" applyBorder="1"/>
    <xf numFmtId="0" fontId="20" fillId="0" borderId="64" xfId="1" applyFont="1" applyFill="1" applyBorder="1" applyAlignment="1">
      <alignment horizontal="center"/>
    </xf>
    <xf numFmtId="0" fontId="17" fillId="0" borderId="41" xfId="0" applyFont="1" applyFill="1" applyBorder="1"/>
    <xf numFmtId="0" fontId="24" fillId="3" borderId="19" xfId="1" applyFont="1" applyFill="1" applyBorder="1" applyAlignment="1">
      <alignment horizontal="center"/>
    </xf>
    <xf numFmtId="0" fontId="24" fillId="3" borderId="58" xfId="1" applyFont="1" applyFill="1" applyBorder="1" applyAlignment="1">
      <alignment horizontal="center"/>
    </xf>
    <xf numFmtId="0" fontId="24" fillId="3" borderId="34" xfId="1" applyFont="1" applyFill="1" applyBorder="1" applyAlignment="1">
      <alignment horizontal="center"/>
    </xf>
    <xf numFmtId="164" fontId="12" fillId="0" borderId="4" xfId="1" applyNumberFormat="1" applyFont="1" applyFill="1" applyBorder="1" applyAlignment="1">
      <alignment horizontal="left"/>
    </xf>
    <xf numFmtId="0" fontId="11" fillId="0" borderId="65" xfId="0" applyFont="1" applyBorder="1"/>
    <xf numFmtId="0" fontId="11" fillId="0" borderId="68" xfId="1" applyFont="1" applyBorder="1"/>
    <xf numFmtId="0" fontId="11" fillId="0" borderId="14" xfId="0" applyFont="1" applyBorder="1" applyAlignment="1"/>
    <xf numFmtId="0" fontId="11" fillId="0" borderId="46" xfId="0" applyFont="1" applyBorder="1" applyAlignment="1"/>
    <xf numFmtId="0" fontId="14" fillId="0" borderId="31" xfId="1" applyFont="1" applyBorder="1"/>
    <xf numFmtId="0" fontId="11" fillId="4" borderId="64" xfId="0" applyFont="1" applyFill="1" applyBorder="1" applyAlignment="1"/>
    <xf numFmtId="0" fontId="11" fillId="0" borderId="32" xfId="0" applyFont="1" applyBorder="1" applyAlignment="1"/>
    <xf numFmtId="0" fontId="11" fillId="0" borderId="4" xfId="1" applyFont="1" applyBorder="1"/>
    <xf numFmtId="0" fontId="11" fillId="0" borderId="64" xfId="1" applyFont="1" applyFill="1" applyBorder="1"/>
    <xf numFmtId="164" fontId="13" fillId="0" borderId="18" xfId="1" applyNumberFormat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26" sqref="O26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92" t="s">
        <v>66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93" t="s">
        <v>0</v>
      </c>
      <c r="B3" s="395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94"/>
      <c r="B4" s="39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367" t="s">
        <v>52</v>
      </c>
      <c r="C5" s="31">
        <v>52.300000000000004</v>
      </c>
      <c r="D5" s="32">
        <f t="shared" ref="D5:D44" si="1">C5/3*10</f>
        <v>174.33333333333334</v>
      </c>
      <c r="E5" s="33">
        <v>27.7</v>
      </c>
      <c r="F5" s="32">
        <f t="shared" ref="F5:F44" si="2">IF(E5&gt;0,IF(D5&gt;0,(D5*C$3+E5*10/3)/E$3,E5*10/3*(1-0.1*C$3)),IF(D5&gt;10,D5*0.9,D5))</f>
        <v>133.33333333333334</v>
      </c>
      <c r="G5" s="31">
        <v>44.9</v>
      </c>
      <c r="H5" s="32">
        <f t="shared" ref="H5:H44" si="3">IF(G5&gt;0,IF(F5&gt;0,(F5*E$3+G5*10/3)/G$3,G5*10/3*(1-0.1*E$3)),IF(F5&gt;10,F5*0.9,F5))</f>
        <v>138.7777777777778</v>
      </c>
      <c r="I5" s="31">
        <v>50.3</v>
      </c>
      <c r="J5" s="32">
        <f t="shared" ref="J5:J44" si="4">IF(I5&gt;0,IF(H5&gt;0,(H5*G$3+I5*10/3)/I$3,I5*10/3*(1-0.1*G$3)),IF(H5&gt;10,H5*0.9,H5))</f>
        <v>146</v>
      </c>
      <c r="K5" s="31">
        <v>52.6</v>
      </c>
      <c r="L5" s="32">
        <f t="shared" ref="L5:L44" si="5">IF(K5&gt;0,IF(J5&gt;0,(J5*I$3+K5*10/3)/K$3,K5*10/3*(1-0.1*I$3)),IF(J5&gt;10,J5*0.9,J5))</f>
        <v>151.86666666666667</v>
      </c>
      <c r="M5" s="34">
        <v>48.5</v>
      </c>
      <c r="N5" s="32">
        <f t="shared" ref="N5:N44" si="6">IF(M5&gt;0,IF(L5&gt;0,(L5*K$3+M5*10/3)/M$3,M5*10/3*(1-0.1*K$3)),IF(L5&gt;10,L5*0.9,L5))</f>
        <v>153.5</v>
      </c>
      <c r="O5" s="35">
        <v>44.8</v>
      </c>
      <c r="P5" s="32">
        <f t="shared" ref="P5:P44" si="7">IF(O5&gt;0,IF(N5&gt;0,(N5*M$3+O5*10/3)/O$3,O5*10/3*(1-0.1*M$3)),IF(N5&gt;10,N5*0.9,N5))</f>
        <v>152.9047619047619</v>
      </c>
      <c r="Q5" s="34">
        <v>41.5</v>
      </c>
      <c r="R5" s="32">
        <f t="shared" ref="R5:R44" si="8">IF(Q5&gt;0,IF(P5&gt;0,(P5*O$3+Q5*10/3)/Q$3,Q5*10/3*(1-0.1*O$3)),IF(P5&gt;10,P5*0.9,P5))</f>
        <v>151.08333333333331</v>
      </c>
      <c r="S5" s="34"/>
      <c r="T5" s="36">
        <f t="shared" ref="T5:T41" si="9">IF(S5&gt;0,IF(R5&gt;0,(R5*Q$3+S5*10/3)/S$3,S5*10/3*(1-0.1*Q$3)),IF(R5&gt;10,R5*0.9,R5))</f>
        <v>135.97499999999999</v>
      </c>
      <c r="U5" s="37"/>
      <c r="V5" s="38">
        <f t="shared" ref="V5:V41" si="10">IF(U5&gt;0,IF(T5&gt;0,(T5*S$3+U5*10/3)/U$3,U5*10/3*(1-0.1*S$3)),IF(T5&gt;10,T5*0.9,T5))</f>
        <v>122.3775</v>
      </c>
      <c r="W5" s="3"/>
      <c r="X5" s="3"/>
    </row>
    <row r="6" spans="1:24" ht="35.25" x14ac:dyDescent="0.45">
      <c r="A6" s="83">
        <f t="shared" si="0"/>
        <v>2</v>
      </c>
      <c r="B6" s="374" t="s">
        <v>51</v>
      </c>
      <c r="C6" s="41">
        <v>41.7</v>
      </c>
      <c r="D6" s="42">
        <f t="shared" si="1"/>
        <v>139</v>
      </c>
      <c r="E6" s="43">
        <v>54.1</v>
      </c>
      <c r="F6" s="42">
        <f t="shared" si="2"/>
        <v>159.66666666666669</v>
      </c>
      <c r="G6" s="41">
        <v>53.6</v>
      </c>
      <c r="H6" s="42">
        <f t="shared" si="3"/>
        <v>166</v>
      </c>
      <c r="I6" s="41">
        <v>55.1</v>
      </c>
      <c r="J6" s="42">
        <f t="shared" si="4"/>
        <v>170.41666666666666</v>
      </c>
      <c r="K6" s="68">
        <v>47.5</v>
      </c>
      <c r="L6" s="42">
        <f t="shared" si="5"/>
        <v>168</v>
      </c>
      <c r="M6" s="44">
        <v>43.1</v>
      </c>
      <c r="N6" s="42">
        <f t="shared" si="6"/>
        <v>163.94444444444443</v>
      </c>
      <c r="O6" s="45"/>
      <c r="P6" s="46">
        <f t="shared" si="7"/>
        <v>147.54999999999998</v>
      </c>
      <c r="Q6" s="44">
        <v>52.5</v>
      </c>
      <c r="R6" s="46">
        <f t="shared" si="8"/>
        <v>150.98124999999999</v>
      </c>
      <c r="S6" s="44"/>
      <c r="T6" s="42">
        <f t="shared" si="9"/>
        <v>135.88312500000001</v>
      </c>
      <c r="U6" s="47"/>
      <c r="V6" s="48">
        <f t="shared" si="10"/>
        <v>122.29481250000001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42.5</v>
      </c>
      <c r="D7" s="42">
        <f t="shared" si="1"/>
        <v>141.66666666666666</v>
      </c>
      <c r="E7" s="43">
        <v>50.8</v>
      </c>
      <c r="F7" s="42">
        <f t="shared" si="2"/>
        <v>155.5</v>
      </c>
      <c r="G7" s="41">
        <v>48.9</v>
      </c>
      <c r="H7" s="42">
        <f t="shared" si="3"/>
        <v>158</v>
      </c>
      <c r="I7" s="41"/>
      <c r="J7" s="42">
        <f t="shared" si="4"/>
        <v>142.20000000000002</v>
      </c>
      <c r="K7" s="41">
        <v>39.4</v>
      </c>
      <c r="L7" s="42">
        <f t="shared" si="5"/>
        <v>140.0266666666667</v>
      </c>
      <c r="M7" s="44">
        <v>44</v>
      </c>
      <c r="N7" s="42">
        <f t="shared" si="6"/>
        <v>141.13333333333335</v>
      </c>
      <c r="O7" s="45">
        <v>46.9</v>
      </c>
      <c r="P7" s="46">
        <f t="shared" si="7"/>
        <v>143.30476190476193</v>
      </c>
      <c r="Q7" s="44">
        <v>40.5</v>
      </c>
      <c r="R7" s="46">
        <f t="shared" si="8"/>
        <v>142.26666666666671</v>
      </c>
      <c r="S7" s="44"/>
      <c r="T7" s="49">
        <f t="shared" si="9"/>
        <v>128.04000000000005</v>
      </c>
      <c r="U7" s="47"/>
      <c r="V7" s="48">
        <f t="shared" si="10"/>
        <v>115.23600000000005</v>
      </c>
      <c r="W7" s="3"/>
      <c r="X7" s="3"/>
    </row>
    <row r="8" spans="1:24" ht="35.25" x14ac:dyDescent="0.45">
      <c r="A8" s="83">
        <f t="shared" si="0"/>
        <v>4</v>
      </c>
      <c r="B8" s="279" t="s">
        <v>42</v>
      </c>
      <c r="C8" s="41">
        <v>51.8</v>
      </c>
      <c r="D8" s="42">
        <f t="shared" si="1"/>
        <v>172.66666666666666</v>
      </c>
      <c r="E8" s="43">
        <v>52.8</v>
      </c>
      <c r="F8" s="42">
        <f t="shared" si="2"/>
        <v>174.33333333333331</v>
      </c>
      <c r="G8" s="41">
        <v>50.9</v>
      </c>
      <c r="H8" s="42">
        <f t="shared" si="3"/>
        <v>172.77777777777774</v>
      </c>
      <c r="I8" s="41"/>
      <c r="J8" s="42">
        <f t="shared" si="4"/>
        <v>155.49999999999997</v>
      </c>
      <c r="K8" s="41">
        <v>44.4</v>
      </c>
      <c r="L8" s="42">
        <f t="shared" si="5"/>
        <v>153.99999999999997</v>
      </c>
      <c r="M8" s="44"/>
      <c r="N8" s="42">
        <f t="shared" si="6"/>
        <v>138.59999999999997</v>
      </c>
      <c r="O8" s="45"/>
      <c r="P8" s="46">
        <f t="shared" si="7"/>
        <v>124.73999999999997</v>
      </c>
      <c r="Q8" s="44">
        <v>50.1</v>
      </c>
      <c r="R8" s="46">
        <f t="shared" si="8"/>
        <v>130.02249999999998</v>
      </c>
      <c r="S8" s="44"/>
      <c r="T8" s="42">
        <f t="shared" si="9"/>
        <v>117.02024999999999</v>
      </c>
      <c r="U8" s="47"/>
      <c r="V8" s="48">
        <f t="shared" si="10"/>
        <v>105.318225</v>
      </c>
      <c r="W8" s="3"/>
      <c r="X8" s="3"/>
    </row>
    <row r="9" spans="1:24" ht="36" thickBot="1" x14ac:dyDescent="0.5">
      <c r="A9" s="347">
        <f t="shared" si="0"/>
        <v>5</v>
      </c>
      <c r="B9" s="368" t="s">
        <v>43</v>
      </c>
      <c r="C9" s="50">
        <v>41.3</v>
      </c>
      <c r="D9" s="51">
        <f t="shared" si="1"/>
        <v>137.66666666666666</v>
      </c>
      <c r="E9" s="52">
        <v>46</v>
      </c>
      <c r="F9" s="53">
        <f t="shared" si="2"/>
        <v>145.5</v>
      </c>
      <c r="G9" s="50"/>
      <c r="H9" s="53">
        <f t="shared" si="3"/>
        <v>130.95000000000002</v>
      </c>
      <c r="I9" s="54"/>
      <c r="J9" s="51">
        <f t="shared" si="4"/>
        <v>117.85500000000002</v>
      </c>
      <c r="K9" s="54">
        <v>36.9</v>
      </c>
      <c r="L9" s="51">
        <f t="shared" si="5"/>
        <v>118.88400000000001</v>
      </c>
      <c r="M9" s="55">
        <v>48.1</v>
      </c>
      <c r="N9" s="51">
        <f t="shared" si="6"/>
        <v>125.79222222222224</v>
      </c>
      <c r="O9" s="56">
        <v>42.5</v>
      </c>
      <c r="P9" s="46">
        <f t="shared" si="7"/>
        <v>128.06</v>
      </c>
      <c r="Q9" s="57">
        <v>34</v>
      </c>
      <c r="R9" s="49">
        <f t="shared" si="8"/>
        <v>126.21916666666668</v>
      </c>
      <c r="S9" s="55"/>
      <c r="T9" s="46">
        <f t="shared" si="9"/>
        <v>113.59725000000002</v>
      </c>
      <c r="U9" s="58"/>
      <c r="V9" s="59">
        <f t="shared" si="10"/>
        <v>102.23752500000002</v>
      </c>
      <c r="W9" s="3"/>
      <c r="X9" s="3"/>
    </row>
    <row r="10" spans="1:24" ht="35.25" x14ac:dyDescent="0.45">
      <c r="A10" s="346">
        <f t="shared" si="0"/>
        <v>6</v>
      </c>
      <c r="B10" s="381" t="s">
        <v>53</v>
      </c>
      <c r="C10" s="31">
        <v>44.9</v>
      </c>
      <c r="D10" s="32">
        <f t="shared" si="1"/>
        <v>149.66666666666666</v>
      </c>
      <c r="E10" s="33"/>
      <c r="F10" s="32">
        <f t="shared" si="2"/>
        <v>134.69999999999999</v>
      </c>
      <c r="G10" s="31"/>
      <c r="H10" s="32">
        <f t="shared" si="3"/>
        <v>121.22999999999999</v>
      </c>
      <c r="I10" s="31">
        <v>40.799999999999997</v>
      </c>
      <c r="J10" s="32">
        <f t="shared" si="4"/>
        <v>124.92249999999999</v>
      </c>
      <c r="K10" s="31">
        <v>42.3</v>
      </c>
      <c r="L10" s="32">
        <f t="shared" si="5"/>
        <v>128.13799999999998</v>
      </c>
      <c r="M10" s="60">
        <v>43.3</v>
      </c>
      <c r="N10" s="46">
        <f t="shared" si="6"/>
        <v>130.83722222222221</v>
      </c>
      <c r="O10" s="35">
        <v>41.5</v>
      </c>
      <c r="P10" s="32">
        <f t="shared" si="7"/>
        <v>131.90809523809523</v>
      </c>
      <c r="Q10" s="34"/>
      <c r="R10" s="32">
        <f t="shared" si="8"/>
        <v>118.71728571428571</v>
      </c>
      <c r="S10" s="60"/>
      <c r="T10" s="36">
        <f t="shared" si="9"/>
        <v>106.84555714285715</v>
      </c>
      <c r="U10" s="61"/>
      <c r="V10" s="38">
        <f t="shared" si="10"/>
        <v>96.161001428571439</v>
      </c>
      <c r="W10" s="3"/>
      <c r="X10" s="3"/>
    </row>
    <row r="11" spans="1:24" ht="35.25" x14ac:dyDescent="0.45">
      <c r="A11" s="83">
        <f t="shared" si="0"/>
        <v>7</v>
      </c>
      <c r="B11" s="278" t="s">
        <v>62</v>
      </c>
      <c r="C11" s="41">
        <v>46.8</v>
      </c>
      <c r="D11" s="42">
        <f t="shared" si="1"/>
        <v>156</v>
      </c>
      <c r="E11" s="43">
        <v>53.5</v>
      </c>
      <c r="F11" s="42">
        <f t="shared" si="2"/>
        <v>167.16666666666669</v>
      </c>
      <c r="G11" s="44"/>
      <c r="H11" s="42">
        <f t="shared" si="3"/>
        <v>150.45000000000002</v>
      </c>
      <c r="I11" s="41"/>
      <c r="J11" s="42">
        <f t="shared" si="4"/>
        <v>135.40500000000003</v>
      </c>
      <c r="K11" s="41"/>
      <c r="L11" s="42">
        <f t="shared" si="5"/>
        <v>121.86450000000004</v>
      </c>
      <c r="M11" s="44"/>
      <c r="N11" s="42">
        <f t="shared" si="6"/>
        <v>109.67805000000003</v>
      </c>
      <c r="O11" s="45"/>
      <c r="P11" s="46">
        <f t="shared" si="7"/>
        <v>98.710245000000029</v>
      </c>
      <c r="Q11" s="44">
        <v>51</v>
      </c>
      <c r="R11" s="46">
        <f t="shared" si="8"/>
        <v>107.62146437500003</v>
      </c>
      <c r="S11" s="44"/>
      <c r="T11" s="42">
        <f t="shared" si="9"/>
        <v>96.859317937500023</v>
      </c>
      <c r="U11" s="47"/>
      <c r="V11" s="48">
        <f t="shared" si="10"/>
        <v>87.173386143750022</v>
      </c>
      <c r="W11" s="3"/>
      <c r="X11" s="3"/>
    </row>
    <row r="12" spans="1:24" ht="35.25" x14ac:dyDescent="0.45">
      <c r="A12" s="83">
        <f t="shared" si="0"/>
        <v>8</v>
      </c>
      <c r="B12" s="279" t="s">
        <v>86</v>
      </c>
      <c r="C12" s="41"/>
      <c r="D12" s="42">
        <f t="shared" si="1"/>
        <v>0</v>
      </c>
      <c r="E12" s="43"/>
      <c r="F12" s="42">
        <f t="shared" si="2"/>
        <v>0</v>
      </c>
      <c r="G12" s="41"/>
      <c r="H12" s="42">
        <f t="shared" si="3"/>
        <v>0</v>
      </c>
      <c r="I12" s="41">
        <v>40.5</v>
      </c>
      <c r="J12" s="42">
        <f t="shared" si="4"/>
        <v>94.5</v>
      </c>
      <c r="K12" s="41">
        <v>21.8</v>
      </c>
      <c r="L12" s="42">
        <f t="shared" si="5"/>
        <v>90.13333333333334</v>
      </c>
      <c r="M12" s="44">
        <v>48</v>
      </c>
      <c r="N12" s="42">
        <f t="shared" si="6"/>
        <v>101.77777777777779</v>
      </c>
      <c r="O12" s="45">
        <v>38</v>
      </c>
      <c r="P12" s="46">
        <f t="shared" si="7"/>
        <v>105.33333333333334</v>
      </c>
      <c r="Q12" s="44">
        <v>35.9</v>
      </c>
      <c r="R12" s="46">
        <f t="shared" si="8"/>
        <v>107.125</v>
      </c>
      <c r="S12" s="44"/>
      <c r="T12" s="49">
        <f t="shared" si="9"/>
        <v>96.412500000000009</v>
      </c>
      <c r="U12" s="47"/>
      <c r="V12" s="48">
        <f t="shared" si="10"/>
        <v>86.771250000000009</v>
      </c>
      <c r="W12" s="3"/>
      <c r="X12" s="3"/>
    </row>
    <row r="13" spans="1:24" ht="35.25" x14ac:dyDescent="0.45">
      <c r="A13" s="83">
        <f t="shared" si="0"/>
        <v>9</v>
      </c>
      <c r="B13" s="383" t="s">
        <v>44</v>
      </c>
      <c r="C13" s="41">
        <v>35.299999999999997</v>
      </c>
      <c r="D13" s="42">
        <f t="shared" si="1"/>
        <v>117.66666666666666</v>
      </c>
      <c r="E13" s="43">
        <v>40.9</v>
      </c>
      <c r="F13" s="42">
        <f t="shared" si="2"/>
        <v>127</v>
      </c>
      <c r="G13" s="41"/>
      <c r="H13" s="42">
        <f t="shared" si="3"/>
        <v>114.3</v>
      </c>
      <c r="I13" s="41">
        <v>37</v>
      </c>
      <c r="J13" s="42">
        <f t="shared" si="4"/>
        <v>116.55833333333332</v>
      </c>
      <c r="K13" s="41"/>
      <c r="L13" s="42">
        <f t="shared" si="5"/>
        <v>104.90249999999999</v>
      </c>
      <c r="M13" s="44">
        <v>45.2</v>
      </c>
      <c r="N13" s="42">
        <f t="shared" si="6"/>
        <v>112.52986111111109</v>
      </c>
      <c r="O13" s="45"/>
      <c r="P13" s="46">
        <f t="shared" si="7"/>
        <v>101.27687499999998</v>
      </c>
      <c r="Q13" s="44">
        <v>43</v>
      </c>
      <c r="R13" s="46">
        <f t="shared" si="8"/>
        <v>106.53393229166664</v>
      </c>
      <c r="S13" s="44"/>
      <c r="T13" s="42">
        <f t="shared" si="9"/>
        <v>95.880539062499977</v>
      </c>
      <c r="U13" s="47"/>
      <c r="V13" s="48">
        <f t="shared" si="10"/>
        <v>86.292485156249981</v>
      </c>
      <c r="W13" s="3"/>
      <c r="X13" s="3"/>
    </row>
    <row r="14" spans="1:24" ht="36" thickBot="1" x14ac:dyDescent="0.5">
      <c r="A14" s="347">
        <f t="shared" si="0"/>
        <v>10</v>
      </c>
      <c r="B14" s="382" t="s">
        <v>77</v>
      </c>
      <c r="C14" s="54">
        <v>27.6</v>
      </c>
      <c r="D14" s="51">
        <f t="shared" si="1"/>
        <v>92.000000000000014</v>
      </c>
      <c r="E14" s="52"/>
      <c r="F14" s="53">
        <f t="shared" si="2"/>
        <v>82.800000000000011</v>
      </c>
      <c r="G14" s="54">
        <v>40.700000000000003</v>
      </c>
      <c r="H14" s="51">
        <f t="shared" si="3"/>
        <v>100.42222222222222</v>
      </c>
      <c r="I14" s="54">
        <v>50.2</v>
      </c>
      <c r="J14" s="51">
        <f t="shared" si="4"/>
        <v>117.15</v>
      </c>
      <c r="K14" s="54"/>
      <c r="L14" s="51">
        <f t="shared" si="5"/>
        <v>105.435</v>
      </c>
      <c r="M14" s="55"/>
      <c r="N14" s="51">
        <f t="shared" si="6"/>
        <v>94.891500000000008</v>
      </c>
      <c r="O14" s="63">
        <v>28.5</v>
      </c>
      <c r="P14" s="46">
        <f t="shared" si="7"/>
        <v>94.907000000000011</v>
      </c>
      <c r="Q14" s="55">
        <v>15.2</v>
      </c>
      <c r="R14" s="64">
        <f t="shared" si="8"/>
        <v>89.376958333333334</v>
      </c>
      <c r="S14" s="57"/>
      <c r="T14" s="46">
        <f t="shared" si="9"/>
        <v>80.439262499999998</v>
      </c>
      <c r="U14" s="65"/>
      <c r="V14" s="59">
        <f t="shared" si="10"/>
        <v>72.39533625</v>
      </c>
      <c r="W14" s="3"/>
      <c r="X14" s="3"/>
    </row>
    <row r="15" spans="1:24" ht="35.25" x14ac:dyDescent="0.45">
      <c r="A15" s="346">
        <f t="shared" si="0"/>
        <v>11</v>
      </c>
      <c r="B15" s="364" t="s">
        <v>67</v>
      </c>
      <c r="C15" s="31"/>
      <c r="D15" s="32">
        <f t="shared" si="1"/>
        <v>0</v>
      </c>
      <c r="E15" s="31">
        <v>17.3</v>
      </c>
      <c r="F15" s="32">
        <f t="shared" si="2"/>
        <v>51.9</v>
      </c>
      <c r="G15" s="66">
        <v>30.5</v>
      </c>
      <c r="H15" s="46">
        <f t="shared" si="3"/>
        <v>68.488888888888894</v>
      </c>
      <c r="I15" s="73">
        <v>32.5</v>
      </c>
      <c r="J15" s="46">
        <f t="shared" si="4"/>
        <v>78.45</v>
      </c>
      <c r="K15" s="31">
        <v>22</v>
      </c>
      <c r="L15" s="32">
        <f t="shared" si="5"/>
        <v>77.426666666666662</v>
      </c>
      <c r="M15" s="60">
        <v>40.5</v>
      </c>
      <c r="N15" s="46">
        <f t="shared" si="6"/>
        <v>87.022222222222226</v>
      </c>
      <c r="O15" s="67">
        <v>30.8</v>
      </c>
      <c r="P15" s="32">
        <f t="shared" si="7"/>
        <v>89.257142857142853</v>
      </c>
      <c r="Q15" s="60">
        <v>24.2</v>
      </c>
      <c r="R15" s="46">
        <f t="shared" si="8"/>
        <v>88.183333333333323</v>
      </c>
      <c r="S15" s="34"/>
      <c r="T15" s="36">
        <f t="shared" si="9"/>
        <v>79.364999999999995</v>
      </c>
      <c r="U15" s="37"/>
      <c r="V15" s="38">
        <f t="shared" si="10"/>
        <v>71.4285</v>
      </c>
      <c r="W15" s="3"/>
      <c r="X15" s="3"/>
    </row>
    <row r="16" spans="1:24" ht="35.25" x14ac:dyDescent="0.45">
      <c r="A16" s="83">
        <f t="shared" si="0"/>
        <v>12</v>
      </c>
      <c r="B16" s="363" t="s">
        <v>64</v>
      </c>
      <c r="C16" s="41">
        <v>24.7</v>
      </c>
      <c r="D16" s="42">
        <f t="shared" si="1"/>
        <v>82.333333333333329</v>
      </c>
      <c r="E16" s="41"/>
      <c r="F16" s="42">
        <f t="shared" si="2"/>
        <v>74.099999999999994</v>
      </c>
      <c r="G16" s="41">
        <v>35.700000000000003</v>
      </c>
      <c r="H16" s="42">
        <f t="shared" si="3"/>
        <v>89.066666666666663</v>
      </c>
      <c r="I16" s="43"/>
      <c r="J16" s="42">
        <f t="shared" si="4"/>
        <v>80.16</v>
      </c>
      <c r="K16" s="41"/>
      <c r="L16" s="42">
        <f t="shared" si="5"/>
        <v>72.144000000000005</v>
      </c>
      <c r="M16" s="44">
        <v>28.3</v>
      </c>
      <c r="N16" s="42">
        <f t="shared" si="6"/>
        <v>75.842222222222219</v>
      </c>
      <c r="O16" s="45">
        <v>40</v>
      </c>
      <c r="P16" s="46">
        <f t="shared" si="7"/>
        <v>84.055238095238096</v>
      </c>
      <c r="Q16" s="44">
        <v>34.4</v>
      </c>
      <c r="R16" s="46">
        <f t="shared" si="8"/>
        <v>87.881666666666661</v>
      </c>
      <c r="S16" s="44"/>
      <c r="T16" s="42">
        <f t="shared" si="9"/>
        <v>79.093499999999992</v>
      </c>
      <c r="U16" s="47"/>
      <c r="V16" s="48">
        <f t="shared" si="10"/>
        <v>71.184149999999988</v>
      </c>
      <c r="W16" s="3"/>
      <c r="X16" s="3"/>
    </row>
    <row r="17" spans="1:24" ht="35.25" x14ac:dyDescent="0.45">
      <c r="A17" s="83">
        <f t="shared" si="0"/>
        <v>13</v>
      </c>
      <c r="B17" s="365" t="s">
        <v>81</v>
      </c>
      <c r="C17" s="41"/>
      <c r="D17" s="42">
        <f t="shared" si="1"/>
        <v>0</v>
      </c>
      <c r="E17" s="41"/>
      <c r="F17" s="42">
        <f t="shared" si="2"/>
        <v>0</v>
      </c>
      <c r="G17" s="41">
        <v>34.799999999999997</v>
      </c>
      <c r="H17" s="42">
        <f t="shared" si="3"/>
        <v>92.800000000000011</v>
      </c>
      <c r="I17" s="43">
        <v>25.5</v>
      </c>
      <c r="J17" s="42">
        <f t="shared" si="4"/>
        <v>90.850000000000009</v>
      </c>
      <c r="K17" s="41">
        <v>37.6</v>
      </c>
      <c r="L17" s="42">
        <f t="shared" si="5"/>
        <v>97.74666666666667</v>
      </c>
      <c r="M17" s="44"/>
      <c r="N17" s="42">
        <f t="shared" si="6"/>
        <v>87.972000000000008</v>
      </c>
      <c r="O17" s="45">
        <v>14.7</v>
      </c>
      <c r="P17" s="46">
        <f t="shared" si="7"/>
        <v>82.404571428571444</v>
      </c>
      <c r="Q17" s="44">
        <v>33</v>
      </c>
      <c r="R17" s="46">
        <f t="shared" si="8"/>
        <v>85.854000000000013</v>
      </c>
      <c r="S17" s="44"/>
      <c r="T17" s="49">
        <f t="shared" si="9"/>
        <v>77.268600000000021</v>
      </c>
      <c r="U17" s="47"/>
      <c r="V17" s="48">
        <f t="shared" si="10"/>
        <v>69.541740000000019</v>
      </c>
      <c r="W17" s="3"/>
      <c r="X17" s="3"/>
    </row>
    <row r="18" spans="1:24" ht="35.25" x14ac:dyDescent="0.45">
      <c r="A18" s="83">
        <f t="shared" si="0"/>
        <v>14</v>
      </c>
      <c r="B18" s="278" t="s">
        <v>57</v>
      </c>
      <c r="C18" s="41">
        <v>29.9</v>
      </c>
      <c r="D18" s="42">
        <f t="shared" si="1"/>
        <v>99.666666666666671</v>
      </c>
      <c r="E18" s="41">
        <v>18.5</v>
      </c>
      <c r="F18" s="42">
        <f t="shared" si="2"/>
        <v>80.666666666666671</v>
      </c>
      <c r="G18" s="41"/>
      <c r="H18" s="42">
        <f t="shared" si="3"/>
        <v>72.600000000000009</v>
      </c>
      <c r="I18" s="43">
        <v>41.2</v>
      </c>
      <c r="J18" s="42">
        <f t="shared" si="4"/>
        <v>88.783333333333331</v>
      </c>
      <c r="K18" s="44"/>
      <c r="L18" s="42">
        <f t="shared" si="5"/>
        <v>79.905000000000001</v>
      </c>
      <c r="M18" s="44"/>
      <c r="N18" s="42">
        <f t="shared" si="6"/>
        <v>71.914500000000004</v>
      </c>
      <c r="O18" s="45">
        <v>36</v>
      </c>
      <c r="P18" s="46">
        <f t="shared" si="7"/>
        <v>78.783857142857158</v>
      </c>
      <c r="Q18" s="44">
        <v>31.9</v>
      </c>
      <c r="R18" s="46">
        <f t="shared" si="8"/>
        <v>82.227541666666681</v>
      </c>
      <c r="S18" s="44"/>
      <c r="T18" s="42">
        <f t="shared" si="9"/>
        <v>74.00478750000002</v>
      </c>
      <c r="U18" s="47"/>
      <c r="V18" s="48">
        <f t="shared" si="10"/>
        <v>66.604308750000015</v>
      </c>
      <c r="W18" s="3"/>
      <c r="X18" s="3"/>
    </row>
    <row r="19" spans="1:24" ht="36" thickBot="1" x14ac:dyDescent="0.5">
      <c r="A19" s="347">
        <f t="shared" si="0"/>
        <v>15</v>
      </c>
      <c r="B19" s="368" t="s">
        <v>55</v>
      </c>
      <c r="C19" s="54">
        <v>32.6</v>
      </c>
      <c r="D19" s="51">
        <f t="shared" si="1"/>
        <v>108.66666666666667</v>
      </c>
      <c r="E19" s="54"/>
      <c r="F19" s="51">
        <f t="shared" si="2"/>
        <v>97.800000000000011</v>
      </c>
      <c r="G19" s="50"/>
      <c r="H19" s="53">
        <f t="shared" si="3"/>
        <v>88.02000000000001</v>
      </c>
      <c r="I19" s="52">
        <v>28.8</v>
      </c>
      <c r="J19" s="53">
        <f t="shared" si="4"/>
        <v>90.015000000000015</v>
      </c>
      <c r="K19" s="50">
        <v>9.8000000000000007</v>
      </c>
      <c r="L19" s="53">
        <f t="shared" si="5"/>
        <v>78.545333333333346</v>
      </c>
      <c r="M19" s="57">
        <v>33</v>
      </c>
      <c r="N19" s="53">
        <f t="shared" si="6"/>
        <v>83.787777777777791</v>
      </c>
      <c r="O19" s="56">
        <v>33.9</v>
      </c>
      <c r="P19" s="46">
        <f t="shared" si="7"/>
        <v>87.960952380952378</v>
      </c>
      <c r="Q19" s="57"/>
      <c r="R19" s="49">
        <f t="shared" si="8"/>
        <v>79.164857142857144</v>
      </c>
      <c r="S19" s="55"/>
      <c r="T19" s="46">
        <f t="shared" si="9"/>
        <v>71.248371428571431</v>
      </c>
      <c r="U19" s="58"/>
      <c r="V19" s="59">
        <f t="shared" si="10"/>
        <v>64.123534285714285</v>
      </c>
      <c r="W19" s="3"/>
      <c r="X19" s="3"/>
    </row>
    <row r="20" spans="1:24" ht="35.25" x14ac:dyDescent="0.45">
      <c r="A20" s="346">
        <f t="shared" si="0"/>
        <v>16</v>
      </c>
      <c r="B20" s="384" t="s">
        <v>73</v>
      </c>
      <c r="C20" s="31"/>
      <c r="D20" s="32">
        <f t="shared" si="1"/>
        <v>0</v>
      </c>
      <c r="E20" s="33">
        <v>31.5</v>
      </c>
      <c r="F20" s="32">
        <f t="shared" si="2"/>
        <v>94.5</v>
      </c>
      <c r="G20" s="34"/>
      <c r="H20" s="32">
        <f t="shared" si="3"/>
        <v>85.05</v>
      </c>
      <c r="I20" s="31"/>
      <c r="J20" s="32">
        <f t="shared" si="4"/>
        <v>76.545000000000002</v>
      </c>
      <c r="K20" s="31">
        <v>40.5</v>
      </c>
      <c r="L20" s="32">
        <f t="shared" si="5"/>
        <v>88.236000000000004</v>
      </c>
      <c r="M20" s="34"/>
      <c r="N20" s="32">
        <f t="shared" si="6"/>
        <v>79.412400000000005</v>
      </c>
      <c r="O20" s="35">
        <v>39.9</v>
      </c>
      <c r="P20" s="32">
        <f t="shared" si="7"/>
        <v>87.067771428571433</v>
      </c>
      <c r="Q20" s="34"/>
      <c r="R20" s="32">
        <f t="shared" si="8"/>
        <v>78.360994285714298</v>
      </c>
      <c r="S20" s="60"/>
      <c r="T20" s="36">
        <f t="shared" si="9"/>
        <v>70.524894857142868</v>
      </c>
      <c r="U20" s="61"/>
      <c r="V20" s="38">
        <f t="shared" si="10"/>
        <v>63.472405371428586</v>
      </c>
      <c r="W20" s="3"/>
      <c r="X20" s="3"/>
    </row>
    <row r="21" spans="1:24" ht="35.25" x14ac:dyDescent="0.45">
      <c r="A21" s="83">
        <f t="shared" si="0"/>
        <v>17</v>
      </c>
      <c r="B21" s="76" t="s">
        <v>59</v>
      </c>
      <c r="C21" s="41">
        <v>25.7</v>
      </c>
      <c r="D21" s="46">
        <f t="shared" si="1"/>
        <v>85.666666666666657</v>
      </c>
      <c r="E21" s="43">
        <v>14.7</v>
      </c>
      <c r="F21" s="42">
        <f t="shared" si="2"/>
        <v>67.333333333333329</v>
      </c>
      <c r="G21" s="44"/>
      <c r="H21" s="42">
        <f t="shared" si="3"/>
        <v>60.599999999999994</v>
      </c>
      <c r="I21" s="44">
        <v>22.5</v>
      </c>
      <c r="J21" s="42">
        <f t="shared" si="4"/>
        <v>64.199999999999989</v>
      </c>
      <c r="K21" s="41">
        <v>26.7</v>
      </c>
      <c r="L21" s="42">
        <f t="shared" si="5"/>
        <v>69.16</v>
      </c>
      <c r="M21" s="44">
        <v>30.4</v>
      </c>
      <c r="N21" s="42">
        <f t="shared" si="6"/>
        <v>74.522222222222211</v>
      </c>
      <c r="O21" s="45">
        <v>17</v>
      </c>
      <c r="P21" s="46">
        <f t="shared" si="7"/>
        <v>71.971428571428561</v>
      </c>
      <c r="Q21" s="44">
        <v>25.4</v>
      </c>
      <c r="R21" s="46">
        <f t="shared" si="8"/>
        <v>73.558333333333323</v>
      </c>
      <c r="S21" s="44"/>
      <c r="T21" s="42">
        <f t="shared" si="9"/>
        <v>66.202499999999986</v>
      </c>
      <c r="U21" s="47"/>
      <c r="V21" s="48">
        <f t="shared" si="10"/>
        <v>59.582249999999988</v>
      </c>
      <c r="W21" s="3"/>
      <c r="X21" s="3"/>
    </row>
    <row r="22" spans="1:24" ht="35.25" x14ac:dyDescent="0.45">
      <c r="A22" s="83">
        <f t="shared" si="0"/>
        <v>18</v>
      </c>
      <c r="B22" s="349" t="s">
        <v>80</v>
      </c>
      <c r="C22" s="41"/>
      <c r="D22" s="42">
        <f t="shared" si="1"/>
        <v>0</v>
      </c>
      <c r="E22" s="43"/>
      <c r="F22" s="42">
        <f t="shared" si="2"/>
        <v>0</v>
      </c>
      <c r="G22" s="41">
        <v>36</v>
      </c>
      <c r="H22" s="42">
        <f t="shared" si="3"/>
        <v>96</v>
      </c>
      <c r="I22" s="41">
        <v>28.1</v>
      </c>
      <c r="J22" s="42">
        <f t="shared" si="4"/>
        <v>95.416666666666671</v>
      </c>
      <c r="K22" s="41">
        <v>36.4</v>
      </c>
      <c r="L22" s="42">
        <f t="shared" si="5"/>
        <v>100.6</v>
      </c>
      <c r="M22" s="44"/>
      <c r="N22" s="42">
        <f t="shared" si="6"/>
        <v>90.539999999999992</v>
      </c>
      <c r="O22" s="45"/>
      <c r="P22" s="46">
        <f t="shared" si="7"/>
        <v>81.48599999999999</v>
      </c>
      <c r="Q22" s="44"/>
      <c r="R22" s="46">
        <f t="shared" si="8"/>
        <v>73.337399999999988</v>
      </c>
      <c r="S22" s="44"/>
      <c r="T22" s="49">
        <f t="shared" si="9"/>
        <v>66.003659999999996</v>
      </c>
      <c r="U22" s="47"/>
      <c r="V22" s="48">
        <f t="shared" si="10"/>
        <v>59.403293999999995</v>
      </c>
      <c r="W22" s="3"/>
      <c r="X22" s="3"/>
    </row>
    <row r="23" spans="1:24" ht="35.25" x14ac:dyDescent="0.45">
      <c r="A23" s="83">
        <f t="shared" si="0"/>
        <v>19</v>
      </c>
      <c r="B23" s="348" t="s">
        <v>69</v>
      </c>
      <c r="C23" s="41"/>
      <c r="D23" s="42">
        <f t="shared" si="1"/>
        <v>0</v>
      </c>
      <c r="E23" s="43">
        <v>38.5</v>
      </c>
      <c r="F23" s="42">
        <f t="shared" si="2"/>
        <v>115.50000000000001</v>
      </c>
      <c r="G23" s="41"/>
      <c r="H23" s="42">
        <f t="shared" si="3"/>
        <v>103.95000000000002</v>
      </c>
      <c r="I23" s="41"/>
      <c r="J23" s="42">
        <f t="shared" si="4"/>
        <v>93.555000000000021</v>
      </c>
      <c r="K23" s="41">
        <v>38</v>
      </c>
      <c r="L23" s="42">
        <f t="shared" si="5"/>
        <v>100.17733333333335</v>
      </c>
      <c r="M23" s="44"/>
      <c r="N23" s="42">
        <f t="shared" si="6"/>
        <v>90.159600000000012</v>
      </c>
      <c r="O23" s="45"/>
      <c r="P23" s="46">
        <f t="shared" si="7"/>
        <v>81.143640000000019</v>
      </c>
      <c r="Q23" s="44"/>
      <c r="R23" s="46">
        <f t="shared" si="8"/>
        <v>73.029276000000024</v>
      </c>
      <c r="S23" s="44"/>
      <c r="T23" s="42">
        <f t="shared" si="9"/>
        <v>65.72634840000002</v>
      </c>
      <c r="U23" s="47"/>
      <c r="V23" s="48">
        <f t="shared" si="10"/>
        <v>59.153713560000021</v>
      </c>
      <c r="W23" s="3"/>
      <c r="X23" s="3"/>
    </row>
    <row r="24" spans="1:24" ht="36" thickBot="1" x14ac:dyDescent="0.5">
      <c r="A24" s="347">
        <f t="shared" si="0"/>
        <v>20</v>
      </c>
      <c r="B24" s="375" t="s">
        <v>79</v>
      </c>
      <c r="C24" s="54"/>
      <c r="D24" s="51">
        <f t="shared" si="1"/>
        <v>0</v>
      </c>
      <c r="E24" s="71"/>
      <c r="F24" s="51">
        <f t="shared" si="2"/>
        <v>0</v>
      </c>
      <c r="G24" s="55">
        <v>37.700000000000003</v>
      </c>
      <c r="H24" s="51">
        <f t="shared" si="3"/>
        <v>100.53333333333335</v>
      </c>
      <c r="I24" s="54">
        <v>22</v>
      </c>
      <c r="J24" s="51">
        <f t="shared" si="4"/>
        <v>93.733333333333334</v>
      </c>
      <c r="K24" s="54"/>
      <c r="L24" s="51">
        <f t="shared" si="5"/>
        <v>84.36</v>
      </c>
      <c r="M24" s="55"/>
      <c r="N24" s="51">
        <f t="shared" si="6"/>
        <v>75.924000000000007</v>
      </c>
      <c r="O24" s="63"/>
      <c r="P24" s="46">
        <f t="shared" si="7"/>
        <v>68.331600000000009</v>
      </c>
      <c r="Q24" s="55"/>
      <c r="R24" s="64">
        <f t="shared" si="8"/>
        <v>61.498440000000009</v>
      </c>
      <c r="S24" s="57"/>
      <c r="T24" s="46">
        <f t="shared" si="9"/>
        <v>55.348596000000008</v>
      </c>
      <c r="U24" s="65"/>
      <c r="V24" s="59">
        <f t="shared" si="10"/>
        <v>49.81373640000001</v>
      </c>
      <c r="W24" s="3"/>
      <c r="X24" s="3"/>
    </row>
    <row r="25" spans="1:24" ht="36" thickBot="1" x14ac:dyDescent="0.5">
      <c r="A25" s="346">
        <f t="shared" si="0"/>
        <v>21</v>
      </c>
      <c r="B25" s="362" t="s">
        <v>70</v>
      </c>
      <c r="C25" s="33"/>
      <c r="D25" s="32">
        <f t="shared" si="1"/>
        <v>0</v>
      </c>
      <c r="E25" s="33">
        <v>33.299999999999997</v>
      </c>
      <c r="F25" s="357">
        <f t="shared" si="2"/>
        <v>99.9</v>
      </c>
      <c r="G25" s="31"/>
      <c r="H25" s="32">
        <f t="shared" si="3"/>
        <v>89.910000000000011</v>
      </c>
      <c r="I25" s="33">
        <v>30</v>
      </c>
      <c r="J25" s="32">
        <f t="shared" si="4"/>
        <v>92.432500000000005</v>
      </c>
      <c r="K25" s="31"/>
      <c r="L25" s="32">
        <f t="shared" si="5"/>
        <v>83.189250000000001</v>
      </c>
      <c r="M25" s="60"/>
      <c r="N25" s="46">
        <f t="shared" si="6"/>
        <v>74.870325000000008</v>
      </c>
      <c r="O25" s="67"/>
      <c r="P25" s="32">
        <f t="shared" si="7"/>
        <v>67.38329250000001</v>
      </c>
      <c r="Q25" s="60"/>
      <c r="R25" s="46">
        <f t="shared" si="8"/>
        <v>60.644963250000011</v>
      </c>
      <c r="S25" s="34"/>
      <c r="T25" s="36">
        <f t="shared" si="9"/>
        <v>54.58046692500001</v>
      </c>
      <c r="U25" s="37"/>
      <c r="V25" s="38">
        <f t="shared" si="10"/>
        <v>49.122420232500012</v>
      </c>
      <c r="W25" s="3"/>
      <c r="X25" s="3"/>
    </row>
    <row r="26" spans="1:24" ht="35.25" x14ac:dyDescent="0.45">
      <c r="A26" s="83">
        <f t="shared" si="0"/>
        <v>22</v>
      </c>
      <c r="B26" s="369" t="s">
        <v>56</v>
      </c>
      <c r="C26" s="43">
        <v>31.7</v>
      </c>
      <c r="D26" s="42">
        <f t="shared" si="1"/>
        <v>105.66666666666666</v>
      </c>
      <c r="E26" s="372">
        <v>21.8</v>
      </c>
      <c r="F26" s="42">
        <f t="shared" si="2"/>
        <v>89.166666666666657</v>
      </c>
      <c r="G26" s="41"/>
      <c r="H26" s="42">
        <f t="shared" si="3"/>
        <v>80.25</v>
      </c>
      <c r="I26" s="373"/>
      <c r="J26" s="42">
        <f t="shared" si="4"/>
        <v>72.225000000000009</v>
      </c>
      <c r="K26" s="41"/>
      <c r="L26" s="42">
        <f t="shared" si="5"/>
        <v>65.002500000000012</v>
      </c>
      <c r="M26" s="44">
        <v>30.3</v>
      </c>
      <c r="N26" s="42">
        <f t="shared" si="6"/>
        <v>71.002083333333346</v>
      </c>
      <c r="O26" s="45"/>
      <c r="P26" s="46">
        <f t="shared" si="7"/>
        <v>63.901875000000011</v>
      </c>
      <c r="Q26" s="44"/>
      <c r="R26" s="46">
        <f t="shared" si="8"/>
        <v>57.511687500000008</v>
      </c>
      <c r="S26" s="44"/>
      <c r="T26" s="42">
        <f t="shared" si="9"/>
        <v>51.76051875000001</v>
      </c>
      <c r="U26" s="47"/>
      <c r="V26" s="48">
        <f t="shared" si="10"/>
        <v>46.584466875000011</v>
      </c>
      <c r="W26" s="3"/>
      <c r="X26" s="3"/>
    </row>
    <row r="27" spans="1:24" ht="35.25" x14ac:dyDescent="0.45">
      <c r="A27" s="83">
        <f t="shared" si="0"/>
        <v>23</v>
      </c>
      <c r="B27" s="349" t="s">
        <v>54</v>
      </c>
      <c r="C27" s="43">
        <v>25.400000000000002</v>
      </c>
      <c r="D27" s="42">
        <f t="shared" si="1"/>
        <v>84.666666666666671</v>
      </c>
      <c r="E27" s="43">
        <v>28.1</v>
      </c>
      <c r="F27" s="42">
        <f t="shared" si="2"/>
        <v>89.166666666666671</v>
      </c>
      <c r="G27" s="41">
        <v>33.1</v>
      </c>
      <c r="H27" s="42">
        <f t="shared" si="3"/>
        <v>96.222222222222229</v>
      </c>
      <c r="I27" s="43"/>
      <c r="J27" s="42">
        <f t="shared" si="4"/>
        <v>86.600000000000009</v>
      </c>
      <c r="K27" s="44"/>
      <c r="L27" s="42">
        <f t="shared" si="5"/>
        <v>77.940000000000012</v>
      </c>
      <c r="M27" s="44"/>
      <c r="N27" s="42">
        <f t="shared" si="6"/>
        <v>70.146000000000015</v>
      </c>
      <c r="O27" s="75"/>
      <c r="P27" s="46">
        <f t="shared" si="7"/>
        <v>63.131400000000014</v>
      </c>
      <c r="Q27" s="44"/>
      <c r="R27" s="46">
        <f t="shared" si="8"/>
        <v>56.818260000000016</v>
      </c>
      <c r="S27" s="44"/>
      <c r="T27" s="49">
        <f t="shared" si="9"/>
        <v>51.136434000000015</v>
      </c>
      <c r="U27" s="47"/>
      <c r="V27" s="48">
        <f t="shared" si="10"/>
        <v>46.022790600000015</v>
      </c>
      <c r="W27" s="3"/>
      <c r="X27" s="3"/>
    </row>
    <row r="28" spans="1:24" ht="35.25" x14ac:dyDescent="0.45">
      <c r="A28" s="83">
        <f t="shared" si="0"/>
        <v>24</v>
      </c>
      <c r="B28" s="349" t="s">
        <v>60</v>
      </c>
      <c r="C28" s="90"/>
      <c r="D28" s="42">
        <f t="shared" si="1"/>
        <v>0</v>
      </c>
      <c r="E28" s="43"/>
      <c r="F28" s="42">
        <f t="shared" si="2"/>
        <v>0</v>
      </c>
      <c r="G28" s="41"/>
      <c r="H28" s="42">
        <f t="shared" si="3"/>
        <v>0</v>
      </c>
      <c r="I28" s="45"/>
      <c r="J28" s="42">
        <f t="shared" si="4"/>
        <v>0</v>
      </c>
      <c r="K28" s="41">
        <v>27.2</v>
      </c>
      <c r="L28" s="42">
        <f t="shared" si="5"/>
        <v>54.4</v>
      </c>
      <c r="M28" s="44">
        <v>18.5</v>
      </c>
      <c r="N28" s="42">
        <f t="shared" si="6"/>
        <v>55.611111111111114</v>
      </c>
      <c r="O28" s="45">
        <v>15.4</v>
      </c>
      <c r="P28" s="46">
        <f t="shared" si="7"/>
        <v>55</v>
      </c>
      <c r="Q28" s="44">
        <v>20.8</v>
      </c>
      <c r="R28" s="46">
        <f t="shared" si="8"/>
        <v>56.791666666666664</v>
      </c>
      <c r="S28" s="44"/>
      <c r="T28" s="42">
        <f t="shared" si="9"/>
        <v>51.112499999999997</v>
      </c>
      <c r="U28" s="47"/>
      <c r="V28" s="48">
        <f t="shared" si="10"/>
        <v>46.001249999999999</v>
      </c>
      <c r="W28" s="3"/>
      <c r="X28" s="3"/>
    </row>
    <row r="29" spans="1:24" ht="36" thickBot="1" x14ac:dyDescent="0.5">
      <c r="A29" s="347">
        <f t="shared" si="0"/>
        <v>25</v>
      </c>
      <c r="B29" s="370" t="s">
        <v>63</v>
      </c>
      <c r="C29" s="71">
        <v>24.5</v>
      </c>
      <c r="D29" s="51">
        <f t="shared" si="1"/>
        <v>81.666666666666657</v>
      </c>
      <c r="E29" s="71"/>
      <c r="F29" s="51">
        <f t="shared" si="2"/>
        <v>73.5</v>
      </c>
      <c r="G29" s="54"/>
      <c r="H29" s="51">
        <f t="shared" si="3"/>
        <v>66.150000000000006</v>
      </c>
      <c r="I29" s="71">
        <v>33.5</v>
      </c>
      <c r="J29" s="51">
        <f t="shared" si="4"/>
        <v>77.529166666666669</v>
      </c>
      <c r="K29" s="54">
        <v>21.1</v>
      </c>
      <c r="L29" s="51">
        <f t="shared" si="5"/>
        <v>76.09</v>
      </c>
      <c r="M29" s="57"/>
      <c r="N29" s="53">
        <f t="shared" si="6"/>
        <v>68.481000000000009</v>
      </c>
      <c r="O29" s="56"/>
      <c r="P29" s="46">
        <f t="shared" si="7"/>
        <v>61.632900000000006</v>
      </c>
      <c r="Q29" s="57"/>
      <c r="R29" s="49">
        <f t="shared" si="8"/>
        <v>55.46961000000001</v>
      </c>
      <c r="S29" s="55"/>
      <c r="T29" s="46">
        <f t="shared" si="9"/>
        <v>49.922649000000007</v>
      </c>
      <c r="U29" s="58"/>
      <c r="V29" s="59">
        <f t="shared" si="10"/>
        <v>44.930384100000005</v>
      </c>
      <c r="W29" s="3"/>
      <c r="X29" s="3"/>
    </row>
    <row r="30" spans="1:24" ht="36" thickBot="1" x14ac:dyDescent="0.5">
      <c r="A30" s="346">
        <f t="shared" si="0"/>
        <v>26</v>
      </c>
      <c r="B30" s="385" t="s">
        <v>58</v>
      </c>
      <c r="C30" s="33">
        <v>11</v>
      </c>
      <c r="D30" s="32">
        <f t="shared" si="1"/>
        <v>36.666666666666664</v>
      </c>
      <c r="E30" s="31">
        <v>27.5</v>
      </c>
      <c r="F30" s="32">
        <f t="shared" si="2"/>
        <v>64.166666666666671</v>
      </c>
      <c r="G30" s="31">
        <v>11.7</v>
      </c>
      <c r="H30" s="32">
        <f t="shared" si="3"/>
        <v>55.777777777777779</v>
      </c>
      <c r="I30" s="86">
        <v>26.3</v>
      </c>
      <c r="J30" s="32">
        <f t="shared" si="4"/>
        <v>63.75</v>
      </c>
      <c r="K30" s="31">
        <v>23.9</v>
      </c>
      <c r="L30" s="32">
        <f t="shared" si="5"/>
        <v>66.933333333333337</v>
      </c>
      <c r="M30" s="34">
        <v>19</v>
      </c>
      <c r="N30" s="42">
        <f t="shared" si="6"/>
        <v>66.333333333333329</v>
      </c>
      <c r="O30" s="35"/>
      <c r="P30" s="32">
        <f t="shared" si="7"/>
        <v>59.699999999999996</v>
      </c>
      <c r="Q30" s="34"/>
      <c r="R30" s="32">
        <f t="shared" si="8"/>
        <v>53.73</v>
      </c>
      <c r="S30" s="60"/>
      <c r="T30" s="36">
        <f t="shared" si="9"/>
        <v>48.356999999999999</v>
      </c>
      <c r="U30" s="61"/>
      <c r="V30" s="38">
        <f t="shared" si="10"/>
        <v>43.521300000000004</v>
      </c>
      <c r="W30" s="3"/>
      <c r="X30" s="3"/>
    </row>
    <row r="31" spans="1:24" ht="36" thickBot="1" x14ac:dyDescent="0.5">
      <c r="A31" s="83">
        <f t="shared" si="0"/>
        <v>27</v>
      </c>
      <c r="B31" s="356" t="s">
        <v>78</v>
      </c>
      <c r="C31" s="43"/>
      <c r="D31" s="32">
        <f t="shared" si="1"/>
        <v>0</v>
      </c>
      <c r="E31" s="41"/>
      <c r="F31" s="32">
        <f t="shared" si="2"/>
        <v>0</v>
      </c>
      <c r="G31" s="41">
        <v>23</v>
      </c>
      <c r="H31" s="42">
        <f t="shared" si="3"/>
        <v>61.333333333333343</v>
      </c>
      <c r="I31" s="41"/>
      <c r="J31" s="42">
        <f t="shared" si="4"/>
        <v>55.20000000000001</v>
      </c>
      <c r="K31" s="41"/>
      <c r="L31" s="42">
        <f t="shared" si="5"/>
        <v>49.680000000000007</v>
      </c>
      <c r="M31" s="41"/>
      <c r="N31" s="42">
        <f t="shared" si="6"/>
        <v>44.71200000000001</v>
      </c>
      <c r="O31" s="45">
        <v>31</v>
      </c>
      <c r="P31" s="46">
        <f t="shared" si="7"/>
        <v>53.086476190476198</v>
      </c>
      <c r="Q31" s="44"/>
      <c r="R31" s="46">
        <f t="shared" si="8"/>
        <v>47.777828571428579</v>
      </c>
      <c r="S31" s="44"/>
      <c r="T31" s="42">
        <f t="shared" si="9"/>
        <v>43.000045714285719</v>
      </c>
      <c r="U31" s="47"/>
      <c r="V31" s="48">
        <f t="shared" si="10"/>
        <v>38.700041142857145</v>
      </c>
      <c r="W31" s="3"/>
      <c r="X31" s="3"/>
    </row>
    <row r="32" spans="1:24" ht="36" thickBot="1" x14ac:dyDescent="0.5">
      <c r="A32" s="83">
        <f t="shared" si="0"/>
        <v>28</v>
      </c>
      <c r="B32" s="95" t="s">
        <v>98</v>
      </c>
      <c r="C32" s="43"/>
      <c r="D32" s="32">
        <f t="shared" si="1"/>
        <v>0</v>
      </c>
      <c r="E32" s="41"/>
      <c r="F32" s="32">
        <f t="shared" si="2"/>
        <v>0</v>
      </c>
      <c r="G32" s="41"/>
      <c r="H32" s="42">
        <f t="shared" si="3"/>
        <v>0</v>
      </c>
      <c r="I32" s="41"/>
      <c r="J32" s="42">
        <f t="shared" si="4"/>
        <v>0</v>
      </c>
      <c r="K32" s="44"/>
      <c r="L32" s="42">
        <f t="shared" si="5"/>
        <v>0</v>
      </c>
      <c r="M32" s="44"/>
      <c r="N32" s="42">
        <f t="shared" si="6"/>
        <v>0</v>
      </c>
      <c r="O32" s="45">
        <v>38.6</v>
      </c>
      <c r="P32" s="46">
        <f t="shared" si="7"/>
        <v>51.466666666666654</v>
      </c>
      <c r="Q32" s="44"/>
      <c r="R32" s="46">
        <f t="shared" si="8"/>
        <v>46.319999999999993</v>
      </c>
      <c r="S32" s="44"/>
      <c r="T32" s="49">
        <f t="shared" si="9"/>
        <v>41.687999999999995</v>
      </c>
      <c r="U32" s="47"/>
      <c r="V32" s="48">
        <f t="shared" si="10"/>
        <v>37.519199999999998</v>
      </c>
      <c r="W32" s="3"/>
      <c r="X32" s="3"/>
    </row>
    <row r="33" spans="1:24" ht="35.25" x14ac:dyDescent="0.45">
      <c r="A33" s="83">
        <f t="shared" si="0"/>
        <v>29</v>
      </c>
      <c r="B33" s="356" t="s">
        <v>65</v>
      </c>
      <c r="C33" s="43">
        <v>20.2</v>
      </c>
      <c r="D33" s="32">
        <f t="shared" si="1"/>
        <v>67.333333333333329</v>
      </c>
      <c r="E33" s="41">
        <v>29.6</v>
      </c>
      <c r="F33" s="42">
        <f t="shared" si="2"/>
        <v>83</v>
      </c>
      <c r="G33" s="44"/>
      <c r="H33" s="42">
        <f t="shared" si="3"/>
        <v>74.7</v>
      </c>
      <c r="I33" s="41"/>
      <c r="J33" s="42">
        <f t="shared" si="4"/>
        <v>67.23</v>
      </c>
      <c r="K33" s="41"/>
      <c r="L33" s="42">
        <f t="shared" si="5"/>
        <v>60.507000000000005</v>
      </c>
      <c r="M33" s="44"/>
      <c r="N33" s="42">
        <f t="shared" si="6"/>
        <v>54.456300000000006</v>
      </c>
      <c r="O33" s="75"/>
      <c r="P33" s="46">
        <f t="shared" si="7"/>
        <v>49.010670000000005</v>
      </c>
      <c r="Q33" s="44"/>
      <c r="R33" s="46">
        <f t="shared" si="8"/>
        <v>44.109603000000007</v>
      </c>
      <c r="S33" s="44"/>
      <c r="T33" s="42">
        <f t="shared" si="9"/>
        <v>39.698642700000008</v>
      </c>
      <c r="U33" s="47"/>
      <c r="V33" s="48">
        <f t="shared" si="10"/>
        <v>35.728778430000006</v>
      </c>
      <c r="W33" s="3"/>
      <c r="X33" s="3"/>
    </row>
    <row r="34" spans="1:24" ht="39.75" customHeight="1" thickBot="1" x14ac:dyDescent="0.5">
      <c r="A34" s="347">
        <f t="shared" si="0"/>
        <v>30</v>
      </c>
      <c r="B34" s="386" t="s">
        <v>72</v>
      </c>
      <c r="C34" s="71"/>
      <c r="D34" s="51">
        <f t="shared" si="1"/>
        <v>0</v>
      </c>
      <c r="E34" s="54">
        <v>18.5</v>
      </c>
      <c r="F34" s="51">
        <f t="shared" si="2"/>
        <v>55.5</v>
      </c>
      <c r="G34" s="54"/>
      <c r="H34" s="51">
        <f t="shared" si="3"/>
        <v>49.95</v>
      </c>
      <c r="I34" s="54"/>
      <c r="J34" s="51">
        <f t="shared" si="4"/>
        <v>44.955000000000005</v>
      </c>
      <c r="K34" s="54"/>
      <c r="L34" s="51">
        <f t="shared" si="5"/>
        <v>40.459500000000006</v>
      </c>
      <c r="M34" s="55">
        <v>21.2</v>
      </c>
      <c r="N34" s="51">
        <f t="shared" si="6"/>
        <v>45.494027777777781</v>
      </c>
      <c r="O34" s="63"/>
      <c r="P34" s="46">
        <f t="shared" si="7"/>
        <v>40.944625000000002</v>
      </c>
      <c r="Q34" s="55">
        <v>19.5</v>
      </c>
      <c r="R34" s="64">
        <f t="shared" si="8"/>
        <v>43.951546875000005</v>
      </c>
      <c r="S34" s="57"/>
      <c r="T34" s="46">
        <f t="shared" si="9"/>
        <v>39.556392187500009</v>
      </c>
      <c r="U34" s="65"/>
      <c r="V34" s="59">
        <f t="shared" si="10"/>
        <v>35.600752968750008</v>
      </c>
      <c r="W34" s="3"/>
      <c r="X34" s="3"/>
    </row>
    <row r="35" spans="1:24" ht="36" thickBot="1" x14ac:dyDescent="0.5">
      <c r="A35" s="346">
        <f t="shared" si="0"/>
        <v>31</v>
      </c>
      <c r="B35" s="388" t="s">
        <v>74</v>
      </c>
      <c r="C35" s="66"/>
      <c r="D35" s="64">
        <f t="shared" si="1"/>
        <v>0</v>
      </c>
      <c r="E35" s="66">
        <v>15.5</v>
      </c>
      <c r="F35" s="64">
        <f t="shared" si="2"/>
        <v>46.5</v>
      </c>
      <c r="G35" s="66"/>
      <c r="H35" s="46">
        <f t="shared" si="3"/>
        <v>41.85</v>
      </c>
      <c r="I35" s="60"/>
      <c r="J35" s="46">
        <f t="shared" si="4"/>
        <v>37.664999999999999</v>
      </c>
      <c r="K35" s="66">
        <v>20.5</v>
      </c>
      <c r="L35" s="46">
        <f t="shared" si="5"/>
        <v>43.798666666666669</v>
      </c>
      <c r="M35" s="60"/>
      <c r="N35" s="46">
        <f t="shared" si="6"/>
        <v>39.418800000000005</v>
      </c>
      <c r="O35" s="67"/>
      <c r="P35" s="32">
        <f t="shared" si="7"/>
        <v>35.476920000000007</v>
      </c>
      <c r="Q35" s="60">
        <v>30</v>
      </c>
      <c r="R35" s="46">
        <f t="shared" si="8"/>
        <v>43.542305000000006</v>
      </c>
      <c r="S35" s="34"/>
      <c r="T35" s="36">
        <f t="shared" si="9"/>
        <v>39.188074500000006</v>
      </c>
      <c r="U35" s="37"/>
      <c r="V35" s="38">
        <f t="shared" si="10"/>
        <v>35.269267050000003</v>
      </c>
      <c r="W35" s="3"/>
      <c r="X35" s="3"/>
    </row>
    <row r="36" spans="1:24" ht="36" thickBot="1" x14ac:dyDescent="0.5">
      <c r="A36" s="83">
        <f t="shared" si="0"/>
        <v>32</v>
      </c>
      <c r="B36" s="361" t="s">
        <v>76</v>
      </c>
      <c r="C36" s="41"/>
      <c r="D36" s="51">
        <f t="shared" si="1"/>
        <v>0</v>
      </c>
      <c r="E36" s="41"/>
      <c r="F36" s="42">
        <f t="shared" si="2"/>
        <v>0</v>
      </c>
      <c r="G36" s="41">
        <v>21</v>
      </c>
      <c r="H36" s="42">
        <f t="shared" si="3"/>
        <v>56</v>
      </c>
      <c r="I36" s="41"/>
      <c r="J36" s="42">
        <f t="shared" si="4"/>
        <v>50.4</v>
      </c>
      <c r="K36" s="41"/>
      <c r="L36" s="46">
        <f t="shared" si="5"/>
        <v>45.36</v>
      </c>
      <c r="M36" s="44"/>
      <c r="N36" s="42">
        <f t="shared" si="6"/>
        <v>40.823999999999998</v>
      </c>
      <c r="O36" s="75">
        <v>28</v>
      </c>
      <c r="P36" s="46">
        <f t="shared" si="7"/>
        <v>48.325333333333333</v>
      </c>
      <c r="Q36" s="44"/>
      <c r="R36" s="46">
        <f t="shared" si="8"/>
        <v>43.492800000000003</v>
      </c>
      <c r="S36" s="44"/>
      <c r="T36" s="42">
        <f t="shared" si="9"/>
        <v>39.143520000000002</v>
      </c>
      <c r="U36" s="47"/>
      <c r="V36" s="48">
        <f t="shared" si="10"/>
        <v>35.229168000000001</v>
      </c>
      <c r="W36" s="3"/>
      <c r="X36" s="3"/>
    </row>
    <row r="37" spans="1:24" ht="36" thickBot="1" x14ac:dyDescent="0.5">
      <c r="A37" s="83">
        <f t="shared" si="0"/>
        <v>33</v>
      </c>
      <c r="B37" s="94" t="s">
        <v>94</v>
      </c>
      <c r="C37" s="41"/>
      <c r="D37" s="51">
        <f t="shared" si="1"/>
        <v>0</v>
      </c>
      <c r="E37" s="41"/>
      <c r="F37" s="42">
        <f t="shared" si="2"/>
        <v>0</v>
      </c>
      <c r="G37" s="41"/>
      <c r="H37" s="42">
        <f t="shared" si="3"/>
        <v>0</v>
      </c>
      <c r="I37" s="41"/>
      <c r="J37" s="42">
        <f t="shared" si="4"/>
        <v>0</v>
      </c>
      <c r="K37" s="41">
        <v>26.5</v>
      </c>
      <c r="L37" s="46">
        <f t="shared" si="5"/>
        <v>52.999999999999993</v>
      </c>
      <c r="M37" s="44"/>
      <c r="N37" s="42">
        <f t="shared" si="6"/>
        <v>47.699999999999996</v>
      </c>
      <c r="O37" s="45"/>
      <c r="P37" s="46">
        <f t="shared" si="7"/>
        <v>42.93</v>
      </c>
      <c r="Q37" s="44"/>
      <c r="R37" s="46">
        <f t="shared" si="8"/>
        <v>38.637</v>
      </c>
      <c r="S37" s="44"/>
      <c r="T37" s="49">
        <f t="shared" si="9"/>
        <v>34.773299999999999</v>
      </c>
      <c r="U37" s="47"/>
      <c r="V37" s="48">
        <f t="shared" si="10"/>
        <v>31.295970000000001</v>
      </c>
      <c r="W37" s="3"/>
      <c r="X37" s="3"/>
    </row>
    <row r="38" spans="1:24" ht="35.25" x14ac:dyDescent="0.45">
      <c r="A38" s="83">
        <f t="shared" si="0"/>
        <v>34</v>
      </c>
      <c r="B38" s="387" t="s">
        <v>68</v>
      </c>
      <c r="C38" s="41"/>
      <c r="D38" s="42">
        <f t="shared" si="1"/>
        <v>0</v>
      </c>
      <c r="E38" s="41">
        <v>23.3</v>
      </c>
      <c r="F38" s="42">
        <f t="shared" si="2"/>
        <v>69.900000000000006</v>
      </c>
      <c r="G38" s="41"/>
      <c r="H38" s="42">
        <f t="shared" si="3"/>
        <v>62.910000000000004</v>
      </c>
      <c r="I38" s="44"/>
      <c r="J38" s="42">
        <f t="shared" si="4"/>
        <v>56.619000000000007</v>
      </c>
      <c r="K38" s="41"/>
      <c r="L38" s="46">
        <f t="shared" si="5"/>
        <v>50.957100000000004</v>
      </c>
      <c r="M38" s="44"/>
      <c r="N38" s="42">
        <f t="shared" si="6"/>
        <v>45.861390000000007</v>
      </c>
      <c r="O38" s="45"/>
      <c r="P38" s="46">
        <f t="shared" si="7"/>
        <v>41.275251000000004</v>
      </c>
      <c r="Q38" s="44"/>
      <c r="R38" s="46">
        <f t="shared" si="8"/>
        <v>37.147725900000005</v>
      </c>
      <c r="S38" s="44"/>
      <c r="T38" s="42">
        <f t="shared" si="9"/>
        <v>33.432953310000002</v>
      </c>
      <c r="U38" s="47"/>
      <c r="V38" s="48">
        <f t="shared" si="10"/>
        <v>30.089657979000002</v>
      </c>
      <c r="W38" s="3"/>
      <c r="X38" s="3"/>
    </row>
    <row r="39" spans="1:24" ht="36" thickBot="1" x14ac:dyDescent="0.5">
      <c r="A39" s="347">
        <f t="shared" si="0"/>
        <v>35</v>
      </c>
      <c r="B39" s="371" t="s">
        <v>60</v>
      </c>
      <c r="C39" s="54">
        <v>19.5</v>
      </c>
      <c r="D39" s="51">
        <f t="shared" si="1"/>
        <v>65</v>
      </c>
      <c r="E39" s="54"/>
      <c r="F39" s="51">
        <f t="shared" si="2"/>
        <v>58.5</v>
      </c>
      <c r="G39" s="55"/>
      <c r="H39" s="42">
        <f t="shared" si="3"/>
        <v>52.65</v>
      </c>
      <c r="I39" s="54"/>
      <c r="J39" s="42">
        <f t="shared" si="4"/>
        <v>47.384999999999998</v>
      </c>
      <c r="K39" s="54"/>
      <c r="L39" s="64">
        <f t="shared" si="5"/>
        <v>42.646499999999996</v>
      </c>
      <c r="M39" s="57"/>
      <c r="N39" s="53">
        <f t="shared" si="6"/>
        <v>38.38185</v>
      </c>
      <c r="O39" s="56"/>
      <c r="P39" s="46">
        <f t="shared" si="7"/>
        <v>34.543665000000004</v>
      </c>
      <c r="Q39" s="57"/>
      <c r="R39" s="49">
        <f t="shared" si="8"/>
        <v>31.089298500000005</v>
      </c>
      <c r="S39" s="55"/>
      <c r="T39" s="46">
        <f t="shared" si="9"/>
        <v>27.980368650000006</v>
      </c>
      <c r="U39" s="58"/>
      <c r="V39" s="59">
        <f t="shared" si="10"/>
        <v>25.182331785000006</v>
      </c>
      <c r="W39" s="3"/>
      <c r="X39" s="3"/>
    </row>
    <row r="40" spans="1:24" ht="36" thickBot="1" x14ac:dyDescent="0.5">
      <c r="A40" s="346">
        <f t="shared" si="0"/>
        <v>36</v>
      </c>
      <c r="B40" s="389" t="s">
        <v>75</v>
      </c>
      <c r="C40" s="69"/>
      <c r="D40" s="51">
        <f t="shared" si="1"/>
        <v>0</v>
      </c>
      <c r="E40" s="31">
        <v>15.6</v>
      </c>
      <c r="F40" s="51">
        <f t="shared" si="2"/>
        <v>46.800000000000004</v>
      </c>
      <c r="G40" s="31"/>
      <c r="H40" s="42">
        <f t="shared" si="3"/>
        <v>42.120000000000005</v>
      </c>
      <c r="I40" s="31"/>
      <c r="J40" s="42">
        <f t="shared" si="4"/>
        <v>37.908000000000008</v>
      </c>
      <c r="K40" s="31"/>
      <c r="L40" s="64">
        <f t="shared" si="5"/>
        <v>34.117200000000011</v>
      </c>
      <c r="M40" s="34"/>
      <c r="N40" s="32">
        <f t="shared" si="6"/>
        <v>30.705480000000012</v>
      </c>
      <c r="O40" s="34"/>
      <c r="P40" s="32">
        <f t="shared" si="7"/>
        <v>27.63493200000001</v>
      </c>
      <c r="Q40" s="34"/>
      <c r="R40" s="32">
        <f t="shared" si="8"/>
        <v>24.871438800000011</v>
      </c>
      <c r="S40" s="34"/>
      <c r="T40" s="36">
        <f t="shared" si="9"/>
        <v>22.384294920000009</v>
      </c>
      <c r="U40" s="37"/>
      <c r="V40" s="38">
        <f t="shared" si="10"/>
        <v>20.145865428000008</v>
      </c>
      <c r="W40" s="3"/>
      <c r="X40" s="3"/>
    </row>
    <row r="41" spans="1:24" ht="36" thickBot="1" x14ac:dyDescent="0.5">
      <c r="A41" s="83">
        <f t="shared" si="0"/>
        <v>37</v>
      </c>
      <c r="B41" s="350" t="s">
        <v>96</v>
      </c>
      <c r="C41" s="41"/>
      <c r="D41" s="51">
        <f t="shared" si="1"/>
        <v>0</v>
      </c>
      <c r="E41" s="41"/>
      <c r="F41" s="51">
        <f t="shared" si="2"/>
        <v>0</v>
      </c>
      <c r="G41" s="41"/>
      <c r="H41" s="42">
        <f t="shared" si="3"/>
        <v>0</v>
      </c>
      <c r="I41" s="41"/>
      <c r="J41" s="42">
        <f t="shared" si="4"/>
        <v>0</v>
      </c>
      <c r="K41" s="41"/>
      <c r="L41" s="64">
        <f t="shared" si="5"/>
        <v>0</v>
      </c>
      <c r="M41" s="44">
        <v>16</v>
      </c>
      <c r="N41" s="42">
        <f t="shared" si="6"/>
        <v>26.666666666666668</v>
      </c>
      <c r="O41" s="44"/>
      <c r="P41" s="46">
        <f t="shared" si="7"/>
        <v>24</v>
      </c>
      <c r="Q41" s="44"/>
      <c r="R41" s="46">
        <f t="shared" si="8"/>
        <v>21.6</v>
      </c>
      <c r="S41" s="44"/>
      <c r="T41" s="42">
        <f t="shared" si="9"/>
        <v>19.440000000000001</v>
      </c>
      <c r="U41" s="47"/>
      <c r="V41" s="48">
        <f t="shared" si="10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9" t="s">
        <v>95</v>
      </c>
      <c r="C42" s="41"/>
      <c r="D42" s="51">
        <f t="shared" si="1"/>
        <v>0</v>
      </c>
      <c r="E42" s="41"/>
      <c r="F42" s="51">
        <f t="shared" si="2"/>
        <v>0</v>
      </c>
      <c r="G42" s="41"/>
      <c r="H42" s="42">
        <f t="shared" si="3"/>
        <v>0</v>
      </c>
      <c r="I42" s="41"/>
      <c r="J42" s="42">
        <f t="shared" si="4"/>
        <v>0</v>
      </c>
      <c r="K42" s="41">
        <v>12</v>
      </c>
      <c r="L42" s="42">
        <f t="shared" si="5"/>
        <v>24</v>
      </c>
      <c r="M42" s="68"/>
      <c r="N42" s="42">
        <f t="shared" si="6"/>
        <v>21.6</v>
      </c>
      <c r="O42" s="44"/>
      <c r="P42" s="46">
        <f t="shared" si="7"/>
        <v>19.440000000000001</v>
      </c>
      <c r="Q42" s="44"/>
      <c r="R42" s="46">
        <f t="shared" si="8"/>
        <v>17.496000000000002</v>
      </c>
      <c r="S42" s="44"/>
      <c r="T42" s="49">
        <f t="shared" ref="T42:T53" si="11">IF(S42&gt;0,IF(R42&gt;0,(R42*Q$3+S42*10/3)/S$3,S42*10/3*(1-0.1*Q$3)),IF(R42&gt;10,R42*0.9,R42))</f>
        <v>15.746400000000003</v>
      </c>
      <c r="U42" s="47"/>
      <c r="V42" s="48">
        <f t="shared" ref="V42:V48" si="12">IF(U42&gt;0,IF(T42&gt;0,(T42*S$3+U42*10/3)/U$3,U42*10/3*(1-0.1*S$3)),IF(T42&gt;10,T42*0.9,T42))</f>
        <v>14.171760000000003</v>
      </c>
      <c r="W42" s="3"/>
      <c r="X42" s="3"/>
    </row>
    <row r="43" spans="1:24" ht="36" thickBot="1" x14ac:dyDescent="0.5">
      <c r="A43" s="83">
        <f t="shared" si="0"/>
        <v>39</v>
      </c>
      <c r="B43" s="390" t="s">
        <v>99</v>
      </c>
      <c r="C43" s="41"/>
      <c r="D43" s="51">
        <f t="shared" si="1"/>
        <v>0</v>
      </c>
      <c r="E43" s="41"/>
      <c r="F43" s="51">
        <f t="shared" si="2"/>
        <v>0</v>
      </c>
      <c r="G43" s="41"/>
      <c r="H43" s="42">
        <f t="shared" si="3"/>
        <v>0</v>
      </c>
      <c r="I43" s="41"/>
      <c r="J43" s="42">
        <f t="shared" si="4"/>
        <v>0</v>
      </c>
      <c r="K43" s="391"/>
      <c r="L43" s="42">
        <f t="shared" si="5"/>
        <v>0</v>
      </c>
      <c r="M43" s="41"/>
      <c r="N43" s="42">
        <f t="shared" si="6"/>
        <v>0</v>
      </c>
      <c r="O43" s="44">
        <v>5.5</v>
      </c>
      <c r="P43" s="46">
        <f t="shared" si="7"/>
        <v>7.3333333333333313</v>
      </c>
      <c r="Q43" s="44"/>
      <c r="R43" s="46">
        <f t="shared" si="8"/>
        <v>7.3333333333333313</v>
      </c>
      <c r="S43" s="41"/>
      <c r="T43" s="42">
        <f t="shared" si="11"/>
        <v>7.3333333333333313</v>
      </c>
      <c r="U43" s="47"/>
      <c r="V43" s="48">
        <f t="shared" si="12"/>
        <v>7.3333333333333313</v>
      </c>
      <c r="W43" s="3"/>
      <c r="X43" s="3"/>
    </row>
    <row r="44" spans="1:24" ht="36" thickBot="1" x14ac:dyDescent="0.5">
      <c r="A44" s="84">
        <f t="shared" si="0"/>
        <v>40</v>
      </c>
      <c r="B44" s="371"/>
      <c r="C44" s="54"/>
      <c r="D44" s="51">
        <f t="shared" si="1"/>
        <v>0</v>
      </c>
      <c r="E44" s="54"/>
      <c r="F44" s="51">
        <f t="shared" si="2"/>
        <v>0</v>
      </c>
      <c r="G44" s="55"/>
      <c r="H44" s="42">
        <f t="shared" si="3"/>
        <v>0</v>
      </c>
      <c r="I44" s="54"/>
      <c r="J44" s="42">
        <f t="shared" si="4"/>
        <v>0</v>
      </c>
      <c r="K44" s="55"/>
      <c r="L44" s="42">
        <f t="shared" si="5"/>
        <v>0</v>
      </c>
      <c r="M44" s="98"/>
      <c r="N44" s="42">
        <f t="shared" si="6"/>
        <v>0</v>
      </c>
      <c r="O44" s="55"/>
      <c r="P44" s="64">
        <f t="shared" si="7"/>
        <v>0</v>
      </c>
      <c r="Q44" s="55"/>
      <c r="R44" s="64">
        <f t="shared" si="8"/>
        <v>0</v>
      </c>
      <c r="S44" s="55"/>
      <c r="T44" s="64">
        <f t="shared" si="11"/>
        <v>0</v>
      </c>
      <c r="U44" s="58"/>
      <c r="V44" s="59">
        <f t="shared" si="12"/>
        <v>0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1"/>
      <c r="C45" s="31"/>
      <c r="D45" s="51">
        <f t="shared" ref="D45:D46" si="13">C45/3*10</f>
        <v>0</v>
      </c>
      <c r="E45" s="31"/>
      <c r="F45" s="51">
        <f t="shared" ref="F45:F52" si="14">IF(E45&gt;0,IF(D45&gt;0,(D45*C$3+E45*10/3)/E$3,E45*10/3*(1-0.1*C$3)),IF(D45&gt;10,D45*0.9,D45))</f>
        <v>0</v>
      </c>
      <c r="G45" s="31"/>
      <c r="H45" s="42">
        <f t="shared" ref="H45:H53" si="15">IF(G45&gt;0,IF(F45&gt;0,(F45*E$3+G45*10/3)/G$3,G45*10/3*(1-0.1*E$3)),IF(F45&gt;10,F45*0.9,F45))</f>
        <v>0</v>
      </c>
      <c r="I45" s="31"/>
      <c r="J45" s="42">
        <f t="shared" ref="J45:J53" si="16">IF(I45&gt;0,IF(H45&gt;0,(H45*G$3+I45*10/3)/I$3,I45*10/3*(1-0.1*G$3)),IF(H45&gt;10,H45*0.9,H45))</f>
        <v>0</v>
      </c>
      <c r="K45" s="31"/>
      <c r="L45" s="42">
        <f t="shared" ref="L45:L50" si="17">IF(K45&gt;0,IF(J45&gt;0,(J45*I$3+K45*10/3)/K$3,K45*10/3*(1-0.1*I$3)),IF(J45&gt;10,J45*0.9,J45))</f>
        <v>0</v>
      </c>
      <c r="M45" s="60"/>
      <c r="N45" s="42">
        <f t="shared" ref="N45:N53" si="18">IF(M45&gt;0,IF(L45&gt;0,(L45*K$3+M45*10/3)/M$3,M45*10/3*(1-0.1*K$3)),IF(L45&gt;10,L45*0.9,L45))</f>
        <v>0</v>
      </c>
      <c r="O45" s="354"/>
      <c r="P45" s="32">
        <f t="shared" ref="P45:P54" si="19">IF(O45&gt;0,IF(N45&gt;0,(N45*M$3+O45*10/3)/O$3,O45*10/3*(1-0.1*M$3)),IF(N45&gt;10,N45*0.9,N45))</f>
        <v>0</v>
      </c>
      <c r="Q45" s="60"/>
      <c r="R45" s="46">
        <f t="shared" ref="R45:R54" si="20">IF(Q45&gt;0,IF(P45&gt;0,(P45*O$3+Q45*10/3)/Q$3,Q45*10/3*(1-0.1*O$3)),IF(P45&gt;10,P45*0.9,P45))</f>
        <v>0</v>
      </c>
      <c r="S45" s="34"/>
      <c r="T45" s="36">
        <f t="shared" si="11"/>
        <v>0</v>
      </c>
      <c r="U45" s="37"/>
      <c r="V45" s="38">
        <f t="shared" si="12"/>
        <v>0</v>
      </c>
    </row>
    <row r="46" spans="1:24" s="82" customFormat="1" ht="36" thickBot="1" x14ac:dyDescent="0.5">
      <c r="A46" s="83">
        <f t="shared" si="0"/>
        <v>42</v>
      </c>
      <c r="B46" s="348"/>
      <c r="C46" s="41"/>
      <c r="D46" s="51">
        <f t="shared" si="13"/>
        <v>0</v>
      </c>
      <c r="E46" s="41"/>
      <c r="F46" s="51">
        <f t="shared" si="14"/>
        <v>0</v>
      </c>
      <c r="G46" s="41"/>
      <c r="H46" s="42">
        <f t="shared" si="15"/>
        <v>0</v>
      </c>
      <c r="I46" s="41"/>
      <c r="J46" s="42">
        <f t="shared" si="16"/>
        <v>0</v>
      </c>
      <c r="K46" s="41"/>
      <c r="L46" s="42">
        <f t="shared" si="17"/>
        <v>0</v>
      </c>
      <c r="M46" s="44"/>
      <c r="N46" s="42">
        <f t="shared" si="18"/>
        <v>0</v>
      </c>
      <c r="O46" s="45"/>
      <c r="P46" s="32">
        <f t="shared" si="19"/>
        <v>0</v>
      </c>
      <c r="Q46" s="44"/>
      <c r="R46" s="46">
        <f t="shared" si="20"/>
        <v>0</v>
      </c>
      <c r="S46" s="44"/>
      <c r="T46" s="42">
        <f t="shared" si="11"/>
        <v>0</v>
      </c>
      <c r="U46" s="47"/>
      <c r="V46" s="48">
        <f t="shared" si="12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21">C47/3*10</f>
        <v>0</v>
      </c>
      <c r="E47" s="77"/>
      <c r="F47" s="51">
        <f t="shared" si="14"/>
        <v>0</v>
      </c>
      <c r="G47" s="41"/>
      <c r="H47" s="42">
        <f t="shared" si="15"/>
        <v>0</v>
      </c>
      <c r="I47" s="41"/>
      <c r="J47" s="42">
        <f t="shared" si="16"/>
        <v>0</v>
      </c>
      <c r="K47" s="41"/>
      <c r="L47" s="42">
        <f t="shared" si="17"/>
        <v>0</v>
      </c>
      <c r="M47" s="41"/>
      <c r="N47" s="42">
        <f t="shared" si="18"/>
        <v>0</v>
      </c>
      <c r="O47" s="75"/>
      <c r="P47" s="46">
        <f t="shared" si="19"/>
        <v>0</v>
      </c>
      <c r="Q47" s="44"/>
      <c r="R47" s="46">
        <f t="shared" si="20"/>
        <v>0</v>
      </c>
      <c r="S47" s="44"/>
      <c r="T47" s="49">
        <f t="shared" si="11"/>
        <v>0</v>
      </c>
      <c r="U47" s="47"/>
      <c r="V47" s="48">
        <f t="shared" si="12"/>
        <v>0</v>
      </c>
    </row>
    <row r="48" spans="1:24" s="82" customFormat="1" ht="36" thickBot="1" x14ac:dyDescent="0.5">
      <c r="A48" s="83">
        <f t="shared" si="0"/>
        <v>44</v>
      </c>
      <c r="B48" s="349"/>
      <c r="C48" s="41"/>
      <c r="D48" s="51">
        <f t="shared" si="21"/>
        <v>0</v>
      </c>
      <c r="E48" s="41"/>
      <c r="F48" s="51">
        <f t="shared" si="14"/>
        <v>0</v>
      </c>
      <c r="G48" s="44"/>
      <c r="H48" s="42">
        <f t="shared" si="15"/>
        <v>0</v>
      </c>
      <c r="I48" s="44"/>
      <c r="J48" s="42">
        <f t="shared" si="16"/>
        <v>0</v>
      </c>
      <c r="K48" s="41"/>
      <c r="L48" s="42">
        <f t="shared" si="17"/>
        <v>0</v>
      </c>
      <c r="M48" s="68"/>
      <c r="N48" s="42">
        <f t="shared" si="18"/>
        <v>0</v>
      </c>
      <c r="O48" s="45"/>
      <c r="P48" s="46">
        <f t="shared" si="19"/>
        <v>0</v>
      </c>
      <c r="Q48" s="44"/>
      <c r="R48" s="46">
        <f t="shared" si="20"/>
        <v>0</v>
      </c>
      <c r="S48" s="44"/>
      <c r="T48" s="42">
        <f t="shared" si="11"/>
        <v>0</v>
      </c>
      <c r="U48" s="47"/>
      <c r="V48" s="48">
        <f t="shared" si="12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21"/>
        <v>0</v>
      </c>
      <c r="E49" s="54"/>
      <c r="F49" s="51">
        <f t="shared" si="14"/>
        <v>0</v>
      </c>
      <c r="G49" s="54"/>
      <c r="H49" s="42">
        <f t="shared" si="15"/>
        <v>0</v>
      </c>
      <c r="I49" s="54"/>
      <c r="J49" s="42">
        <f t="shared" si="16"/>
        <v>0</v>
      </c>
      <c r="K49" s="54"/>
      <c r="L49" s="42">
        <f t="shared" si="17"/>
        <v>0</v>
      </c>
      <c r="M49" s="55"/>
      <c r="N49" s="42">
        <f t="shared" si="18"/>
        <v>0</v>
      </c>
      <c r="O49" s="355"/>
      <c r="P49" s="46">
        <f t="shared" si="19"/>
        <v>0</v>
      </c>
      <c r="Q49" s="50"/>
      <c r="R49" s="46">
        <f t="shared" si="20"/>
        <v>0</v>
      </c>
      <c r="S49" s="55"/>
      <c r="T49" s="46">
        <f t="shared" si="11"/>
        <v>0</v>
      </c>
      <c r="U49" s="58"/>
      <c r="V49" s="59">
        <f t="shared" ref="V49:V59" si="22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2"/>
      <c r="C50" s="33"/>
      <c r="D50" s="51">
        <f t="shared" si="21"/>
        <v>0</v>
      </c>
      <c r="E50" s="31"/>
      <c r="F50" s="51">
        <f t="shared" si="14"/>
        <v>0</v>
      </c>
      <c r="G50" s="34"/>
      <c r="H50" s="42">
        <f t="shared" si="15"/>
        <v>0</v>
      </c>
      <c r="I50" s="33"/>
      <c r="J50" s="42">
        <f t="shared" si="16"/>
        <v>0</v>
      </c>
      <c r="K50" s="31"/>
      <c r="L50" s="42">
        <f t="shared" si="17"/>
        <v>0</v>
      </c>
      <c r="M50" s="34"/>
      <c r="N50" s="42">
        <f t="shared" si="18"/>
        <v>0</v>
      </c>
      <c r="O50" s="34"/>
      <c r="P50" s="32">
        <f t="shared" si="19"/>
        <v>0</v>
      </c>
      <c r="Q50" s="34"/>
      <c r="R50" s="32">
        <f t="shared" si="20"/>
        <v>0</v>
      </c>
      <c r="S50" s="60"/>
      <c r="T50" s="36">
        <f t="shared" si="11"/>
        <v>0</v>
      </c>
      <c r="U50" s="61"/>
      <c r="V50" s="38">
        <f t="shared" si="22"/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21"/>
        <v>0</v>
      </c>
      <c r="E51" s="41"/>
      <c r="F51" s="51">
        <f t="shared" si="14"/>
        <v>0</v>
      </c>
      <c r="G51" s="41"/>
      <c r="H51" s="42">
        <f t="shared" si="15"/>
        <v>0</v>
      </c>
      <c r="I51" s="43"/>
      <c r="J51" s="42">
        <f t="shared" si="16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8"/>
        <v>0</v>
      </c>
      <c r="O51" s="44"/>
      <c r="P51" s="46">
        <f t="shared" si="19"/>
        <v>0</v>
      </c>
      <c r="Q51" s="44"/>
      <c r="R51" s="46">
        <f t="shared" si="20"/>
        <v>0</v>
      </c>
      <c r="S51" s="44"/>
      <c r="T51" s="42">
        <f t="shared" si="11"/>
        <v>0</v>
      </c>
      <c r="U51" s="47"/>
      <c r="V51" s="48">
        <f t="shared" si="22"/>
        <v>0</v>
      </c>
    </row>
    <row r="52" spans="1:24" s="87" customFormat="1" ht="36" thickBot="1" x14ac:dyDescent="0.5">
      <c r="A52" s="39">
        <f t="shared" ref="A52:A59" si="23">A51+1</f>
        <v>46</v>
      </c>
      <c r="B52" s="76"/>
      <c r="C52" s="43"/>
      <c r="D52" s="51">
        <f t="shared" si="21"/>
        <v>0</v>
      </c>
      <c r="E52" s="77"/>
      <c r="F52" s="51">
        <f t="shared" si="14"/>
        <v>0</v>
      </c>
      <c r="G52" s="41"/>
      <c r="H52" s="42">
        <f t="shared" si="15"/>
        <v>0</v>
      </c>
      <c r="I52" s="43"/>
      <c r="J52" s="42">
        <f t="shared" si="16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8"/>
        <v>0</v>
      </c>
      <c r="O52" s="44"/>
      <c r="P52" s="46">
        <f t="shared" si="19"/>
        <v>0</v>
      </c>
      <c r="Q52" s="44"/>
      <c r="R52" s="46">
        <f t="shared" si="20"/>
        <v>0</v>
      </c>
      <c r="S52" s="44"/>
      <c r="T52" s="49">
        <f t="shared" si="11"/>
        <v>0</v>
      </c>
      <c r="U52" s="47"/>
      <c r="V52" s="48">
        <f t="shared" si="22"/>
        <v>0</v>
      </c>
    </row>
    <row r="53" spans="1:24" s="87" customFormat="1" ht="36" thickBot="1" x14ac:dyDescent="0.5">
      <c r="A53" s="39">
        <f t="shared" si="23"/>
        <v>47</v>
      </c>
      <c r="B53" s="348"/>
      <c r="C53" s="43"/>
      <c r="D53" s="51">
        <f t="shared" si="21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5"/>
        <v>0</v>
      </c>
      <c r="I53" s="43"/>
      <c r="J53" s="42">
        <f t="shared" si="16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8"/>
        <v>0</v>
      </c>
      <c r="O53" s="68"/>
      <c r="P53" s="46">
        <f t="shared" si="19"/>
        <v>0</v>
      </c>
      <c r="Q53" s="44"/>
      <c r="R53" s="46">
        <f t="shared" si="20"/>
        <v>0</v>
      </c>
      <c r="S53" s="44"/>
      <c r="T53" s="42">
        <f t="shared" si="11"/>
        <v>0</v>
      </c>
      <c r="U53" s="47"/>
      <c r="V53" s="48">
        <f t="shared" si="22"/>
        <v>0</v>
      </c>
    </row>
    <row r="54" spans="1:24" s="87" customFormat="1" ht="36" hidden="1" thickBot="1" x14ac:dyDescent="0.5">
      <c r="A54" s="70">
        <f t="shared" si="23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9"/>
        <v>0</v>
      </c>
      <c r="Q54" s="55"/>
      <c r="R54" s="64">
        <f t="shared" si="20"/>
        <v>0</v>
      </c>
      <c r="S54" s="57"/>
      <c r="T54" s="46">
        <f t="shared" ref="T54:T59" si="24">IF(S54&gt;0,IF(R54&gt;0,(R54*Q$3+S54*10/3)/S$3,S54*10/3*(1-0.1*Q$3)),IF(R54&gt;10,R54*0.9,R54))</f>
        <v>0</v>
      </c>
      <c r="U54" s="65"/>
      <c r="V54" s="59">
        <f t="shared" si="22"/>
        <v>0</v>
      </c>
    </row>
    <row r="55" spans="1:24" ht="35.25" hidden="1" x14ac:dyDescent="0.45">
      <c r="A55" s="30">
        <f t="shared" si="23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4"/>
        <v>0</v>
      </c>
      <c r="U55" s="37"/>
      <c r="V55" s="38">
        <f t="shared" si="22"/>
        <v>0</v>
      </c>
      <c r="W55" s="3"/>
      <c r="X55" s="3"/>
    </row>
    <row r="56" spans="1:24" ht="35.25" hidden="1" x14ac:dyDescent="0.45">
      <c r="A56" s="39">
        <f t="shared" si="23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4"/>
        <v>0</v>
      </c>
      <c r="U56" s="47"/>
      <c r="V56" s="48">
        <f t="shared" si="22"/>
        <v>0</v>
      </c>
      <c r="W56" s="3"/>
      <c r="X56" s="3"/>
    </row>
    <row r="57" spans="1:24" ht="35.25" hidden="1" x14ac:dyDescent="0.45">
      <c r="A57" s="39">
        <f t="shared" si="23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4"/>
        <v>0</v>
      </c>
      <c r="U57" s="47"/>
      <c r="V57" s="48">
        <f t="shared" si="22"/>
        <v>0</v>
      </c>
      <c r="W57" s="3"/>
      <c r="X57" s="3"/>
    </row>
    <row r="58" spans="1:24" ht="35.25" hidden="1" x14ac:dyDescent="0.45">
      <c r="A58" s="39">
        <f t="shared" si="23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4"/>
        <v>0</v>
      </c>
      <c r="U58" s="47"/>
      <c r="V58" s="48">
        <f t="shared" si="22"/>
        <v>0</v>
      </c>
      <c r="W58" s="3"/>
      <c r="X58" s="3"/>
    </row>
    <row r="59" spans="1:24" ht="36" hidden="1" thickBot="1" x14ac:dyDescent="0.5">
      <c r="A59" s="70">
        <f t="shared" si="23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4"/>
        <v>0</v>
      </c>
      <c r="U59" s="65"/>
      <c r="V59" s="92">
        <f t="shared" si="22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5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5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5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5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5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5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5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5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5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R44">
    <sortCondition descending="1" ref="R5:R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98" t="s">
        <v>29</v>
      </c>
      <c r="C2" s="399"/>
      <c r="D2" s="157"/>
      <c r="E2" s="214" t="s">
        <v>36</v>
      </c>
      <c r="F2" s="398" t="s">
        <v>29</v>
      </c>
      <c r="G2" s="399"/>
      <c r="H2" s="156"/>
      <c r="I2" s="214" t="s">
        <v>35</v>
      </c>
      <c r="J2" s="398" t="s">
        <v>29</v>
      </c>
      <c r="K2" s="399"/>
      <c r="L2" s="156"/>
      <c r="M2" s="214" t="s">
        <v>34</v>
      </c>
      <c r="N2" s="398" t="s">
        <v>29</v>
      </c>
      <c r="O2" s="399"/>
      <c r="P2" s="156"/>
      <c r="Q2" s="214" t="s">
        <v>33</v>
      </c>
      <c r="R2" s="398" t="s">
        <v>29</v>
      </c>
      <c r="S2" s="399"/>
      <c r="T2" s="156"/>
      <c r="U2" s="208" t="s">
        <v>38</v>
      </c>
      <c r="V2" s="398" t="s">
        <v>29</v>
      </c>
      <c r="W2" s="399"/>
      <c r="X2" s="156"/>
      <c r="Y2" s="217" t="s">
        <v>39</v>
      </c>
      <c r="Z2" s="398" t="s">
        <v>29</v>
      </c>
      <c r="AA2" s="399"/>
      <c r="AC2" s="217" t="s">
        <v>39</v>
      </c>
      <c r="AD2" s="398" t="s">
        <v>29</v>
      </c>
      <c r="AE2" s="399"/>
      <c r="AG2" s="397" t="s">
        <v>46</v>
      </c>
      <c r="AH2" s="397"/>
      <c r="AI2" s="397"/>
      <c r="AJ2" s="397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47</v>
      </c>
      <c r="AI3" s="301" t="s">
        <v>48</v>
      </c>
      <c r="AJ3" s="302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400"/>
      <c r="P19" s="402" t="s">
        <v>16</v>
      </c>
      <c r="Q19" s="403"/>
      <c r="R19" s="403"/>
      <c r="S19" s="403"/>
      <c r="T19" s="403"/>
      <c r="U19" s="403"/>
      <c r="V19" s="403"/>
      <c r="W19" s="403"/>
      <c r="X19" s="403"/>
      <c r="Y19" s="403"/>
      <c r="Z19" s="404"/>
      <c r="AA19" s="155" t="s">
        <v>15</v>
      </c>
      <c r="AB19" s="312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401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91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58" t="s">
        <v>52</v>
      </c>
      <c r="C6" s="287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62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6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43</v>
      </c>
      <c r="C12" s="282">
        <v>20</v>
      </c>
      <c r="D12" s="222">
        <v>1</v>
      </c>
      <c r="E12" s="318">
        <v>10</v>
      </c>
      <c r="F12" s="319">
        <v>9</v>
      </c>
      <c r="G12" s="320">
        <v>1</v>
      </c>
      <c r="H12" s="321">
        <v>4</v>
      </c>
      <c r="I12" s="318">
        <v>8</v>
      </c>
      <c r="J12" s="222">
        <v>1</v>
      </c>
      <c r="K12" s="318">
        <v>7</v>
      </c>
      <c r="L12" s="322">
        <v>4</v>
      </c>
      <c r="M12" s="323">
        <v>2.5</v>
      </c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1.3</v>
      </c>
      <c r="P12" s="325"/>
      <c r="Q12" s="326"/>
      <c r="R12" s="324">
        <f ca="1">OFFSET(Очки!$A$3,I12,G12+QUOTIENT(MAX($C$34-11,0), 2)*4)</f>
        <v>10.5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3</v>
      </c>
      <c r="X12" s="325"/>
      <c r="Y12" s="327"/>
      <c r="Z12" s="328"/>
      <c r="AA12" s="329"/>
      <c r="AB12" s="330">
        <f t="shared" ca="1" si="0"/>
        <v>41.3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56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57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61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59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54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64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63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65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60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58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90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71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69</v>
      </c>
      <c r="C12" s="282">
        <v>10</v>
      </c>
      <c r="D12" s="222">
        <v>1</v>
      </c>
      <c r="E12" s="318">
        <v>5</v>
      </c>
      <c r="F12" s="319">
        <v>9</v>
      </c>
      <c r="G12" s="320">
        <v>1</v>
      </c>
      <c r="H12" s="321">
        <v>7</v>
      </c>
      <c r="I12" s="318">
        <v>10</v>
      </c>
      <c r="J12" s="222">
        <v>1</v>
      </c>
      <c r="K12" s="318">
        <v>1</v>
      </c>
      <c r="L12" s="322">
        <v>1</v>
      </c>
      <c r="M12" s="323"/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0</v>
      </c>
      <c r="X12" s="325">
        <v>2</v>
      </c>
      <c r="Y12" s="327"/>
      <c r="Z12" s="328"/>
      <c r="AA12" s="329"/>
      <c r="AB12" s="330">
        <f t="shared" ca="1" si="0"/>
        <v>38.5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70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73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65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58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68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56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72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1">
        <f ca="1">RANK(AB22,AB$6:OFFSET(AB$6,0,0,COUNTA(B$6:B$33)))</f>
        <v>17</v>
      </c>
      <c r="B22" s="288" t="s">
        <v>67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75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74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59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89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t="shared" ref="AB6:AB19" ca="1" si="0">SUM(M6:Y6)</f>
        <v>53.6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50.9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48.9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8" t="s">
        <v>77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t="shared" ca="1" si="0"/>
        <v>40.700000000000003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79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80</v>
      </c>
      <c r="C12" s="282"/>
      <c r="D12" s="222">
        <v>2</v>
      </c>
      <c r="E12" s="318">
        <v>4</v>
      </c>
      <c r="F12" s="319">
        <v>6</v>
      </c>
      <c r="G12" s="320">
        <v>1</v>
      </c>
      <c r="H12" s="321">
        <v>1</v>
      </c>
      <c r="I12" s="318">
        <v>1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OFFSET(Очки!$A$3,F12,D12+QUOTIENT(MAX($C$34-11,0), 2)*4)</f>
        <v>7.5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16</v>
      </c>
      <c r="S12" s="325">
        <f ca="1">IF(I12&lt;H12,OFFSET(IF(OR($C$34=11,$C$34=12),Очки!$B$17,Очки!$O$18),2+H12-I12,IF(G12=2,12,13-H12)),0)</f>
        <v>0</v>
      </c>
      <c r="T12" s="325">
        <v>0.5</v>
      </c>
      <c r="U12" s="326"/>
      <c r="V12" s="324">
        <f ca="1">OFFSET(Очки!$A$3,L12,J12+QUOTIENT(MAX($C$34-11,0), 2)*4)</f>
        <v>12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64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t="shared" ca="1" si="0"/>
        <v>35.700000000000003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81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34.800000000000004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54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67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78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t="shared" ca="1" si="0"/>
        <v>23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76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t="shared" ca="1" si="0"/>
        <v>11.7</v>
      </c>
      <c r="AD19" s="127"/>
    </row>
    <row r="20" spans="1:30" ht="15.75" hidden="1" x14ac:dyDescent="0.25">
      <c r="A20" s="281" t="e">
        <f ca="1">RANK(AB20,AB$6:OFFSET(AB$6,0,0,COUNTA(B$6:B$33)))</f>
        <v>#N/A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20:AB26" ca="1" si="1">SUM(M20:Y20)</f>
        <v>0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59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60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88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6</v>
      </c>
      <c r="F6" s="259">
        <v>1</v>
      </c>
      <c r="G6" s="260">
        <v>1</v>
      </c>
      <c r="H6" s="224">
        <v>7</v>
      </c>
      <c r="I6" s="258">
        <v>4</v>
      </c>
      <c r="J6" s="257">
        <v>1</v>
      </c>
      <c r="K6" s="258">
        <v>2</v>
      </c>
      <c r="L6" s="261">
        <v>2</v>
      </c>
      <c r="M6" s="272">
        <v>1.5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4.1000000000000005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>
        <v>0.5</v>
      </c>
      <c r="Y6" s="187"/>
      <c r="Z6" s="134"/>
      <c r="AA6" s="135"/>
      <c r="AB6" s="182">
        <f t="shared" ref="AB6:AB21" ca="1" si="0">SUM(M6:Y6)</f>
        <v>55.1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/>
      <c r="D7" s="225">
        <v>1</v>
      </c>
      <c r="E7" s="226">
        <v>8</v>
      </c>
      <c r="F7" s="227">
        <v>6</v>
      </c>
      <c r="G7" s="223">
        <v>1</v>
      </c>
      <c r="H7" s="228">
        <v>5</v>
      </c>
      <c r="I7" s="226">
        <v>2</v>
      </c>
      <c r="J7" s="225">
        <v>1</v>
      </c>
      <c r="K7" s="226">
        <v>7</v>
      </c>
      <c r="L7" s="229">
        <v>6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</v>
      </c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2.4000000000000004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</v>
      </c>
      <c r="Y7" s="189"/>
      <c r="Z7" s="136"/>
      <c r="AA7" s="137"/>
      <c r="AB7" s="183">
        <f t="shared" ca="1" si="0"/>
        <v>50.3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8" t="s">
        <v>77</v>
      </c>
      <c r="C8" s="219">
        <v>2.5</v>
      </c>
      <c r="D8" s="225">
        <v>1</v>
      </c>
      <c r="E8" s="226">
        <v>2</v>
      </c>
      <c r="F8" s="227">
        <v>5</v>
      </c>
      <c r="G8" s="223">
        <v>1</v>
      </c>
      <c r="H8" s="228">
        <v>1</v>
      </c>
      <c r="I8" s="226">
        <v>1</v>
      </c>
      <c r="J8" s="225">
        <v>1</v>
      </c>
      <c r="K8" s="226">
        <v>8</v>
      </c>
      <c r="L8" s="229">
        <v>4</v>
      </c>
      <c r="M8" s="273"/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4.2</v>
      </c>
      <c r="X8" s="188">
        <v>2.5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57</v>
      </c>
      <c r="C9" s="219">
        <v>5</v>
      </c>
      <c r="D9" s="225">
        <v>1</v>
      </c>
      <c r="E9" s="226">
        <v>7</v>
      </c>
      <c r="F9" s="227">
        <v>4</v>
      </c>
      <c r="G9" s="223">
        <v>1</v>
      </c>
      <c r="H9" s="228">
        <v>6</v>
      </c>
      <c r="I9" s="226">
        <v>6</v>
      </c>
      <c r="J9" s="225">
        <v>2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3</v>
      </c>
      <c r="P9" s="188">
        <v>1.5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53</v>
      </c>
      <c r="C10" s="219" t="s">
        <v>82</v>
      </c>
      <c r="D10" s="225">
        <v>1</v>
      </c>
      <c r="E10" s="226">
        <v>4</v>
      </c>
      <c r="F10" s="227">
        <v>8</v>
      </c>
      <c r="G10" s="223">
        <v>1</v>
      </c>
      <c r="H10" s="228">
        <v>8</v>
      </c>
      <c r="I10" s="226">
        <v>5</v>
      </c>
      <c r="J10" s="225">
        <v>1</v>
      </c>
      <c r="K10" s="226">
        <v>6</v>
      </c>
      <c r="L10" s="229">
        <v>8</v>
      </c>
      <c r="M10" s="273">
        <v>0.5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3.3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40.799999999999997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83</v>
      </c>
      <c r="C11" s="219">
        <v>12.5</v>
      </c>
      <c r="D11" s="225">
        <v>1</v>
      </c>
      <c r="E11" s="226">
        <v>1</v>
      </c>
      <c r="F11" s="227">
        <v>2</v>
      </c>
      <c r="G11" s="223">
        <v>2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7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44</v>
      </c>
      <c r="C12" s="282"/>
      <c r="D12" s="222">
        <v>1</v>
      </c>
      <c r="E12" s="318">
        <v>3</v>
      </c>
      <c r="F12" s="319">
        <v>3</v>
      </c>
      <c r="G12" s="320">
        <v>2</v>
      </c>
      <c r="H12" s="321">
        <v>7</v>
      </c>
      <c r="I12" s="318">
        <v>4</v>
      </c>
      <c r="J12" s="222">
        <v>1</v>
      </c>
      <c r="K12" s="318">
        <v>3</v>
      </c>
      <c r="L12" s="322">
        <v>1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8.5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1.4</v>
      </c>
      <c r="X12" s="325">
        <v>2</v>
      </c>
      <c r="Y12" s="327">
        <v>-7</v>
      </c>
      <c r="Z12" s="328"/>
      <c r="AA12" s="329"/>
      <c r="AB12" s="330">
        <f t="shared" ca="1" si="0"/>
        <v>37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85</v>
      </c>
      <c r="C13" s="219"/>
      <c r="D13" s="225">
        <v>2</v>
      </c>
      <c r="E13" s="226">
        <v>1</v>
      </c>
      <c r="F13" s="227">
        <v>1</v>
      </c>
      <c r="G13" s="223">
        <v>2</v>
      </c>
      <c r="H13" s="228">
        <v>1</v>
      </c>
      <c r="I13" s="226">
        <v>1</v>
      </c>
      <c r="J13" s="225">
        <v>2</v>
      </c>
      <c r="K13" s="226">
        <v>2</v>
      </c>
      <c r="L13" s="229">
        <v>2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8" t="s">
        <v>67</v>
      </c>
      <c r="C14" s="219" t="s">
        <v>82</v>
      </c>
      <c r="D14" s="225">
        <v>2</v>
      </c>
      <c r="E14" s="226">
        <v>5</v>
      </c>
      <c r="F14" s="227">
        <v>6</v>
      </c>
      <c r="G14" s="223">
        <v>1</v>
      </c>
      <c r="H14" s="228">
        <v>2</v>
      </c>
      <c r="I14" s="226">
        <v>3</v>
      </c>
      <c r="J14" s="225">
        <v>2</v>
      </c>
      <c r="K14" s="226">
        <v>1</v>
      </c>
      <c r="L14" s="229">
        <v>1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70</v>
      </c>
      <c r="C15" s="219">
        <v>7.5</v>
      </c>
      <c r="D15" s="225">
        <v>1</v>
      </c>
      <c r="E15" s="226">
        <v>5</v>
      </c>
      <c r="F15" s="227">
        <v>7</v>
      </c>
      <c r="G15" s="223">
        <v>2</v>
      </c>
      <c r="H15" s="228">
        <v>3</v>
      </c>
      <c r="I15" s="226">
        <v>6</v>
      </c>
      <c r="J15" s="225">
        <v>1</v>
      </c>
      <c r="K15" s="226">
        <v>1</v>
      </c>
      <c r="L15" s="229">
        <v>7</v>
      </c>
      <c r="M15" s="273">
        <v>1</v>
      </c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55</v>
      </c>
      <c r="C16" s="219">
        <v>7.5</v>
      </c>
      <c r="D16" s="225">
        <v>2</v>
      </c>
      <c r="E16" s="226">
        <v>7</v>
      </c>
      <c r="F16" s="227">
        <v>5</v>
      </c>
      <c r="G16" s="223">
        <v>1</v>
      </c>
      <c r="H16" s="228">
        <v>4</v>
      </c>
      <c r="I16" s="226">
        <v>7</v>
      </c>
      <c r="J16" s="222">
        <v>2</v>
      </c>
      <c r="K16" s="226">
        <v>8</v>
      </c>
      <c r="L16" s="229">
        <v>6</v>
      </c>
      <c r="M16" s="273"/>
      <c r="N16" s="192">
        <f ca="1">OFFSET(Очки!$A$3,F16,D16+QUOTIENT(MAX($C$34-11,0), 2)*4)</f>
        <v>7.5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 t="s">
        <v>84</v>
      </c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28.799999999999997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80</v>
      </c>
      <c r="C17" s="219" t="s">
        <v>82</v>
      </c>
      <c r="D17" s="225">
        <v>2</v>
      </c>
      <c r="E17" s="226">
        <v>3</v>
      </c>
      <c r="F17" s="227">
        <v>2</v>
      </c>
      <c r="G17" s="223">
        <v>2</v>
      </c>
      <c r="H17" s="228">
        <v>5</v>
      </c>
      <c r="I17" s="226">
        <v>3</v>
      </c>
      <c r="J17" s="222">
        <v>1</v>
      </c>
      <c r="K17" s="226">
        <v>5</v>
      </c>
      <c r="L17" s="229">
        <v>5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0.7</v>
      </c>
      <c r="P17" s="188" t="s">
        <v>84</v>
      </c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1.4</v>
      </c>
      <c r="T17" s="188">
        <v>1</v>
      </c>
      <c r="U17" s="263">
        <v>-7</v>
      </c>
      <c r="V17" s="192">
        <f ca="1">OFFSET(Очки!$A$3,L17,J17+QUOTIENT(MAX($C$34-11,0), 2)*4)</f>
        <v>12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28.099999999999998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58</v>
      </c>
      <c r="C18" s="219" t="s">
        <v>82</v>
      </c>
      <c r="D18" s="225">
        <v>2</v>
      </c>
      <c r="E18" s="226">
        <v>4</v>
      </c>
      <c r="F18" s="227">
        <v>4</v>
      </c>
      <c r="G18" s="223">
        <v>2</v>
      </c>
      <c r="H18" s="228">
        <v>8</v>
      </c>
      <c r="I18" s="226">
        <v>5</v>
      </c>
      <c r="J18" s="225">
        <v>2</v>
      </c>
      <c r="K18" s="226">
        <v>6</v>
      </c>
      <c r="L18" s="229">
        <v>5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26.3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81</v>
      </c>
      <c r="C19" s="219"/>
      <c r="D19" s="225">
        <v>2</v>
      </c>
      <c r="E19" s="226">
        <v>6</v>
      </c>
      <c r="F19" s="227">
        <v>7</v>
      </c>
      <c r="G19" s="223">
        <v>1</v>
      </c>
      <c r="H19" s="228">
        <v>3</v>
      </c>
      <c r="I19" s="226">
        <v>8</v>
      </c>
      <c r="J19" s="222">
        <v>2</v>
      </c>
      <c r="K19" s="226">
        <v>3</v>
      </c>
      <c r="L19" s="229">
        <v>4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59</v>
      </c>
      <c r="C20" s="219" t="s">
        <v>82</v>
      </c>
      <c r="D20" s="225">
        <v>2</v>
      </c>
      <c r="E20" s="226">
        <v>8</v>
      </c>
      <c r="F20" s="227">
        <v>8</v>
      </c>
      <c r="G20" s="223">
        <v>2</v>
      </c>
      <c r="H20" s="228">
        <v>2</v>
      </c>
      <c r="I20" s="226">
        <v>2</v>
      </c>
      <c r="J20" s="225">
        <v>2</v>
      </c>
      <c r="K20" s="226">
        <v>5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22.5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79</v>
      </c>
      <c r="C21" s="219"/>
      <c r="D21" s="225">
        <v>2</v>
      </c>
      <c r="E21" s="226">
        <v>2</v>
      </c>
      <c r="F21" s="227">
        <v>3</v>
      </c>
      <c r="G21" s="223">
        <v>2</v>
      </c>
      <c r="H21" s="228">
        <v>6</v>
      </c>
      <c r="I21" s="226">
        <v>8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22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87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58" t="s">
        <v>52</v>
      </c>
      <c r="C6" s="287"/>
      <c r="D6" s="257">
        <v>1</v>
      </c>
      <c r="E6" s="258">
        <v>10</v>
      </c>
      <c r="F6" s="259">
        <v>5</v>
      </c>
      <c r="G6" s="260">
        <v>1</v>
      </c>
      <c r="H6" s="224">
        <v>10</v>
      </c>
      <c r="I6" s="258">
        <v>5</v>
      </c>
      <c r="J6" s="257">
        <v>1</v>
      </c>
      <c r="K6" s="258">
        <v>8</v>
      </c>
      <c r="L6" s="261">
        <v>8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5.8000000000000007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5" ca="1" si="0">SUM(M6:Y6)</f>
        <v>52.599999999999994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51</v>
      </c>
      <c r="C7" s="219">
        <v>2.5</v>
      </c>
      <c r="D7" s="225">
        <v>1</v>
      </c>
      <c r="E7" s="226">
        <v>5</v>
      </c>
      <c r="F7" s="227">
        <v>3</v>
      </c>
      <c r="G7" s="223">
        <v>1</v>
      </c>
      <c r="H7" s="228">
        <v>9</v>
      </c>
      <c r="I7" s="226">
        <v>6</v>
      </c>
      <c r="J7" s="225">
        <v>1</v>
      </c>
      <c r="K7" s="226">
        <v>10</v>
      </c>
      <c r="L7" s="229">
        <v>9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2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3.5</v>
      </c>
      <c r="T7" s="188">
        <v>2.5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1.3</v>
      </c>
      <c r="X7" s="188">
        <v>1</v>
      </c>
      <c r="Y7" s="189"/>
      <c r="Z7" s="136"/>
      <c r="AA7" s="137"/>
      <c r="AB7" s="183">
        <f t="shared" ca="1" si="0"/>
        <v>47.5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42</v>
      </c>
      <c r="C8" s="219"/>
      <c r="D8" s="225">
        <v>1</v>
      </c>
      <c r="E8" s="226">
        <v>8</v>
      </c>
      <c r="F8" s="227">
        <v>10</v>
      </c>
      <c r="G8" s="223">
        <v>1</v>
      </c>
      <c r="H8" s="228">
        <v>5</v>
      </c>
      <c r="I8" s="226">
        <v>4</v>
      </c>
      <c r="J8" s="225">
        <v>1</v>
      </c>
      <c r="K8" s="226">
        <v>9</v>
      </c>
      <c r="L8" s="229">
        <v>6</v>
      </c>
      <c r="M8" s="273">
        <v>1.5</v>
      </c>
      <c r="N8" s="192">
        <f ca="1">OFFSET(Очки!$A$3,F8,D8+QUOTIENT(MAX($C$34-11,0), 2)*4)</f>
        <v>9.5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2.5</v>
      </c>
      <c r="Y8" s="189"/>
      <c r="Z8" s="136"/>
      <c r="AA8" s="137"/>
      <c r="AB8" s="183">
        <f t="shared" ca="1" si="0"/>
        <v>44.4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6" t="s">
        <v>53</v>
      </c>
      <c r="C9" s="219"/>
      <c r="D9" s="225">
        <v>1</v>
      </c>
      <c r="E9" s="226">
        <v>2</v>
      </c>
      <c r="F9" s="227">
        <v>2</v>
      </c>
      <c r="G9" s="223">
        <v>1</v>
      </c>
      <c r="H9" s="228">
        <v>4</v>
      </c>
      <c r="I9" s="226">
        <v>3</v>
      </c>
      <c r="J9" s="225">
        <v>1</v>
      </c>
      <c r="K9" s="226">
        <v>7</v>
      </c>
      <c r="L9" s="229">
        <v>10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0.8</v>
      </c>
      <c r="T9" s="188">
        <v>1</v>
      </c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73</v>
      </c>
      <c r="C10" s="219"/>
      <c r="D10" s="225">
        <v>1</v>
      </c>
      <c r="E10" s="226">
        <v>7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40.5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/>
      <c r="D11" s="225">
        <v>1</v>
      </c>
      <c r="E11" s="226">
        <v>3</v>
      </c>
      <c r="F11" s="227">
        <v>1</v>
      </c>
      <c r="G11" s="223">
        <v>1</v>
      </c>
      <c r="H11" s="228">
        <v>6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1.4</v>
      </c>
      <c r="P11" s="188">
        <v>0.5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39.4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69</v>
      </c>
      <c r="C12" s="282">
        <v>10</v>
      </c>
      <c r="D12" s="222">
        <v>1</v>
      </c>
      <c r="E12" s="318">
        <v>4</v>
      </c>
      <c r="F12" s="319">
        <v>6</v>
      </c>
      <c r="G12" s="320">
        <v>1</v>
      </c>
      <c r="H12" s="321">
        <v>7</v>
      </c>
      <c r="I12" s="318">
        <v>9</v>
      </c>
      <c r="J12" s="222">
        <v>1</v>
      </c>
      <c r="K12" s="318">
        <v>3</v>
      </c>
      <c r="L12" s="322">
        <v>3</v>
      </c>
      <c r="M12" s="323"/>
      <c r="N12" s="324">
        <f ca="1">OFFSET(Очки!$A$3,F12,D12+QUOTIENT(MAX($C$34-11,0), 2)*4)</f>
        <v>11.5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10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14</v>
      </c>
      <c r="W12" s="325">
        <f ca="1">IF(L12&lt;K12,OFFSET(IF(OR($C$34=11,$C$34=12),Очки!$B$17,Очки!$O$18),2+K12-L12,IF(J12=2,12,13-K12)),0)</f>
        <v>0</v>
      </c>
      <c r="X12" s="325">
        <v>1.5</v>
      </c>
      <c r="Y12" s="327"/>
      <c r="Z12" s="328"/>
      <c r="AA12" s="329"/>
      <c r="AB12" s="330">
        <f t="shared" ca="1" si="0"/>
        <v>38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81</v>
      </c>
      <c r="C13" s="219">
        <v>20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2</v>
      </c>
      <c r="J13" s="225">
        <v>1</v>
      </c>
      <c r="K13" s="226">
        <v>4</v>
      </c>
      <c r="L13" s="229">
        <v>4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13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37.599999999999994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43</v>
      </c>
      <c r="C14" s="219">
        <v>17.5</v>
      </c>
      <c r="D14" s="225">
        <v>1</v>
      </c>
      <c r="E14" s="226">
        <v>9</v>
      </c>
      <c r="F14" s="227">
        <v>7</v>
      </c>
      <c r="G14" s="223">
        <v>1</v>
      </c>
      <c r="H14" s="228">
        <v>8</v>
      </c>
      <c r="I14" s="226">
        <v>10</v>
      </c>
      <c r="J14" s="225">
        <v>1</v>
      </c>
      <c r="K14" s="226">
        <v>2</v>
      </c>
      <c r="L14" s="229">
        <v>2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2.4</v>
      </c>
      <c r="P14" s="188">
        <v>1.5</v>
      </c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36.9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80</v>
      </c>
      <c r="C15" s="219"/>
      <c r="D15" s="225">
        <v>2</v>
      </c>
      <c r="E15" s="226">
        <v>9</v>
      </c>
      <c r="F15" s="227">
        <v>8</v>
      </c>
      <c r="G15" s="223">
        <v>2</v>
      </c>
      <c r="H15" s="228">
        <v>7</v>
      </c>
      <c r="I15" s="226">
        <v>1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4.2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60</v>
      </c>
      <c r="C16" s="219"/>
      <c r="D16" s="225">
        <v>1</v>
      </c>
      <c r="E16" s="226">
        <v>6</v>
      </c>
      <c r="F16" s="227">
        <v>8</v>
      </c>
      <c r="G16" s="223">
        <v>1</v>
      </c>
      <c r="H16" s="228">
        <v>2</v>
      </c>
      <c r="I16" s="226">
        <v>7</v>
      </c>
      <c r="J16" s="222">
        <v>2</v>
      </c>
      <c r="K16" s="226">
        <v>10</v>
      </c>
      <c r="L16" s="229">
        <v>9</v>
      </c>
      <c r="M16" s="273">
        <v>0.5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27.2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5</v>
      </c>
      <c r="I17" s="226">
        <v>3</v>
      </c>
      <c r="J17" s="222">
        <v>2</v>
      </c>
      <c r="K17" s="226">
        <v>8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2.8</v>
      </c>
      <c r="X17" s="188"/>
      <c r="Y17" s="189"/>
      <c r="Z17" s="136"/>
      <c r="AA17" s="137"/>
      <c r="AB17" s="183">
        <f t="shared" ca="1" si="0"/>
        <v>26.7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94</v>
      </c>
      <c r="C18" s="219"/>
      <c r="D18" s="225">
        <v>2</v>
      </c>
      <c r="E18" s="226">
        <v>1</v>
      </c>
      <c r="F18" s="227">
        <v>1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2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26.5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58</v>
      </c>
      <c r="C19" s="219"/>
      <c r="D19" s="225">
        <v>2</v>
      </c>
      <c r="E19" s="226">
        <v>2</v>
      </c>
      <c r="F19" s="227">
        <v>2</v>
      </c>
      <c r="G19" s="223">
        <v>2</v>
      </c>
      <c r="H19" s="228">
        <v>3</v>
      </c>
      <c r="I19" s="226">
        <v>4</v>
      </c>
      <c r="J19" s="222">
        <v>2</v>
      </c>
      <c r="K19" s="226">
        <v>9</v>
      </c>
      <c r="L19" s="229">
        <v>7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23.9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67</v>
      </c>
      <c r="C20" s="219"/>
      <c r="D20" s="225">
        <v>1</v>
      </c>
      <c r="E20" s="226">
        <v>1</v>
      </c>
      <c r="F20" s="227">
        <v>4</v>
      </c>
      <c r="G20" s="223">
        <v>2</v>
      </c>
      <c r="H20" s="228">
        <v>6</v>
      </c>
      <c r="I20" s="226">
        <v>7</v>
      </c>
      <c r="J20" s="225">
        <v>2</v>
      </c>
      <c r="K20" s="226">
        <v>5</v>
      </c>
      <c r="L20" s="229">
        <v>5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>
        <v>-3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93</v>
      </c>
      <c r="C21" s="219">
        <v>10</v>
      </c>
      <c r="D21" s="225">
        <v>2</v>
      </c>
      <c r="E21" s="226">
        <v>8</v>
      </c>
      <c r="F21" s="227">
        <v>9</v>
      </c>
      <c r="G21" s="223">
        <v>2</v>
      </c>
      <c r="H21" s="228">
        <v>9</v>
      </c>
      <c r="I21" s="226">
        <v>6</v>
      </c>
      <c r="J21" s="222">
        <v>2</v>
      </c>
      <c r="K21" s="226">
        <v>4</v>
      </c>
      <c r="L21" s="229">
        <v>3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21.8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85</v>
      </c>
      <c r="C22" s="219"/>
      <c r="D22" s="225">
        <v>2</v>
      </c>
      <c r="E22" s="226">
        <v>5</v>
      </c>
      <c r="F22" s="227">
        <v>3</v>
      </c>
      <c r="G22" s="223">
        <v>2</v>
      </c>
      <c r="H22" s="228">
        <v>4</v>
      </c>
      <c r="I22" s="226">
        <v>9</v>
      </c>
      <c r="J22" s="225">
        <v>2</v>
      </c>
      <c r="K22" s="226">
        <v>7</v>
      </c>
      <c r="L22" s="229">
        <v>6</v>
      </c>
      <c r="M22" s="273"/>
      <c r="N22" s="192">
        <f ca="1">OFFSET(Очки!$A$3,F22,D22+QUOTIENT(MAX($C$34-11,0), 2)*4)</f>
        <v>8.5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21.099999999999998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74</v>
      </c>
      <c r="C23" s="219"/>
      <c r="D23" s="225">
        <v>2</v>
      </c>
      <c r="E23" s="226">
        <v>3</v>
      </c>
      <c r="F23" s="227">
        <v>6</v>
      </c>
      <c r="G23" s="223">
        <v>2</v>
      </c>
      <c r="H23" s="228">
        <v>2</v>
      </c>
      <c r="I23" s="226">
        <v>2</v>
      </c>
      <c r="J23" s="225">
        <v>2</v>
      </c>
      <c r="K23" s="226">
        <v>6</v>
      </c>
      <c r="L23" s="229">
        <v>8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9.5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20.5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95</v>
      </c>
      <c r="C24" s="219"/>
      <c r="D24" s="225">
        <v>2</v>
      </c>
      <c r="E24" s="226">
        <v>10</v>
      </c>
      <c r="F24" s="227">
        <v>10</v>
      </c>
      <c r="G24" s="223">
        <v>2</v>
      </c>
      <c r="H24" s="228">
        <v>10</v>
      </c>
      <c r="I24" s="226">
        <v>10</v>
      </c>
      <c r="J24" s="222">
        <v>2</v>
      </c>
      <c r="K24" s="226">
        <v>2</v>
      </c>
      <c r="L24" s="229">
        <v>10</v>
      </c>
      <c r="M24" s="273"/>
      <c r="N24" s="192">
        <f ca="1">OFFSET(Очки!$A$3,F24,D24+QUOTIENT(MAX($C$34-11,0), 2)*4)</f>
        <v>4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12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4" t="s">
        <v>55</v>
      </c>
      <c r="C25" s="219">
        <v>7.5</v>
      </c>
      <c r="D25" s="225">
        <v>2</v>
      </c>
      <c r="E25" s="226">
        <v>7</v>
      </c>
      <c r="F25" s="227">
        <v>7</v>
      </c>
      <c r="G25" s="223">
        <v>2</v>
      </c>
      <c r="H25" s="228">
        <v>8</v>
      </c>
      <c r="I25" s="226">
        <v>6</v>
      </c>
      <c r="J25" s="222">
        <v>2</v>
      </c>
      <c r="K25" s="226">
        <v>3</v>
      </c>
      <c r="L25" s="229">
        <v>1</v>
      </c>
      <c r="M25" s="273"/>
      <c r="N25" s="192">
        <f ca="1">OFFSET(Очки!$A$3,F25,D25+QUOTIENT(MAX($C$34-11,0), 2)*4)</f>
        <v>5.5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6</v>
      </c>
      <c r="S25" s="188">
        <f ca="1">IF(I25&lt;H25,OFFSET(IF(OR($C$34=11,$C$34=12),Очки!$B$17,Очки!$O$18),2+H25-I25,IF(G25=2,12,13-H25)),0)</f>
        <v>1.4</v>
      </c>
      <c r="T25" s="188"/>
      <c r="U25" s="263">
        <f>-5-5-5</f>
        <v>-15</v>
      </c>
      <c r="V25" s="192">
        <f ca="1">OFFSET(Очки!$A$3,L25,J25+QUOTIENT(MAX($C$34-11,0), 2)*4)</f>
        <v>10.5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9.8000000000000007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ref="AB26" ca="1" si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92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6" t="s">
        <v>52</v>
      </c>
      <c r="C6" s="287">
        <v>5</v>
      </c>
      <c r="D6" s="257">
        <v>1</v>
      </c>
      <c r="E6" s="258">
        <v>7</v>
      </c>
      <c r="F6" s="259">
        <v>5</v>
      </c>
      <c r="G6" s="260">
        <v>2</v>
      </c>
      <c r="H6" s="224">
        <v>8</v>
      </c>
      <c r="I6" s="258">
        <v>3</v>
      </c>
      <c r="J6" s="257">
        <v>1</v>
      </c>
      <c r="K6" s="258">
        <v>3</v>
      </c>
      <c r="L6" s="261">
        <v>1</v>
      </c>
      <c r="M6" s="272">
        <v>2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2.1</v>
      </c>
      <c r="P6" s="186"/>
      <c r="Q6" s="262"/>
      <c r="R6" s="218">
        <f ca="1">OFFSET(Очки!$A$3,I6,G6+QUOTIENT(MAX($C$34-11,0), 2)*4)</f>
        <v>9.5</v>
      </c>
      <c r="S6" s="186">
        <f ca="1">IF(I6&lt;H6,OFFSET(IF(OR($C$34=11,$C$34=12),Очки!$B$17,Очки!$O$18),2+H6-I6,IF(G6=2,12,13-H6)),0)</f>
        <v>3.5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1.4</v>
      </c>
      <c r="X6" s="186">
        <v>2</v>
      </c>
      <c r="Y6" s="187"/>
      <c r="Z6" s="134"/>
      <c r="AA6" s="135"/>
      <c r="AB6" s="182">
        <f t="shared" ref="AB6:AB21" ca="1" si="0">SUM(M6:Y6)</f>
        <v>48.5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43</v>
      </c>
      <c r="C7" s="219">
        <v>17.5</v>
      </c>
      <c r="D7" s="225">
        <v>1</v>
      </c>
      <c r="E7" s="226">
        <v>8</v>
      </c>
      <c r="F7" s="227">
        <v>6</v>
      </c>
      <c r="G7" s="223">
        <v>1</v>
      </c>
      <c r="H7" s="228">
        <v>8</v>
      </c>
      <c r="I7" s="226">
        <v>4</v>
      </c>
      <c r="J7" s="225">
        <v>1</v>
      </c>
      <c r="K7" s="226">
        <v>7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4.2</v>
      </c>
      <c r="T7" s="188">
        <v>2</v>
      </c>
      <c r="U7" s="263">
        <v>-5</v>
      </c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2.1</v>
      </c>
      <c r="X7" s="188">
        <v>1</v>
      </c>
      <c r="Y7" s="189"/>
      <c r="Z7" s="136"/>
      <c r="AA7" s="137"/>
      <c r="AB7" s="183">
        <f t="shared" ca="1" si="0"/>
        <v>48.1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3" t="s">
        <v>93</v>
      </c>
      <c r="C8" s="219">
        <v>10</v>
      </c>
      <c r="D8" s="225">
        <v>1</v>
      </c>
      <c r="E8" s="226">
        <v>1</v>
      </c>
      <c r="F8" s="227">
        <v>1</v>
      </c>
      <c r="G8" s="223">
        <v>1</v>
      </c>
      <c r="H8" s="228">
        <v>2</v>
      </c>
      <c r="I8" s="226">
        <v>2</v>
      </c>
      <c r="J8" s="225">
        <v>1</v>
      </c>
      <c r="K8" s="226">
        <v>4</v>
      </c>
      <c r="L8" s="229">
        <v>2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>
        <v>0.5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1.5</v>
      </c>
      <c r="X8" s="188"/>
      <c r="Y8" s="189"/>
      <c r="Z8" s="136"/>
      <c r="AA8" s="137"/>
      <c r="AB8" s="183">
        <f t="shared" ca="1" si="0"/>
        <v>48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4</v>
      </c>
      <c r="F9" s="227">
        <v>8</v>
      </c>
      <c r="G9" s="223">
        <v>1</v>
      </c>
      <c r="H9" s="228">
        <v>1</v>
      </c>
      <c r="I9" s="226">
        <v>1</v>
      </c>
      <c r="J9" s="225">
        <v>1</v>
      </c>
      <c r="K9" s="226">
        <v>6</v>
      </c>
      <c r="L9" s="229">
        <v>3</v>
      </c>
      <c r="M9" s="273">
        <v>0.5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45</v>
      </c>
      <c r="C10" s="219"/>
      <c r="D10" s="225">
        <v>2</v>
      </c>
      <c r="E10" s="226">
        <v>7</v>
      </c>
      <c r="F10" s="227">
        <v>1</v>
      </c>
      <c r="G10" s="223">
        <v>1</v>
      </c>
      <c r="H10" s="228">
        <v>6</v>
      </c>
      <c r="I10" s="226">
        <v>5</v>
      </c>
      <c r="J10" s="225">
        <v>2</v>
      </c>
      <c r="K10" s="226">
        <v>8</v>
      </c>
      <c r="L10" s="229">
        <v>4</v>
      </c>
      <c r="M10" s="273"/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4.2</v>
      </c>
      <c r="P10" s="188">
        <v>1.5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1</v>
      </c>
      <c r="T10" s="188"/>
      <c r="U10" s="263"/>
      <c r="V10" s="192">
        <f ca="1">OFFSET(Очки!$A$3,L10,J10+QUOTIENT(MAX($C$34-11,0), 2)*4)</f>
        <v>8.5</v>
      </c>
      <c r="W10" s="188">
        <f ca="1">IF(L10&lt;K10,OFFSET(IF(OR($C$34=11,$C$34=12),Очки!$B$17,Очки!$O$18),2+K10-L10,IF(J10=2,12,13-K10)),0)</f>
        <v>2.8</v>
      </c>
      <c r="X10" s="188">
        <v>2.5</v>
      </c>
      <c r="Y10" s="189"/>
      <c r="Z10" s="136"/>
      <c r="AA10" s="137"/>
      <c r="AB10" s="183">
        <f t="shared" ca="1" si="0"/>
        <v>44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2</v>
      </c>
      <c r="E11" s="226">
        <v>5</v>
      </c>
      <c r="F11" s="227">
        <v>2</v>
      </c>
      <c r="G11" s="223">
        <v>1</v>
      </c>
      <c r="H11" s="228">
        <v>7</v>
      </c>
      <c r="I11" s="226">
        <v>6</v>
      </c>
      <c r="J11" s="225">
        <v>1</v>
      </c>
      <c r="K11" s="226">
        <v>8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2.1</v>
      </c>
      <c r="P11" s="188">
        <v>2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1.2</v>
      </c>
      <c r="X11" s="188">
        <v>1.5</v>
      </c>
      <c r="Y11" s="189"/>
      <c r="Z11" s="136"/>
      <c r="AA11" s="137"/>
      <c r="AB11" s="183">
        <f t="shared" ca="1" si="0"/>
        <v>43.400000000000006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5" t="s">
        <v>53</v>
      </c>
      <c r="C12" s="282"/>
      <c r="D12" s="222">
        <v>1</v>
      </c>
      <c r="E12" s="318">
        <v>5</v>
      </c>
      <c r="F12" s="319">
        <v>4</v>
      </c>
      <c r="G12" s="320">
        <v>1</v>
      </c>
      <c r="H12" s="321">
        <v>5</v>
      </c>
      <c r="I12" s="318">
        <v>5</v>
      </c>
      <c r="J12" s="222">
        <v>1</v>
      </c>
      <c r="K12" s="318">
        <v>5</v>
      </c>
      <c r="L12" s="322">
        <v>4</v>
      </c>
      <c r="M12" s="323">
        <v>1</v>
      </c>
      <c r="N12" s="324">
        <f ca="1">OFFSET(Очки!$A$3,F12,D12+QUOTIENT(MAX($C$34-11,0), 2)*4)</f>
        <v>13</v>
      </c>
      <c r="O12" s="325">
        <f ca="1">IF(F12&lt;E12,OFFSET(IF(OR($C$34=11,$C$34=12),Очки!$B$17,Очки!$O$18),2+E12-F12,IF(D12=2,12,13-E12)),0)</f>
        <v>0.9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0.9</v>
      </c>
      <c r="X12" s="325">
        <v>0.5</v>
      </c>
      <c r="Y12" s="327"/>
      <c r="Z12" s="328"/>
      <c r="AA12" s="329"/>
      <c r="AB12" s="330">
        <f t="shared" ca="1" si="0"/>
        <v>43.3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67</v>
      </c>
      <c r="C13" s="219"/>
      <c r="D13" s="225">
        <v>1</v>
      </c>
      <c r="E13" s="226">
        <v>2</v>
      </c>
      <c r="F13" s="227">
        <v>2</v>
      </c>
      <c r="G13" s="223">
        <v>1</v>
      </c>
      <c r="H13" s="228">
        <v>3</v>
      </c>
      <c r="I13" s="226">
        <v>3</v>
      </c>
      <c r="J13" s="225">
        <v>2</v>
      </c>
      <c r="K13" s="226">
        <v>1</v>
      </c>
      <c r="L13" s="229">
        <v>1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40.5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6</v>
      </c>
      <c r="F14" s="227">
        <v>7</v>
      </c>
      <c r="G14" s="223">
        <v>2</v>
      </c>
      <c r="H14" s="228">
        <v>7</v>
      </c>
      <c r="I14" s="226">
        <v>2</v>
      </c>
      <c r="J14" s="225">
        <v>1</v>
      </c>
      <c r="K14" s="226">
        <v>2</v>
      </c>
      <c r="L14" s="229">
        <v>6</v>
      </c>
      <c r="M14" s="273">
        <v>1.5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3</v>
      </c>
      <c r="F15" s="227">
        <v>6</v>
      </c>
      <c r="G15" s="223">
        <v>2</v>
      </c>
      <c r="H15" s="228">
        <v>2</v>
      </c>
      <c r="I15" s="226">
        <v>1</v>
      </c>
      <c r="J15" s="225">
        <v>2</v>
      </c>
      <c r="K15" s="226">
        <v>3</v>
      </c>
      <c r="L15" s="229">
        <v>2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0.7</v>
      </c>
      <c r="X15" s="188"/>
      <c r="Y15" s="189"/>
      <c r="Z15" s="136"/>
      <c r="AA15" s="137"/>
      <c r="AB15" s="183">
        <f t="shared" ca="1" si="0"/>
        <v>30.4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6" t="s">
        <v>56</v>
      </c>
      <c r="C16" s="219"/>
      <c r="D16" s="225">
        <v>2</v>
      </c>
      <c r="E16" s="226">
        <v>8</v>
      </c>
      <c r="F16" s="227">
        <v>6</v>
      </c>
      <c r="G16" s="223">
        <v>1</v>
      </c>
      <c r="H16" s="228">
        <v>4</v>
      </c>
      <c r="I16" s="226">
        <v>8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7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30.299999999999997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64</v>
      </c>
      <c r="C17" s="219"/>
      <c r="D17" s="225">
        <v>1</v>
      </c>
      <c r="E17" s="226">
        <v>3</v>
      </c>
      <c r="F17" s="227">
        <v>3</v>
      </c>
      <c r="G17" s="223">
        <v>2</v>
      </c>
      <c r="H17" s="228">
        <v>6</v>
      </c>
      <c r="I17" s="226">
        <v>3</v>
      </c>
      <c r="J17" s="222">
        <v>2</v>
      </c>
      <c r="K17" s="226">
        <v>7</v>
      </c>
      <c r="L17" s="229">
        <v>6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2.1</v>
      </c>
      <c r="T17" s="188"/>
      <c r="U17" s="263">
        <v>-5</v>
      </c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t="shared" ca="1" si="0"/>
        <v>28.3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72</v>
      </c>
      <c r="C18" s="219">
        <v>5</v>
      </c>
      <c r="D18" s="225">
        <v>2</v>
      </c>
      <c r="E18" s="226">
        <v>6</v>
      </c>
      <c r="F18" s="227">
        <v>5</v>
      </c>
      <c r="G18" s="223">
        <v>2</v>
      </c>
      <c r="H18" s="228">
        <v>5</v>
      </c>
      <c r="I18" s="226">
        <v>6</v>
      </c>
      <c r="J18" s="225">
        <v>2</v>
      </c>
      <c r="K18" s="226">
        <v>6</v>
      </c>
      <c r="L18" s="229">
        <v>8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6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21.2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1</v>
      </c>
      <c r="F19" s="227">
        <v>8</v>
      </c>
      <c r="G19" s="223">
        <v>2</v>
      </c>
      <c r="H19" s="228">
        <v>1</v>
      </c>
      <c r="I19" s="226">
        <v>7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</v>
      </c>
      <c r="AD19" s="127"/>
    </row>
    <row r="20" spans="1:30" ht="15.75" x14ac:dyDescent="0.25">
      <c r="A20" s="281">
        <f ca="1">RANK(AB20,AB$6:OFFSET(AB$6,0,0,COUNTA(B$6:B$33)))</f>
        <v>15</v>
      </c>
      <c r="B20" s="288" t="s">
        <v>60</v>
      </c>
      <c r="C20" s="219">
        <v>7.5</v>
      </c>
      <c r="D20" s="225">
        <v>2</v>
      </c>
      <c r="E20" s="226">
        <v>2</v>
      </c>
      <c r="F20" s="227">
        <v>3</v>
      </c>
      <c r="G20" s="223">
        <v>2</v>
      </c>
      <c r="H20" s="228">
        <v>4</v>
      </c>
      <c r="I20" s="226">
        <v>4</v>
      </c>
      <c r="J20" s="225">
        <v>1</v>
      </c>
      <c r="K20" s="226">
        <v>1</v>
      </c>
      <c r="L20" s="229">
        <v>8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v>-10</v>
      </c>
      <c r="Z20" s="136"/>
      <c r="AA20" s="137"/>
      <c r="AB20" s="183">
        <f t="shared" ca="1" si="0"/>
        <v>18.5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96</v>
      </c>
      <c r="C21" s="219"/>
      <c r="D21" s="225">
        <v>2</v>
      </c>
      <c r="E21" s="226">
        <v>4</v>
      </c>
      <c r="F21" s="227">
        <v>4</v>
      </c>
      <c r="G21" s="223">
        <v>2</v>
      </c>
      <c r="H21" s="228">
        <v>3</v>
      </c>
      <c r="I21" s="226">
        <v>8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8.5</v>
      </c>
      <c r="O21" s="188">
        <f ca="1">IF(F21&lt;E21,OFFSET(IF(OR($C$34=11,$C$34=12),Очки!$B$17,Очки!$O$18),2+E21-F21,IF(D21=2,12,13-E21)),0)</f>
        <v>0</v>
      </c>
      <c r="P21" s="188"/>
      <c r="Q21" s="263">
        <v>-6</v>
      </c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16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6" sqref="B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97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6" t="s">
        <v>45</v>
      </c>
      <c r="C6" s="287"/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8</v>
      </c>
      <c r="J6" s="257">
        <v>1</v>
      </c>
      <c r="K6" s="258">
        <v>4</v>
      </c>
      <c r="L6" s="261">
        <v>3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0.8</v>
      </c>
      <c r="X6" s="186"/>
      <c r="Y6" s="187"/>
      <c r="Z6" s="134"/>
      <c r="AA6" s="135"/>
      <c r="AB6" s="182">
        <f t="shared" ref="AB6:AB23" ca="1" si="0">SUM(M6:Y6)</f>
        <v>46.9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52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9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10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44.8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5" t="s">
        <v>43</v>
      </c>
      <c r="C8" s="219">
        <v>17.5</v>
      </c>
      <c r="D8" s="225">
        <v>1</v>
      </c>
      <c r="E8" s="226">
        <v>6</v>
      </c>
      <c r="F8" s="227">
        <v>3</v>
      </c>
      <c r="G8" s="223">
        <v>1</v>
      </c>
      <c r="H8" s="228">
        <v>3</v>
      </c>
      <c r="I8" s="226">
        <v>3</v>
      </c>
      <c r="J8" s="225">
        <v>2</v>
      </c>
      <c r="K8" s="226">
        <v>8</v>
      </c>
      <c r="L8" s="229">
        <v>4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2.7</v>
      </c>
      <c r="P8" s="188"/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8</v>
      </c>
      <c r="W8" s="188">
        <f ca="1">IF(L8&lt;K8,OFFSET(IF(OR($C$34=11,$C$34=12),Очки!$B$17,Очки!$O$18),2+K8-L8,IF(J8=2,12,13-K8)),0)</f>
        <v>2.8</v>
      </c>
      <c r="X8" s="188"/>
      <c r="Y8" s="189"/>
      <c r="Z8" s="136"/>
      <c r="AA8" s="137"/>
      <c r="AB8" s="183">
        <f t="shared" ca="1" si="0"/>
        <v>42.5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53</v>
      </c>
      <c r="C9" s="219"/>
      <c r="D9" s="225">
        <v>1</v>
      </c>
      <c r="E9" s="226">
        <v>4</v>
      </c>
      <c r="F9" s="227">
        <v>7</v>
      </c>
      <c r="G9" s="223">
        <v>1</v>
      </c>
      <c r="H9" s="228">
        <v>7</v>
      </c>
      <c r="I9" s="226">
        <v>7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41.5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64</v>
      </c>
      <c r="C10" s="219"/>
      <c r="D10" s="225">
        <v>1</v>
      </c>
      <c r="E10" s="226">
        <v>9</v>
      </c>
      <c r="F10" s="227">
        <v>9</v>
      </c>
      <c r="G10" s="223">
        <v>1</v>
      </c>
      <c r="H10" s="228">
        <v>6</v>
      </c>
      <c r="I10" s="226">
        <v>6</v>
      </c>
      <c r="J10" s="225">
        <v>1</v>
      </c>
      <c r="K10" s="226">
        <v>2</v>
      </c>
      <c r="L10" s="229">
        <v>2</v>
      </c>
      <c r="M10" s="273">
        <v>2.5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>
        <v>1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73</v>
      </c>
      <c r="C11" s="219">
        <v>2.5</v>
      </c>
      <c r="D11" s="225">
        <v>1</v>
      </c>
      <c r="E11" s="226">
        <v>2</v>
      </c>
      <c r="F11" s="227">
        <v>6</v>
      </c>
      <c r="G11" s="223">
        <v>1</v>
      </c>
      <c r="H11" s="228">
        <v>5</v>
      </c>
      <c r="I11" s="226">
        <v>5</v>
      </c>
      <c r="J11" s="225">
        <v>1</v>
      </c>
      <c r="K11" s="226">
        <v>9</v>
      </c>
      <c r="L11" s="229">
        <v>7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0.5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2.4</v>
      </c>
      <c r="X11" s="188"/>
      <c r="Y11" s="189"/>
      <c r="Z11" s="136"/>
      <c r="AA11" s="137"/>
      <c r="AB11" s="183">
        <f t="shared" ca="1" si="0"/>
        <v>39.9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6" t="s">
        <v>98</v>
      </c>
      <c r="C12" s="282">
        <v>12.5</v>
      </c>
      <c r="D12" s="222">
        <v>1</v>
      </c>
      <c r="E12" s="318">
        <v>1</v>
      </c>
      <c r="F12" s="319">
        <v>2</v>
      </c>
      <c r="G12" s="320">
        <v>1</v>
      </c>
      <c r="H12" s="321">
        <v>4</v>
      </c>
      <c r="I12" s="318">
        <v>4</v>
      </c>
      <c r="J12" s="222">
        <v>1</v>
      </c>
      <c r="K12" s="318">
        <v>7</v>
      </c>
      <c r="L12" s="322">
        <v>6</v>
      </c>
      <c r="M12" s="323"/>
      <c r="N12" s="324">
        <f ca="1">OFFSET(Очки!$A$3,F12,D12+QUOTIENT(MAX($C$34-11,0), 2)*4)</f>
        <v>15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13</v>
      </c>
      <c r="S12" s="325">
        <f ca="1">IF(I12&lt;H12,OFFSET(IF(OR($C$34=11,$C$34=12),Очки!$B$17,Очки!$O$18),2+H12-I12,IF(G12=2,12,13-H12)),0)</f>
        <v>0</v>
      </c>
      <c r="T12" s="325">
        <v>1.5</v>
      </c>
      <c r="U12" s="326">
        <v>-4</v>
      </c>
      <c r="V12" s="324">
        <f ca="1">OFFSET(Очки!$A$3,L12,J12+QUOTIENT(MAX($C$34-11,0), 2)*4)</f>
        <v>11.5</v>
      </c>
      <c r="W12" s="325">
        <f ca="1">IF(L12&lt;K12,OFFSET(IF(OR($C$34=11,$C$34=12),Очки!$B$17,Очки!$O$18),2+K12-L12,IF(J12=2,12,13-K12)),0)</f>
        <v>1.1000000000000001</v>
      </c>
      <c r="X12" s="325">
        <v>0.5</v>
      </c>
      <c r="Y12" s="327"/>
      <c r="Z12" s="328"/>
      <c r="AA12" s="329"/>
      <c r="AB12" s="330">
        <f t="shared" ca="1" si="0"/>
        <v>38.6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93</v>
      </c>
      <c r="C13" s="219">
        <v>10</v>
      </c>
      <c r="D13" s="225">
        <v>1</v>
      </c>
      <c r="E13" s="226">
        <v>7</v>
      </c>
      <c r="F13" s="227">
        <v>8</v>
      </c>
      <c r="G13" s="223">
        <v>2</v>
      </c>
      <c r="H13" s="228">
        <v>7</v>
      </c>
      <c r="I13" s="226">
        <v>2</v>
      </c>
      <c r="J13" s="225">
        <v>1</v>
      </c>
      <c r="K13" s="226">
        <v>5</v>
      </c>
      <c r="L13" s="229">
        <v>5</v>
      </c>
      <c r="M13" s="273">
        <v>1.5</v>
      </c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</v>
      </c>
      <c r="S13" s="188">
        <f ca="1">IF(I13&lt;H13,OFFSET(IF(OR($C$34=11,$C$34=12),Очки!$B$17,Очки!$O$18),2+H13-I13,IF(G13=2,12,13-H13)),0)</f>
        <v>3.5</v>
      </c>
      <c r="T13" s="188">
        <v>0.5</v>
      </c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57</v>
      </c>
      <c r="C14" s="219">
        <v>5</v>
      </c>
      <c r="D14" s="225">
        <v>1</v>
      </c>
      <c r="E14" s="226">
        <v>3</v>
      </c>
      <c r="F14" s="227">
        <v>4</v>
      </c>
      <c r="G14" s="223">
        <v>1</v>
      </c>
      <c r="H14" s="228">
        <v>2</v>
      </c>
      <c r="I14" s="226">
        <v>2</v>
      </c>
      <c r="J14" s="225">
        <v>2</v>
      </c>
      <c r="K14" s="226">
        <v>4</v>
      </c>
      <c r="L14" s="229">
        <v>6</v>
      </c>
      <c r="M14" s="273"/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55</v>
      </c>
      <c r="C15" s="219">
        <v>7.5</v>
      </c>
      <c r="D15" s="225">
        <v>2</v>
      </c>
      <c r="E15" s="226">
        <v>9</v>
      </c>
      <c r="F15" s="227">
        <v>4</v>
      </c>
      <c r="G15" s="223">
        <v>2</v>
      </c>
      <c r="H15" s="228">
        <v>5</v>
      </c>
      <c r="I15" s="226">
        <v>3</v>
      </c>
      <c r="J15" s="225">
        <v>1</v>
      </c>
      <c r="K15" s="226">
        <v>6</v>
      </c>
      <c r="L15" s="229">
        <v>9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3.5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33.9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72</v>
      </c>
      <c r="C16" s="219">
        <v>5</v>
      </c>
      <c r="D16" s="225">
        <v>2</v>
      </c>
      <c r="E16" s="226">
        <v>4</v>
      </c>
      <c r="F16" s="227">
        <v>7</v>
      </c>
      <c r="G16" s="223">
        <v>1</v>
      </c>
      <c r="H16" s="228">
        <v>1</v>
      </c>
      <c r="I16" s="226">
        <v>1</v>
      </c>
      <c r="J16" s="222">
        <v>2</v>
      </c>
      <c r="K16" s="226">
        <v>3</v>
      </c>
      <c r="L16" s="229">
        <v>3</v>
      </c>
      <c r="M16" s="273"/>
      <c r="N16" s="192">
        <f ca="1">OFFSET(Очки!$A$3,F16,D16+QUOTIENT(MAX($C$34-11,0), 2)*4)</f>
        <v>6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67</v>
      </c>
      <c r="C17" s="219"/>
      <c r="D17" s="225">
        <v>2</v>
      </c>
      <c r="E17" s="226">
        <v>3</v>
      </c>
      <c r="F17" s="227">
        <v>2</v>
      </c>
      <c r="G17" s="223">
        <v>2</v>
      </c>
      <c r="H17" s="228">
        <v>2</v>
      </c>
      <c r="I17" s="226">
        <v>1</v>
      </c>
      <c r="J17" s="222">
        <v>2</v>
      </c>
      <c r="K17" s="226">
        <v>7</v>
      </c>
      <c r="L17" s="229">
        <v>5</v>
      </c>
      <c r="M17" s="273"/>
      <c r="N17" s="192">
        <f ca="1">OFFSET(Очки!$A$3,F17,D17+QUOTIENT(MAX($C$34-11,0), 2)*4)</f>
        <v>10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30.799999999999997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100</v>
      </c>
      <c r="C18" s="219">
        <v>2.5</v>
      </c>
      <c r="D18" s="225">
        <v>2</v>
      </c>
      <c r="E18" s="226">
        <v>6</v>
      </c>
      <c r="F18" s="227">
        <v>3</v>
      </c>
      <c r="G18" s="223">
        <v>2</v>
      </c>
      <c r="H18" s="228">
        <v>6</v>
      </c>
      <c r="I18" s="226">
        <v>4</v>
      </c>
      <c r="J18" s="225">
        <v>1</v>
      </c>
      <c r="K18" s="226">
        <v>3</v>
      </c>
      <c r="L18" s="229">
        <v>4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>
        <v>-5</v>
      </c>
      <c r="V18" s="192">
        <f ca="1">OFFSET(Очки!$A$3,L18,J18+QUOTIENT(MAX($C$34-11,0), 2)*4)</f>
        <v>13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101</v>
      </c>
      <c r="C19" s="219"/>
      <c r="D19" s="225">
        <v>2</v>
      </c>
      <c r="E19" s="226">
        <v>1</v>
      </c>
      <c r="F19" s="227">
        <v>1</v>
      </c>
      <c r="G19" s="223">
        <v>2</v>
      </c>
      <c r="H19" s="228">
        <v>1</v>
      </c>
      <c r="I19" s="226">
        <v>5</v>
      </c>
      <c r="J19" s="222">
        <v>2</v>
      </c>
      <c r="K19" s="226">
        <v>2</v>
      </c>
      <c r="L19" s="229">
        <v>2</v>
      </c>
      <c r="M19" s="273"/>
      <c r="N19" s="192">
        <f ca="1">OFFSET(Очки!$A$3,F19,D19+QUOTIENT(MAX($C$34-11,0), 2)*4)</f>
        <v>11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28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59</v>
      </c>
      <c r="C20" s="219"/>
      <c r="D20" s="225">
        <v>2</v>
      </c>
      <c r="E20" s="226">
        <v>5</v>
      </c>
      <c r="F20" s="227">
        <v>8</v>
      </c>
      <c r="G20" s="223">
        <v>2</v>
      </c>
      <c r="H20" s="228">
        <v>3</v>
      </c>
      <c r="I20" s="226">
        <v>8</v>
      </c>
      <c r="J20" s="225">
        <v>2</v>
      </c>
      <c r="K20" s="226">
        <v>1</v>
      </c>
      <c r="L20" s="229">
        <v>1</v>
      </c>
      <c r="M20" s="273"/>
      <c r="N20" s="192">
        <f ca="1">OFFSET(Очки!$A$3,F20,D20+QUOTIENT(MAX($C$34-11,0), 2)*4)</f>
        <v>5.5</v>
      </c>
      <c r="O20" s="188">
        <f ca="1">IF(F20&lt;E20,OFFSET(IF(OR($C$34=11,$C$34=12),Очки!$B$17,Очки!$O$18),2+E20-F20,IF(D20=2,12,13-E20)),0)</f>
        <v>0</v>
      </c>
      <c r="P20" s="188"/>
      <c r="Q20" s="263">
        <v>-5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17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60</v>
      </c>
      <c r="C21" s="219">
        <v>7.5</v>
      </c>
      <c r="D21" s="225">
        <v>2</v>
      </c>
      <c r="E21" s="226">
        <v>8</v>
      </c>
      <c r="F21" s="227">
        <v>6</v>
      </c>
      <c r="G21" s="223">
        <v>2</v>
      </c>
      <c r="H21" s="228">
        <v>4</v>
      </c>
      <c r="I21" s="226">
        <v>6</v>
      </c>
      <c r="J21" s="222">
        <v>2</v>
      </c>
      <c r="K21" s="226">
        <v>5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1.4</v>
      </c>
      <c r="P21" s="188"/>
      <c r="Q21" s="263"/>
      <c r="R21" s="192">
        <f ca="1">OFFSET(Очки!$A$3,I21,G21+QUOTIENT(MAX($C$34-11,0), 2)*4)</f>
        <v>6.5</v>
      </c>
      <c r="S21" s="188">
        <f ca="1">IF(I21&lt;H21,OFFSET(IF(OR($C$34=11,$C$34=12),Очки!$B$17,Очки!$O$18),2+H21-I21,IF(G21=2,12,13-H21)),0)</f>
        <v>0</v>
      </c>
      <c r="T21" s="188"/>
      <c r="U21" s="263">
        <v>-5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15.4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81</v>
      </c>
      <c r="C22" s="219">
        <v>20</v>
      </c>
      <c r="D22" s="225">
        <v>2</v>
      </c>
      <c r="E22" s="226">
        <v>7</v>
      </c>
      <c r="F22" s="227">
        <v>5</v>
      </c>
      <c r="G22" s="223">
        <v>2</v>
      </c>
      <c r="H22" s="228">
        <v>8</v>
      </c>
      <c r="I22" s="226">
        <v>4</v>
      </c>
      <c r="J22" s="225">
        <v>2</v>
      </c>
      <c r="K22" s="226">
        <v>6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8</v>
      </c>
      <c r="S22" s="188">
        <f ca="1">IF(I22&lt;H22,OFFSET(IF(OR($C$34=11,$C$34=12),Очки!$B$17,Очки!$O$18),2+H22-I22,IF(G22=2,12,13-H22)),0)</f>
        <v>2.8</v>
      </c>
      <c r="T22" s="188"/>
      <c r="U22" s="263">
        <v>-5</v>
      </c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>
        <v>-5</v>
      </c>
      <c r="Z22" s="136"/>
      <c r="AA22" s="137"/>
      <c r="AB22" s="183">
        <f t="shared" ca="1" si="0"/>
        <v>14.7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8" t="s">
        <v>99</v>
      </c>
      <c r="C23" s="219"/>
      <c r="D23" s="225">
        <v>2</v>
      </c>
      <c r="E23" s="226">
        <v>2</v>
      </c>
      <c r="F23" s="227">
        <v>8</v>
      </c>
      <c r="G23" s="223"/>
      <c r="H23" s="228"/>
      <c r="I23" s="226"/>
      <c r="J23" s="225"/>
      <c r="K23" s="226"/>
      <c r="L23" s="229"/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5.5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24:AB26" ca="1" si="1">SUM(M24:Y24)</f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topLeftCell="A4" zoomScale="80" zoomScaleNormal="80" zoomScalePageLayoutView="90" workbookViewId="0">
      <selection activeCell="A6" sqref="A6:AB22"/>
    </sheetView>
  </sheetViews>
  <sheetFormatPr defaultColWidth="8.85546875" defaultRowHeight="15" x14ac:dyDescent="0.2"/>
  <cols>
    <col min="1" max="1" width="8.1406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102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283" t="s">
        <v>51</v>
      </c>
      <c r="C6" s="287">
        <v>2.5</v>
      </c>
      <c r="D6" s="257">
        <v>1</v>
      </c>
      <c r="E6" s="258">
        <v>5</v>
      </c>
      <c r="F6" s="259">
        <v>2</v>
      </c>
      <c r="G6" s="260">
        <v>1</v>
      </c>
      <c r="H6" s="224">
        <v>5</v>
      </c>
      <c r="I6" s="258">
        <v>2</v>
      </c>
      <c r="J6" s="257">
        <v>1</v>
      </c>
      <c r="K6" s="258">
        <v>3</v>
      </c>
      <c r="L6" s="261">
        <v>2</v>
      </c>
      <c r="M6" s="272">
        <v>0.5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2.4000000000000004</v>
      </c>
      <c r="P6" s="186">
        <v>0.5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2.4000000000000004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0.7</v>
      </c>
      <c r="X6" s="186">
        <v>1</v>
      </c>
      <c r="Y6" s="187"/>
      <c r="Z6" s="134"/>
      <c r="AA6" s="135"/>
      <c r="AB6" s="182">
        <f ca="1">SUM(M6:Y6)</f>
        <v>52.5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>
        <v>2.5</v>
      </c>
      <c r="D7" s="225">
        <v>1</v>
      </c>
      <c r="E7" s="226">
        <v>8</v>
      </c>
      <c r="F7" s="227">
        <v>6</v>
      </c>
      <c r="G7" s="223">
        <v>1</v>
      </c>
      <c r="H7" s="228">
        <v>9</v>
      </c>
      <c r="I7" s="226">
        <v>7</v>
      </c>
      <c r="J7" s="225">
        <v>1</v>
      </c>
      <c r="K7" s="226">
        <v>9</v>
      </c>
      <c r="L7" s="229">
        <v>4</v>
      </c>
      <c r="M7" s="273">
        <v>2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>
        <v>-5</v>
      </c>
      <c r="R7" s="192">
        <f ca="1">OFFSET(Очки!$A$3,I7,G7+QUOTIENT(MAX($C$34-11,0), 2)*4)</f>
        <v>11</v>
      </c>
      <c r="S7" s="188">
        <f ca="1">IF(I7&lt;H7,OFFSET(IF(OR($C$34=11,$C$34=12),Очки!$B$17,Очки!$O$18),2+H7-I7,IF(G7=2,12,13-H7)),0)</f>
        <v>2.4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5.4</v>
      </c>
      <c r="X7" s="188">
        <v>2.5</v>
      </c>
      <c r="Y7" s="189"/>
      <c r="Z7" s="136"/>
      <c r="AA7" s="137"/>
      <c r="AB7" s="183">
        <f ca="1">SUM(M7:Y7)</f>
        <v>50.1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71</v>
      </c>
      <c r="C8" s="219"/>
      <c r="D8" s="225">
        <v>1</v>
      </c>
      <c r="E8" s="226">
        <v>6</v>
      </c>
      <c r="F8" s="227">
        <v>4</v>
      </c>
      <c r="G8" s="223">
        <v>1</v>
      </c>
      <c r="H8" s="228">
        <v>8</v>
      </c>
      <c r="I8" s="226">
        <v>3</v>
      </c>
      <c r="J8" s="225">
        <v>1</v>
      </c>
      <c r="K8" s="226">
        <v>7</v>
      </c>
      <c r="L8" s="229">
        <v>6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2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5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1.1000000000000001</v>
      </c>
      <c r="X8" s="188"/>
      <c r="Y8" s="189">
        <v>-5</v>
      </c>
      <c r="Z8" s="136"/>
      <c r="AA8" s="137"/>
      <c r="AB8" s="183">
        <f ca="1">SUM(M8:Y8)</f>
        <v>46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1</v>
      </c>
      <c r="F9" s="227">
        <v>1</v>
      </c>
      <c r="G9" s="223">
        <v>2</v>
      </c>
      <c r="H9" s="228">
        <v>6</v>
      </c>
      <c r="I9" s="226">
        <v>2</v>
      </c>
      <c r="J9" s="225">
        <v>1</v>
      </c>
      <c r="K9" s="226">
        <v>8</v>
      </c>
      <c r="L9" s="229">
        <v>7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10</v>
      </c>
      <c r="S9" s="188">
        <f ca="1">IF(I9&lt;H9,OFFSET(IF(OR($C$34=11,$C$34=12),Очки!$B$17,Очки!$O$18),2+H9-I9,IF(G9=2,12,13-H9)),0)</f>
        <v>2.8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ca="1">SUM(M9:Y9)</f>
        <v>43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52</v>
      </c>
      <c r="C10" s="219">
        <v>5</v>
      </c>
      <c r="D10" s="225">
        <v>1</v>
      </c>
      <c r="E10" s="226">
        <v>9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9</v>
      </c>
      <c r="M10" s="273">
        <v>2.5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4.5</v>
      </c>
      <c r="P10" s="188">
        <v>1.5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</v>
      </c>
      <c r="U10" s="263">
        <v>-2</v>
      </c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ca="1">SUM(M10:Y10)</f>
        <v>41.5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 t="s">
        <v>82</v>
      </c>
      <c r="D11" s="225">
        <v>1</v>
      </c>
      <c r="E11" s="226">
        <v>7</v>
      </c>
      <c r="F11" s="227">
        <v>9</v>
      </c>
      <c r="G11" s="223">
        <v>1</v>
      </c>
      <c r="H11" s="228">
        <v>3</v>
      </c>
      <c r="I11" s="226">
        <v>4</v>
      </c>
      <c r="J11" s="225">
        <v>1</v>
      </c>
      <c r="K11" s="226">
        <v>1</v>
      </c>
      <c r="L11" s="229">
        <v>1</v>
      </c>
      <c r="M11" s="273">
        <v>1.5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93</v>
      </c>
      <c r="C12" s="282">
        <v>12.5</v>
      </c>
      <c r="D12" s="222">
        <v>1</v>
      </c>
      <c r="E12" s="318">
        <v>3</v>
      </c>
      <c r="F12" s="319">
        <v>3</v>
      </c>
      <c r="G12" s="320">
        <v>1</v>
      </c>
      <c r="H12" s="321">
        <v>6</v>
      </c>
      <c r="I12" s="318">
        <v>5</v>
      </c>
      <c r="J12" s="222">
        <v>2</v>
      </c>
      <c r="K12" s="318">
        <v>8</v>
      </c>
      <c r="L12" s="322">
        <v>6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1</v>
      </c>
      <c r="T12" s="325"/>
      <c r="U12" s="326"/>
      <c r="V12" s="324">
        <f ca="1">OFFSET(Очки!$A$3,L12,J12+QUOTIENT(MAX($C$34-11,0), 2)*4)</f>
        <v>6.5</v>
      </c>
      <c r="W12" s="325">
        <f ca="1">IF(L12&lt;K12,OFFSET(IF(OR($C$34=11,$C$34=12),Очки!$B$17,Очки!$O$18),2+K12-L12,IF(J12=2,12,13-K12)),0)</f>
        <v>1.4</v>
      </c>
      <c r="X12" s="325"/>
      <c r="Y12" s="327"/>
      <c r="Z12" s="328"/>
      <c r="AA12" s="329"/>
      <c r="AB12" s="330">
        <f ca="1">SUM(M12:Y12)</f>
        <v>35.9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5" t="s">
        <v>43</v>
      </c>
      <c r="C13" s="219">
        <v>17.5</v>
      </c>
      <c r="D13" s="225">
        <v>1</v>
      </c>
      <c r="E13" s="226">
        <v>2</v>
      </c>
      <c r="F13" s="227">
        <v>7</v>
      </c>
      <c r="G13" s="223">
        <v>1</v>
      </c>
      <c r="H13" s="228">
        <v>2</v>
      </c>
      <c r="I13" s="226">
        <v>6</v>
      </c>
      <c r="J13" s="225">
        <v>1</v>
      </c>
      <c r="K13" s="226">
        <v>5</v>
      </c>
      <c r="L13" s="380">
        <v>7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>
        <v>0.5</v>
      </c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ca="1">SUM(M13:Y13)</f>
        <v>34.5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64</v>
      </c>
      <c r="C14" s="219">
        <v>12.5</v>
      </c>
      <c r="D14" s="225">
        <v>2</v>
      </c>
      <c r="E14" s="226">
        <v>8</v>
      </c>
      <c r="F14" s="227">
        <v>3</v>
      </c>
      <c r="G14" s="223">
        <v>2</v>
      </c>
      <c r="H14" s="228">
        <v>8</v>
      </c>
      <c r="I14" s="226">
        <v>6</v>
      </c>
      <c r="J14" s="225">
        <v>1</v>
      </c>
      <c r="K14" s="226">
        <v>2</v>
      </c>
      <c r="L14" s="229">
        <v>3</v>
      </c>
      <c r="M14" s="273"/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3.5</v>
      </c>
      <c r="P14" s="188"/>
      <c r="Q14" s="263"/>
      <c r="R14" s="192">
        <f ca="1">OFFSET(Очки!$A$3,I14,G14+QUOTIENT(MAX($C$34-11,0), 2)*4)</f>
        <v>6.5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34.4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81</v>
      </c>
      <c r="C15" s="219" t="s">
        <v>82</v>
      </c>
      <c r="D15" s="225">
        <v>1</v>
      </c>
      <c r="E15" s="226">
        <v>4</v>
      </c>
      <c r="F15" s="378">
        <v>7</v>
      </c>
      <c r="G15" s="223">
        <v>1</v>
      </c>
      <c r="H15" s="228">
        <v>4</v>
      </c>
      <c r="I15" s="226">
        <v>9</v>
      </c>
      <c r="J15" s="225">
        <v>1</v>
      </c>
      <c r="K15" s="226">
        <v>4</v>
      </c>
      <c r="L15" s="229">
        <v>5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>
        <v>-2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2</v>
      </c>
      <c r="Y15" s="189"/>
      <c r="Z15" s="136"/>
      <c r="AA15" s="137"/>
      <c r="AB15" s="183">
        <f ca="1">SUM(M15:Y15)</f>
        <v>33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57</v>
      </c>
      <c r="C16" s="219"/>
      <c r="D16" s="225">
        <v>2</v>
      </c>
      <c r="E16" s="226">
        <v>7</v>
      </c>
      <c r="F16" s="227">
        <v>2</v>
      </c>
      <c r="G16" s="223">
        <v>1</v>
      </c>
      <c r="H16" s="228">
        <v>1</v>
      </c>
      <c r="I16" s="226">
        <v>1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3.5</v>
      </c>
      <c r="P16" s="188"/>
      <c r="Q16" s="263">
        <v>-6</v>
      </c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31.9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74</v>
      </c>
      <c r="C17" s="219" t="s">
        <v>82</v>
      </c>
      <c r="D17" s="225">
        <v>2</v>
      </c>
      <c r="E17" s="226">
        <v>1</v>
      </c>
      <c r="F17" s="227">
        <v>1</v>
      </c>
      <c r="G17" s="223">
        <v>2</v>
      </c>
      <c r="H17" s="228">
        <v>1</v>
      </c>
      <c r="I17" s="226">
        <v>3</v>
      </c>
      <c r="J17" s="222">
        <v>2</v>
      </c>
      <c r="K17" s="226">
        <v>1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30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59</v>
      </c>
      <c r="C18" s="219" t="s">
        <v>103</v>
      </c>
      <c r="D18" s="225">
        <v>2</v>
      </c>
      <c r="E18" s="226">
        <v>2</v>
      </c>
      <c r="F18" s="378">
        <v>7</v>
      </c>
      <c r="G18" s="223">
        <v>2</v>
      </c>
      <c r="H18" s="228">
        <v>3</v>
      </c>
      <c r="I18" s="379">
        <v>4</v>
      </c>
      <c r="J18" s="225">
        <v>2</v>
      </c>
      <c r="K18" s="226">
        <v>3</v>
      </c>
      <c r="L18" s="229">
        <v>1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ca="1">SUM(M18:Y18)</f>
        <v>26.4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60</v>
      </c>
      <c r="C19" s="219">
        <v>7.5</v>
      </c>
      <c r="D19" s="225">
        <v>2</v>
      </c>
      <c r="E19" s="226">
        <v>5</v>
      </c>
      <c r="F19" s="227">
        <v>5</v>
      </c>
      <c r="G19" s="223">
        <v>2</v>
      </c>
      <c r="H19" s="228">
        <v>7</v>
      </c>
      <c r="I19" s="226">
        <v>4</v>
      </c>
      <c r="J19" s="222">
        <v>2</v>
      </c>
      <c r="K19" s="226">
        <v>4</v>
      </c>
      <c r="L19" s="229">
        <v>3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</v>
      </c>
      <c r="S19" s="188">
        <f ca="1">IF(I19&lt;H19,OFFSET(IF(OR($C$34=11,$C$34=12),Очки!$B$17,Очки!$O$18),2+H19-I19,IF(G19=2,12,13-H19)),0)</f>
        <v>2.1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0.7</v>
      </c>
      <c r="X19" s="188"/>
      <c r="Y19" s="189">
        <v>-6</v>
      </c>
      <c r="Z19" s="136"/>
      <c r="AA19" s="137"/>
      <c r="AB19" s="183">
        <f ca="1">SUM(M19:Y19)</f>
        <v>20.8</v>
      </c>
      <c r="AD19" s="127"/>
    </row>
    <row r="20" spans="1:30" ht="15.75" x14ac:dyDescent="0.25">
      <c r="A20" s="281">
        <f ca="1">RANK(AB20,AB$6:OFFSET(AB$6,0,0,COUNTA(B$6:B$33)))</f>
        <v>15</v>
      </c>
      <c r="B20" s="377" t="s">
        <v>72</v>
      </c>
      <c r="C20" s="376">
        <v>5</v>
      </c>
      <c r="D20" s="225">
        <v>2</v>
      </c>
      <c r="E20" s="226">
        <v>3</v>
      </c>
      <c r="F20" s="227">
        <v>4</v>
      </c>
      <c r="G20" s="223">
        <v>2</v>
      </c>
      <c r="H20" s="228">
        <v>4</v>
      </c>
      <c r="I20" s="379">
        <v>7</v>
      </c>
      <c r="J20" s="225">
        <v>2</v>
      </c>
      <c r="K20" s="226">
        <v>6</v>
      </c>
      <c r="L20" s="229">
        <v>8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19.5</v>
      </c>
      <c r="AD20" s="127"/>
    </row>
    <row r="21" spans="1:30" ht="15.75" x14ac:dyDescent="0.25">
      <c r="A21" s="281">
        <f ca="1">RANK(AB21,AB$6:OFFSET(AB$6,0,0,COUNTA(B$6:B$33)))</f>
        <v>16</v>
      </c>
      <c r="B21" s="377" t="s">
        <v>67</v>
      </c>
      <c r="C21" s="376" t="s">
        <v>82</v>
      </c>
      <c r="D21" s="225">
        <v>2</v>
      </c>
      <c r="E21" s="226">
        <v>4</v>
      </c>
      <c r="F21" s="227">
        <v>7</v>
      </c>
      <c r="G21" s="223">
        <v>2</v>
      </c>
      <c r="H21" s="228">
        <v>2</v>
      </c>
      <c r="I21" s="226">
        <v>1</v>
      </c>
      <c r="J21" s="222">
        <v>2</v>
      </c>
      <c r="K21" s="226">
        <v>2</v>
      </c>
      <c r="L21" s="380">
        <v>6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11</v>
      </c>
      <c r="S21" s="188">
        <f ca="1">IF(I21&lt;H21,OFFSET(IF(OR($C$34=11,$C$34=12),Очки!$B$17,Очки!$O$18),2+H21-I21,IF(G21=2,12,13-H21)),0)</f>
        <v>0.7</v>
      </c>
      <c r="T21" s="188"/>
      <c r="U21" s="263">
        <v>-5</v>
      </c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19.2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104</v>
      </c>
      <c r="C22" s="219">
        <v>2.5</v>
      </c>
      <c r="D22" s="225">
        <v>2</v>
      </c>
      <c r="E22" s="226">
        <v>6</v>
      </c>
      <c r="F22" s="227">
        <v>6</v>
      </c>
      <c r="G22" s="223">
        <v>2</v>
      </c>
      <c r="H22" s="228">
        <v>5</v>
      </c>
      <c r="I22" s="226">
        <v>7</v>
      </c>
      <c r="J22" s="225">
        <v>2</v>
      </c>
      <c r="K22" s="226">
        <v>5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-5</v>
      </c>
      <c r="R22" s="192">
        <f ca="1">OFFSET(Очки!$A$3,I22,G22+QUOTIENT(MAX($C$34-11,0), 2)*4)</f>
        <v>6</v>
      </c>
      <c r="S22" s="188">
        <f ca="1">IF(I22&lt;H22,OFFSET(IF(OR($C$34=11,$C$34=12),Очки!$B$17,Очки!$O$18),2+H22-I22,IF(G22=2,12,13-H22)),0)</f>
        <v>0</v>
      </c>
      <c r="T22" s="188"/>
      <c r="U22" s="263">
        <v>-6</v>
      </c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ca="1">SUM(M22:Y22)</f>
        <v>10.199999999999999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0">SUM(M23:Y23)</f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15" t="s">
        <v>92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</row>
    <row r="2" spans="1:31" ht="13.5" customHeight="1" thickBot="1" x14ac:dyDescent="0.25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127"/>
      <c r="AD2" s="127"/>
      <c r="AE2" s="127"/>
    </row>
    <row r="3" spans="1:31" s="131" customFormat="1" ht="16.5" thickBot="1" x14ac:dyDescent="0.3">
      <c r="A3" s="417" t="s">
        <v>21</v>
      </c>
      <c r="B3" s="420" t="s">
        <v>22</v>
      </c>
      <c r="C3" s="128"/>
      <c r="D3" s="423">
        <v>1</v>
      </c>
      <c r="E3" s="424"/>
      <c r="F3" s="425"/>
      <c r="G3" s="423">
        <v>2</v>
      </c>
      <c r="H3" s="424"/>
      <c r="I3" s="425"/>
      <c r="J3" s="426">
        <v>3</v>
      </c>
      <c r="K3" s="427"/>
      <c r="L3" s="428"/>
      <c r="M3" s="429" t="s">
        <v>2</v>
      </c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1"/>
      <c r="AA3" s="129">
        <f>SUM(M3:Z3)</f>
        <v>0</v>
      </c>
      <c r="AB3" s="432" t="s">
        <v>23</v>
      </c>
      <c r="AC3" s="130"/>
      <c r="AD3" s="130"/>
      <c r="AE3" s="130"/>
    </row>
    <row r="4" spans="1:31" s="131" customFormat="1" ht="16.5" customHeight="1" thickBot="1" x14ac:dyDescent="0.3">
      <c r="A4" s="418"/>
      <c r="B4" s="421"/>
      <c r="C4" s="434" t="s">
        <v>24</v>
      </c>
      <c r="D4" s="407" t="s">
        <v>29</v>
      </c>
      <c r="E4" s="409" t="s">
        <v>31</v>
      </c>
      <c r="F4" s="411" t="s">
        <v>32</v>
      </c>
      <c r="G4" s="407" t="s">
        <v>29</v>
      </c>
      <c r="H4" s="409" t="s">
        <v>31</v>
      </c>
      <c r="I4" s="411" t="s">
        <v>32</v>
      </c>
      <c r="J4" s="407" t="s">
        <v>29</v>
      </c>
      <c r="K4" s="409" t="s">
        <v>31</v>
      </c>
      <c r="L4" s="411" t="s">
        <v>32</v>
      </c>
      <c r="M4" s="413" t="s">
        <v>30</v>
      </c>
      <c r="N4" s="405">
        <v>1</v>
      </c>
      <c r="O4" s="406"/>
      <c r="P4" s="406"/>
      <c r="Q4" s="406"/>
      <c r="R4" s="405">
        <v>2</v>
      </c>
      <c r="S4" s="406"/>
      <c r="T4" s="406"/>
      <c r="U4" s="406"/>
      <c r="V4" s="405">
        <v>3</v>
      </c>
      <c r="W4" s="406"/>
      <c r="X4" s="406"/>
      <c r="Y4" s="406"/>
      <c r="Z4" s="144"/>
      <c r="AA4" s="129"/>
      <c r="AB4" s="433"/>
      <c r="AC4" s="130"/>
      <c r="AD4" s="130"/>
      <c r="AE4" s="130"/>
    </row>
    <row r="5" spans="1:31" s="133" customFormat="1" ht="33" customHeight="1" thickBot="1" x14ac:dyDescent="0.3">
      <c r="A5" s="419"/>
      <c r="B5" s="422"/>
      <c r="C5" s="435"/>
      <c r="D5" s="408"/>
      <c r="E5" s="410"/>
      <c r="F5" s="412"/>
      <c r="G5" s="408"/>
      <c r="H5" s="410"/>
      <c r="I5" s="412"/>
      <c r="J5" s="408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33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форма (19)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2019-08-09T11:34:20Z</dcterms:modified>
</cp:coreProperties>
</file>