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4" activeTab="19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30.07" sheetId="28" r:id="rId19"/>
    <sheet name="06.08" sheetId="29" r:id="rId20"/>
    <sheet name="mkn (5)" sheetId="30" r:id="rId21"/>
    <sheet name="Лист2" sheetId="26" r:id="rId22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18" i="29" l="1"/>
  <c r="P15" i="29"/>
  <c r="P28" i="29"/>
  <c r="P10" i="29"/>
  <c r="P20" i="29"/>
  <c r="P27" i="29"/>
  <c r="P36" i="29"/>
  <c r="P37" i="29"/>
  <c r="P38" i="29"/>
  <c r="P39" i="29"/>
  <c r="L15" i="29"/>
  <c r="L28" i="29"/>
  <c r="L10" i="29"/>
  <c r="L20" i="29"/>
  <c r="L27" i="29"/>
  <c r="L36" i="29"/>
  <c r="L37" i="29"/>
  <c r="L38" i="29"/>
  <c r="L39" i="29"/>
  <c r="P21" i="29"/>
  <c r="P13" i="29"/>
  <c r="P25" i="29"/>
  <c r="P7" i="29"/>
  <c r="P6" i="29"/>
  <c r="P12" i="29"/>
  <c r="P14" i="29"/>
  <c r="P19" i="29"/>
  <c r="P17" i="29"/>
  <c r="P8" i="29"/>
  <c r="P35" i="29"/>
  <c r="P24" i="29"/>
  <c r="P9" i="29"/>
  <c r="L21" i="29"/>
  <c r="L13" i="29"/>
  <c r="L25" i="29"/>
  <c r="L7" i="29"/>
  <c r="L6" i="29"/>
  <c r="L12" i="29"/>
  <c r="L14" i="29"/>
  <c r="L19" i="29"/>
  <c r="L17" i="29"/>
  <c r="L8" i="29"/>
  <c r="L35" i="29"/>
  <c r="L24" i="29"/>
  <c r="L9" i="29"/>
  <c r="C31" i="30"/>
  <c r="O30" i="30" s="1"/>
  <c r="P30" i="30"/>
  <c r="L30" i="30"/>
  <c r="P29" i="30"/>
  <c r="L29" i="30"/>
  <c r="P28" i="30"/>
  <c r="L28" i="30"/>
  <c r="P27" i="30"/>
  <c r="L27" i="30"/>
  <c r="P26" i="30"/>
  <c r="L26" i="30"/>
  <c r="P25" i="30"/>
  <c r="L25" i="30"/>
  <c r="P24" i="30"/>
  <c r="L24" i="30"/>
  <c r="P23" i="30"/>
  <c r="L23" i="30"/>
  <c r="P22" i="30"/>
  <c r="L22" i="30"/>
  <c r="P21" i="30"/>
  <c r="L21" i="30"/>
  <c r="P20" i="30"/>
  <c r="L20" i="30"/>
  <c r="P19" i="30"/>
  <c r="L19" i="30"/>
  <c r="P18" i="30"/>
  <c r="L18" i="30"/>
  <c r="P17" i="30"/>
  <c r="L17" i="30"/>
  <c r="P16" i="30"/>
  <c r="L16" i="30"/>
  <c r="P15" i="30"/>
  <c r="L15" i="30"/>
  <c r="P14" i="30"/>
  <c r="L14" i="30"/>
  <c r="P13" i="30"/>
  <c r="L13" i="30"/>
  <c r="P12" i="30"/>
  <c r="L12" i="30"/>
  <c r="P11" i="30"/>
  <c r="L11" i="30"/>
  <c r="P10" i="30"/>
  <c r="L10" i="30"/>
  <c r="P9" i="30"/>
  <c r="L9" i="30"/>
  <c r="P8" i="30"/>
  <c r="L8" i="30"/>
  <c r="P7" i="30"/>
  <c r="L7" i="30"/>
  <c r="P6" i="30"/>
  <c r="L6" i="30"/>
  <c r="K6" i="30" l="1"/>
  <c r="S6" i="30" s="1"/>
  <c r="A6" i="30" s="1"/>
  <c r="O6" i="30"/>
  <c r="K7" i="30"/>
  <c r="S7" i="30" s="1"/>
  <c r="A7" i="30" s="1"/>
  <c r="O7" i="30"/>
  <c r="K8" i="30"/>
  <c r="S8" i="30" s="1"/>
  <c r="A8" i="30" s="1"/>
  <c r="O8" i="30"/>
  <c r="K9" i="30"/>
  <c r="S9" i="30" s="1"/>
  <c r="A9" i="30" s="1"/>
  <c r="O9" i="30"/>
  <c r="K10" i="30"/>
  <c r="S10" i="30" s="1"/>
  <c r="A10" i="30" s="1"/>
  <c r="O10" i="30"/>
  <c r="K11" i="30"/>
  <c r="S11" i="30" s="1"/>
  <c r="A11" i="30" s="1"/>
  <c r="O11" i="30"/>
  <c r="K12" i="30"/>
  <c r="S12" i="30" s="1"/>
  <c r="A12" i="30" s="1"/>
  <c r="O12" i="30"/>
  <c r="K13" i="30"/>
  <c r="S13" i="30" s="1"/>
  <c r="A13" i="30" s="1"/>
  <c r="O13" i="30"/>
  <c r="K14" i="30"/>
  <c r="S14" i="30" s="1"/>
  <c r="A14" i="30" s="1"/>
  <c r="O14" i="30"/>
  <c r="K15" i="30"/>
  <c r="S15" i="30" s="1"/>
  <c r="A15" i="30" s="1"/>
  <c r="O15" i="30"/>
  <c r="K16" i="30"/>
  <c r="S16" i="30" s="1"/>
  <c r="A16" i="30" s="1"/>
  <c r="O16" i="30"/>
  <c r="K17" i="30"/>
  <c r="S17" i="30" s="1"/>
  <c r="A17" i="30" s="1"/>
  <c r="O17" i="30"/>
  <c r="K18" i="30"/>
  <c r="S18" i="30" s="1"/>
  <c r="A18" i="30" s="1"/>
  <c r="O18" i="30"/>
  <c r="K19" i="30"/>
  <c r="S19" i="30" s="1"/>
  <c r="A19" i="30" s="1"/>
  <c r="O19" i="30"/>
  <c r="K20" i="30"/>
  <c r="S20" i="30" s="1"/>
  <c r="A20" i="30" s="1"/>
  <c r="O20" i="30"/>
  <c r="K21" i="30"/>
  <c r="S21" i="30" s="1"/>
  <c r="A21" i="30" s="1"/>
  <c r="O21" i="30"/>
  <c r="K22" i="30"/>
  <c r="S22" i="30" s="1"/>
  <c r="A22" i="30" s="1"/>
  <c r="O22" i="30"/>
  <c r="K23" i="30"/>
  <c r="S23" i="30" s="1"/>
  <c r="A23" i="30" s="1"/>
  <c r="O23" i="30"/>
  <c r="K24" i="30"/>
  <c r="S24" i="30" s="1"/>
  <c r="A24" i="30" s="1"/>
  <c r="O24" i="30"/>
  <c r="K25" i="30"/>
  <c r="S25" i="30" s="1"/>
  <c r="A25" i="30" s="1"/>
  <c r="O25" i="30"/>
  <c r="K26" i="30"/>
  <c r="S26" i="30" s="1"/>
  <c r="A26" i="30" s="1"/>
  <c r="O26" i="30"/>
  <c r="K27" i="30"/>
  <c r="S27" i="30" s="1"/>
  <c r="A27" i="30" s="1"/>
  <c r="O27" i="30"/>
  <c r="K28" i="30"/>
  <c r="S28" i="30" s="1"/>
  <c r="A28" i="30" s="1"/>
  <c r="O28" i="30"/>
  <c r="K29" i="30"/>
  <c r="S29" i="30" s="1"/>
  <c r="A29" i="30" s="1"/>
  <c r="O29" i="30"/>
  <c r="K30" i="30"/>
  <c r="S30" i="30" s="1"/>
  <c r="A30" i="30" s="1"/>
  <c r="R20" i="28"/>
  <c r="P22" i="28"/>
  <c r="P29" i="28"/>
  <c r="P28" i="28"/>
  <c r="P10" i="28"/>
  <c r="P7" i="28"/>
  <c r="P36" i="28"/>
  <c r="L22" i="28"/>
  <c r="L29" i="28"/>
  <c r="L28" i="28"/>
  <c r="L10" i="28"/>
  <c r="L7" i="28"/>
  <c r="L36" i="28"/>
  <c r="P9" i="28"/>
  <c r="P33" i="28"/>
  <c r="P11" i="28"/>
  <c r="P12" i="28"/>
  <c r="P19" i="28"/>
  <c r="L9" i="28"/>
  <c r="L33" i="28"/>
  <c r="L11" i="28"/>
  <c r="L12" i="28"/>
  <c r="L19" i="28"/>
  <c r="L30" i="28"/>
  <c r="C51" i="29"/>
  <c r="P50" i="29"/>
  <c r="O50" i="29"/>
  <c r="L50" i="29"/>
  <c r="K50" i="29"/>
  <c r="P49" i="29"/>
  <c r="O49" i="29"/>
  <c r="L49" i="29"/>
  <c r="K49" i="29"/>
  <c r="P48" i="29"/>
  <c r="O48" i="29"/>
  <c r="L48" i="29"/>
  <c r="K48" i="29"/>
  <c r="P47" i="29"/>
  <c r="O47" i="29"/>
  <c r="L47" i="29"/>
  <c r="K47" i="29"/>
  <c r="P46" i="29"/>
  <c r="O46" i="29"/>
  <c r="L46" i="29"/>
  <c r="K46" i="29"/>
  <c r="P45" i="29"/>
  <c r="O45" i="29"/>
  <c r="L45" i="29"/>
  <c r="K45" i="29"/>
  <c r="P44" i="29"/>
  <c r="O44" i="29"/>
  <c r="L44" i="29"/>
  <c r="K44" i="29"/>
  <c r="P43" i="29"/>
  <c r="O43" i="29"/>
  <c r="L43" i="29"/>
  <c r="K43" i="29"/>
  <c r="P42" i="29"/>
  <c r="O42" i="29"/>
  <c r="L42" i="29"/>
  <c r="K42" i="29"/>
  <c r="P41" i="29"/>
  <c r="O41" i="29"/>
  <c r="L41" i="29"/>
  <c r="K41" i="29"/>
  <c r="P40" i="29"/>
  <c r="O40" i="29"/>
  <c r="L40" i="29"/>
  <c r="K40" i="29"/>
  <c r="O39" i="29"/>
  <c r="K39" i="29"/>
  <c r="O9" i="29"/>
  <c r="K9" i="29"/>
  <c r="P23" i="29"/>
  <c r="O23" i="29"/>
  <c r="L23" i="29"/>
  <c r="K23" i="29"/>
  <c r="P30" i="29"/>
  <c r="O30" i="29"/>
  <c r="L30" i="29"/>
  <c r="K30" i="29"/>
  <c r="P29" i="29"/>
  <c r="O29" i="29"/>
  <c r="L29" i="29"/>
  <c r="K29" i="29"/>
  <c r="P26" i="29"/>
  <c r="O26" i="29"/>
  <c r="L26" i="29"/>
  <c r="K26" i="29"/>
  <c r="P16" i="29"/>
  <c r="O16" i="29"/>
  <c r="L16" i="29"/>
  <c r="K16" i="29"/>
  <c r="P32" i="29"/>
  <c r="O32" i="29"/>
  <c r="L32" i="29"/>
  <c r="K32" i="29"/>
  <c r="P22" i="29"/>
  <c r="O22" i="29"/>
  <c r="L22" i="29"/>
  <c r="K22" i="29"/>
  <c r="P11" i="29"/>
  <c r="O11" i="29"/>
  <c r="L11" i="29"/>
  <c r="K11" i="29"/>
  <c r="P31" i="29"/>
  <c r="O31" i="29"/>
  <c r="L31" i="29"/>
  <c r="K31" i="29"/>
  <c r="P18" i="29"/>
  <c r="O18" i="29"/>
  <c r="L18" i="29"/>
  <c r="K18" i="29"/>
  <c r="P33" i="29"/>
  <c r="O33" i="29"/>
  <c r="L33" i="29"/>
  <c r="K33" i="29"/>
  <c r="P34" i="29"/>
  <c r="O34" i="29"/>
  <c r="L34" i="29"/>
  <c r="K34" i="29"/>
  <c r="O20" i="29" l="1"/>
  <c r="K10" i="29"/>
  <c r="K37" i="29"/>
  <c r="O15" i="29"/>
  <c r="O10" i="29"/>
  <c r="O27" i="29"/>
  <c r="O37" i="29"/>
  <c r="K28" i="29"/>
  <c r="K20" i="29"/>
  <c r="S20" i="29" s="1"/>
  <c r="K36" i="29"/>
  <c r="K38" i="29"/>
  <c r="O28" i="29"/>
  <c r="O36" i="29"/>
  <c r="O38" i="29"/>
  <c r="K15" i="29"/>
  <c r="K27" i="29"/>
  <c r="S27" i="29" s="1"/>
  <c r="O13" i="29"/>
  <c r="O7" i="29"/>
  <c r="O12" i="29"/>
  <c r="O19" i="29"/>
  <c r="O8" i="29"/>
  <c r="O24" i="29"/>
  <c r="K21" i="29"/>
  <c r="K6" i="29"/>
  <c r="K17" i="29"/>
  <c r="O21" i="29"/>
  <c r="O25" i="29"/>
  <c r="O6" i="29"/>
  <c r="O14" i="29"/>
  <c r="O17" i="29"/>
  <c r="O35" i="29"/>
  <c r="K13" i="29"/>
  <c r="K7" i="29"/>
  <c r="K12" i="29"/>
  <c r="K19" i="29"/>
  <c r="K8" i="29"/>
  <c r="K24" i="29"/>
  <c r="K25" i="29"/>
  <c r="K14" i="29"/>
  <c r="S14" i="29" s="1"/>
  <c r="K35" i="29"/>
  <c r="S34" i="29"/>
  <c r="S33" i="29"/>
  <c r="S18" i="29"/>
  <c r="S31" i="29"/>
  <c r="S11" i="29"/>
  <c r="S22" i="29"/>
  <c r="S32" i="29"/>
  <c r="S16" i="29"/>
  <c r="S26" i="29"/>
  <c r="S29" i="29"/>
  <c r="S30" i="29"/>
  <c r="S23" i="29"/>
  <c r="S9" i="29"/>
  <c r="S39" i="29"/>
  <c r="S40" i="29"/>
  <c r="S41" i="29"/>
  <c r="S42" i="29"/>
  <c r="S43" i="29"/>
  <c r="S44" i="29"/>
  <c r="S45" i="29"/>
  <c r="S46" i="29"/>
  <c r="S47" i="29"/>
  <c r="S48" i="29"/>
  <c r="S49" i="29"/>
  <c r="S50" i="29"/>
  <c r="P15" i="27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41" i="28"/>
  <c r="O8" i="28" s="1"/>
  <c r="P40" i="28"/>
  <c r="L40" i="28"/>
  <c r="P39" i="28"/>
  <c r="L39" i="28"/>
  <c r="P38" i="28"/>
  <c r="L38" i="28"/>
  <c r="P37" i="28"/>
  <c r="L37" i="28"/>
  <c r="P27" i="28"/>
  <c r="L27" i="28"/>
  <c r="P30" i="28"/>
  <c r="P18" i="28"/>
  <c r="L18" i="28"/>
  <c r="P25" i="28"/>
  <c r="L25" i="28"/>
  <c r="P6" i="28"/>
  <c r="L6" i="28"/>
  <c r="P20" i="28"/>
  <c r="L20" i="28"/>
  <c r="P21" i="28"/>
  <c r="L21" i="28"/>
  <c r="P34" i="28"/>
  <c r="L34" i="28"/>
  <c r="P14" i="28"/>
  <c r="L14" i="28"/>
  <c r="P35" i="28"/>
  <c r="L35" i="28"/>
  <c r="P15" i="28"/>
  <c r="L15" i="28"/>
  <c r="P16" i="28"/>
  <c r="L16" i="28"/>
  <c r="P17" i="28"/>
  <c r="L17" i="28"/>
  <c r="P31" i="28"/>
  <c r="L31" i="28"/>
  <c r="P23" i="28"/>
  <c r="L23" i="28"/>
  <c r="P24" i="28"/>
  <c r="L24" i="28"/>
  <c r="P32" i="28"/>
  <c r="L32" i="28"/>
  <c r="P8" i="28"/>
  <c r="L8" i="28"/>
  <c r="P13" i="28"/>
  <c r="L13" i="28"/>
  <c r="P26" i="28"/>
  <c r="L26" i="28"/>
  <c r="S24" i="29" l="1"/>
  <c r="S19" i="29"/>
  <c r="S7" i="29"/>
  <c r="S15" i="29"/>
  <c r="S38" i="29"/>
  <c r="S21" i="29"/>
  <c r="S17" i="29"/>
  <c r="S36" i="29"/>
  <c r="S28" i="29"/>
  <c r="S10" i="29"/>
  <c r="S37" i="29"/>
  <c r="S35" i="29"/>
  <c r="S25" i="29"/>
  <c r="S8" i="29"/>
  <c r="S12" i="29"/>
  <c r="S13" i="29"/>
  <c r="S6" i="29"/>
  <c r="K26" i="28"/>
  <c r="O26" i="28"/>
  <c r="K13" i="28"/>
  <c r="O13" i="28"/>
  <c r="K8" i="28"/>
  <c r="S8" i="28" s="1"/>
  <c r="O22" i="28"/>
  <c r="O28" i="28"/>
  <c r="O7" i="28"/>
  <c r="K29" i="28"/>
  <c r="K10" i="28"/>
  <c r="K36" i="28"/>
  <c r="O29" i="28"/>
  <c r="O10" i="28"/>
  <c r="K22" i="28"/>
  <c r="S22" i="28" s="1"/>
  <c r="K28" i="28"/>
  <c r="S28" i="28" s="1"/>
  <c r="K7" i="28"/>
  <c r="S7" i="28" s="1"/>
  <c r="O40" i="28"/>
  <c r="O33" i="28"/>
  <c r="O12" i="28"/>
  <c r="K9" i="28"/>
  <c r="K11" i="28"/>
  <c r="K19" i="28"/>
  <c r="O9" i="28"/>
  <c r="O11" i="28"/>
  <c r="O19" i="28"/>
  <c r="K33" i="28"/>
  <c r="S33" i="28" s="1"/>
  <c r="K12" i="28"/>
  <c r="S12" i="28" s="1"/>
  <c r="K32" i="28"/>
  <c r="O32" i="28"/>
  <c r="K24" i="28"/>
  <c r="O24" i="28"/>
  <c r="K23" i="28"/>
  <c r="O23" i="28"/>
  <c r="K31" i="28"/>
  <c r="O31" i="28"/>
  <c r="K17" i="28"/>
  <c r="O17" i="28"/>
  <c r="K16" i="28"/>
  <c r="O16" i="28"/>
  <c r="K15" i="28"/>
  <c r="O15" i="28"/>
  <c r="K35" i="28"/>
  <c r="O35" i="28"/>
  <c r="K14" i="28"/>
  <c r="O14" i="28"/>
  <c r="K34" i="28"/>
  <c r="O34" i="28"/>
  <c r="K21" i="28"/>
  <c r="O21" i="28"/>
  <c r="K20" i="28"/>
  <c r="O20" i="28"/>
  <c r="K6" i="28"/>
  <c r="O6" i="28"/>
  <c r="K25" i="28"/>
  <c r="O25" i="28"/>
  <c r="K18" i="28"/>
  <c r="O18" i="28"/>
  <c r="K30" i="28"/>
  <c r="O30" i="28"/>
  <c r="K27" i="28"/>
  <c r="O27" i="28"/>
  <c r="O36" i="28"/>
  <c r="K37" i="28"/>
  <c r="O37" i="28"/>
  <c r="K38" i="28"/>
  <c r="O38" i="28"/>
  <c r="K39" i="28"/>
  <c r="O39" i="28"/>
  <c r="K40" i="28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O45" i="27" s="1"/>
  <c r="P50" i="27"/>
  <c r="O50" i="27"/>
  <c r="L50" i="27"/>
  <c r="K50" i="27"/>
  <c r="P49" i="27"/>
  <c r="O49" i="27"/>
  <c r="L49" i="27"/>
  <c r="K49" i="27"/>
  <c r="P48" i="27"/>
  <c r="O48" i="27"/>
  <c r="L48" i="27"/>
  <c r="K48" i="27"/>
  <c r="P47" i="27"/>
  <c r="O47" i="27"/>
  <c r="L47" i="27"/>
  <c r="K47" i="27"/>
  <c r="P46" i="27"/>
  <c r="O46" i="27"/>
  <c r="L46" i="27"/>
  <c r="K46" i="27"/>
  <c r="L45" i="27"/>
  <c r="P16" i="27"/>
  <c r="L16" i="27"/>
  <c r="K16" i="27"/>
  <c r="P31" i="27"/>
  <c r="O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K18" i="25"/>
  <c r="S18" i="25" s="1"/>
  <c r="A18" i="25" s="1"/>
  <c r="P17" i="25"/>
  <c r="O17" i="25"/>
  <c r="L17" i="25"/>
  <c r="K17" i="25"/>
  <c r="S17" i="25" s="1"/>
  <c r="A17" i="25" s="1"/>
  <c r="P16" i="25"/>
  <c r="O16" i="25"/>
  <c r="L16" i="25"/>
  <c r="K16" i="25"/>
  <c r="S16" i="25" s="1"/>
  <c r="A16" i="25" s="1"/>
  <c r="P15" i="25"/>
  <c r="O15" i="25"/>
  <c r="L15" i="25"/>
  <c r="K15" i="25"/>
  <c r="S15" i="25" s="1"/>
  <c r="A15" i="25" s="1"/>
  <c r="P14" i="25"/>
  <c r="O14" i="25"/>
  <c r="L14" i="25"/>
  <c r="K14" i="25"/>
  <c r="S14" i="25" s="1"/>
  <c r="A14" i="25" s="1"/>
  <c r="P13" i="25"/>
  <c r="O13" i="25"/>
  <c r="L13" i="25"/>
  <c r="K13" i="25"/>
  <c r="S13" i="25" s="1"/>
  <c r="A13" i="25" s="1"/>
  <c r="P12" i="25"/>
  <c r="O12" i="25"/>
  <c r="L12" i="25"/>
  <c r="K12" i="25"/>
  <c r="S12" i="25" s="1"/>
  <c r="A12" i="25" s="1"/>
  <c r="P11" i="25"/>
  <c r="O11" i="25"/>
  <c r="L11" i="25"/>
  <c r="K11" i="25"/>
  <c r="S11" i="25" s="1"/>
  <c r="A11" i="25" s="1"/>
  <c r="P10" i="25"/>
  <c r="O10" i="25"/>
  <c r="L10" i="25"/>
  <c r="K10" i="25"/>
  <c r="S10" i="25" s="1"/>
  <c r="A10" i="25" s="1"/>
  <c r="P9" i="25"/>
  <c r="O9" i="25"/>
  <c r="L9" i="25"/>
  <c r="K9" i="25"/>
  <c r="S9" i="25" s="1"/>
  <c r="A9" i="25" s="1"/>
  <c r="P8" i="25"/>
  <c r="O8" i="25"/>
  <c r="L8" i="25"/>
  <c r="K8" i="25"/>
  <c r="S8" i="25" s="1"/>
  <c r="A8" i="25" s="1"/>
  <c r="P7" i="25"/>
  <c r="O7" i="25"/>
  <c r="L7" i="25"/>
  <c r="K7" i="25"/>
  <c r="S7" i="25" s="1"/>
  <c r="A7" i="25" s="1"/>
  <c r="P6" i="25"/>
  <c r="O6" i="25"/>
  <c r="L6" i="25"/>
  <c r="K6" i="25"/>
  <c r="S6" i="25" s="1"/>
  <c r="A6" i="25" s="1"/>
  <c r="A21" i="29" l="1"/>
  <c r="A29" i="29"/>
  <c r="A44" i="29"/>
  <c r="A37" i="29"/>
  <c r="A36" i="29"/>
  <c r="A28" i="29"/>
  <c r="A10" i="29"/>
  <c r="A40" i="29"/>
  <c r="A38" i="29"/>
  <c r="A20" i="29"/>
  <c r="A27" i="29"/>
  <c r="A15" i="29"/>
  <c r="A39" i="29"/>
  <c r="A33" i="29"/>
  <c r="A22" i="29"/>
  <c r="A11" i="29"/>
  <c r="A31" i="29"/>
  <c r="A16" i="29"/>
  <c r="A23" i="29"/>
  <c r="A41" i="29"/>
  <c r="A47" i="29"/>
  <c r="A19" i="29"/>
  <c r="A34" i="29"/>
  <c r="A6" i="29"/>
  <c r="A13" i="29"/>
  <c r="A43" i="29"/>
  <c r="A45" i="29"/>
  <c r="A49" i="29"/>
  <c r="A18" i="29"/>
  <c r="A17" i="29"/>
  <c r="A24" i="29"/>
  <c r="A7" i="29"/>
  <c r="A14" i="29"/>
  <c r="A12" i="29"/>
  <c r="A25" i="29"/>
  <c r="A32" i="29"/>
  <c r="A30" i="29"/>
  <c r="A46" i="29"/>
  <c r="A50" i="29"/>
  <c r="A8" i="29"/>
  <c r="A35" i="29"/>
  <c r="A26" i="29"/>
  <c r="A9" i="29"/>
  <c r="A42" i="29"/>
  <c r="A48" i="29"/>
  <c r="S13" i="28"/>
  <c r="S26" i="28"/>
  <c r="S10" i="28"/>
  <c r="S29" i="28"/>
  <c r="S40" i="28"/>
  <c r="S11" i="28"/>
  <c r="S19" i="28"/>
  <c r="S9" i="28"/>
  <c r="O16" i="27"/>
  <c r="S16" i="27" s="1"/>
  <c r="S35" i="28"/>
  <c r="S15" i="28"/>
  <c r="S16" i="28"/>
  <c r="S17" i="28"/>
  <c r="S31" i="28"/>
  <c r="S23" i="28"/>
  <c r="S24" i="28"/>
  <c r="S32" i="28"/>
  <c r="S39" i="28"/>
  <c r="S38" i="28"/>
  <c r="S37" i="28"/>
  <c r="S36" i="28"/>
  <c r="S27" i="28"/>
  <c r="S30" i="28"/>
  <c r="S18" i="28"/>
  <c r="S25" i="28"/>
  <c r="S6" i="28"/>
  <c r="S20" i="28"/>
  <c r="S21" i="28"/>
  <c r="S34" i="28"/>
  <c r="S14" i="28"/>
  <c r="O30" i="27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45" i="27" s="1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46" i="27"/>
  <c r="S47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A10" i="28" l="1"/>
  <c r="A7" i="28"/>
  <c r="A12" i="28"/>
  <c r="A36" i="28"/>
  <c r="A38" i="28"/>
  <c r="A6" i="28"/>
  <c r="A37" i="28"/>
  <c r="A39" i="28"/>
  <c r="A8" i="28"/>
  <c r="A40" i="28"/>
  <c r="S41" i="27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K35" i="24"/>
  <c r="S35" i="24" s="1"/>
  <c r="K17" i="24"/>
  <c r="K12" i="24"/>
  <c r="S12" i="24" s="1"/>
  <c r="K18" i="24"/>
  <c r="K39" i="24"/>
  <c r="K41" i="24"/>
  <c r="S41" i="24" s="1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39" i="24" l="1"/>
  <c r="S17" i="24"/>
  <c r="S23" i="24"/>
  <c r="S18" i="24"/>
  <c r="A29" i="27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S40" i="22" s="1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31" i="22" l="1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s="1"/>
  <c r="S10" i="21" l="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K20" i="20"/>
  <c r="K23" i="20"/>
  <c r="S23" i="20" s="1"/>
  <c r="K30" i="20"/>
  <c r="K32" i="20"/>
  <c r="K34" i="20"/>
  <c r="K36" i="20"/>
  <c r="S36" i="20" s="1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20" i="20" l="1"/>
  <c r="S11" i="20"/>
  <c r="S16" i="20"/>
  <c r="S32" i="20"/>
  <c r="S35" i="20"/>
  <c r="S38" i="20"/>
  <c r="S30" i="20"/>
  <c r="S6" i="20"/>
  <c r="S33" i="20"/>
  <c r="S37" i="20"/>
  <c r="S31" i="20"/>
  <c r="S19" i="20"/>
  <c r="S34" i="20"/>
  <c r="S9" i="20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10" i="20" l="1"/>
  <c r="A44" i="20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S11" i="19" s="1"/>
  <c r="K42" i="19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S17" i="19" s="1"/>
  <c r="K10" i="19"/>
  <c r="K6" i="19"/>
  <c r="K30" i="19"/>
  <c r="K19" i="19"/>
  <c r="K7" i="19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7" i="19" l="1"/>
  <c r="S30" i="19"/>
  <c r="S19" i="19"/>
  <c r="S42" i="19"/>
  <c r="S6" i="19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S6" i="16" s="1"/>
  <c r="O19" i="16"/>
  <c r="O14" i="16"/>
  <c r="S14" i="16" s="1"/>
  <c r="O13" i="16"/>
  <c r="O24" i="16"/>
  <c r="O21" i="16"/>
  <c r="O8" i="16"/>
  <c r="O16" i="16"/>
  <c r="O17" i="16"/>
  <c r="O11" i="16"/>
  <c r="S11" i="16" s="1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7" i="17" l="1"/>
  <c r="S19" i="16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E25" i="1"/>
  <c r="L7" i="12" s="1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S21" i="11" s="1"/>
  <c r="O20" i="11"/>
  <c r="O19" i="11"/>
  <c r="O18" i="11"/>
  <c r="S18" i="11" s="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L10" i="12" l="1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<sst xmlns="http://schemas.openxmlformats.org/spreadsheetml/2006/main" count="1324" uniqueCount="247">
  <si>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</si>
  <si>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</si>
  <si>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</si>
  <si>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</si>
  <si>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</si>
  <si>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</si>
  <si>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</si>
  <si>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</si>
  <si>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</si>
  <si>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</si>
  <si>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</si>
  <si>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</si>
  <si>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</si>
  <si>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</si>
  <si>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</si>
  <si>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</si>
  <si>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</si>
  <si>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</si>
  <si>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</si>
  <si>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</si>
  <si>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</si>
  <si>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</si>
  <si>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</si>
  <si>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</si>
  <si>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</si>
  <si>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</si>
  <si>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</si>
  <si>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</si>
  <si>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</si>
  <si>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</si>
  <si>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</si>
  <si>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</si>
  <si>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</si>
  <si>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</si>
  <si>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</si>
  <si>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</si>
  <si>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</si>
  <si>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</si>
  <si>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</si>
  <si>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</si>
  <si>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</si>
  <si>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</si>
  <si>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</si>
  <si>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</si>
  <si>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</si>
  <si>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</si>
  <si>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</si>
  <si>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</si>
  <si>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</si>
  <si>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</si>
  <si>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</si>
  <si>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</si>
  <si>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</si>
  <si>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</si>
  <si>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</si>
  <si>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</si>
  <si>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</si>
  <si>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</si>
  <si>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</si>
  <si>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</si>
  <si>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</si>
  <si>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</si>
  <si>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</si>
  <si>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</si>
  <si>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</si>
  <si>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</si>
  <si>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</si>
  <si>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</si>
  <si>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</si>
  <si>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</si>
  <si>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</si>
  <si>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</si>
  <si>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</si>
  <si>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</si>
  <si>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</si>
  <si>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</si>
  <si>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</si>
  <si>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</si>
  <si>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</si>
  <si>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</si>
  <si>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</si>
  <si>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</si>
  <si>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</si>
  <si>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</si>
  <si>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</si>
  <si>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</si>
  <si>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</si>
  <si>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</si>
  <si>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</si>
  <si>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</si>
  <si>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</si>
  <si>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</si>
  <si>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</si>
  <si>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</si>
  <si>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</si>
  <si>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</si>
  <si>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</si>
  <si>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</si>
  <si>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</si>
  <si>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</si>
  <si>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</si>
  <si>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</si>
  <si>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</si>
  <si>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</si>
  <si>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</si>
  <si>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</si>
  <si>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</si>
  <si>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</si>
  <si>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</si>
  <si>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</si>
  <si>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</si>
  <si>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</si>
  <si>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</si>
  <si>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</si>
  <si>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</si>
  <si>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</si>
  <si>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</si>
  <si>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</si>
  <si>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</si>
  <si>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</si>
  <si>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</si>
  <si>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</si>
  <si>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</si>
  <si>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</si>
  <si>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</si>
  <si>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</si>
  <si>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</si>
  <si>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</si>
  <si>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</si>
  <si>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</si>
  <si>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</si>
  <si>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</si>
  <si>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</si>
  <si>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</si>
  <si>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</si>
  <si>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</si>
  <si>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</si>
  <si>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</si>
  <si>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</si>
  <si>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</si>
  <si>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</si>
  <si>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</si>
  <si>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</si>
  <si>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</si>
  <si>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</si>
  <si>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</si>
  <si>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</si>
  <si>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</si>
  <si>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</si>
  <si>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</si>
  <si>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</si>
  <si>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</si>
  <si>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</si>
  <si>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</si>
  <si>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</si>
  <si>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</si>
  <si>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</si>
  <si>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</si>
  <si>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</si>
  <si>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</si>
  <si>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</si>
  <si>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</si>
  <si>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</si>
  <si>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</si>
  <si>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</si>
  <si>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</si>
  <si>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</si>
  <si>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</si>
  <si>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</si>
  <si>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</si>
  <si>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</si>
  <si>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</si>
  <si>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</si>
  <si>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</si>
  <si>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</si>
  <si>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</si>
  <si>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</si>
  <si>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</si>
  <si>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</si>
  <si>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</si>
  <si>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</si>
  <si>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</si>
  <si>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</si>
  <si>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</si>
  <si>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</si>
  <si>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</si>
  <si>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</si>
  <si>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</si>
  <si>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</si>
  <si>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</si>
  <si>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</si>
  <si>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</si>
  <si>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</si>
  <si>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</si>
  <si>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</si>
  <si>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</si>
  <si>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</si>
  <si>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</si>
  <si>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</si>
  <si>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</si>
  <si>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</si>
  <si>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</si>
  <si>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</si>
  <si>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</si>
  <si>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</si>
  <si>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</si>
  <si>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</si>
  <si>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</si>
  <si>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</si>
  <si>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</si>
  <si>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</si>
  <si>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</si>
  <si>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</si>
  <si>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</si>
  <si>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</si>
  <si>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</si>
  <si>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</si>
  <si>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</si>
  <si>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</si>
  <si>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</si>
  <si>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</si>
  <si>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</si>
  <si>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</si>
  <si>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</si>
  <si>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</si>
  <si>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</si>
  <si>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</si>
  <si>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</si>
  <si>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</si>
  <si>
    <t xml:space="preserve">Лайт Лига 30.07.2019 (конфигурация 11) </t>
  </si>
  <si>
    <t>Ждан-Пушкин Антон</t>
  </si>
  <si>
    <t>Остропольский Паша/Ostropolskiy Pavel</t>
  </si>
  <si>
    <t>Тыщенко Миша</t>
  </si>
  <si>
    <t>Якусик Саша</t>
  </si>
  <si>
    <t>Манило Денис</t>
  </si>
  <si>
    <t>Левченко Евгений/Levchenko Yugen</t>
  </si>
  <si>
    <t>Изюменко Максим/Izumenko Maksim</t>
  </si>
  <si>
    <t>Маркин Алексей/Markin Oleksiy</t>
  </si>
  <si>
    <t xml:space="preserve">Лайт Лига 06.08.2019 (конфигурация 10R) </t>
  </si>
  <si>
    <t>Венгловкий Геннадий/Venglovskiy Gennadiy</t>
  </si>
  <si>
    <t>Чорний Костя/Chorniy Kostya</t>
  </si>
  <si>
    <t>Степаненко Алексей/Stepanenko Aleksey</t>
  </si>
  <si>
    <t>Гетьманцев Даниил/Getmantsev Daniil</t>
  </si>
  <si>
    <t>Никулков Саша/Nikulkov Aleksandr</t>
  </si>
  <si>
    <t>Гордов Влад/Gordov Vlad</t>
  </si>
  <si>
    <t>Гуменчук Артем/Gumenchuk Artem</t>
  </si>
  <si>
    <t>Козачище Роман/Kozachyshche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</si>
</sst>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27" xfId="1" applyFont="1" applyBorder="1" applyAlignment="1">
      <alignment horizontal="center" shrinkToFit="1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20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100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7" workbookViewId="0">
      <selection activeCell="C33" sqref="C3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87" t="s">
        <v>0</v>
      </c>
      <c r="B1" s="187"/>
      <c r="C1" s="187"/>
      <c r="D1" s="187"/>
      <c r="E1"/>
      <c r="F1" s="186" t="s">
        <v>1</v>
      </c>
      <c r="G1" s="186"/>
      <c r="H1" s="186"/>
      <c r="I1" s="186"/>
      <c r="J1"/>
      <c r="K1" s="186" t="s">
        <v>2</v>
      </c>
      <c r="L1" s="186"/>
      <c r="M1" s="186"/>
      <c r="N1" s="186"/>
      <c r="O1"/>
      <c r="P1" s="187" t="s">
        <v>3</v>
      </c>
      <c r="Q1" s="187"/>
      <c r="R1" s="187"/>
      <c r="S1" s="187"/>
      <c r="T1"/>
      <c r="U1" s="186" t="s">
        <v>4</v>
      </c>
      <c r="V1" s="186"/>
      <c r="W1" s="186"/>
      <c r="X1" s="186"/>
      <c r="Y1"/>
      <c r="Z1" s="186" t="s">
        <v>5</v>
      </c>
      <c r="AA1" s="186"/>
      <c r="AB1" s="186"/>
      <c r="AC1" s="186"/>
      <c r="AD1"/>
      <c r="AE1" s="180" t="s">
        <v>6</v>
      </c>
      <c r="AF1" s="180"/>
      <c r="AG1" s="180"/>
      <c r="AH1" s="180"/>
      <c r="AI1"/>
      <c r="AJ1" s="180" t="s">
        <v>7</v>
      </c>
      <c r="AK1" s="180"/>
      <c r="AL1" s="180"/>
      <c r="AM1" s="180"/>
      <c r="AN1"/>
      <c r="AO1" s="180" t="s">
        <v>8</v>
      </c>
      <c r="AP1" s="180"/>
      <c r="AQ1" s="180"/>
      <c r="AR1" s="180"/>
      <c r="AS1"/>
      <c r="AT1" s="180" t="s">
        <v>9</v>
      </c>
      <c r="AU1" s="180"/>
      <c r="AV1" s="180"/>
      <c r="AW1" s="180"/>
      <c r="AY1" s="180" t="s">
        <v>10</v>
      </c>
      <c r="AZ1" s="180"/>
      <c r="BA1" s="180"/>
      <c r="BB1" s="180"/>
      <c r="BD1" s="180" t="s">
        <v>10</v>
      </c>
      <c r="BE1" s="180"/>
      <c r="BF1" s="180"/>
      <c r="BG1" s="180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81" t="s">
        <v>14</v>
      </c>
      <c r="B16" s="182"/>
      <c r="C16" s="182"/>
      <c r="D16" s="182"/>
      <c r="E16" s="182"/>
      <c r="F16" s="182"/>
      <c r="G16" s="18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84" t="s">
        <v>15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85" t="s">
        <v>16</v>
      </c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47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L6:L40">
    <cfRule type="expression" dxfId="1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72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46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7">
    <cfRule type="expression" dxfId="16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93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89" t="s">
        <v>101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</row>
    <row r="2" spans="1:19" ht="15.75" thickBo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</row>
    <row r="3" spans="1:19" ht="15" customHeight="1" thickBot="1">
      <c r="A3" s="190" t="s">
        <v>30</v>
      </c>
      <c r="B3" s="191" t="s">
        <v>31</v>
      </c>
      <c r="C3" s="123"/>
      <c r="D3" s="191">
        <v>1</v>
      </c>
      <c r="E3" s="191"/>
      <c r="F3" s="191"/>
      <c r="G3" s="189">
        <v>2</v>
      </c>
      <c r="H3" s="189"/>
      <c r="I3" s="189"/>
      <c r="J3" s="192" t="s">
        <v>32</v>
      </c>
      <c r="K3" s="192"/>
      <c r="L3" s="192"/>
      <c r="M3" s="192"/>
      <c r="N3" s="192"/>
      <c r="O3" s="192"/>
      <c r="P3" s="192"/>
      <c r="Q3" s="192"/>
      <c r="R3" s="192"/>
      <c r="S3" s="193" t="s">
        <v>33</v>
      </c>
    </row>
    <row r="4" spans="1:19" ht="15" customHeight="1" thickBot="1">
      <c r="A4" s="190"/>
      <c r="B4" s="191"/>
      <c r="C4" s="194" t="s">
        <v>34</v>
      </c>
      <c r="D4" s="196" t="s">
        <v>35</v>
      </c>
      <c r="E4" s="198" t="s">
        <v>36</v>
      </c>
      <c r="F4" s="200" t="s">
        <v>37</v>
      </c>
      <c r="G4" s="202" t="s">
        <v>35</v>
      </c>
      <c r="H4" s="204" t="s">
        <v>36</v>
      </c>
      <c r="I4" s="206" t="s">
        <v>37</v>
      </c>
      <c r="J4" s="208" t="s">
        <v>38</v>
      </c>
      <c r="K4" s="188">
        <v>1</v>
      </c>
      <c r="L4" s="188"/>
      <c r="M4" s="188"/>
      <c r="N4" s="188"/>
      <c r="O4" s="188">
        <v>2</v>
      </c>
      <c r="P4" s="188"/>
      <c r="Q4" s="188"/>
      <c r="R4" s="188"/>
      <c r="S4" s="193"/>
    </row>
    <row r="5" spans="1:19" ht="42" customHeight="1" thickBot="1">
      <c r="A5" s="190"/>
      <c r="B5" s="189"/>
      <c r="C5" s="195"/>
      <c r="D5" s="197"/>
      <c r="E5" s="199"/>
      <c r="F5" s="201"/>
      <c r="G5" s="203"/>
      <c r="H5" s="205"/>
      <c r="I5" s="207"/>
      <c r="J5" s="208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3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107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133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138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5">
    <cfRule type="expression" dxfId="11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148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3" sqref="B3:B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58" t="s">
        <v>155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5">
    <cfRule type="expression" dxfId="9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8" sqref="B2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168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6">
    <cfRule type="expression" dxfId="8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5"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179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3">
    <cfRule type="expression" dxfId="7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185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196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3" zoomScale="80" zoomScaleNormal="80" workbookViewId="0">
      <selection activeCell="B8" sqref="B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204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52">
    <cfRule type="expression" dxfId="4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6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217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t="shared" ref="S6:S33" ca="1" si="0">SUM(J6:R6)</f>
        <v>34.400000000000006</v>
      </c>
    </row>
    <row r="7" spans="1:19" ht="15.75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33.700000000000003</v>
      </c>
    </row>
    <row r="8" spans="1:19" ht="15.75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32.4</v>
      </c>
    </row>
    <row r="9" spans="1:19" ht="15.75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t="shared" ca="1" si="0"/>
        <v>32</v>
      </c>
    </row>
    <row r="10" spans="1:19" ht="15.75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t="shared" ca="1" si="0"/>
        <v>31.8</v>
      </c>
    </row>
    <row r="11" spans="1:19" ht="15.75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31</v>
      </c>
    </row>
    <row r="12" spans="1:19" ht="15.75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t="shared" ca="1" si="0"/>
        <v>28.799999999999997</v>
      </c>
    </row>
    <row r="13" spans="1:19" ht="15.75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t="shared" ca="1" si="0"/>
        <v>28.7</v>
      </c>
    </row>
    <row r="14" spans="1:19" ht="15.75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26.5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</v>
      </c>
    </row>
    <row r="17" spans="1:19" ht="15.75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16.100000000000001</v>
      </c>
    </row>
    <row r="21" spans="1:19" ht="15.75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</v>
      </c>
    </row>
    <row r="22" spans="1:19" ht="15.75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13.2</v>
      </c>
    </row>
    <row r="24" spans="1:19" ht="15.75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10.5</v>
      </c>
    </row>
    <row r="27" spans="1:19" ht="15.75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9.5</v>
      </c>
    </row>
    <row r="28" spans="1:19" ht="15.75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1.5</v>
      </c>
    </row>
    <row r="33" spans="1:19" ht="15.75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50" ca="1" si="1">SUM(J34:R34)</f>
        <v>0</v>
      </c>
    </row>
    <row r="35" spans="1:19" ht="15.75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0">
    <cfRule type="expression" dxfId="3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5" zoomScale="80" zoomScaleNormal="80" workbookViewId="0">
      <selection activeCell="B20" sqref="B2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229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 hidden="1">
      <c r="A6" s="31">
        <f ca="1">RANK(S6,S$6:OFFSET(S$6,0,0,COUNTA(B$6:B$40)))</f>
        <v>1</v>
      </c>
      <c r="B6" s="155" t="s">
        <v>234</v>
      </c>
      <c r="C6" s="100"/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OFFSET(Очки!$A$2,F6,D6+OFFSET(Очки!$A$18,0,$C$41-1)-1)</f>
        <v>14</v>
      </c>
      <c r="L6" s="87">
        <f ca="1">IF(F6&lt;E6,OFFSET(Очки!$A$20,2+E6-F6,IF(D6=1,13-E6,10+D6)),0)</f>
        <v>5.4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-1</v>
      </c>
      <c r="S6" s="101">
        <f t="shared" ref="S6:S35" ca="1" si="0">SUM(J6:R6)</f>
        <v>44.099999999999994</v>
      </c>
    </row>
    <row r="7" spans="1:19" ht="15.75" hidden="1">
      <c r="A7" s="40">
        <f ca="1">RANK(S7,S$6:OFFSET(S$6,0,0,COUNTA(B$6:B$40)))</f>
        <v>2</v>
      </c>
      <c r="B7" s="115" t="s">
        <v>233</v>
      </c>
      <c r="C7" s="33"/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3</v>
      </c>
      <c r="J7" s="95">
        <v>1.5</v>
      </c>
      <c r="K7" s="89">
        <f ca="1">OFFSET(Очки!$A$2,F7,D7+OFFSET(Очки!$A$18,0,$C$41-1)-1)</f>
        <v>13</v>
      </c>
      <c r="L7" s="39">
        <f ca="1">IF(F7&lt;E7,OFFSET(Очки!$A$20,2+E7-F7,IF(D7=1,13-E7,10+D7)),0)</f>
        <v>3.3</v>
      </c>
      <c r="M7" s="39">
        <v>2</v>
      </c>
      <c r="N7" s="92"/>
      <c r="O7" s="89">
        <f ca="1">OFFSET(Очки!$A$2,I7,G7+OFFSET(Очки!$A$18,0,$C$41-1)-1)</f>
        <v>15</v>
      </c>
      <c r="P7" s="39">
        <f ca="1">IF(I7&lt;H7,OFFSET(Очки!$A$20,2+H7-I7,IF(G7=1,13-H7,10+G7)),0)</f>
        <v>6.2</v>
      </c>
      <c r="Q7" s="39">
        <v>2</v>
      </c>
      <c r="R7" s="90"/>
      <c r="S7" s="102">
        <f t="shared" ca="1" si="0"/>
        <v>43</v>
      </c>
    </row>
    <row r="8" spans="1:19" ht="15.75" hidden="1">
      <c r="A8" s="40">
        <f ca="1">RANK(S8,S$6:OFFSET(S$6,0,0,COUNTA(B$6:B$40)))</f>
        <v>3</v>
      </c>
      <c r="B8" s="115" t="s">
        <v>76</v>
      </c>
      <c r="C8" s="33" t="s">
        <v>43</v>
      </c>
      <c r="D8" s="42">
        <v>1</v>
      </c>
      <c r="E8" s="43">
        <v>3</v>
      </c>
      <c r="F8" s="44">
        <v>1</v>
      </c>
      <c r="G8" s="45">
        <v>1</v>
      </c>
      <c r="H8" s="46">
        <v>8</v>
      </c>
      <c r="I8" s="43">
        <v>9</v>
      </c>
      <c r="J8" s="95">
        <v>1</v>
      </c>
      <c r="K8" s="89">
        <f ca="1">OFFSET(Очки!$A$2,F8,D8+OFFSET(Очки!$A$18,0,$C$41-1)-1)</f>
        <v>17</v>
      </c>
      <c r="L8" s="39">
        <f ca="1">IF(F8&lt;E8,OFFSET(Очки!$A$20,2+E8-F8,IF(D8=1,13-E8,10+D8)),0)</f>
        <v>1.4</v>
      </c>
      <c r="M8" s="39">
        <v>1.5</v>
      </c>
      <c r="N8" s="92"/>
      <c r="O8" s="89">
        <f ca="1">OFFSET(Очки!$A$2,I8,G8+OFFSET(Очки!$A$18,0,$C$41-1)-1)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v>1</v>
      </c>
      <c r="B9" s="47" t="s">
        <v>124</v>
      </c>
      <c r="C9" s="33">
        <v>15</v>
      </c>
      <c r="D9" s="42">
        <v>1</v>
      </c>
      <c r="E9" s="43">
        <v>10</v>
      </c>
      <c r="F9" s="44">
        <v>9</v>
      </c>
      <c r="G9" s="45">
        <v>1</v>
      </c>
      <c r="H9" s="46">
        <v>3</v>
      </c>
      <c r="I9" s="43">
        <v>2</v>
      </c>
      <c r="J9" s="95">
        <v>2.5</v>
      </c>
      <c r="K9" s="89">
        <f ca="1">OFFSET(Очки!$A$2,F9,D9+OFFSET(Очки!$A$18,0,$C$41-1)-1)</f>
        <v>11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31.4</v>
      </c>
    </row>
    <row r="10" spans="1:19" ht="15.75" hidden="1">
      <c r="A10" s="40">
        <f ca="1">RANK(S10,S$6:OFFSET(S$6,0,0,COUNTA(B$6:B$40)))</f>
        <v>5</v>
      </c>
      <c r="B10" s="115" t="s">
        <v>232</v>
      </c>
      <c r="C10" s="33" t="s">
        <v>43</v>
      </c>
      <c r="D10" s="42">
        <v>1</v>
      </c>
      <c r="E10" s="43">
        <v>2</v>
      </c>
      <c r="F10" s="44">
        <v>2</v>
      </c>
      <c r="G10" s="45">
        <v>1</v>
      </c>
      <c r="H10" s="46">
        <v>7</v>
      </c>
      <c r="I10" s="43">
        <v>7</v>
      </c>
      <c r="J10" s="95">
        <v>0.5</v>
      </c>
      <c r="K10" s="89">
        <f ca="1">OFFSET(Очки!$A$2,F10,D10+OFFSET(Очки!$A$18,0,$C$41-1)-1)</f>
        <v>16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>
        <v>1.5</v>
      </c>
      <c r="R10" s="90">
        <v>-1</v>
      </c>
      <c r="S10" s="102">
        <f t="shared" ca="1" si="0"/>
        <v>30</v>
      </c>
    </row>
    <row r="11" spans="1:19" ht="15.75">
      <c r="A11" s="40">
        <v>2</v>
      </c>
      <c r="B11" s="47" t="s">
        <v>149</v>
      </c>
      <c r="C11" s="33">
        <v>7.5</v>
      </c>
      <c r="D11" s="42">
        <v>1</v>
      </c>
      <c r="E11" s="43">
        <v>5</v>
      </c>
      <c r="F11" s="44">
        <v>3</v>
      </c>
      <c r="G11" s="45">
        <v>1</v>
      </c>
      <c r="H11" s="46">
        <v>5</v>
      </c>
      <c r="I11" s="43">
        <v>7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1.7000000000000002</v>
      </c>
      <c r="M11" s="39"/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28.7</v>
      </c>
    </row>
    <row r="12" spans="1:19" ht="15.75" hidden="1">
      <c r="A12" s="40">
        <f ca="1">RANK(S12,S$6:OFFSET(S$6,0,0,COUNTA(B$6:B$40)))</f>
        <v>7</v>
      </c>
      <c r="B12" s="115" t="s">
        <v>110</v>
      </c>
      <c r="C12" s="33" t="s">
        <v>43</v>
      </c>
      <c r="D12" s="42">
        <v>3</v>
      </c>
      <c r="E12" s="43">
        <v>10</v>
      </c>
      <c r="F12" s="44">
        <v>2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5</v>
      </c>
      <c r="L12" s="39">
        <f ca="1">IF(F12&lt;E12,OFFSET(Очки!$A$20,2+E12-F12,IF(D12=1,13-E12,10+D12)),0)</f>
        <v>4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v>3</v>
      </c>
      <c r="B13" s="47" t="s">
        <v>171</v>
      </c>
      <c r="C13" s="33" t="s">
        <v>43</v>
      </c>
      <c r="D13" s="42">
        <v>1</v>
      </c>
      <c r="E13" s="43">
        <v>1</v>
      </c>
      <c r="F13" s="44">
        <v>7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26.5</v>
      </c>
    </row>
    <row r="14" spans="1:19" ht="15.75">
      <c r="A14" s="40">
        <v>4</v>
      </c>
      <c r="B14" s="47" t="s">
        <v>228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6</v>
      </c>
      <c r="I14" s="43">
        <v>6</v>
      </c>
      <c r="J14" s="95"/>
      <c r="K14" s="89">
        <f ca="1">OFFSET(Очки!$A$2,F14,D14+OFFSET(Очки!$A$18,0,$C$41-1)-1)</f>
        <v>12.5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OFFSET(Очки!$A$2,I14,G14+OFFSET(Очки!$A$18,0,$C$41-1)-1)</f>
        <v>12.5</v>
      </c>
      <c r="P14" s="39">
        <f ca="1">IF(I14&lt;H14,OFFSET(Очки!$A$20,2+H14-I14,IF(G14=1,13-H14,10+G14)),0)</f>
        <v>0</v>
      </c>
      <c r="Q14" s="39"/>
      <c r="R14" s="90">
        <v>-3</v>
      </c>
      <c r="S14" s="102">
        <f t="shared" ca="1" si="0"/>
        <v>22.5</v>
      </c>
    </row>
    <row r="15" spans="1:19" ht="15.75">
      <c r="A15" s="40">
        <v>5</v>
      </c>
      <c r="B15" s="48" t="s">
        <v>174</v>
      </c>
      <c r="C15" s="33">
        <v>5</v>
      </c>
      <c r="D15" s="42">
        <v>2</v>
      </c>
      <c r="E15" s="43">
        <v>7</v>
      </c>
      <c r="F15" s="44">
        <v>3</v>
      </c>
      <c r="G15" s="45">
        <v>2</v>
      </c>
      <c r="H15" s="46">
        <v>6</v>
      </c>
      <c r="I15" s="43">
        <v>4</v>
      </c>
      <c r="J15" s="95"/>
      <c r="K15" s="89">
        <f ca="1">OFFSET(Очки!$A$2,F15,D15+OFFSET(Очки!$A$18,0,$C$41-1)-1)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OFFSET(Очки!$A$2,I15,G15+OFFSET(Очки!$A$18,0,$C$41-1)-1)</f>
        <v>8.5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22.2</v>
      </c>
    </row>
    <row r="16" spans="1:19" ht="15.75">
      <c r="A16" s="40">
        <v>6</v>
      </c>
      <c r="B16" s="48" t="s">
        <v>132</v>
      </c>
      <c r="C16" s="33" t="s">
        <v>43</v>
      </c>
      <c r="D16" s="42">
        <v>2</v>
      </c>
      <c r="E16" s="43">
        <v>5</v>
      </c>
      <c r="F16" s="44">
        <v>1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OFFSET(Очки!$A$2,F16,D16+OFFSET(Очки!$A$18,0,$C$41-1)-1)</f>
        <v>11.5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OFFSET(Очки!$A$2,I16,G16+OFFSET(Очки!$A$18,0,$C$41-1)-1)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21.7</v>
      </c>
    </row>
    <row r="17" spans="1:19" ht="15.75">
      <c r="A17" s="40">
        <v>7</v>
      </c>
      <c r="B17" s="47" t="s">
        <v>153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21.1</v>
      </c>
    </row>
    <row r="18" spans="1:19" ht="15.75">
      <c r="A18" s="40">
        <v>8</v>
      </c>
      <c r="B18" s="48" t="s">
        <v>206</v>
      </c>
      <c r="C18" s="33" t="s">
        <v>43</v>
      </c>
      <c r="D18" s="42">
        <v>1</v>
      </c>
      <c r="E18" s="43">
        <v>4</v>
      </c>
      <c r="F18" s="44">
        <v>10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</v>
      </c>
    </row>
    <row r="19" spans="1:19" ht="15.75">
      <c r="A19" s="40">
        <v>9</v>
      </c>
      <c r="B19" s="47" t="s">
        <v>198</v>
      </c>
      <c r="C19" s="33" t="s">
        <v>43</v>
      </c>
      <c r="D19" s="42">
        <v>3</v>
      </c>
      <c r="E19" s="43">
        <v>9</v>
      </c>
      <c r="F19" s="44">
        <v>1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4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18.399999999999999</v>
      </c>
    </row>
    <row r="20" spans="1:19" ht="15.75">
      <c r="A20" s="40">
        <v>10</v>
      </c>
      <c r="B20" s="47" t="s">
        <v>60</v>
      </c>
      <c r="C20" s="33">
        <v>12.5</v>
      </c>
      <c r="D20" s="42">
        <v>2</v>
      </c>
      <c r="E20" s="43">
        <v>6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OFFSET(Очки!$A$2,I20,G20+OFFSET(Очки!$A$18,0,$C$41-1)-1)</f>
        <v>9.5</v>
      </c>
      <c r="P20" s="39">
        <f ca="1">IF(I20&lt;H20,OFFSET(Очки!$A$20,2+H20-I20,IF(G20=1,13-H20,10+G20)),0)</f>
        <v>2.8</v>
      </c>
      <c r="Q20" s="39"/>
      <c r="R20" s="90">
        <f>-4-4</f>
        <v>-8</v>
      </c>
      <c r="S20" s="102">
        <f t="shared" ca="1" si="0"/>
        <v>17.600000000000001</v>
      </c>
    </row>
    <row r="21" spans="1:19" ht="15.75">
      <c r="A21" s="40">
        <v>11</v>
      </c>
      <c r="B21" s="32" t="s">
        <v>175</v>
      </c>
      <c r="C21" s="33">
        <v>2.5</v>
      </c>
      <c r="D21" s="42">
        <v>1</v>
      </c>
      <c r="E21" s="43">
        <v>7</v>
      </c>
      <c r="F21" s="44">
        <v>8</v>
      </c>
      <c r="G21" s="45">
        <v>2</v>
      </c>
      <c r="H21" s="46">
        <v>9</v>
      </c>
      <c r="I21" s="43">
        <v>9</v>
      </c>
      <c r="J21" s="95"/>
      <c r="K21" s="89">
        <f ca="1">OFFSET(Очки!$A$2,F21,D21+OFFSET(Очки!$A$18,0,$C$41-1)-1)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12</v>
      </c>
      <c r="B22" s="47" t="s">
        <v>191</v>
      </c>
      <c r="C22" s="33" t="s">
        <v>43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OFFSET(Очки!$A$2,F22,D22+OFFSET(Очки!$A$18,0,$C$41-1)-1)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13</v>
      </c>
      <c r="B23" s="47" t="s">
        <v>170</v>
      </c>
      <c r="C23" s="33" t="s">
        <v>43</v>
      </c>
      <c r="D23" s="42">
        <v>2</v>
      </c>
      <c r="E23" s="43">
        <v>1</v>
      </c>
      <c r="F23" s="44">
        <v>4</v>
      </c>
      <c r="G23" s="45">
        <v>3</v>
      </c>
      <c r="H23" s="46">
        <v>3</v>
      </c>
      <c r="I23" s="43">
        <v>2</v>
      </c>
      <c r="J23" s="95"/>
      <c r="K23" s="89">
        <f ca="1">OFFSET(Очки!$A$2,F23,D23+OFFSET(Очки!$A$18,0,$C$41-1)-1)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5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14</v>
      </c>
    </row>
    <row r="24" spans="1:19" ht="15.75">
      <c r="A24" s="40">
        <v>14</v>
      </c>
      <c r="B24" s="47" t="s">
        <v>220</v>
      </c>
      <c r="C24" s="33"/>
      <c r="D24" s="42">
        <v>2</v>
      </c>
      <c r="E24" s="43">
        <v>2</v>
      </c>
      <c r="F24" s="44">
        <v>7</v>
      </c>
      <c r="G24" s="45">
        <v>2</v>
      </c>
      <c r="H24" s="46">
        <v>3</v>
      </c>
      <c r="I24" s="43">
        <v>6</v>
      </c>
      <c r="J24" s="95"/>
      <c r="K24" s="89">
        <f ca="1">OFFSET(Очки!$A$2,F24,D24+OFFSET(Очки!$A$18,0,$C$41-1)-1)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13.5</v>
      </c>
    </row>
    <row r="25" spans="1:19" ht="15.75">
      <c r="A25" s="40">
        <v>15</v>
      </c>
      <c r="B25" s="47" t="s">
        <v>237</v>
      </c>
      <c r="C25" s="33">
        <v>2.5</v>
      </c>
      <c r="D25" s="42">
        <v>3</v>
      </c>
      <c r="E25" s="43">
        <v>3</v>
      </c>
      <c r="F25" s="44">
        <v>3</v>
      </c>
      <c r="G25" s="45">
        <v>2</v>
      </c>
      <c r="H25" s="46">
        <v>4</v>
      </c>
      <c r="I25" s="43">
        <v>5</v>
      </c>
      <c r="J25" s="95"/>
      <c r="K25" s="89">
        <f ca="1">OFFSET(Очки!$A$2,F25,D25+OFFSET(Очки!$A$18,0,$C$41-1)-1)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v>16</v>
      </c>
      <c r="B26" s="47" t="s">
        <v>188</v>
      </c>
      <c r="C26" s="33">
        <v>12.5</v>
      </c>
      <c r="D26" s="42">
        <v>2</v>
      </c>
      <c r="E26" s="43">
        <v>3</v>
      </c>
      <c r="F26" s="44">
        <v>6</v>
      </c>
      <c r="G26" s="45">
        <v>3</v>
      </c>
      <c r="H26" s="46">
        <v>2</v>
      </c>
      <c r="I26" s="43">
        <v>3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4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v>17</v>
      </c>
      <c r="B27" s="48" t="s">
        <v>159</v>
      </c>
      <c r="C27" s="33">
        <v>10</v>
      </c>
      <c r="D27" s="42">
        <v>3</v>
      </c>
      <c r="E27" s="43">
        <v>7</v>
      </c>
      <c r="F27" s="44">
        <v>4</v>
      </c>
      <c r="G27" s="45">
        <v>2</v>
      </c>
      <c r="H27" s="46">
        <v>5</v>
      </c>
      <c r="I27" s="43">
        <v>9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75">
      <c r="A28" s="40">
        <v>18</v>
      </c>
      <c r="B28" s="32" t="s">
        <v>123</v>
      </c>
      <c r="C28" s="33">
        <v>15</v>
      </c>
      <c r="D28" s="42">
        <v>3</v>
      </c>
      <c r="E28" s="43">
        <v>8</v>
      </c>
      <c r="F28" s="44">
        <v>5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OFFSET(Очки!$A$2,F28,D28+OFFSET(Очки!$A$18,0,$C$41-1)-1)</f>
        <v>2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9.5</v>
      </c>
    </row>
    <row r="29" spans="1:19" ht="15.75">
      <c r="A29" s="40">
        <v>19</v>
      </c>
      <c r="B29" s="41" t="s">
        <v>189</v>
      </c>
      <c r="C29" s="33" t="s">
        <v>43</v>
      </c>
      <c r="D29" s="42">
        <v>2</v>
      </c>
      <c r="E29" s="43">
        <v>10</v>
      </c>
      <c r="F29" s="44">
        <v>9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0.7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9.1999999999999993</v>
      </c>
    </row>
    <row r="30" spans="1:19" ht="15.75">
      <c r="A30" s="40">
        <v>20</v>
      </c>
      <c r="B30" s="47" t="s">
        <v>231</v>
      </c>
      <c r="C30" s="33">
        <v>7.5</v>
      </c>
      <c r="D30" s="42">
        <v>2</v>
      </c>
      <c r="E30" s="43">
        <v>9</v>
      </c>
      <c r="F30" s="44">
        <v>10</v>
      </c>
      <c r="G30" s="45">
        <v>3</v>
      </c>
      <c r="H30" s="46">
        <v>5</v>
      </c>
      <c r="I30" s="43">
        <v>6</v>
      </c>
      <c r="J30" s="95"/>
      <c r="K30" s="89">
        <f ca="1">OFFSET(Очки!$A$2,F30,D30+OFFSET(Очки!$A$18,0,$C$41-1)-1)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v>21</v>
      </c>
      <c r="B31" s="47" t="s">
        <v>236</v>
      </c>
      <c r="C31" s="33" t="s">
        <v>43</v>
      </c>
      <c r="D31" s="42">
        <v>3</v>
      </c>
      <c r="E31" s="43">
        <v>5</v>
      </c>
      <c r="F31" s="44">
        <v>9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3.5</v>
      </c>
    </row>
    <row r="32" spans="1:19" ht="15.75">
      <c r="A32" s="40">
        <v>22</v>
      </c>
      <c r="B32" s="47" t="s">
        <v>230</v>
      </c>
      <c r="C32" s="33">
        <v>15</v>
      </c>
      <c r="D32" s="42">
        <v>3</v>
      </c>
      <c r="E32" s="43">
        <v>2</v>
      </c>
      <c r="F32" s="44">
        <v>7</v>
      </c>
      <c r="G32" s="45">
        <v>3</v>
      </c>
      <c r="H32" s="46">
        <v>9</v>
      </c>
      <c r="I32" s="43">
        <v>7</v>
      </c>
      <c r="J32" s="95"/>
      <c r="K32" s="89">
        <f ca="1">OFFSET(Очки!$A$2,F32,D32+OFFSET(Очки!$A$18,0,$C$41-1)-1)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1</v>
      </c>
      <c r="P32" s="39">
        <f ca="1">IF(I32&lt;H32,OFFSET(Очки!$A$20,2+H32-I32,IF(G32=1,13-H32,10+G32)),0)</f>
        <v>1</v>
      </c>
      <c r="Q32" s="39"/>
      <c r="R32" s="90"/>
      <c r="S32" s="102">
        <f t="shared" ca="1" si="0"/>
        <v>3</v>
      </c>
    </row>
    <row r="33" spans="1:19" ht="15.75">
      <c r="A33" s="40">
        <v>23</v>
      </c>
      <c r="B33" s="47" t="s">
        <v>205</v>
      </c>
      <c r="C33" s="33" t="s">
        <v>43</v>
      </c>
      <c r="D33" s="42">
        <v>3</v>
      </c>
      <c r="E33" s="43">
        <v>4</v>
      </c>
      <c r="F33" s="44">
        <v>6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1.5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>
      <c r="A34" s="40">
        <v>24</v>
      </c>
      <c r="B34" s="47" t="s">
        <v>235</v>
      </c>
      <c r="C34" s="33">
        <v>15</v>
      </c>
      <c r="D34" s="42">
        <v>3</v>
      </c>
      <c r="E34" s="43">
        <v>1</v>
      </c>
      <c r="F34" s="44">
        <v>10</v>
      </c>
      <c r="G34" s="45">
        <v>3</v>
      </c>
      <c r="H34" s="46">
        <v>10</v>
      </c>
      <c r="I34" s="43">
        <v>10</v>
      </c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25</v>
      </c>
      <c r="B35" s="47" t="s">
        <v>224</v>
      </c>
      <c r="C35" s="33">
        <v>12.5</v>
      </c>
      <c r="D35" s="42">
        <v>3</v>
      </c>
      <c r="E35" s="43">
        <v>6</v>
      </c>
      <c r="F35" s="44">
        <v>8</v>
      </c>
      <c r="G35" s="45">
        <v>3</v>
      </c>
      <c r="H35" s="46">
        <v>7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>
        <v>-4</v>
      </c>
      <c r="S35" s="102">
        <f t="shared" ca="1" si="0"/>
        <v>-3</v>
      </c>
    </row>
    <row r="36" spans="1:19" ht="15.75" hidden="1">
      <c r="A36" s="40">
        <f ca="1">RANK(S36,S$6:OFFSET(S$6,0,0,COUNTA(B$6:B$40)))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0" ca="1" si="1">SUM(J36:R36)</f>
        <v>0</v>
      </c>
    </row>
    <row r="37" spans="1:19" ht="15.75" hidden="1">
      <c r="A37" s="40">
        <f ca="1">RANK(S37,S$6:OFFSET(S$6,0,0,COUNTA(B$6:B$40)))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RANK(S38,S$6:OFFSET(S$6,0,0,COUNTA(B$6:B$40)))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RANK(S39,S$6:OFFSET(S$6,0,0,COUNTA(B$6:B$40)))</f>
        <v>29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>
        <f ca="1">RANK(S40,S$6:OFFSET(S$6,0,0,COUNTA(B$6:B$40)))</f>
        <v>29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30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abSelected="1" topLeftCell="A9" zoomScale="80" zoomScaleNormal="80" workbookViewId="0">
      <selection activeCell="A20" sqref="A2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238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RANK(S6,S$6:OFFSET(S$6,0,0,COUNTA(B$6:B$50)))</f>
        <v>1</v>
      </c>
      <c r="B6" s="156" t="s">
        <v>228</v>
      </c>
      <c r="C6" s="100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35">
        <v>7</v>
      </c>
      <c r="J6" s="94">
        <v>0.5</v>
      </c>
      <c r="K6" s="86">
        <f ca="1">OFFSET(Очки!$A$2,F6,D6+OFFSET(Очки!$A$18,0,$C$51-1)-1)</f>
        <v>16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OFFSET(Очки!$A$2,I6,G6+OFFSET(Очки!$A$18,0,$C$51-1)-1)</f>
        <v>12</v>
      </c>
      <c r="P6" s="87">
        <f ca="1">IF(I6&lt;H6,OFFSET(Очки!$A$20,2+H6-I6,IF(G6=1,13-H6,10+G6)),0)</f>
        <v>3.5999999999999996</v>
      </c>
      <c r="Q6" s="87">
        <v>2.5</v>
      </c>
      <c r="R6" s="88"/>
      <c r="S6" s="101">
        <f ca="1">SUM(J6:R6)</f>
        <v>40.5</v>
      </c>
    </row>
    <row r="7" spans="1:19" ht="15.75">
      <c r="A7" s="40">
        <f ca="1">RANK(S7,S$6:OFFSET(S$6,0,0,COUNTA(B$6:B$50)))</f>
        <v>2</v>
      </c>
      <c r="B7" s="41" t="s">
        <v>174</v>
      </c>
      <c r="C7" s="33">
        <v>7.5</v>
      </c>
      <c r="D7" s="42">
        <v>1</v>
      </c>
      <c r="E7" s="43">
        <v>2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OFFSET(Очки!$A$2,I7,G7+OFFSET(Очки!$A$18,0,$C$51-1)-1)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ca="1">SUM(J7:R7)</f>
        <v>39.200000000000003</v>
      </c>
    </row>
    <row r="8" spans="1:19" ht="15.75">
      <c r="A8" s="40">
        <f ca="1">RANK(S8,S$6:OFFSET(S$6,0,0,COUNTA(B$6:B$50)))</f>
        <v>3</v>
      </c>
      <c r="B8" s="32" t="s">
        <v>198</v>
      </c>
      <c r="C8" s="33" t="s">
        <v>43</v>
      </c>
      <c r="D8" s="42">
        <v>1</v>
      </c>
      <c r="E8" s="43">
        <v>9</v>
      </c>
      <c r="F8" s="44">
        <v>5</v>
      </c>
      <c r="G8" s="45">
        <v>1</v>
      </c>
      <c r="H8" s="46">
        <v>2</v>
      </c>
      <c r="I8" s="43">
        <v>2</v>
      </c>
      <c r="J8" s="95">
        <v>2</v>
      </c>
      <c r="K8" s="89">
        <f ca="1">OFFSET(Очки!$A$2,F8,D8+OFFSET(Очки!$A$18,0,$C$51-1)-1)</f>
        <v>13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ca="1">SUM(J8:R8)</f>
        <v>35.5</v>
      </c>
    </row>
    <row r="9" spans="1:19" ht="15.75">
      <c r="A9" s="40">
        <f ca="1">RANK(S9,S$6:OFFSET(S$6,0,0,COUNTA(B$6:B$50)))</f>
        <v>4</v>
      </c>
      <c r="B9" s="47" t="s">
        <v>89</v>
      </c>
      <c r="C9" s="33" t="s">
        <v>43</v>
      </c>
      <c r="D9" s="42">
        <v>2</v>
      </c>
      <c r="E9" s="43">
        <v>8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OFFSET(Очки!$A$2,F9,D9+OFFSET(Очки!$A$18,0,$C$51-1)-1)</f>
        <v>10.5</v>
      </c>
      <c r="L9" s="39">
        <f ca="1">IF(F9&lt;E9,OFFSET(Очки!$A$20,2+E9-F9,IF(D9=1,13-E9,10+D9)),0)</f>
        <v>4.2</v>
      </c>
      <c r="M9" s="39"/>
      <c r="N9" s="92"/>
      <c r="O9" s="89">
        <f ca="1">OFFSET(Очки!$A$2,I9,G9+OFFSET(Очки!$A$18,0,$C$51-1)-1)</f>
        <v>15</v>
      </c>
      <c r="P9" s="39">
        <f ca="1">IF(I9&lt;H9,OFFSET(Очки!$A$20,2+H9-I9,IF(G9=1,13-H9,10+G9)),0)</f>
        <v>0</v>
      </c>
      <c r="Q9" s="39"/>
      <c r="R9" s="90"/>
      <c r="S9" s="102">
        <f ca="1">SUM(J9:R9)</f>
        <v>29.7</v>
      </c>
    </row>
    <row r="10" spans="1:19" ht="15.75">
      <c r="A10" s="40">
        <f ca="1">RANK(S10,S$6:OFFSET(S$6,0,0,COUNTA(B$6:B$50)))</f>
        <v>5</v>
      </c>
      <c r="B10" s="48" t="s">
        <v>134</v>
      </c>
      <c r="C10" s="33" t="s">
        <v>43</v>
      </c>
      <c r="D10" s="42">
        <v>2</v>
      </c>
      <c r="E10" s="43">
        <v>2</v>
      </c>
      <c r="F10" s="44">
        <v>1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OFFSET(Очки!$A$2,F10,D10+OFFSET(Очки!$A$18,0,$C$51-1)-1)</f>
        <v>11.5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OFFSET(Очки!$A$2,I10,G10+OFFSET(Очки!$A$18,0,$C$51-1)-1)</f>
        <v>17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29.2</v>
      </c>
    </row>
    <row r="11" spans="1:19" ht="15.75">
      <c r="A11" s="40">
        <f ca="1">RANK(S11,S$6:OFFSET(S$6,0,0,COUNTA(B$6:B$50)))</f>
        <v>6</v>
      </c>
      <c r="B11" s="47" t="s">
        <v>188</v>
      </c>
      <c r="C11" s="33">
        <v>15</v>
      </c>
      <c r="D11" s="42">
        <v>1</v>
      </c>
      <c r="E11" s="43">
        <v>10</v>
      </c>
      <c r="F11" s="44">
        <v>10</v>
      </c>
      <c r="G11" s="45">
        <v>1</v>
      </c>
      <c r="H11" s="46">
        <v>7</v>
      </c>
      <c r="I11" s="43">
        <v>6</v>
      </c>
      <c r="J11" s="95">
        <v>2.5</v>
      </c>
      <c r="K11" s="89">
        <f ca="1">OFFSET(Очки!$A$2,F11,D11+OFFSET(Очки!$A$18,0,$C$51-1)-1)</f>
        <v>10.5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OFFSET(Очки!$A$2,I11,G11+OFFSET(Очки!$A$18,0,$C$51-1)-1)</f>
        <v>12.5</v>
      </c>
      <c r="P11" s="39">
        <f ca="1">IF(I11&lt;H11,OFFSET(Очки!$A$20,2+H11-I11,IF(G11=1,13-H11,10+G11)),0)</f>
        <v>1.1000000000000001</v>
      </c>
      <c r="Q11" s="39">
        <v>0.5</v>
      </c>
      <c r="R11" s="90"/>
      <c r="S11" s="102">
        <f ca="1">SUM(J11:R11)</f>
        <v>28.1</v>
      </c>
    </row>
    <row r="12" spans="1:19" ht="15.75">
      <c r="A12" s="40">
        <f ca="1">RANK(S12,S$6:OFFSET(S$6,0,0,COUNTA(B$6:B$50)))</f>
        <v>7</v>
      </c>
      <c r="B12" s="47" t="s">
        <v>175</v>
      </c>
      <c r="C12" s="33">
        <v>2.5</v>
      </c>
      <c r="D12" s="42">
        <v>1</v>
      </c>
      <c r="E12" s="43">
        <v>1</v>
      </c>
      <c r="F12" s="44">
        <v>3</v>
      </c>
      <c r="G12" s="45">
        <v>1</v>
      </c>
      <c r="H12" s="46">
        <v>5</v>
      </c>
      <c r="I12" s="43">
        <v>9</v>
      </c>
      <c r="J12" s="95"/>
      <c r="K12" s="89">
        <f ca="1">OFFSET(Очки!$A$2,F12,D12+OFFSET(Очки!$A$18,0,$C$51-1)-1)</f>
        <v>15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11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ca="1">SUM(J12:R12)</f>
        <v>27</v>
      </c>
    </row>
    <row r="13" spans="1:19" ht="15.75">
      <c r="A13" s="40">
        <f ca="1">RANK(S13,S$6:OFFSET(S$6,0,0,COUNTA(B$6:B$50)))</f>
        <v>8</v>
      </c>
      <c r="B13" s="47" t="s">
        <v>132</v>
      </c>
      <c r="C13" s="33" t="s">
        <v>43</v>
      </c>
      <c r="D13" s="42">
        <v>1</v>
      </c>
      <c r="E13" s="43">
        <v>3</v>
      </c>
      <c r="F13" s="44">
        <v>4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OFFSET(Очки!$A$2,F13,D13+OFFSET(Очки!$A$18,0,$C$51-1)-1)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8.5</v>
      </c>
      <c r="P13" s="39">
        <f ca="1">IF(I13&lt;H13,OFFSET(Очки!$A$20,2+H13-I13,IF(G13=1,13-H13,10+G13)),0)</f>
        <v>3.5</v>
      </c>
      <c r="Q13" s="39"/>
      <c r="R13" s="90"/>
      <c r="S13" s="102">
        <f ca="1">SUM(J13:R13)</f>
        <v>26</v>
      </c>
    </row>
    <row r="14" spans="1:19" ht="15.75">
      <c r="A14" s="40">
        <f ca="1">RANK(S14,S$6:OFFSET(S$6,0,0,COUNTA(B$6:B$50)))</f>
        <v>9</v>
      </c>
      <c r="B14" s="47" t="s">
        <v>60</v>
      </c>
      <c r="C14" s="33">
        <v>17.5</v>
      </c>
      <c r="D14" s="42">
        <v>2</v>
      </c>
      <c r="E14" s="43">
        <v>10</v>
      </c>
      <c r="F14" s="44">
        <v>5</v>
      </c>
      <c r="G14" s="45">
        <v>1</v>
      </c>
      <c r="H14" s="46">
        <v>4</v>
      </c>
      <c r="I14" s="43">
        <v>4</v>
      </c>
      <c r="J14" s="95"/>
      <c r="K14" s="89">
        <f ca="1">OFFSET(Очки!$A$2,F14,D14+OFFSET(Очки!$A$18,0,$C$51-1)-1)</f>
        <v>7.5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OFFSET(Очки!$A$2,I14,G14+OFFSET(Очки!$A$18,0,$C$51-1)-1)</f>
        <v>14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2</v>
      </c>
      <c r="E15" s="43">
        <v>9</v>
      </c>
      <c r="F15" s="44">
        <v>3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OFFSET(Очки!$A$2,F15,D15+OFFSET(Очки!$A$18,0,$C$51-1)-1)</f>
        <v>9.5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OFFSET(Очки!$A$2,I15,G15+OFFSET(Очки!$A$18,0,$C$51-1)-1)</f>
        <v>7.5</v>
      </c>
      <c r="P15" s="39">
        <f ca="1">IF(I15&lt;H15,OFFSET(Очки!$A$20,2+H15-I15,IF(G15=1,13-H15,10+G15)),0)</f>
        <v>2.1</v>
      </c>
      <c r="Q15" s="39"/>
      <c r="R15" s="90"/>
      <c r="S15" s="102">
        <f ca="1">SUM(J15:R15)</f>
        <v>23.3</v>
      </c>
    </row>
    <row r="16" spans="1:19" ht="15.75">
      <c r="A16" s="40">
        <f ca="1">RANK(S16,S$6:OFFSET(S$6,0,0,COUNTA(B$6:B$50)))</f>
        <v>11</v>
      </c>
      <c r="B16" s="47" t="s">
        <v>245</v>
      </c>
      <c r="C16" s="33">
        <v>2.5</v>
      </c>
      <c r="D16" s="42">
        <v>1</v>
      </c>
      <c r="E16" s="43">
        <v>5</v>
      </c>
      <c r="F16" s="44">
        <v>7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OFFSET(Очки!$A$2,F16,D16+OFFSET(Очки!$A$18,0,$C$51-1)-1)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9.5</v>
      </c>
      <c r="P16" s="39">
        <f ca="1">IF(I16&lt;H16,OFFSET(Очки!$A$20,2+H16-I16,IF(G16=1,13-H16,10+G16)),0)</f>
        <v>0.7</v>
      </c>
      <c r="Q16" s="39"/>
      <c r="R16" s="90"/>
      <c r="S16" s="102">
        <f ca="1">SUM(J16:R16)</f>
        <v>22.2</v>
      </c>
    </row>
    <row r="17" spans="1:19" ht="15.75">
      <c r="A17" s="40">
        <f ca="1">RANK(S17,S$6:OFFSET(S$6,0,0,COUNTA(B$6:B$50)))</f>
        <v>12</v>
      </c>
      <c r="B17" s="47" t="s">
        <v>124</v>
      </c>
      <c r="C17" s="33">
        <v>15</v>
      </c>
      <c r="D17" s="42">
        <v>1</v>
      </c>
      <c r="E17" s="43">
        <v>7</v>
      </c>
      <c r="F17" s="44">
        <v>7</v>
      </c>
      <c r="G17" s="45">
        <v>2</v>
      </c>
      <c r="H17" s="46">
        <v>7</v>
      </c>
      <c r="I17" s="43">
        <v>9</v>
      </c>
      <c r="J17" s="95">
        <v>1</v>
      </c>
      <c r="K17" s="89">
        <f ca="1">OFFSET(Очки!$A$2,F17,D17+OFFSET(Очки!$A$18,0,$C$51-1)-1)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5.5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ca="1">SUM(J17:R17)</f>
        <v>20</v>
      </c>
    </row>
    <row r="18" spans="1:19" ht="15.75">
      <c r="A18" s="40">
        <f ca="1">RANK(S18,S$6:OFFSET(S$6,0,0,COUNTA(B$6:B$50)))</f>
        <v>13</v>
      </c>
      <c r="B18" s="47" t="s">
        <v>214</v>
      </c>
      <c r="C18" s="33"/>
      <c r="D18" s="42">
        <v>1</v>
      </c>
      <c r="E18" s="43">
        <v>8</v>
      </c>
      <c r="F18" s="44">
        <v>6</v>
      </c>
      <c r="G18" s="45">
        <v>1</v>
      </c>
      <c r="H18" s="46">
        <v>6</v>
      </c>
      <c r="I18" s="43">
        <v>8</v>
      </c>
      <c r="J18" s="95">
        <v>1.5</v>
      </c>
      <c r="K18" s="89">
        <f ca="1">OFFSET(Очки!$A$2,F18,D18+OFFSET(Очки!$A$18,0,$C$51-1)-1)</f>
        <v>12.5</v>
      </c>
      <c r="L18" s="39">
        <f ca="1">IF(F18&lt;E18,OFFSET(Очки!$A$20,2+E18-F18,IF(D18=1,13-E18,10+D18)),0)</f>
        <v>2.2999999999999998</v>
      </c>
      <c r="M18" s="39">
        <v>0.5</v>
      </c>
      <c r="N18" s="92">
        <f>-4-3-2</f>
        <v>-9</v>
      </c>
      <c r="O18" s="89">
        <f ca="1">OFFSET(Очки!$A$2,I18,G18+OFFSET(Очки!$A$18,0,$C$51-1)-1)</f>
        <v>11.5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19.3</v>
      </c>
    </row>
    <row r="19" spans="1:19" ht="15.75">
      <c r="A19" s="40">
        <f ca="1">RANK(S19,S$6:OFFSET(S$6,0,0,COUNTA(B$6:B$50)))</f>
        <v>14</v>
      </c>
      <c r="B19" s="48" t="s">
        <v>206</v>
      </c>
      <c r="C19" s="33" t="s">
        <v>43</v>
      </c>
      <c r="D19" s="42">
        <v>2</v>
      </c>
      <c r="E19" s="43">
        <v>3</v>
      </c>
      <c r="F19" s="44">
        <v>4</v>
      </c>
      <c r="G19" s="45">
        <v>2</v>
      </c>
      <c r="H19" s="46">
        <v>2</v>
      </c>
      <c r="I19" s="43">
        <v>1</v>
      </c>
      <c r="J19" s="95"/>
      <c r="K19" s="89">
        <f ca="1">OFFSET(Очки!$A$2,F19,D19+OFFSET(Очки!$A$18,0,$C$51-1)-1)</f>
        <v>8.5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OFFSET(Очки!$A$2,I19,G19+OFFSET(Очки!$A$18,0,$C$51-1)-1)</f>
        <v>11.5</v>
      </c>
      <c r="P19" s="39">
        <f ca="1">IF(I19&lt;H19,OFFSET(Очки!$A$20,2+H19-I19,IF(G19=1,13-H19,10+G19)),0)</f>
        <v>0.7</v>
      </c>
      <c r="Q19" s="39"/>
      <c r="R19" s="90"/>
      <c r="S19" s="102">
        <f ca="1">SUM(J19:R19)</f>
        <v>17.7</v>
      </c>
    </row>
    <row r="20" spans="1:19" ht="15.75">
      <c r="A20" s="40">
        <f ca="1">RANK(S20,S$6:OFFSET(S$6,0,0,COUNTA(B$6:B$50)))</f>
        <v>15</v>
      </c>
      <c r="B20" s="47" t="s">
        <v>241</v>
      </c>
      <c r="C20" s="33"/>
      <c r="D20" s="42">
        <v>2</v>
      </c>
      <c r="E20" s="43">
        <v>4</v>
      </c>
      <c r="F20" s="44">
        <v>8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OFFSET(Очки!$A$2,F20,D20+OFFSET(Очки!$A$18,0,$C$51-1)-1)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ca="1">SUM(J20:R20)</f>
        <v>17.2</v>
      </c>
    </row>
    <row r="21" spans="1:19" ht="15.75">
      <c r="A21" s="40">
        <f ca="1">RANK(S21,S$6:OFFSET(S$6,0,0,COUNTA(B$6:B$50)))</f>
        <v>16</v>
      </c>
      <c r="B21" s="47" t="s">
        <v>163</v>
      </c>
      <c r="C21" s="33" t="s">
        <v>43</v>
      </c>
      <c r="D21" s="42">
        <v>2</v>
      </c>
      <c r="E21" s="43">
        <v>5</v>
      </c>
      <c r="F21" s="44">
        <v>9</v>
      </c>
      <c r="G21" s="45">
        <v>1</v>
      </c>
      <c r="H21" s="46">
        <v>8</v>
      </c>
      <c r="I21" s="43">
        <v>10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>
        <v>1.5</v>
      </c>
      <c r="N21" s="92"/>
      <c r="O21" s="89">
        <f ca="1">OFFSET(Очки!$A$2,I21,G21+OFFSET(Очки!$A$18,0,$C$51-1)-1)</f>
        <v>10.5</v>
      </c>
      <c r="P21" s="39">
        <f ca="1">IF(I21&lt;H21,OFFSET(Очки!$A$20,2+H21-I21,IF(G21=1,13-H21,10+G21)),0)</f>
        <v>0</v>
      </c>
      <c r="Q21" s="39"/>
      <c r="R21" s="90">
        <v>-1</v>
      </c>
      <c r="S21" s="102">
        <f ca="1">SUM(J21:R21)</f>
        <v>16.5</v>
      </c>
    </row>
    <row r="22" spans="1:19" ht="15.75">
      <c r="A22" s="40">
        <f ca="1">RANK(S22,S$6:OFFSET(S$6,0,0,COUNTA(B$6:B$50)))</f>
        <v>17</v>
      </c>
      <c r="B22" s="47" t="s">
        <v>242</v>
      </c>
      <c r="C22" s="33" t="s">
        <v>43</v>
      </c>
      <c r="D22" s="42">
        <v>2</v>
      </c>
      <c r="E22" s="43">
        <v>7</v>
      </c>
      <c r="F22" s="44">
        <v>7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OFFSET(Очки!$A$2,F22,D22+OFFSET(Очки!$A$18,0,$C$51-1)-1)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13</v>
      </c>
    </row>
    <row r="23" spans="1:19" ht="15.75">
      <c r="A23" s="40">
        <f ca="1">RANK(S23,S$6:OFFSET(S$6,0,0,COUNTA(B$6:B$50)))</f>
        <v>18</v>
      </c>
      <c r="B23" s="47" t="s">
        <v>170</v>
      </c>
      <c r="C23" s="33"/>
      <c r="D23" s="42">
        <v>2</v>
      </c>
      <c r="E23" s="43">
        <v>1</v>
      </c>
      <c r="F23" s="44">
        <v>10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OFFSET(Очки!$A$2,F23,D23+OFFSET(Очки!$A$18,0,$C$51-1)-1)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1.5</v>
      </c>
      <c r="Q23" s="39"/>
      <c r="R23" s="90"/>
      <c r="S23" s="102">
        <f ca="1">SUM(J23:R23)</f>
        <v>12.5</v>
      </c>
    </row>
    <row r="24" spans="1:19" ht="15.75">
      <c r="A24" s="40">
        <f ca="1">RANK(S24,S$6:OFFSET(S$6,0,0,COUNTA(B$6:B$50)))</f>
        <v>18</v>
      </c>
      <c r="B24" s="47" t="s">
        <v>225</v>
      </c>
      <c r="C24" s="33"/>
      <c r="D24" s="42">
        <v>3</v>
      </c>
      <c r="E24" s="43">
        <v>6</v>
      </c>
      <c r="F24" s="44">
        <v>1</v>
      </c>
      <c r="G24" s="45">
        <v>2</v>
      </c>
      <c r="H24" s="46">
        <v>1</v>
      </c>
      <c r="I24" s="43">
        <v>6</v>
      </c>
      <c r="J24" s="95"/>
      <c r="K24" s="89">
        <f ca="1">OFFSET(Очки!$A$2,F24,D24+OFFSET(Очки!$A$18,0,$C$51-1)-1)</f>
        <v>6</v>
      </c>
      <c r="L24" s="39">
        <f ca="1">IF(F24&lt;E24,OFFSET(Очки!$A$20,2+E24-F24,IF(D24=1,13-E24,10+D24)),0)</f>
        <v>2.5</v>
      </c>
      <c r="M24" s="39"/>
      <c r="N24" s="92">
        <v>-3</v>
      </c>
      <c r="O24" s="89">
        <f ca="1">OFFSET(Очки!$A$2,I24,G24+OFFSET(Очки!$A$18,0,$C$51-1)-1)</f>
        <v>7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12.5</v>
      </c>
    </row>
    <row r="25" spans="1:19" ht="15.75">
      <c r="A25" s="40">
        <f ca="1">RANK(S25,S$6:OFFSET(S$6,0,0,COUNTA(B$6:B$50)))</f>
        <v>20</v>
      </c>
      <c r="B25" s="47" t="s">
        <v>246</v>
      </c>
      <c r="C25" s="33"/>
      <c r="D25" s="42">
        <v>3</v>
      </c>
      <c r="E25" s="43">
        <v>5</v>
      </c>
      <c r="F25" s="44">
        <v>4</v>
      </c>
      <c r="G25" s="45">
        <v>3</v>
      </c>
      <c r="H25" s="46">
        <v>9</v>
      </c>
      <c r="I25" s="43">
        <v>2</v>
      </c>
      <c r="J25" s="95"/>
      <c r="K25" s="89">
        <f ca="1">OFFSET(Очки!$A$2,F25,D25+OFFSET(Очки!$A$18,0,$C$51-1)-1)</f>
        <v>3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OFFSET(Очки!$A$2,I25,G25+OFFSET(Очки!$A$18,0,$C$51-1)-1)</f>
        <v>5</v>
      </c>
      <c r="P25" s="39">
        <f ca="1">IF(I25&lt;H25,OFFSET(Очки!$A$20,2+H25-I25,IF(G25=1,13-H25,10+G25)),0)</f>
        <v>3.5</v>
      </c>
      <c r="Q25" s="39"/>
      <c r="R25" s="90"/>
      <c r="S25" s="102">
        <f ca="1">SUM(J25:R25)</f>
        <v>12</v>
      </c>
    </row>
    <row r="26" spans="1:19" ht="15.75">
      <c r="A26" s="40">
        <f ca="1">RANK(S26,S$6:OFFSET(S$6,0,0,COUNTA(B$6:B$50)))</f>
        <v>21</v>
      </c>
      <c r="B26" s="47" t="s">
        <v>222</v>
      </c>
      <c r="C26" s="33" t="s">
        <v>43</v>
      </c>
      <c r="D26" s="42">
        <v>3</v>
      </c>
      <c r="E26" s="43">
        <v>7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OFFSET(Очки!$A$2,F26,D26+OFFSET(Очки!$A$18,0,$C$51-1)-1)</f>
        <v>4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OFFSET(Очки!$A$2,I26,G26+OFFSET(Очки!$A$18,0,$C$51-1)-1)</f>
        <v>4</v>
      </c>
      <c r="P26" s="39">
        <f ca="1">IF(I26&lt;H26,OFFSET(Очки!$A$20,2+H26-I26,IF(G26=1,13-H26,10+G26)),0)</f>
        <v>1.5</v>
      </c>
      <c r="Q26" s="39"/>
      <c r="R26" s="90"/>
      <c r="S26" s="102">
        <f ca="1">SUM(J26:R26)</f>
        <v>11.5</v>
      </c>
    </row>
    <row r="27" spans="1:19" ht="15.75">
      <c r="A27" s="40">
        <f ca="1">RANK(S27,S$6:OFFSET(S$6,0,0,COUNTA(B$6:B$50)))</f>
        <v>21</v>
      </c>
      <c r="B27" s="47" t="s">
        <v>240</v>
      </c>
      <c r="C27" s="33" t="s">
        <v>43</v>
      </c>
      <c r="D27" s="42">
        <v>1</v>
      </c>
      <c r="E27" s="43">
        <v>4</v>
      </c>
      <c r="F27" s="44">
        <v>8</v>
      </c>
      <c r="G27" s="45">
        <v>3</v>
      </c>
      <c r="H27" s="46">
        <v>8</v>
      </c>
      <c r="I27" s="43">
        <v>11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11.5</v>
      </c>
    </row>
    <row r="28" spans="1:19" ht="15.75">
      <c r="A28" s="40">
        <f ca="1">RANK(S28,S$6:OFFSET(S$6,0,0,COUNTA(B$6:B$50)))</f>
        <v>23</v>
      </c>
      <c r="B28" s="48" t="s">
        <v>123</v>
      </c>
      <c r="C28" s="33">
        <v>15</v>
      </c>
      <c r="D28" s="42">
        <v>2</v>
      </c>
      <c r="E28" s="43">
        <v>6</v>
      </c>
      <c r="F28" s="44">
        <v>6</v>
      </c>
      <c r="G28" s="45">
        <v>2</v>
      </c>
      <c r="H28" s="46">
        <v>6</v>
      </c>
      <c r="I28" s="43">
        <v>8</v>
      </c>
      <c r="J28" s="95"/>
      <c r="K28" s="89">
        <f ca="1">OFFSET(Очки!$A$2,F28,D28+OFFSET(Очки!$A$18,0,$C$51-1)-1)</f>
        <v>7</v>
      </c>
      <c r="L28" s="39">
        <f ca="1">IF(F28&lt;E28,OFFSET(Очки!$A$20,2+E28-F28,IF(D28=1,13-E28,10+D28)),0)</f>
        <v>0</v>
      </c>
      <c r="M28" s="39"/>
      <c r="N28" s="92">
        <v>-3</v>
      </c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10</v>
      </c>
    </row>
    <row r="29" spans="1:19" ht="15.75">
      <c r="A29" s="40">
        <f ca="1">RANK(S29,S$6:OFFSET(S$6,0,0,COUNTA(B$6:B$50)))</f>
        <v>24</v>
      </c>
      <c r="B29" s="47" t="s">
        <v>223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OFFSET(Очки!$A$2,F29,D29+OFFSET(Очки!$A$18,0,$C$51-1)-1)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2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7</v>
      </c>
    </row>
    <row r="30" spans="1:19" ht="15.75">
      <c r="A30" s="40">
        <f ca="1">RANK(S30,S$6:OFFSET(S$6,0,0,COUNTA(B$6:B$50)))</f>
        <v>25</v>
      </c>
      <c r="B30" s="47" t="s">
        <v>220</v>
      </c>
      <c r="C30" s="33"/>
      <c r="D30" s="42">
        <v>3</v>
      </c>
      <c r="E30" s="43">
        <v>10</v>
      </c>
      <c r="F30" s="44">
        <v>5</v>
      </c>
      <c r="G30" s="45">
        <v>3</v>
      </c>
      <c r="H30" s="46">
        <v>10</v>
      </c>
      <c r="I30" s="43">
        <v>9</v>
      </c>
      <c r="J30" s="95"/>
      <c r="K30" s="89">
        <f ca="1">OFFSET(Очки!$A$2,F30,D30+OFFSET(Очки!$A$18,0,$C$51-1)-1)</f>
        <v>2</v>
      </c>
      <c r="L30" s="39">
        <f ca="1">IF(F30&lt;E30,OFFSET(Очки!$A$20,2+E30-F30,IF(D30=1,13-E30,10+D30)),0)</f>
        <v>2.5</v>
      </c>
      <c r="M30" s="39"/>
      <c r="N30" s="92"/>
      <c r="O30" s="89">
        <f ca="1">OFFSET(Очки!$A$2,I30,G30+OFFSET(Очки!$A$18,0,$C$51-1)-1)</f>
        <v>0</v>
      </c>
      <c r="P30" s="39">
        <f ca="1">IF(I30&lt;H30,OFFSET(Очки!$A$20,2+H30-I30,IF(G30=1,13-H30,10+G30)),0)</f>
        <v>0.5</v>
      </c>
      <c r="Q30" s="39"/>
      <c r="R30" s="90"/>
      <c r="S30" s="102">
        <f ca="1">SUM(J30:R30)</f>
        <v>5</v>
      </c>
    </row>
    <row r="31" spans="1:19" ht="15.75">
      <c r="A31" s="40">
        <f ca="1">RANK(S31,S$6:OFFSET(S$6,0,0,COUNTA(B$6:B$50)))</f>
        <v>26</v>
      </c>
      <c r="B31" s="48" t="s">
        <v>239</v>
      </c>
      <c r="C31" s="33">
        <v>10</v>
      </c>
      <c r="D31" s="42">
        <v>3</v>
      </c>
      <c r="E31" s="43">
        <v>1</v>
      </c>
      <c r="F31" s="44">
        <v>5</v>
      </c>
      <c r="G31" s="45">
        <v>3</v>
      </c>
      <c r="H31" s="46">
        <v>3</v>
      </c>
      <c r="I31" s="43">
        <v>6</v>
      </c>
      <c r="J31" s="95"/>
      <c r="K31" s="89">
        <f ca="1">OFFSET(Очки!$A$2,F31,D31+OFFSET(Очки!$A$18,0,$C$51-1)-1)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3.5</v>
      </c>
    </row>
    <row r="32" spans="1:19" ht="15.75">
      <c r="A32" s="40">
        <f ca="1">RANK(S32,S$6:OFFSET(S$6,0,0,COUNTA(B$6:B$50)))</f>
        <v>26</v>
      </c>
      <c r="B32" s="47" t="s">
        <v>244</v>
      </c>
      <c r="C32" s="33"/>
      <c r="D32" s="42">
        <v>3</v>
      </c>
      <c r="E32" s="43">
        <v>8</v>
      </c>
      <c r="F32" s="44">
        <v>7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OFFSET(Очки!$A$2,F32,D32+OFFSET(Очки!$A$18,0,$C$51-1)-1)</f>
        <v>1</v>
      </c>
      <c r="L32" s="39">
        <f ca="1">IF(F32&lt;E32,OFFSET(Очки!$A$20,2+E32-F32,IF(D32=1,13-E32,10+D32)),0)</f>
        <v>0.5</v>
      </c>
      <c r="M32" s="39"/>
      <c r="N32" s="92">
        <v>-1</v>
      </c>
      <c r="O32" s="89">
        <f ca="1">OFFSET(Очки!$A$2,I32,G32+OFFSET(Очки!$A$18,0,$C$51-1)-1)</f>
        <v>1</v>
      </c>
      <c r="P32" s="39">
        <f ca="1">IF(I32&lt;H32,OFFSET(Очки!$A$20,2+H32-I32,IF(G32=1,13-H32,10+G32)),0)</f>
        <v>2</v>
      </c>
      <c r="Q32" s="39"/>
      <c r="R32" s="90"/>
      <c r="S32" s="102">
        <f ca="1">SUM(J32:R32)</f>
        <v>3.5</v>
      </c>
    </row>
    <row r="33" spans="1:19" ht="15.75">
      <c r="A33" s="40">
        <f ca="1">RANK(S33,S$6:OFFSET(S$6,0,0,COUNTA(B$6:B$50)))</f>
        <v>28</v>
      </c>
      <c r="B33" s="32" t="s">
        <v>157</v>
      </c>
      <c r="C33" s="33">
        <v>15</v>
      </c>
      <c r="D33" s="42">
        <v>3</v>
      </c>
      <c r="E33" s="43">
        <v>3</v>
      </c>
      <c r="F33" s="44">
        <v>8</v>
      </c>
      <c r="G33" s="45">
        <v>3</v>
      </c>
      <c r="H33" s="46">
        <v>7</v>
      </c>
      <c r="I33" s="43">
        <v>8</v>
      </c>
      <c r="J33" s="95"/>
      <c r="K33" s="89">
        <f ca="1">OFFSET(Очки!$A$2,F33,D33+OFFSET(Очки!$A$18,0,$C$51-1)-1)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1</v>
      </c>
    </row>
    <row r="34" spans="1:19" ht="15.75">
      <c r="A34" s="40">
        <f ca="1">RANK(S34,S$6:OFFSET(S$6,0,0,COUNTA(B$6:B$50)))</f>
        <v>29</v>
      </c>
      <c r="B34" s="47" t="s">
        <v>181</v>
      </c>
      <c r="C34" s="33">
        <v>5</v>
      </c>
      <c r="D34" s="42">
        <v>3</v>
      </c>
      <c r="E34" s="43">
        <v>9</v>
      </c>
      <c r="F34" s="44">
        <v>9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>
        <v>-3</v>
      </c>
      <c r="O34" s="89">
        <f ca="1">OFFSET(Очки!$A$2,I34,G34+OFFSET(Очки!$A$18,0,$C$51-1)-1)</f>
        <v>3</v>
      </c>
      <c r="P34" s="39">
        <f ca="1">IF(I34&lt;H34,OFFSET(Очки!$A$20,2+H34-I34,IF(G34=1,13-H34,10+G34)),0)</f>
        <v>0.5</v>
      </c>
      <c r="Q34" s="39"/>
      <c r="R34" s="90"/>
      <c r="S34" s="102">
        <f ca="1">SUM(J34:R34)</f>
        <v>0.5</v>
      </c>
    </row>
    <row r="35" spans="1:19" ht="15.75">
      <c r="A35" s="40">
        <f ca="1">RANK(S35,S$6:OFFSET(S$6,0,0,COUNTA(B$6:B$50)))</f>
        <v>30</v>
      </c>
      <c r="B35" s="47" t="s">
        <v>243</v>
      </c>
      <c r="C35" s="33" t="s">
        <v>43</v>
      </c>
      <c r="D35" s="42">
        <v>3</v>
      </c>
      <c r="E35" s="43">
        <v>4</v>
      </c>
      <c r="F35" s="44">
        <v>10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ca="1">SUM(J35:R35)</f>
        <v>0</v>
      </c>
    </row>
    <row r="36" spans="1:19" ht="15.75" hidden="1">
      <c r="A36" s="40">
        <f ca="1">RANK(S36,S$6:OFFSET(S$6,0,0,COUNTA(B$6:B$50)))</f>
        <v>30</v>
      </c>
      <c r="B36" s="47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6:S50" ca="1" si="0">SUM(J36:R36)</f>
        <v>0</v>
      </c>
    </row>
    <row r="37" spans="1:19" ht="15.75" hidden="1">
      <c r="A37" s="40">
        <f ca="1">RANK(S37,S$6:OFFSET(S$6,0,0,COUNTA(B$6:B$50)))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RANK(S38,S$6:OFFSET(S$6,0,0,COUNTA(B$6:B$50)))</f>
        <v>30</v>
      </c>
      <c r="B38" s="47"/>
      <c r="C38" s="33"/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RANK(S39,S$6:OFFSET(S$6,0,0,COUNTA(B$6:B$50)))</f>
        <v>30</v>
      </c>
      <c r="B39" s="47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RANK(S40,S$6:OFFSET(S$6,0,0,COUNTA(B$6:B$50)))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RANK(S41,S$6:OFFSET(S$6,0,0,COUNTA(B$6:B$50)))</f>
        <v>30</v>
      </c>
      <c r="B41" s="47"/>
      <c r="C41" s="33"/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>
        <f ca="1">RANK(S42,S$6:OFFSET(S$6,0,0,COUNTA(B$6:B$50)))</f>
        <v>30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>
        <f ca="1">RANK(S43,S$6:OFFSET(S$6,0,0,COUNTA(B$6:B$50)))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>
        <f ca="1">RANK(S44,S$6:OFFSET(S$6,0,0,COUNTA(B$6:B$50)))</f>
        <v>30</v>
      </c>
      <c r="B44" s="47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>
        <f ca="1">RANK(S45,S$6:OFFSET(S$6,0,0,COUNTA(B$6:B$50)))</f>
        <v>30</v>
      </c>
      <c r="B45" s="47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>
        <f ca="1">RANK(S46,S$6:OFFSET(S$6,0,0,COUNTA(B$6:B$50)))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>
        <f ca="1">RANK(S47,S$6:OFFSET(S$6,0,0,COUNTA(B$6:B$50)))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>
        <f ca="1">RANK(S48,S$6:OFFSET(S$6,0,0,COUNTA(B$6:B$50)))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>
        <f ca="1">RANK(S49,S$6:OFFSET(S$6,0,0,COUNTA(B$6:B$50)))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0"/>
        <v>0</v>
      </c>
    </row>
    <row r="50" spans="1:19" ht="16.5" hidden="1" thickBot="1">
      <c r="A50" s="40">
        <f ca="1">RANK(S50,S$6:OFFSET(S$6,0,0,COUNTA(B$6:B$50)))</f>
        <v>30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0"/>
        <v>0</v>
      </c>
    </row>
    <row r="51" spans="1:19" ht="15.75">
      <c r="A51" s="60"/>
      <c r="B51" s="61" t="s">
        <v>44</v>
      </c>
      <c r="C51" s="61">
        <f>COUNTA(B6:B50)</f>
        <v>30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0">
    <cfRule type="expression" dxfId="1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U25" sqref="U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100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70">
        <v>1</v>
      </c>
      <c r="L4" s="170"/>
      <c r="M4" s="170"/>
      <c r="N4" s="170"/>
      <c r="O4" s="170">
        <v>2</v>
      </c>
      <c r="P4" s="170"/>
      <c r="Q4" s="170"/>
      <c r="R4" s="170"/>
      <c r="S4" s="163"/>
    </row>
    <row r="5" spans="1:19" ht="42" customHeight="1" thickBot="1">
      <c r="A5" s="159"/>
      <c r="B5" s="161"/>
      <c r="C5" s="165"/>
      <c r="D5" s="167"/>
      <c r="E5" s="169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30.07</vt:lpstr>
      <vt:lpstr>06.08</vt:lpstr>
      <vt:lpstr>mkn (5)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2019-08-06T20:16:27Z</cp:lastPrinted>
  <dcterms:created xsi:type="dcterms:W3CDTF">2006-09-16T00:00:00Z</dcterms:created>
  <dcterms:modified xsi:type="dcterms:W3CDTF">2019-08-06T20:29:00Z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