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autoCompressPictures="0" defaultThemeVersion="124226"/>
  <bookViews>
    <workbookView xWindow="480" yWindow="480" windowWidth="19440" windowHeight="11760" tabRatio="918" firstSheet="2" activeTab="3"/>
  </bookViews>
  <sheets>
    <sheet name="Общие результаты" sheetId="4" r:id="rId1"/>
    <sheet name="Регистрация" sheetId="5" r:id="rId2"/>
    <sheet name="K-44" sheetId="73" r:id="rId3"/>
    <sheet name="NFS Kozaks" sheetId="76" r:id="rId4"/>
    <sheet name="MST" sheetId="77" r:id="rId5"/>
    <sheet name="Fortuna Racing" sheetId="78" r:id="rId6"/>
    <sheet name="Kozak I Razboiniki" sheetId="79" r:id="rId7"/>
    <sheet name="Mesnyki" sheetId="80" r:id="rId8"/>
    <sheet name="ASS Racing team" sheetId="81" r:id="rId9"/>
    <sheet name="KartFreedom" sheetId="75" r:id="rId10"/>
    <sheet name="Just Karting" sheetId="83" r:id="rId11"/>
    <sheet name="Ne fart" sheetId="84" r:id="rId12"/>
    <sheet name="Buro11" sheetId="85" r:id="rId13"/>
    <sheet name="KartFreedom RT" sheetId="82" r:id="rId14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81"/>
  <c r="F10"/>
  <c r="I10"/>
  <c r="G11"/>
  <c r="F11"/>
  <c r="I11"/>
  <c r="G13"/>
  <c r="F13"/>
  <c r="I13"/>
  <c r="I15"/>
  <c r="G8"/>
  <c r="F8"/>
  <c r="I8"/>
  <c r="G9"/>
  <c r="F9"/>
  <c r="I9"/>
  <c r="G12"/>
  <c r="F12"/>
  <c r="I12"/>
  <c r="I14"/>
  <c r="G15"/>
  <c r="G14"/>
  <c r="G10" i="80"/>
  <c r="F10"/>
  <c r="I10"/>
  <c r="G12"/>
  <c r="F12"/>
  <c r="I12"/>
  <c r="I15"/>
  <c r="G8"/>
  <c r="F8"/>
  <c r="I8"/>
  <c r="G9"/>
  <c r="F9"/>
  <c r="I9"/>
  <c r="G11"/>
  <c r="F11"/>
  <c r="I11"/>
  <c r="G13"/>
  <c r="F13"/>
  <c r="I13"/>
  <c r="I14"/>
  <c r="G15"/>
  <c r="G14"/>
  <c r="E13" i="82"/>
  <c r="E13" i="85"/>
  <c r="E13" i="84"/>
  <c r="E13" i="83"/>
  <c r="E13" i="75"/>
  <c r="E13" i="81"/>
  <c r="E13" i="80"/>
  <c r="E13" i="79"/>
  <c r="E13" i="78"/>
  <c r="E13" i="77"/>
  <c r="E13" i="76"/>
  <c r="E13" i="73"/>
  <c r="G9" i="4"/>
  <c r="H18" i="85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G16"/>
  <c r="F16"/>
  <c r="I15"/>
  <c r="G15"/>
  <c r="F15"/>
  <c r="I14"/>
  <c r="G14"/>
  <c r="F14"/>
  <c r="J13"/>
  <c r="K13"/>
  <c r="K11"/>
  <c r="K9"/>
  <c r="L9"/>
  <c r="L11"/>
  <c r="L13"/>
  <c r="D8"/>
  <c r="D9"/>
  <c r="D10"/>
  <c r="D11"/>
  <c r="D12"/>
  <c r="D13"/>
  <c r="K12"/>
  <c r="K10"/>
  <c r="K8"/>
  <c r="L8"/>
  <c r="L10"/>
  <c r="L12"/>
  <c r="E12"/>
  <c r="E11"/>
  <c r="E10"/>
  <c r="E9"/>
  <c r="E8"/>
  <c r="H18" i="84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G16"/>
  <c r="F16"/>
  <c r="I15"/>
  <c r="G15"/>
  <c r="F15"/>
  <c r="I14"/>
  <c r="G14"/>
  <c r="F14"/>
  <c r="J13"/>
  <c r="K13"/>
  <c r="K11"/>
  <c r="K9"/>
  <c r="L9"/>
  <c r="L11"/>
  <c r="L13"/>
  <c r="D8"/>
  <c r="D9"/>
  <c r="D10"/>
  <c r="D11"/>
  <c r="D12"/>
  <c r="D13"/>
  <c r="K12"/>
  <c r="K10"/>
  <c r="K8"/>
  <c r="L8"/>
  <c r="L10"/>
  <c r="L12"/>
  <c r="E12"/>
  <c r="E11"/>
  <c r="E10"/>
  <c r="E9"/>
  <c r="E8"/>
  <c r="G10" i="75"/>
  <c r="F10"/>
  <c r="I10"/>
  <c r="G11"/>
  <c r="F11"/>
  <c r="I11"/>
  <c r="G12"/>
  <c r="F12"/>
  <c r="I12"/>
  <c r="I15"/>
  <c r="G8"/>
  <c r="F8"/>
  <c r="I8"/>
  <c r="G9"/>
  <c r="F9"/>
  <c r="I9"/>
  <c r="G13"/>
  <c r="F13"/>
  <c r="I13"/>
  <c r="I14"/>
  <c r="G15"/>
  <c r="G14"/>
  <c r="F15"/>
  <c r="F14"/>
  <c r="J13"/>
  <c r="K13"/>
  <c r="K9"/>
  <c r="K8"/>
  <c r="L8"/>
  <c r="L9"/>
  <c r="L13"/>
  <c r="K12"/>
  <c r="K11"/>
  <c r="K10"/>
  <c r="L10"/>
  <c r="L11"/>
  <c r="L12"/>
  <c r="H18" i="83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G16"/>
  <c r="F16"/>
  <c r="I15"/>
  <c r="G15"/>
  <c r="F15"/>
  <c r="I14"/>
  <c r="G14"/>
  <c r="F14"/>
  <c r="J13"/>
  <c r="K13"/>
  <c r="K11"/>
  <c r="K9"/>
  <c r="L9"/>
  <c r="L11"/>
  <c r="L13"/>
  <c r="D8"/>
  <c r="D9"/>
  <c r="D10"/>
  <c r="D11"/>
  <c r="D12"/>
  <c r="D13"/>
  <c r="K12"/>
  <c r="K10"/>
  <c r="K8"/>
  <c r="L8"/>
  <c r="L10"/>
  <c r="L12"/>
  <c r="E12"/>
  <c r="E11"/>
  <c r="E10"/>
  <c r="E9"/>
  <c r="E8"/>
  <c r="H18" i="82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G16"/>
  <c r="F16"/>
  <c r="I15"/>
  <c r="G15"/>
  <c r="F15"/>
  <c r="I14"/>
  <c r="G14"/>
  <c r="F14"/>
  <c r="J13"/>
  <c r="K13"/>
  <c r="K11"/>
  <c r="K9"/>
  <c r="L9"/>
  <c r="L11"/>
  <c r="L13"/>
  <c r="D8"/>
  <c r="D9"/>
  <c r="D10"/>
  <c r="D11"/>
  <c r="D12"/>
  <c r="D13"/>
  <c r="K12"/>
  <c r="K10"/>
  <c r="K8"/>
  <c r="L8"/>
  <c r="L10"/>
  <c r="L12"/>
  <c r="E12"/>
  <c r="E11"/>
  <c r="E10"/>
  <c r="E9"/>
  <c r="E8"/>
  <c r="J13" i="79"/>
  <c r="K13"/>
  <c r="K11"/>
  <c r="K9"/>
  <c r="L9"/>
  <c r="L11"/>
  <c r="L13"/>
  <c r="J13" i="80"/>
  <c r="K13"/>
  <c r="K11"/>
  <c r="K9"/>
  <c r="K8"/>
  <c r="L8"/>
  <c r="L9"/>
  <c r="L11"/>
  <c r="L13"/>
  <c r="J13" i="81"/>
  <c r="K13"/>
  <c r="K11"/>
  <c r="K10"/>
  <c r="L10"/>
  <c r="L11"/>
  <c r="L13"/>
  <c r="K12"/>
  <c r="K9"/>
  <c r="K8"/>
  <c r="L8"/>
  <c r="L9"/>
  <c r="L12"/>
  <c r="F15"/>
  <c r="F14"/>
  <c r="H18"/>
  <c r="G18"/>
  <c r="F18"/>
  <c r="E18"/>
  <c r="D18"/>
  <c r="C18"/>
  <c r="I16"/>
  <c r="G16"/>
  <c r="F16"/>
  <c r="D8"/>
  <c r="D9"/>
  <c r="D10"/>
  <c r="D11"/>
  <c r="D12"/>
  <c r="D13"/>
  <c r="E12"/>
  <c r="E11"/>
  <c r="E10"/>
  <c r="E9"/>
  <c r="E8"/>
  <c r="F15" i="80"/>
  <c r="F14"/>
  <c r="K10"/>
  <c r="L10"/>
  <c r="H18"/>
  <c r="G18"/>
  <c r="F18"/>
  <c r="E18"/>
  <c r="D18"/>
  <c r="C18"/>
  <c r="I16"/>
  <c r="G16"/>
  <c r="F16"/>
  <c r="K12"/>
  <c r="L12"/>
  <c r="D8"/>
  <c r="D9"/>
  <c r="D10"/>
  <c r="D11"/>
  <c r="D12"/>
  <c r="D13"/>
  <c r="E12"/>
  <c r="E11"/>
  <c r="E10"/>
  <c r="E9"/>
  <c r="E8"/>
  <c r="H18" i="79"/>
  <c r="G18"/>
  <c r="F18"/>
  <c r="E18"/>
  <c r="D18"/>
  <c r="C18"/>
  <c r="G8"/>
  <c r="F8"/>
  <c r="I8"/>
  <c r="G9"/>
  <c r="F9"/>
  <c r="I9"/>
  <c r="G10"/>
  <c r="F10"/>
  <c r="I10"/>
  <c r="G11"/>
  <c r="F11"/>
  <c r="I11"/>
  <c r="G12"/>
  <c r="F12"/>
  <c r="I12"/>
  <c r="G13"/>
  <c r="F13"/>
  <c r="I13"/>
  <c r="I16"/>
  <c r="G16"/>
  <c r="F16"/>
  <c r="I15"/>
  <c r="G15"/>
  <c r="F15"/>
  <c r="I14"/>
  <c r="G14"/>
  <c r="F14"/>
  <c r="K12"/>
  <c r="K10"/>
  <c r="K8"/>
  <c r="L8"/>
  <c r="L10"/>
  <c r="L12"/>
  <c r="D8"/>
  <c r="D9"/>
  <c r="D10"/>
  <c r="D11"/>
  <c r="D12"/>
  <c r="D13"/>
  <c r="E12"/>
  <c r="E11"/>
  <c r="E10"/>
  <c r="E9"/>
  <c r="E8"/>
  <c r="J13" i="77"/>
  <c r="K13"/>
  <c r="K11"/>
  <c r="K9"/>
  <c r="L9"/>
  <c r="L11"/>
  <c r="L13"/>
  <c r="J13" i="78"/>
  <c r="K13"/>
  <c r="K12"/>
  <c r="K11"/>
  <c r="K8"/>
  <c r="L8"/>
  <c r="L11"/>
  <c r="L12"/>
  <c r="L13"/>
  <c r="K10"/>
  <c r="K9"/>
  <c r="L9"/>
  <c r="L10"/>
  <c r="G9"/>
  <c r="F9"/>
  <c r="I9"/>
  <c r="G10"/>
  <c r="F10"/>
  <c r="I10"/>
  <c r="I15"/>
  <c r="G8"/>
  <c r="F8"/>
  <c r="I8"/>
  <c r="G11"/>
  <c r="F11"/>
  <c r="I11"/>
  <c r="G12"/>
  <c r="F12"/>
  <c r="I12"/>
  <c r="G13"/>
  <c r="F13"/>
  <c r="I13"/>
  <c r="I14"/>
  <c r="G15"/>
  <c r="G14"/>
  <c r="F15"/>
  <c r="F14"/>
  <c r="H18"/>
  <c r="G18"/>
  <c r="F18"/>
  <c r="E18"/>
  <c r="D18"/>
  <c r="C18"/>
  <c r="I16"/>
  <c r="G16"/>
  <c r="F16"/>
  <c r="D8"/>
  <c r="D9"/>
  <c r="D10"/>
  <c r="D11"/>
  <c r="D12"/>
  <c r="D13"/>
  <c r="E12"/>
  <c r="E11"/>
  <c r="E10"/>
  <c r="E9"/>
  <c r="E8"/>
  <c r="G16" i="77"/>
  <c r="G12"/>
  <c r="D8" i="75"/>
  <c r="D9"/>
  <c r="D10"/>
  <c r="D11"/>
  <c r="D12"/>
  <c r="D13"/>
  <c r="E12"/>
  <c r="E11"/>
  <c r="E10"/>
  <c r="E9"/>
  <c r="E8"/>
  <c r="D8" i="77"/>
  <c r="D9"/>
  <c r="D10"/>
  <c r="D11"/>
  <c r="D12"/>
  <c r="D13"/>
  <c r="E12"/>
  <c r="E11"/>
  <c r="E10"/>
  <c r="E9"/>
  <c r="E8"/>
  <c r="D8" i="73"/>
  <c r="D9"/>
  <c r="D10"/>
  <c r="D11"/>
  <c r="D12"/>
  <c r="D13"/>
  <c r="E12"/>
  <c r="E11"/>
  <c r="E10"/>
  <c r="E9"/>
  <c r="E8"/>
  <c r="H18" i="77"/>
  <c r="G18"/>
  <c r="F18"/>
  <c r="E18"/>
  <c r="D18"/>
  <c r="C18"/>
  <c r="G8"/>
  <c r="F8"/>
  <c r="I8"/>
  <c r="G9"/>
  <c r="F9"/>
  <c r="I9"/>
  <c r="G10"/>
  <c r="F10"/>
  <c r="I10"/>
  <c r="G11"/>
  <c r="F11"/>
  <c r="I11"/>
  <c r="F12"/>
  <c r="I12"/>
  <c r="G13"/>
  <c r="F13"/>
  <c r="I13"/>
  <c r="I16"/>
  <c r="F16"/>
  <c r="I15"/>
  <c r="G15"/>
  <c r="F15"/>
  <c r="I14"/>
  <c r="G14"/>
  <c r="F14"/>
  <c r="K12"/>
  <c r="K10"/>
  <c r="K8"/>
  <c r="L8"/>
  <c r="L10"/>
  <c r="L12"/>
  <c r="J13" i="76"/>
  <c r="K13"/>
  <c r="K10"/>
  <c r="K8"/>
  <c r="L8"/>
  <c r="L10"/>
  <c r="L13"/>
  <c r="K12"/>
  <c r="K11"/>
  <c r="K9"/>
  <c r="L9"/>
  <c r="L11"/>
  <c r="L12"/>
  <c r="G9"/>
  <c r="F9"/>
  <c r="I9"/>
  <c r="G11"/>
  <c r="F11"/>
  <c r="I11"/>
  <c r="G12"/>
  <c r="F12"/>
  <c r="I12"/>
  <c r="I15"/>
  <c r="G8"/>
  <c r="F8"/>
  <c r="I8"/>
  <c r="G10"/>
  <c r="F10"/>
  <c r="I10"/>
  <c r="G13"/>
  <c r="F13"/>
  <c r="I13"/>
  <c r="I14"/>
  <c r="G15"/>
  <c r="G14"/>
  <c r="F15"/>
  <c r="F14"/>
  <c r="H18"/>
  <c r="G18"/>
  <c r="F18"/>
  <c r="E18"/>
  <c r="D18"/>
  <c r="C18"/>
  <c r="I16"/>
  <c r="G16"/>
  <c r="F16"/>
  <c r="D8"/>
  <c r="D9"/>
  <c r="D10"/>
  <c r="D11"/>
  <c r="D12"/>
  <c r="D13"/>
  <c r="E12"/>
  <c r="E11"/>
  <c r="E10"/>
  <c r="E9"/>
  <c r="E8"/>
  <c r="G9" i="73"/>
  <c r="F9"/>
  <c r="I9"/>
  <c r="G11"/>
  <c r="F11"/>
  <c r="I11"/>
  <c r="G13"/>
  <c r="F13"/>
  <c r="I13"/>
  <c r="I15"/>
  <c r="G8"/>
  <c r="F8"/>
  <c r="I8"/>
  <c r="G10"/>
  <c r="F10"/>
  <c r="I10"/>
  <c r="G12"/>
  <c r="F12"/>
  <c r="I12"/>
  <c r="I14"/>
  <c r="G15"/>
  <c r="G14"/>
  <c r="J13"/>
  <c r="K13"/>
  <c r="K11"/>
  <c r="K9"/>
  <c r="L9"/>
  <c r="L11"/>
  <c r="L13"/>
  <c r="K12"/>
  <c r="K10"/>
  <c r="K8"/>
  <c r="L8"/>
  <c r="L10"/>
  <c r="L12"/>
  <c r="F15"/>
  <c r="F14"/>
  <c r="H18" i="75"/>
  <c r="G18"/>
  <c r="F18"/>
  <c r="E18"/>
  <c r="D18"/>
  <c r="C18"/>
  <c r="I16"/>
  <c r="G16"/>
  <c r="F16"/>
  <c r="G8" i="4"/>
  <c r="H9"/>
  <c r="H8"/>
  <c r="H7"/>
  <c r="G16" i="73"/>
  <c r="H18"/>
  <c r="J41" i="5"/>
  <c r="J28"/>
  <c r="J29"/>
  <c r="K28"/>
  <c r="J10"/>
  <c r="J11"/>
  <c r="K10"/>
  <c r="J19"/>
  <c r="J20"/>
  <c r="G18" i="73"/>
  <c r="F18"/>
  <c r="E18"/>
  <c r="D18"/>
  <c r="C18"/>
  <c r="I16"/>
  <c r="F16"/>
  <c r="J48" i="5"/>
  <c r="J47"/>
  <c r="J46"/>
  <c r="K46"/>
  <c r="J7"/>
  <c r="J8"/>
  <c r="K7"/>
  <c r="J13"/>
  <c r="J14"/>
  <c r="K13"/>
  <c r="J16"/>
  <c r="J17"/>
  <c r="K16"/>
  <c r="K19"/>
  <c r="J22"/>
  <c r="J23"/>
  <c r="K22"/>
  <c r="J25"/>
  <c r="J26"/>
  <c r="K25"/>
  <c r="J31"/>
  <c r="J32"/>
  <c r="K31"/>
  <c r="J34"/>
  <c r="J35"/>
  <c r="K34"/>
  <c r="J37"/>
  <c r="J38"/>
  <c r="K37"/>
  <c r="J40"/>
  <c r="K40"/>
  <c r="J43"/>
  <c r="J44"/>
  <c r="K43"/>
  <c r="L46"/>
  <c r="J45"/>
  <c r="L43"/>
  <c r="J42"/>
  <c r="L40"/>
  <c r="J39"/>
  <c r="L37"/>
  <c r="L34"/>
  <c r="J33"/>
  <c r="L31"/>
  <c r="J30"/>
  <c r="L28"/>
  <c r="J27"/>
  <c r="L25"/>
  <c r="L22"/>
  <c r="J21"/>
  <c r="J18"/>
  <c r="L16"/>
  <c r="J15"/>
  <c r="L13"/>
  <c r="J12"/>
  <c r="L10"/>
  <c r="U9"/>
  <c r="T9"/>
  <c r="S9"/>
  <c r="R9"/>
  <c r="Q9"/>
  <c r="P9"/>
  <c r="O9"/>
  <c r="J9"/>
  <c r="U8"/>
  <c r="T8"/>
  <c r="S8"/>
  <c r="R8"/>
  <c r="Q8"/>
  <c r="P8"/>
  <c r="O8"/>
  <c r="U7"/>
</calcChain>
</file>

<file path=xl/comments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<sst xmlns="http://schemas.openxmlformats.org/spreadsheetml/2006/main" count="612" uniqueCount="235">
  <si>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</si>
  <si>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</si>
  <si>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</si>
  <si>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</si>
  <si>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</si>
  <si>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</si>
  <si>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</si>
  <si>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</si>
  <si>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</si>
  <si>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</si>
  <si>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</si>
  <si>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</si>
  <si>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</si>
  <si>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</si>
  <si>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</si>
  <si>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</si>
  <si>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</si>
  <si>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</si>
  <si>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</si>
  <si>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</si>
  <si>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</si>
  <si>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</si>
  <si>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</si>
  <si>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</si>
  <si>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</si>
  <si>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</si>
  <si>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</si>
  <si>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</si>
  <si>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</si>
  <si>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</si>
  <si>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</si>
  <si>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</si>
  <si>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</si>
  <si>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</si>
  <si>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</si>
  <si>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</si>
  <si>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</si>
  <si>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</si>
  <si>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</si>
  <si>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Фортуна Таня</t>
  </si>
  <si>
    <t>Петушков Андрей</t>
  </si>
  <si>
    <t>Мифтахутдинов Ильяс</t>
  </si>
  <si>
    <t>Ткаченко Кирилл</t>
  </si>
  <si>
    <t>Манило Денис</t>
  </si>
  <si>
    <t>Шутка Виталий</t>
  </si>
  <si>
    <t>Якусик Дима</t>
  </si>
  <si>
    <t>Гаврилюк Олег</t>
  </si>
  <si>
    <t>MST</t>
  </si>
  <si>
    <t>Тыщенко Миша</t>
  </si>
  <si>
    <t>Пикулин Паша</t>
  </si>
  <si>
    <t>Загорулько Иван</t>
  </si>
  <si>
    <t>Buro11</t>
  </si>
  <si>
    <t>Якусик Саша</t>
  </si>
  <si>
    <t>76</t>
  </si>
  <si>
    <t>6-1</t>
  </si>
  <si>
    <t>6-2</t>
  </si>
  <si>
    <t xml:space="preserve">Наум </t>
  </si>
  <si>
    <t>Литвиненко Олег</t>
  </si>
  <si>
    <t>Новиков Герман</t>
  </si>
  <si>
    <t>69.7</t>
  </si>
  <si>
    <t>53.2</t>
  </si>
  <si>
    <t>7-1</t>
  </si>
  <si>
    <t>7-2</t>
  </si>
  <si>
    <t>70.0</t>
  </si>
  <si>
    <t>10-2</t>
  </si>
  <si>
    <t>10-1</t>
  </si>
  <si>
    <t>76.6</t>
  </si>
  <si>
    <t>Паненко Женя</t>
  </si>
  <si>
    <t>Медведева Дарья</t>
  </si>
  <si>
    <t>2-1</t>
  </si>
  <si>
    <t>2-2</t>
  </si>
  <si>
    <t>Kozaks</t>
  </si>
  <si>
    <t>3-1</t>
  </si>
  <si>
    <t>3-2</t>
  </si>
  <si>
    <t xml:space="preserve">KartFreedom </t>
  </si>
  <si>
    <t>KartFreedom RT</t>
  </si>
  <si>
    <t>Kozak I Razboiniki</t>
  </si>
  <si>
    <t>1-1</t>
  </si>
  <si>
    <t>1-2</t>
  </si>
  <si>
    <t>9.1</t>
  </si>
  <si>
    <t>75.1</t>
  </si>
  <si>
    <t>9.2</t>
  </si>
  <si>
    <t>Лысенский Денис</t>
  </si>
  <si>
    <t>5-1</t>
  </si>
  <si>
    <t>5-2</t>
  </si>
  <si>
    <t>11.1</t>
  </si>
  <si>
    <t>11-2</t>
  </si>
  <si>
    <t>79.1</t>
  </si>
  <si>
    <t>К-44</t>
  </si>
  <si>
    <t>8-1</t>
  </si>
  <si>
    <t>8-2</t>
  </si>
  <si>
    <t>94.6</t>
  </si>
  <si>
    <t>mesnyki</t>
  </si>
  <si>
    <t>Just Karting</t>
  </si>
  <si>
    <t>Шиленко Саша</t>
  </si>
  <si>
    <t>Сомок Денис</t>
  </si>
  <si>
    <t>12-1</t>
  </si>
  <si>
    <t>12-2</t>
  </si>
  <si>
    <t>85.2</t>
  </si>
  <si>
    <t>74.4</t>
  </si>
  <si>
    <t>Fortuna Racing</t>
  </si>
  <si>
    <t>Ne fart</t>
  </si>
  <si>
    <t xml:space="preserve">Онащук Максим </t>
  </si>
  <si>
    <t>Хлопонин Андрей</t>
  </si>
  <si>
    <t>4-2</t>
  </si>
  <si>
    <t>4-1</t>
  </si>
  <si>
    <t>ASS Racing team</t>
  </si>
  <si>
    <t>60</t>
  </si>
  <si>
    <t>Стоцкий Андрей</t>
  </si>
  <si>
    <t>77.5</t>
  </si>
  <si>
    <t>Ткаченко Антон</t>
  </si>
  <si>
    <t>Чемпионат мини марафон "Большие Гонки", 5-й этап</t>
  </si>
  <si>
    <t>Серия мини марафонов "Большие Гонки 2018", 5-й этап, 15.06.19</t>
  </si>
  <si>
    <t>K-44</t>
  </si>
  <si>
    <t>1 Круг</t>
  </si>
  <si>
    <t>2 Круга</t>
  </si>
  <si>
    <t>KartFreedom</t>
  </si>
  <si>
    <t>5 Кругов</t>
  </si>
  <si>
    <t>3:00:05</t>
  </si>
  <si>
    <t>Конфигурация № 4R</t>
  </si>
  <si>
    <t>-</t>
  </si>
  <si>
    <t>Mesnyki</t>
  </si>
  <si>
    <t>4</t>
  </si>
  <si>
    <t>3 Круга</t>
  </si>
  <si>
    <t>1 круг</t>
  </si>
  <si>
    <t>Антон</t>
  </si>
  <si>
    <t>Денис</t>
  </si>
  <si>
    <t>7</t>
  </si>
  <si>
    <t>2</t>
  </si>
  <si>
    <t>8</t>
  </si>
  <si>
    <t>2:22.49</t>
  </si>
  <si>
    <t>2:19.15</t>
  </si>
  <si>
    <t>2:03.80</t>
  </si>
  <si>
    <t>2:09.66</t>
  </si>
  <si>
    <t>2:17.03</t>
  </si>
  <si>
    <t>2:17.89</t>
  </si>
  <si>
    <t>2:16.33</t>
  </si>
  <si>
    <t>2:16.81</t>
  </si>
  <si>
    <t>1:54.99</t>
  </si>
  <si>
    <t>2:18.23</t>
  </si>
  <si>
    <t>2:19.01</t>
  </si>
  <si>
    <t>2:17.68</t>
  </si>
  <si>
    <t>2:17.26</t>
  </si>
  <si>
    <t>2:17.73</t>
  </si>
  <si>
    <t>2:17.77</t>
  </si>
  <si>
    <t>2:22.79</t>
  </si>
  <si>
    <t>2:17.29</t>
  </si>
  <si>
    <t>2:22.92</t>
  </si>
  <si>
    <t>2:54.45</t>
  </si>
  <si>
    <t>2:19.07</t>
  </si>
  <si>
    <t>2:17.74</t>
  </si>
  <si>
    <t>2:17.64</t>
  </si>
  <si>
    <t>2:19.88</t>
  </si>
  <si>
    <t>2:16.97</t>
  </si>
  <si>
    <t>2:18.24</t>
  </si>
  <si>
    <t>2:17.40</t>
  </si>
  <si>
    <t>2:23.16</t>
  </si>
  <si>
    <t>2:18.33</t>
  </si>
  <si>
    <t>2:18.35</t>
  </si>
  <si>
    <t>2:17.58</t>
  </si>
  <si>
    <t>2:57.55</t>
  </si>
  <si>
    <t>2:18.08</t>
  </si>
  <si>
    <t>2:18.77</t>
  </si>
  <si>
    <t>2:17.31</t>
  </si>
  <si>
    <t>2:17.93</t>
  </si>
  <si>
    <t>2:17.14</t>
  </si>
  <si>
    <t>2:16.61</t>
  </si>
  <si>
    <t>2:17.50</t>
  </si>
  <si>
    <t>2:19.39</t>
  </si>
  <si>
    <t>2:18.19</t>
  </si>
  <si>
    <t>2:18.01</t>
  </si>
  <si>
    <t>2:18.85</t>
  </si>
  <si>
    <t>2:17.96</t>
  </si>
  <si>
    <t>2:16.05</t>
  </si>
  <si>
    <t>2:41.55</t>
  </si>
  <si>
    <t>2:18.46</t>
  </si>
  <si>
    <t>3:17.83</t>
  </si>
  <si>
    <t>3:18.02</t>
  </si>
  <si>
    <t>3:16.65</t>
  </si>
  <si>
    <t>3:17.55</t>
  </si>
  <si>
    <t>3:17.71</t>
  </si>
  <si>
    <t>3:17.92</t>
  </si>
  <si>
    <t>3:17.44</t>
  </si>
  <si>
    <t>3:18.50</t>
  </si>
  <si>
    <t>3:18.03</t>
  </si>
  <si>
    <t>3:17.90</t>
  </si>
  <si>
    <t>2:07.52</t>
  </si>
  <si>
    <t>5</t>
  </si>
  <si>
    <t>лимит</t>
  </si>
  <si>
    <t>Пикулин Павел</t>
  </si>
  <si>
    <t>44</t>
  </si>
  <si>
    <t>10</t>
  </si>
  <si>
    <t>69</t>
  </si>
  <si>
    <t>13</t>
  </si>
  <si>
    <t>9</t>
  </si>
  <si>
    <t>Паша</t>
  </si>
  <si>
    <t>Ильяс</t>
  </si>
  <si>
    <t>NFS Kozaks</t>
  </si>
  <si>
    <t>1</t>
  </si>
  <si>
    <t>Андре С</t>
  </si>
  <si>
    <t>Андрей П</t>
  </si>
  <si>
    <t>3</t>
  </si>
  <si>
    <t>Виталик</t>
  </si>
  <si>
    <t>Таня</t>
  </si>
  <si>
    <t>-70</t>
  </si>
  <si>
    <t>компенсаия поломки</t>
  </si>
  <si>
    <t>6</t>
  </si>
  <si>
    <t>33</t>
  </si>
  <si>
    <t>Миша</t>
  </si>
  <si>
    <t>-13.5</t>
  </si>
  <si>
    <t>бонус за вес</t>
  </si>
  <si>
    <t>Наум</t>
  </si>
  <si>
    <t>Ваня</t>
  </si>
  <si>
    <t>-22.5</t>
  </si>
  <si>
    <t>21</t>
  </si>
  <si>
    <t>Кирилл</t>
  </si>
  <si>
    <t>Олег</t>
  </si>
  <si>
    <t>Медведева Даша</t>
  </si>
  <si>
    <t>Даша</t>
  </si>
  <si>
    <t>Женя</t>
  </si>
  <si>
    <t>Саша</t>
  </si>
  <si>
    <t>-9</t>
  </si>
  <si>
    <t>линия</t>
  </si>
  <si>
    <t>Онащук Максим</t>
  </si>
  <si>
    <t>Максим</t>
  </si>
  <si>
    <t>Андрей</t>
  </si>
  <si>
    <t>35</t>
  </si>
  <si>
    <t>Дима</t>
  </si>
  <si>
    <t>недодержали пит</t>
  </si>
  <si>
    <t>Герман</t>
  </si>
  <si>
    <t>нарушение против 8</t>
  </si>
  <si>
    <t>нарушение против 10</t>
  </si>
  <si>
    <t>подбивание на пите</t>
  </si>
  <si>
    <t>Fortuna Racing Team</t>
  </si>
  <si>
    <t>минималка на пилота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</si>
</sst>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0" fontId="9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18">
    <xf numFmtId="0" fontId="0" fillId="0" borderId="0" xfId="0"/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vertical="center"/>
    </xf>
    <xf numFmtId="0" fontId="9" fillId="0" borderId="11" xfId="1" applyBorder="1" applyAlignment="1">
      <alignment horizontal="center" vertical="center"/>
    </xf>
    <xf numFmtId="0" fontId="9" fillId="0" borderId="12" xfId="1" applyBorder="1" applyAlignment="1">
      <alignment horizontal="center" vertical="center"/>
    </xf>
    <xf numFmtId="0" fontId="9" fillId="0" borderId="13" xfId="1" applyBorder="1" applyAlignment="1">
      <alignment horizontal="center" vertical="center"/>
    </xf>
    <xf numFmtId="0" fontId="9" fillId="0" borderId="9" xfId="1" applyBorder="1" applyAlignment="1">
      <alignment horizontal="center" vertical="center"/>
    </xf>
    <xf numFmtId="0" fontId="9" fillId="0" borderId="0" xfId="1" applyAlignment="1">
      <alignment horizontal="center" vertical="center"/>
    </xf>
    <xf numFmtId="0" fontId="9" fillId="0" borderId="14" xfId="1" applyBorder="1" applyAlignment="1">
      <alignment horizontal="center" vertical="center"/>
    </xf>
    <xf numFmtId="0" fontId="9" fillId="0" borderId="7" xfId="1" applyFill="1" applyBorder="1" applyAlignment="1">
      <alignment horizontal="center" vertical="center"/>
    </xf>
    <xf numFmtId="0" fontId="9" fillId="0" borderId="5" xfId="1" applyFill="1" applyBorder="1" applyAlignment="1">
      <alignment horizontal="center" vertical="center"/>
    </xf>
    <xf numFmtId="0" fontId="9" fillId="0" borderId="17" xfId="1" applyBorder="1" applyAlignment="1">
      <alignment horizontal="center" vertical="center"/>
    </xf>
    <xf numFmtId="0" fontId="9" fillId="0" borderId="19" xfId="1" applyFill="1" applyBorder="1" applyAlignment="1">
      <alignment horizontal="center" vertical="center"/>
    </xf>
    <xf numFmtId="0" fontId="9" fillId="0" borderId="21" xfId="1" applyFill="1" applyBorder="1" applyAlignment="1">
      <alignment horizontal="center" vertical="center"/>
    </xf>
    <xf numFmtId="0" fontId="9" fillId="0" borderId="20" xfId="1" applyFill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20" xfId="1" applyFont="1" applyFill="1" applyBorder="1" applyAlignment="1">
      <alignment horizontal="center" vertical="center"/>
    </xf>
    <xf numFmtId="0" fontId="9" fillId="0" borderId="0" xfId="1" applyAlignment="1"/>
    <xf numFmtId="0" fontId="14" fillId="0" borderId="0" xfId="1" applyFont="1" applyBorder="1" applyAlignment="1">
      <alignment horizontal="center"/>
    </xf>
    <xf numFmtId="49" fontId="16" fillId="0" borderId="4" xfId="1" applyNumberFormat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/>
    </xf>
    <xf numFmtId="2" fontId="19" fillId="0" borderId="6" xfId="1" applyNumberFormat="1" applyFont="1" applyFill="1" applyBorder="1" applyAlignment="1">
      <alignment horizontal="center" vertical="center"/>
    </xf>
    <xf numFmtId="49" fontId="16" fillId="0" borderId="20" xfId="1" applyNumberFormat="1" applyFont="1" applyFill="1" applyBorder="1" applyAlignment="1">
      <alignment horizontal="center" vertical="center"/>
    </xf>
    <xf numFmtId="0" fontId="19" fillId="0" borderId="23" xfId="1" applyFont="1" applyFill="1" applyBorder="1" applyAlignment="1">
      <alignment horizontal="center" vertical="center"/>
    </xf>
    <xf numFmtId="0" fontId="19" fillId="0" borderId="21" xfId="1" applyFont="1" applyFill="1" applyBorder="1" applyAlignment="1">
      <alignment horizontal="center" vertical="center"/>
    </xf>
    <xf numFmtId="0" fontId="19" fillId="0" borderId="34" xfId="1" applyFont="1" applyFill="1" applyBorder="1" applyAlignment="1">
      <alignment horizontal="center" vertical="center"/>
    </xf>
    <xf numFmtId="2" fontId="19" fillId="0" borderId="34" xfId="1" applyNumberFormat="1" applyFont="1" applyFill="1" applyBorder="1" applyAlignment="1">
      <alignment horizontal="center" vertical="center"/>
    </xf>
    <xf numFmtId="49" fontId="16" fillId="0" borderId="38" xfId="1" applyNumberFormat="1" applyFont="1" applyFill="1" applyBorder="1" applyAlignment="1">
      <alignment horizontal="center" vertical="center"/>
    </xf>
    <xf numFmtId="0" fontId="19" fillId="0" borderId="39" xfId="1" applyFont="1" applyFill="1" applyBorder="1" applyAlignment="1">
      <alignment horizontal="center" vertical="center"/>
    </xf>
    <xf numFmtId="165" fontId="19" fillId="0" borderId="23" xfId="1" applyNumberFormat="1" applyFont="1" applyFill="1" applyBorder="1" applyAlignment="1">
      <alignment horizontal="center" vertical="center"/>
    </xf>
    <xf numFmtId="165" fontId="19" fillId="0" borderId="39" xfId="1" applyNumberFormat="1" applyFont="1" applyFill="1" applyBorder="1" applyAlignment="1">
      <alignment horizontal="center" vertical="center"/>
    </xf>
    <xf numFmtId="49" fontId="16" fillId="0" borderId="34" xfId="1" applyNumberFormat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6" fillId="0" borderId="34" xfId="1" applyFont="1" applyFill="1" applyBorder="1" applyAlignment="1">
      <alignment horizontal="center" vertical="center"/>
    </xf>
    <xf numFmtId="2" fontId="16" fillId="0" borderId="34" xfId="1" applyNumberFormat="1" applyFont="1" applyFill="1" applyBorder="1" applyAlignment="1">
      <alignment horizontal="center" vertical="center"/>
    </xf>
    <xf numFmtId="49" fontId="16" fillId="0" borderId="40" xfId="1" applyNumberFormat="1" applyFont="1" applyFill="1" applyBorder="1" applyAlignment="1">
      <alignment horizontal="center" vertical="center"/>
    </xf>
    <xf numFmtId="0" fontId="16" fillId="0" borderId="0" xfId="1" applyFont="1"/>
    <xf numFmtId="49" fontId="16" fillId="0" borderId="11" xfId="1" applyNumberFormat="1" applyFont="1" applyFill="1" applyBorder="1" applyAlignment="1">
      <alignment horizontal="center" vertical="center"/>
    </xf>
    <xf numFmtId="49" fontId="16" fillId="0" borderId="13" xfId="1" applyNumberFormat="1" applyFont="1" applyFill="1" applyBorder="1" applyAlignment="1">
      <alignment horizontal="center" vertical="center"/>
    </xf>
    <xf numFmtId="0" fontId="16" fillId="0" borderId="10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2" fontId="16" fillId="0" borderId="13" xfId="1" applyNumberFormat="1" applyFont="1" applyFill="1" applyBorder="1" applyAlignment="1">
      <alignment horizontal="center" vertical="center"/>
    </xf>
    <xf numFmtId="49" fontId="16" fillId="0" borderId="26" xfId="1" applyNumberFormat="1" applyFont="1" applyFill="1" applyBorder="1" applyAlignment="1">
      <alignment horizontal="center" vertical="center"/>
    </xf>
    <xf numFmtId="49" fontId="16" fillId="0" borderId="33" xfId="1" applyNumberFormat="1" applyFont="1" applyFill="1" applyBorder="1" applyAlignment="1">
      <alignment horizontal="center" vertical="center"/>
    </xf>
    <xf numFmtId="0" fontId="16" fillId="0" borderId="33" xfId="1" applyFont="1" applyFill="1" applyBorder="1" applyAlignment="1">
      <alignment horizontal="center" vertical="center"/>
    </xf>
    <xf numFmtId="2" fontId="16" fillId="0" borderId="33" xfId="1" applyNumberFormat="1" applyFont="1" applyFill="1" applyBorder="1" applyAlignment="1">
      <alignment horizontal="center" vertical="center"/>
    </xf>
    <xf numFmtId="0" fontId="19" fillId="0" borderId="40" xfId="1" applyFont="1" applyFill="1" applyBorder="1" applyAlignment="1">
      <alignment horizontal="center" vertical="center"/>
    </xf>
    <xf numFmtId="0" fontId="9" fillId="0" borderId="0" xfId="1" applyFont="1" applyBorder="1" applyAlignment="1">
      <alignment vertical="center"/>
    </xf>
    <xf numFmtId="1" fontId="22" fillId="0" borderId="22" xfId="1" applyNumberFormat="1" applyFont="1" applyBorder="1" applyAlignment="1">
      <alignment horizontal="center" vertical="center"/>
    </xf>
    <xf numFmtId="0" fontId="21" fillId="0" borderId="0" xfId="1" applyFont="1" applyAlignment="1">
      <alignment vertical="center"/>
    </xf>
    <xf numFmtId="0" fontId="21" fillId="0" borderId="0" xfId="1" applyFont="1" applyBorder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164" fontId="21" fillId="0" borderId="20" xfId="1" applyNumberFormat="1" applyFont="1" applyBorder="1" applyAlignment="1">
      <alignment horizontal="center" vertical="center"/>
    </xf>
    <xf numFmtId="164" fontId="21" fillId="0" borderId="22" xfId="1" applyNumberFormat="1" applyFont="1" applyBorder="1" applyAlignment="1">
      <alignment horizontal="center" vertical="center"/>
    </xf>
    <xf numFmtId="164" fontId="21" fillId="0" borderId="21" xfId="1" applyNumberFormat="1" applyFont="1" applyBorder="1" applyAlignment="1">
      <alignment horizontal="center" vertical="center"/>
    </xf>
    <xf numFmtId="0" fontId="21" fillId="0" borderId="0" xfId="1" applyFont="1"/>
    <xf numFmtId="164" fontId="21" fillId="2" borderId="26" xfId="1" applyNumberFormat="1" applyFont="1" applyFill="1" applyBorder="1" applyAlignment="1">
      <alignment horizontal="center" vertical="center"/>
    </xf>
    <xf numFmtId="164" fontId="21" fillId="2" borderId="28" xfId="1" applyNumberFormat="1" applyFont="1" applyFill="1" applyBorder="1" applyAlignment="1">
      <alignment horizontal="center" vertical="center"/>
    </xf>
    <xf numFmtId="164" fontId="21" fillId="0" borderId="28" xfId="1" applyNumberFormat="1" applyFont="1" applyBorder="1" applyAlignment="1">
      <alignment horizontal="center" vertical="center"/>
    </xf>
    <xf numFmtId="164" fontId="21" fillId="2" borderId="27" xfId="1" applyNumberFormat="1" applyFont="1" applyFill="1" applyBorder="1" applyAlignment="1">
      <alignment horizontal="center" vertical="center"/>
    </xf>
    <xf numFmtId="0" fontId="9" fillId="0" borderId="0" xfId="1" applyAlignment="1">
      <alignment horizontal="left"/>
    </xf>
    <xf numFmtId="2" fontId="9" fillId="0" borderId="46" xfId="1" applyNumberFormat="1" applyBorder="1" applyAlignment="1">
      <alignment horizontal="center"/>
    </xf>
    <xf numFmtId="2" fontId="9" fillId="0" borderId="47" xfId="1" applyNumberFormat="1" applyBorder="1" applyAlignment="1">
      <alignment horizontal="center"/>
    </xf>
    <xf numFmtId="2" fontId="9" fillId="0" borderId="43" xfId="1" applyNumberFormat="1" applyBorder="1" applyAlignment="1">
      <alignment horizontal="center"/>
    </xf>
    <xf numFmtId="2" fontId="9" fillId="0" borderId="0" xfId="1" applyNumberFormat="1" applyBorder="1" applyAlignment="1">
      <alignment horizontal="center"/>
    </xf>
    <xf numFmtId="0" fontId="16" fillId="0" borderId="4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2" fontId="8" fillId="0" borderId="43" xfId="1" applyNumberFormat="1" applyFont="1" applyBorder="1" applyAlignment="1">
      <alignment horizontal="center"/>
    </xf>
    <xf numFmtId="164" fontId="21" fillId="0" borderId="38" xfId="1" applyNumberFormat="1" applyFont="1" applyBorder="1" applyAlignment="1">
      <alignment horizontal="center" vertical="center"/>
    </xf>
    <xf numFmtId="0" fontId="27" fillId="0" borderId="0" xfId="1" applyFont="1" applyAlignment="1">
      <alignment vertical="center"/>
    </xf>
    <xf numFmtId="0" fontId="16" fillId="0" borderId="22" xfId="1" applyFont="1" applyBorder="1" applyAlignment="1">
      <alignment horizontal="center" vertical="center"/>
    </xf>
    <xf numFmtId="1" fontId="18" fillId="0" borderId="0" xfId="1" applyNumberFormat="1" applyFont="1" applyAlignment="1">
      <alignment horizontal="right" vertical="center"/>
    </xf>
    <xf numFmtId="0" fontId="18" fillId="0" borderId="0" xfId="1" applyFont="1" applyAlignment="1">
      <alignment horizontal="right" vertical="center"/>
    </xf>
    <xf numFmtId="0" fontId="18" fillId="0" borderId="22" xfId="1" applyFont="1" applyBorder="1" applyAlignment="1">
      <alignment horizontal="center" vertical="center"/>
    </xf>
    <xf numFmtId="165" fontId="16" fillId="0" borderId="16" xfId="1" applyNumberFormat="1" applyFont="1" applyBorder="1" applyAlignment="1">
      <alignment horizontal="center" vertical="center"/>
    </xf>
    <xf numFmtId="0" fontId="16" fillId="0" borderId="6" xfId="1" applyFont="1" applyBorder="1" applyAlignment="1">
      <alignment horizontal="center" vertical="center"/>
    </xf>
    <xf numFmtId="0" fontId="16" fillId="0" borderId="16" xfId="1" applyFont="1" applyBorder="1" applyAlignment="1">
      <alignment horizontal="center" vertical="center"/>
    </xf>
    <xf numFmtId="0" fontId="19" fillId="0" borderId="33" xfId="1" applyFont="1" applyFill="1" applyBorder="1" applyAlignment="1">
      <alignment horizontal="center" vertical="center"/>
    </xf>
    <xf numFmtId="2" fontId="7" fillId="0" borderId="43" xfId="1" applyNumberFormat="1" applyFont="1" applyBorder="1" applyAlignment="1">
      <alignment horizontal="center"/>
    </xf>
    <xf numFmtId="0" fontId="19" fillId="0" borderId="44" xfId="1" applyFont="1" applyFill="1" applyBorder="1" applyAlignment="1">
      <alignment vertical="center"/>
    </xf>
    <xf numFmtId="164" fontId="21" fillId="0" borderId="35" xfId="1" applyNumberFormat="1" applyFont="1" applyBorder="1" applyAlignment="1">
      <alignment horizontal="center" vertical="center"/>
    </xf>
    <xf numFmtId="164" fontId="21" fillId="0" borderId="44" xfId="1" applyNumberFormat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6" fillId="0" borderId="21" xfId="1" applyFont="1" applyBorder="1" applyAlignment="1">
      <alignment horizontal="center" vertical="center"/>
    </xf>
    <xf numFmtId="0" fontId="16" fillId="0" borderId="12" xfId="1" applyFont="1" applyBorder="1" applyAlignment="1">
      <alignment horizontal="center" vertical="center"/>
    </xf>
    <xf numFmtId="2" fontId="6" fillId="0" borderId="0" xfId="1" applyNumberFormat="1" applyFont="1" applyBorder="1" applyAlignment="1">
      <alignment horizontal="center"/>
    </xf>
    <xf numFmtId="2" fontId="28" fillId="0" borderId="20" xfId="1" applyNumberFormat="1" applyFont="1" applyFill="1" applyBorder="1" applyAlignment="1">
      <alignment horizontal="center" vertical="center"/>
    </xf>
    <xf numFmtId="165" fontId="16" fillId="0" borderId="35" xfId="1" applyNumberFormat="1" applyFont="1" applyBorder="1" applyAlignment="1">
      <alignment horizontal="center" vertical="center"/>
    </xf>
    <xf numFmtId="165" fontId="16" fillId="0" borderId="22" xfId="1" applyNumberFormat="1" applyFont="1" applyBorder="1" applyAlignment="1">
      <alignment horizontal="center" vertical="center"/>
    </xf>
    <xf numFmtId="0" fontId="16" fillId="0" borderId="34" xfId="1" applyFont="1" applyBorder="1" applyAlignment="1">
      <alignment horizontal="center" vertical="center"/>
    </xf>
    <xf numFmtId="0" fontId="18" fillId="0" borderId="15" xfId="1" applyFont="1" applyBorder="1" applyAlignment="1">
      <alignment vertical="center"/>
    </xf>
    <xf numFmtId="0" fontId="18" fillId="0" borderId="18" xfId="1" applyFont="1" applyBorder="1" applyAlignment="1">
      <alignment vertical="center"/>
    </xf>
    <xf numFmtId="0" fontId="18" fillId="0" borderId="37" xfId="1" applyFont="1" applyFill="1" applyBorder="1" applyAlignment="1">
      <alignment vertical="center"/>
    </xf>
    <xf numFmtId="0" fontId="18" fillId="0" borderId="18" xfId="1" applyFont="1" applyFill="1" applyBorder="1" applyAlignment="1">
      <alignment vertical="center"/>
    </xf>
    <xf numFmtId="0" fontId="18" fillId="0" borderId="42" xfId="1" applyFont="1" applyFill="1" applyBorder="1" applyAlignment="1">
      <alignment vertical="center"/>
    </xf>
    <xf numFmtId="0" fontId="18" fillId="0" borderId="25" xfId="1" applyFont="1" applyFill="1" applyBorder="1" applyAlignment="1">
      <alignment vertical="center"/>
    </xf>
    <xf numFmtId="0" fontId="18" fillId="0" borderId="37" xfId="1" applyFont="1" applyBorder="1" applyAlignment="1">
      <alignment vertical="center"/>
    </xf>
    <xf numFmtId="0" fontId="19" fillId="0" borderId="44" xfId="1" applyFont="1" applyFill="1" applyBorder="1" applyAlignment="1">
      <alignment horizontal="center" vertical="center"/>
    </xf>
    <xf numFmtId="2" fontId="19" fillId="0" borderId="40" xfId="1" applyNumberFormat="1" applyFont="1" applyFill="1" applyBorder="1" applyAlignment="1">
      <alignment horizontal="center" vertical="center"/>
    </xf>
    <xf numFmtId="0" fontId="14" fillId="0" borderId="45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6" fillId="0" borderId="45" xfId="1" applyFont="1" applyBorder="1" applyAlignment="1">
      <alignment horizontal="center" vertical="center"/>
    </xf>
    <xf numFmtId="0" fontId="19" fillId="0" borderId="2" xfId="1" applyFont="1" applyFill="1" applyBorder="1" applyAlignment="1">
      <alignment horizontal="center" vertical="center"/>
    </xf>
    <xf numFmtId="0" fontId="18" fillId="0" borderId="25" xfId="1" applyFont="1" applyBorder="1" applyAlignment="1">
      <alignment vertical="center"/>
    </xf>
    <xf numFmtId="0" fontId="19" fillId="0" borderId="27" xfId="1" applyFont="1" applyFill="1" applyBorder="1" applyAlignment="1">
      <alignment horizontal="center" vertical="center"/>
    </xf>
    <xf numFmtId="2" fontId="19" fillId="0" borderId="33" xfId="1" applyNumberFormat="1" applyFont="1" applyFill="1" applyBorder="1" applyAlignment="1">
      <alignment horizontal="center" vertical="center"/>
    </xf>
    <xf numFmtId="0" fontId="19" fillId="0" borderId="29" xfId="1" applyFont="1" applyFill="1" applyBorder="1" applyAlignment="1">
      <alignment horizontal="center" vertical="center"/>
    </xf>
    <xf numFmtId="0" fontId="19" fillId="0" borderId="13" xfId="1" applyFont="1" applyFill="1" applyBorder="1" applyAlignment="1">
      <alignment horizontal="center" vertical="center"/>
    </xf>
    <xf numFmtId="0" fontId="19" fillId="0" borderId="9" xfId="1" applyFont="1" applyFill="1" applyBorder="1" applyAlignment="1">
      <alignment horizontal="center" vertical="center"/>
    </xf>
    <xf numFmtId="0" fontId="18" fillId="0" borderId="15" xfId="1" applyFont="1" applyFill="1" applyBorder="1" applyAlignment="1">
      <alignment vertical="center"/>
    </xf>
    <xf numFmtId="165" fontId="19" fillId="0" borderId="2" xfId="1" applyNumberFormat="1" applyFont="1" applyFill="1" applyBorder="1" applyAlignment="1">
      <alignment horizontal="center" vertical="center"/>
    </xf>
    <xf numFmtId="165" fontId="19" fillId="0" borderId="29" xfId="1" applyNumberFormat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49" fontId="16" fillId="0" borderId="6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2" fontId="16" fillId="0" borderId="6" xfId="1" applyNumberFormat="1" applyFont="1" applyFill="1" applyBorder="1" applyAlignment="1">
      <alignment horizontal="center" vertical="center"/>
    </xf>
    <xf numFmtId="0" fontId="16" fillId="0" borderId="27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5" fillId="0" borderId="0" xfId="1" applyNumberFormat="1" applyFont="1" applyAlignment="1">
      <alignment vertical="center"/>
    </xf>
    <xf numFmtId="0" fontId="16" fillId="0" borderId="28" xfId="1" applyFont="1" applyBorder="1" applyAlignment="1">
      <alignment horizontal="center" vertical="center"/>
    </xf>
    <xf numFmtId="0" fontId="16" fillId="0" borderId="27" xfId="1" applyFont="1" applyBorder="1" applyAlignment="1">
      <alignment horizontal="center" vertical="center"/>
    </xf>
    <xf numFmtId="0" fontId="16" fillId="0" borderId="33" xfId="1" applyFont="1" applyBorder="1" applyAlignment="1">
      <alignment horizontal="center" vertical="center"/>
    </xf>
    <xf numFmtId="2" fontId="9" fillId="0" borderId="43" xfId="1" applyNumberFormat="1" applyBorder="1"/>
    <xf numFmtId="0" fontId="21" fillId="0" borderId="0" xfId="1" applyFont="1" applyBorder="1" applyAlignment="1">
      <alignment horizontal="center" vertical="center"/>
    </xf>
    <xf numFmtId="0" fontId="22" fillId="0" borderId="0" xfId="1" applyFont="1" applyBorder="1" applyAlignment="1">
      <alignment vertical="center"/>
    </xf>
    <xf numFmtId="0" fontId="22" fillId="0" borderId="0" xfId="1" applyFont="1" applyBorder="1" applyAlignment="1">
      <alignment horizontal="center" vertical="center"/>
    </xf>
    <xf numFmtId="164" fontId="4" fillId="0" borderId="35" xfId="1" applyNumberFormat="1" applyFont="1" applyBorder="1" applyAlignment="1">
      <alignment horizontal="center" vertical="center"/>
    </xf>
    <xf numFmtId="164" fontId="4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49" fontId="0" fillId="0" borderId="21" xfId="1" applyNumberFormat="1" applyFont="1" applyFill="1" applyBorder="1" applyAlignment="1">
      <alignment horizontal="center" vertical="center"/>
    </xf>
    <xf numFmtId="165" fontId="16" fillId="0" borderId="28" xfId="1" applyNumberFormat="1" applyFont="1" applyBorder="1" applyAlignment="1">
      <alignment horizontal="center" vertical="center"/>
    </xf>
    <xf numFmtId="0" fontId="16" fillId="0" borderId="56" xfId="1" applyFont="1" applyFill="1" applyBorder="1" applyAlignment="1">
      <alignment horizontal="center" vertical="center"/>
    </xf>
    <xf numFmtId="2" fontId="19" fillId="0" borderId="2" xfId="1" applyNumberFormat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vertical="center"/>
    </xf>
    <xf numFmtId="0" fontId="19" fillId="0" borderId="56" xfId="1" applyFont="1" applyFill="1" applyBorder="1" applyAlignment="1">
      <alignment vertical="center"/>
    </xf>
    <xf numFmtId="0" fontId="18" fillId="0" borderId="6" xfId="1" applyFont="1" applyFill="1" applyBorder="1" applyAlignment="1">
      <alignment vertical="center"/>
    </xf>
    <xf numFmtId="0" fontId="18" fillId="0" borderId="34" xfId="1" applyFont="1" applyFill="1" applyBorder="1" applyAlignment="1">
      <alignment vertical="center"/>
    </xf>
    <xf numFmtId="0" fontId="9" fillId="0" borderId="33" xfId="1" applyBorder="1"/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7" fillId="0" borderId="0" xfId="1" applyNumberFormat="1" applyFont="1" applyBorder="1" applyAlignment="1">
      <alignment vertical="center"/>
    </xf>
    <xf numFmtId="0" fontId="22" fillId="0" borderId="16" xfId="1" applyFont="1" applyBorder="1" applyAlignment="1">
      <alignment horizontal="center" vertical="center"/>
    </xf>
    <xf numFmtId="49" fontId="21" fillId="0" borderId="5" xfId="1" applyNumberFormat="1" applyFont="1" applyBorder="1" applyAlignment="1">
      <alignment horizontal="center" vertical="center" wrapText="1"/>
    </xf>
    <xf numFmtId="49" fontId="21" fillId="0" borderId="21" xfId="1" applyNumberFormat="1" applyFont="1" applyBorder="1" applyAlignment="1">
      <alignment horizontal="center" vertical="center" wrapText="1"/>
    </xf>
    <xf numFmtId="49" fontId="4" fillId="0" borderId="21" xfId="1" applyNumberFormat="1" applyFont="1" applyBorder="1" applyAlignment="1">
      <alignment horizontal="center" vertical="center" wrapText="1"/>
    </xf>
    <xf numFmtId="49" fontId="21" fillId="0" borderId="27" xfId="1" applyNumberFormat="1" applyFont="1" applyBorder="1" applyAlignment="1">
      <alignment horizontal="center" vertical="center" wrapText="1"/>
    </xf>
    <xf numFmtId="0" fontId="9" fillId="0" borderId="47" xfId="1" applyFont="1" applyBorder="1" applyAlignment="1">
      <alignment horizontal="center"/>
    </xf>
    <xf numFmtId="0" fontId="9" fillId="0" borderId="48" xfId="1" applyFont="1" applyBorder="1" applyAlignment="1">
      <alignment horizontal="center"/>
    </xf>
    <xf numFmtId="0" fontId="9" fillId="0" borderId="28" xfId="1" applyFont="1" applyBorder="1" applyAlignment="1">
      <alignment horizontal="center" vertical="center" wrapText="1"/>
    </xf>
    <xf numFmtId="0" fontId="9" fillId="0" borderId="27" xfId="1" applyFont="1" applyBorder="1" applyAlignment="1">
      <alignment horizontal="center" wrapText="1"/>
    </xf>
    <xf numFmtId="0" fontId="21" fillId="0" borderId="14" xfId="1" applyFont="1" applyBorder="1" applyAlignment="1">
      <alignment horizontal="center" vertical="center"/>
    </xf>
    <xf numFmtId="0" fontId="21" fillId="0" borderId="17" xfId="1" applyFont="1" applyBorder="1" applyAlignment="1">
      <alignment horizontal="center" vertical="center"/>
    </xf>
    <xf numFmtId="0" fontId="21" fillId="0" borderId="24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22" fillId="0" borderId="34" xfId="1" applyFont="1" applyBorder="1" applyAlignment="1">
      <alignment horizontal="center" vertical="center"/>
    </xf>
    <xf numFmtId="1" fontId="22" fillId="0" borderId="34" xfId="1" applyNumberFormat="1" applyFont="1" applyBorder="1" applyAlignment="1">
      <alignment horizontal="center" vertical="center"/>
    </xf>
    <xf numFmtId="0" fontId="22" fillId="0" borderId="33" xfId="1" applyFont="1" applyBorder="1" applyAlignment="1">
      <alignment horizontal="center" vertical="center"/>
    </xf>
    <xf numFmtId="0" fontId="22" fillId="0" borderId="15" xfId="1" applyFont="1" applyBorder="1" applyAlignment="1">
      <alignment vertical="center"/>
    </xf>
    <xf numFmtId="0" fontId="22" fillId="0" borderId="2" xfId="1" applyFont="1" applyBorder="1" applyAlignment="1">
      <alignment horizontal="center" vertical="center"/>
    </xf>
    <xf numFmtId="0" fontId="22" fillId="0" borderId="23" xfId="1" applyFont="1" applyBorder="1" applyAlignment="1">
      <alignment horizontal="center" vertical="center"/>
    </xf>
    <xf numFmtId="0" fontId="22" fillId="0" borderId="29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wrapText="1"/>
    </xf>
    <xf numFmtId="164" fontId="23" fillId="0" borderId="5" xfId="1" applyNumberFormat="1" applyFont="1" applyFill="1" applyBorder="1" applyAlignment="1">
      <alignment horizontal="center" vertical="center"/>
    </xf>
    <xf numFmtId="164" fontId="23" fillId="0" borderId="21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2" fontId="23" fillId="0" borderId="26" xfId="1" applyNumberFormat="1" applyFont="1" applyFill="1" applyBorder="1" applyAlignment="1">
      <alignment horizontal="center" vertical="center"/>
    </xf>
    <xf numFmtId="164" fontId="23" fillId="0" borderId="27" xfId="1" applyNumberFormat="1" applyFont="1" applyFill="1" applyBorder="1" applyAlignment="1">
      <alignment horizontal="center" vertical="center"/>
    </xf>
    <xf numFmtId="166" fontId="22" fillId="0" borderId="7" xfId="1" applyNumberFormat="1" applyFont="1" applyFill="1" applyBorder="1" applyAlignment="1">
      <alignment horizontal="center" vertical="center"/>
    </xf>
    <xf numFmtId="166" fontId="22" fillId="0" borderId="19" xfId="1" applyNumberFormat="1" applyFont="1" applyFill="1" applyBorder="1" applyAlignment="1">
      <alignment horizontal="center" vertical="center"/>
    </xf>
    <xf numFmtId="166" fontId="22" fillId="0" borderId="63" xfId="1" applyNumberFormat="1" applyFont="1" applyFill="1" applyBorder="1" applyAlignment="1">
      <alignment horizontal="center" vertical="center"/>
    </xf>
    <xf numFmtId="0" fontId="9" fillId="0" borderId="33" xfId="1" applyFont="1" applyBorder="1" applyAlignment="1">
      <alignment horizontal="center" wrapText="1"/>
    </xf>
    <xf numFmtId="167" fontId="21" fillId="0" borderId="33" xfId="1" applyNumberFormat="1" applyFont="1" applyBorder="1" applyAlignment="1">
      <alignment horizontal="center" vertical="center" wrapText="1"/>
    </xf>
    <xf numFmtId="0" fontId="20" fillId="0" borderId="26" xfId="1" applyFont="1" applyBorder="1" applyAlignment="1">
      <alignment horizontal="center" vertical="center" wrapText="1"/>
    </xf>
    <xf numFmtId="0" fontId="20" fillId="0" borderId="27" xfId="1" applyFont="1" applyBorder="1" applyAlignment="1">
      <alignment horizontal="center" vertical="center" wrapText="1"/>
    </xf>
    <xf numFmtId="166" fontId="23" fillId="0" borderId="4" xfId="1" applyNumberFormat="1" applyFont="1" applyFill="1" applyBorder="1" applyAlignment="1">
      <alignment horizontal="center" vertical="center"/>
    </xf>
    <xf numFmtId="166" fontId="29" fillId="0" borderId="5" xfId="1" applyNumberFormat="1" applyFont="1" applyBorder="1" applyAlignment="1">
      <alignment horizontal="center" vertical="center"/>
    </xf>
    <xf numFmtId="166" fontId="22" fillId="0" borderId="20" xfId="1" applyNumberFormat="1" applyFont="1" applyFill="1" applyBorder="1" applyAlignment="1">
      <alignment horizontal="center" vertical="center"/>
    </xf>
    <xf numFmtId="166" fontId="24" fillId="0" borderId="21" xfId="1" applyNumberFormat="1" applyFont="1" applyBorder="1" applyAlignment="1">
      <alignment horizontal="center" vertical="center"/>
    </xf>
    <xf numFmtId="166" fontId="22" fillId="0" borderId="26" xfId="1" applyNumberFormat="1" applyFont="1" applyFill="1" applyBorder="1" applyAlignment="1">
      <alignment horizontal="center" vertical="center"/>
    </xf>
    <xf numFmtId="166" fontId="22" fillId="0" borderId="27" xfId="1" applyNumberFormat="1" applyFont="1" applyBorder="1" applyAlignment="1">
      <alignment horizontal="center" vertical="center"/>
    </xf>
    <xf numFmtId="0" fontId="9" fillId="0" borderId="0" xfId="1" applyBorder="1" applyAlignment="1">
      <alignment horizontal="center"/>
    </xf>
    <xf numFmtId="0" fontId="9" fillId="0" borderId="0" xfId="1" applyBorder="1"/>
    <xf numFmtId="0" fontId="9" fillId="0" borderId="47" xfId="1" applyBorder="1" applyAlignment="1">
      <alignment horizontal="center"/>
    </xf>
    <xf numFmtId="0" fontId="9" fillId="0" borderId="48" xfId="1" applyBorder="1" applyAlignment="1">
      <alignment horizontal="center"/>
    </xf>
    <xf numFmtId="0" fontId="9" fillId="0" borderId="49" xfId="1" applyBorder="1" applyAlignment="1">
      <alignment horizontal="center"/>
    </xf>
    <xf numFmtId="0" fontId="9" fillId="0" borderId="43" xfId="1" applyBorder="1"/>
    <xf numFmtId="0" fontId="9" fillId="0" borderId="30" xfId="1" applyBorder="1"/>
    <xf numFmtId="0" fontId="9" fillId="0" borderId="31" xfId="1" applyBorder="1" applyAlignment="1">
      <alignment horizontal="center"/>
    </xf>
    <xf numFmtId="0" fontId="9" fillId="0" borderId="50" xfId="1" applyBorder="1" applyAlignment="1">
      <alignment horizontal="center"/>
    </xf>
    <xf numFmtId="0" fontId="22" fillId="0" borderId="18" xfId="1" applyFont="1" applyBorder="1" applyAlignment="1">
      <alignment horizontal="left" vertical="center"/>
    </xf>
    <xf numFmtId="0" fontId="22" fillId="0" borderId="25" xfId="1" applyFont="1" applyBorder="1" applyAlignment="1">
      <alignment horizontal="left" vertical="center"/>
    </xf>
    <xf numFmtId="167" fontId="4" fillId="0" borderId="6" xfId="1" applyNumberFormat="1" applyFont="1" applyBorder="1" applyAlignment="1">
      <alignment horizontal="center" vertical="center" wrapText="1"/>
    </xf>
    <xf numFmtId="167" fontId="4" fillId="0" borderId="34" xfId="1" applyNumberFormat="1" applyFont="1" applyBorder="1" applyAlignment="1">
      <alignment horizontal="center" vertical="center" wrapText="1"/>
    </xf>
    <xf numFmtId="1" fontId="22" fillId="0" borderId="28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0" fontId="4" fillId="0" borderId="18" xfId="1" applyFont="1" applyBorder="1" applyAlignment="1">
      <alignment horizontal="left"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45" xfId="1" applyFont="1" applyBorder="1" applyAlignment="1">
      <alignment horizontal="center" vertical="center" wrapText="1"/>
    </xf>
    <xf numFmtId="0" fontId="23" fillId="0" borderId="6" xfId="1" applyFont="1" applyFill="1" applyBorder="1" applyAlignment="1">
      <alignment horizontal="center" vertical="center"/>
    </xf>
    <xf numFmtId="0" fontId="23" fillId="0" borderId="34" xfId="1" applyFont="1" applyFill="1" applyBorder="1" applyAlignment="1">
      <alignment horizontal="center" vertical="center"/>
    </xf>
    <xf numFmtId="0" fontId="23" fillId="0" borderId="33" xfId="1" applyFont="1" applyFill="1" applyBorder="1" applyAlignment="1">
      <alignment horizontal="center" vertical="center"/>
    </xf>
    <xf numFmtId="164" fontId="25" fillId="0" borderId="21" xfId="1" applyNumberFormat="1" applyFont="1" applyFill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4" fontId="0" fillId="0" borderId="21" xfId="1" applyNumberFormat="1" applyFont="1" applyFill="1" applyBorder="1" applyAlignment="1">
      <alignment horizontal="center" vertical="center"/>
    </xf>
    <xf numFmtId="166" fontId="23" fillId="4" borderId="4" xfId="1" applyNumberFormat="1" applyFont="1" applyFill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vertical="center"/>
    </xf>
    <xf numFmtId="166" fontId="22" fillId="0" borderId="21" xfId="1" applyNumberFormat="1" applyFont="1" applyBorder="1" applyAlignment="1">
      <alignment horizontal="center" vertical="center"/>
    </xf>
    <xf numFmtId="164" fontId="23" fillId="0" borderId="68" xfId="1" applyNumberFormat="1" applyFont="1" applyFill="1" applyBorder="1" applyAlignment="1">
      <alignment horizontal="center" vertical="center"/>
    </xf>
    <xf numFmtId="2" fontId="25" fillId="0" borderId="11" xfId="1" applyNumberFormat="1" applyFont="1" applyFill="1" applyBorder="1" applyAlignment="1">
      <alignment horizontal="center" vertical="center"/>
    </xf>
    <xf numFmtId="2" fontId="23" fillId="0" borderId="38" xfId="1" applyNumberFormat="1" applyFont="1" applyFill="1" applyBorder="1" applyAlignment="1">
      <alignment horizontal="center" vertical="center"/>
    </xf>
    <xf numFmtId="2" fontId="33" fillId="3" borderId="67" xfId="1" applyNumberFormat="1" applyFont="1" applyFill="1" applyBorder="1" applyAlignment="1">
      <alignment horizontal="center" vertical="center"/>
    </xf>
    <xf numFmtId="164" fontId="25" fillId="0" borderId="68" xfId="1" applyNumberFormat="1" applyFont="1" applyFill="1" applyBorder="1" applyAlignment="1">
      <alignment horizontal="center" vertical="center"/>
    </xf>
    <xf numFmtId="2" fontId="23" fillId="0" borderId="1" xfId="1" applyNumberFormat="1" applyFont="1" applyFill="1" applyBorder="1" applyAlignment="1">
      <alignment horizontal="center" vertical="center"/>
    </xf>
    <xf numFmtId="2" fontId="34" fillId="0" borderId="67" xfId="1" applyNumberFormat="1" applyFont="1" applyFill="1" applyBorder="1" applyAlignment="1">
      <alignment horizontal="center" vertical="center"/>
    </xf>
    <xf numFmtId="164" fontId="23" fillId="0" borderId="51" xfId="1" applyNumberFormat="1" applyFont="1" applyFill="1" applyBorder="1" applyAlignment="1">
      <alignment horizontal="center" vertical="center"/>
    </xf>
    <xf numFmtId="2" fontId="25" fillId="0" borderId="38" xfId="1" applyNumberFormat="1" applyFont="1" applyFill="1" applyBorder="1" applyAlignment="1">
      <alignment horizontal="center" vertical="center"/>
    </xf>
    <xf numFmtId="2" fontId="33" fillId="3" borderId="4" xfId="1" applyNumberFormat="1" applyFont="1" applyFill="1" applyBorder="1" applyAlignment="1">
      <alignment horizontal="center" vertical="center"/>
    </xf>
    <xf numFmtId="2" fontId="25" fillId="0" borderId="8" xfId="1" applyNumberFormat="1" applyFont="1" applyFill="1" applyBorder="1" applyAlignment="1">
      <alignment horizontal="center" vertical="center"/>
    </xf>
    <xf numFmtId="2" fontId="33" fillId="0" borderId="67" xfId="1" applyNumberFormat="1" applyFont="1" applyFill="1" applyBorder="1" applyAlignment="1">
      <alignment horizontal="center" vertical="center"/>
    </xf>
    <xf numFmtId="49" fontId="2" fillId="0" borderId="0" xfId="1" applyNumberFormat="1" applyFont="1" applyAlignment="1">
      <alignment vertical="center"/>
    </xf>
    <xf numFmtId="164" fontId="23" fillId="0" borderId="55" xfId="1" applyNumberFormat="1" applyFont="1" applyFill="1" applyBorder="1" applyAlignment="1">
      <alignment horizontal="center" vertical="center"/>
    </xf>
    <xf numFmtId="2" fontId="23" fillId="0" borderId="11" xfId="1" applyNumberFormat="1" applyFont="1" applyFill="1" applyBorder="1" applyAlignment="1">
      <alignment horizontal="center" vertical="center"/>
    </xf>
    <xf numFmtId="166" fontId="22" fillId="4" borderId="21" xfId="1" applyNumberFormat="1" applyFont="1" applyFill="1" applyBorder="1" applyAlignment="1">
      <alignment horizontal="center" vertical="center"/>
    </xf>
    <xf numFmtId="49" fontId="4" fillId="0" borderId="27" xfId="1" applyNumberFormat="1" applyFont="1" applyBorder="1" applyAlignment="1">
      <alignment horizontal="center" vertical="center" wrapText="1"/>
    </xf>
    <xf numFmtId="2" fontId="23" fillId="0" borderId="32" xfId="1" applyNumberFormat="1" applyFont="1" applyFill="1" applyBorder="1" applyAlignment="1">
      <alignment horizontal="center" vertical="center"/>
    </xf>
    <xf numFmtId="1" fontId="22" fillId="0" borderId="29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9" fillId="0" borderId="1" xfId="1" applyBorder="1" applyAlignment="1">
      <alignment horizontal="center" vertical="center" wrapText="1"/>
    </xf>
    <xf numFmtId="0" fontId="9" fillId="0" borderId="8" xfId="1" applyBorder="1" applyAlignment="1">
      <alignment horizontal="center" vertical="center" wrapText="1"/>
    </xf>
    <xf numFmtId="0" fontId="9" fillId="0" borderId="2" xfId="1" applyBorder="1" applyAlignment="1">
      <alignment horizontal="center" vertical="center"/>
    </xf>
    <xf numFmtId="0" fontId="9" fillId="0" borderId="9" xfId="1" applyBorder="1" applyAlignment="1">
      <alignment horizontal="center" vertical="center"/>
    </xf>
    <xf numFmtId="0" fontId="9" fillId="0" borderId="3" xfId="1" applyBorder="1" applyAlignment="1">
      <alignment horizontal="center" vertical="center" wrapText="1"/>
    </xf>
    <xf numFmtId="0" fontId="9" fillId="0" borderId="10" xfId="1" applyBorder="1" applyAlignment="1">
      <alignment horizontal="center" vertical="center" wrapText="1"/>
    </xf>
    <xf numFmtId="0" fontId="9" fillId="0" borderId="14" xfId="1" applyBorder="1" applyAlignment="1">
      <alignment horizontal="center" vertical="center"/>
    </xf>
    <xf numFmtId="0" fontId="9" fillId="0" borderId="51" xfId="1" applyBorder="1" applyAlignment="1">
      <alignment horizontal="center" vertical="center"/>
    </xf>
    <xf numFmtId="0" fontId="9" fillId="0" borderId="6" xfId="1" applyBorder="1" applyAlignment="1">
      <alignment horizontal="center" vertical="center"/>
    </xf>
    <xf numFmtId="0" fontId="9" fillId="0" borderId="7" xfId="1" applyBorder="1" applyAlignment="1">
      <alignment horizontal="center" vertical="center"/>
    </xf>
    <xf numFmtId="0" fontId="9" fillId="0" borderId="4" xfId="1" applyBorder="1" applyAlignment="1">
      <alignment horizontal="center" vertical="center"/>
    </xf>
    <xf numFmtId="0" fontId="9" fillId="0" borderId="5" xfId="1" applyBorder="1" applyAlignment="1">
      <alignment horizontal="center" vertical="center"/>
    </xf>
    <xf numFmtId="0" fontId="17" fillId="0" borderId="17" xfId="1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0" fontId="17" fillId="0" borderId="24" xfId="1" applyFont="1" applyFill="1" applyBorder="1" applyAlignment="1">
      <alignment horizontal="center" vertical="center"/>
    </xf>
    <xf numFmtId="164" fontId="16" fillId="0" borderId="15" xfId="1" applyNumberFormat="1" applyFont="1" applyBorder="1" applyAlignment="1">
      <alignment horizontal="center" vertical="center"/>
    </xf>
    <xf numFmtId="164" fontId="16" fillId="0" borderId="37" xfId="1" applyNumberFormat="1" applyFont="1" applyBorder="1" applyAlignment="1">
      <alignment horizontal="center" vertical="center"/>
    </xf>
    <xf numFmtId="164" fontId="16" fillId="0" borderId="25" xfId="1" applyNumberFormat="1" applyFont="1" applyBorder="1" applyAlignment="1">
      <alignment horizontal="center" vertical="center"/>
    </xf>
    <xf numFmtId="0" fontId="16" fillId="0" borderId="51" xfId="1" applyFont="1" applyBorder="1" applyAlignment="1">
      <alignment horizontal="center" vertical="center"/>
    </xf>
    <xf numFmtId="0" fontId="16" fillId="0" borderId="53" xfId="1" applyFont="1" applyBorder="1" applyAlignment="1">
      <alignment horizontal="center" vertical="center"/>
    </xf>
    <xf numFmtId="0" fontId="16" fillId="0" borderId="55" xfId="1" applyFont="1" applyBorder="1" applyAlignment="1">
      <alignment horizontal="center" vertical="center"/>
    </xf>
    <xf numFmtId="0" fontId="17" fillId="0" borderId="36" xfId="1" applyFont="1" applyFill="1" applyBorder="1" applyAlignment="1">
      <alignment horizontal="center" vertical="center"/>
    </xf>
    <xf numFmtId="0" fontId="17" fillId="0" borderId="41" xfId="1" applyFont="1" applyFill="1" applyBorder="1" applyAlignment="1">
      <alignment horizontal="center" vertical="center"/>
    </xf>
    <xf numFmtId="0" fontId="16" fillId="0" borderId="54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13" fillId="0" borderId="0" xfId="1" applyFont="1" applyBorder="1" applyAlignment="1">
      <alignment horizont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32" xfId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/>
    </xf>
    <xf numFmtId="0" fontId="10" fillId="0" borderId="15" xfId="1" applyFont="1" applyBorder="1" applyAlignment="1">
      <alignment horizontal="center" vertical="center" wrapText="1"/>
    </xf>
    <xf numFmtId="0" fontId="10" fillId="0" borderId="42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7" fillId="0" borderId="14" xfId="1" applyFont="1" applyBorder="1" applyAlignment="1">
      <alignment horizontal="center" vertical="center"/>
    </xf>
    <xf numFmtId="0" fontId="17" fillId="0" borderId="36" xfId="1" applyFont="1" applyBorder="1" applyAlignment="1">
      <alignment horizontal="center" vertical="center"/>
    </xf>
    <xf numFmtId="0" fontId="17" fillId="0" borderId="24" xfId="1" applyFont="1" applyBorder="1" applyAlignment="1">
      <alignment horizontal="center" vertical="center"/>
    </xf>
    <xf numFmtId="0" fontId="17" fillId="0" borderId="15" xfId="1" applyFont="1" applyFill="1" applyBorder="1" applyAlignment="1">
      <alignment horizontal="center" vertical="center"/>
    </xf>
    <xf numFmtId="0" fontId="17" fillId="0" borderId="37" xfId="1" applyFont="1" applyFill="1" applyBorder="1" applyAlignment="1">
      <alignment horizontal="center" vertical="center"/>
    </xf>
    <xf numFmtId="0" fontId="17" fillId="0" borderId="25" xfId="1" applyFont="1" applyFill="1" applyBorder="1" applyAlignment="1">
      <alignment horizontal="center" vertical="center"/>
    </xf>
    <xf numFmtId="0" fontId="16" fillId="0" borderId="57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0" fontId="16" fillId="0" borderId="58" xfId="1" applyFont="1" applyBorder="1" applyAlignment="1">
      <alignment horizontal="center" vertical="center"/>
    </xf>
    <xf numFmtId="0" fontId="17" fillId="0" borderId="18" xfId="1" applyFont="1" applyFill="1" applyBorder="1" applyAlignment="1">
      <alignment horizontal="center" vertical="center"/>
    </xf>
    <xf numFmtId="0" fontId="17" fillId="0" borderId="15" xfId="1" applyFont="1" applyBorder="1" applyAlignment="1">
      <alignment horizontal="center" vertical="center"/>
    </xf>
    <xf numFmtId="0" fontId="17" fillId="0" borderId="18" xfId="1" applyFont="1" applyBorder="1" applyAlignment="1">
      <alignment horizontal="center" vertical="center"/>
    </xf>
    <xf numFmtId="0" fontId="17" fillId="0" borderId="25" xfId="1" applyFont="1" applyBorder="1" applyAlignment="1">
      <alignment horizontal="center" vertical="center"/>
    </xf>
    <xf numFmtId="164" fontId="16" fillId="0" borderId="42" xfId="1" applyNumberFormat="1" applyFont="1" applyBorder="1" applyAlignment="1">
      <alignment horizontal="center" vertical="center"/>
    </xf>
    <xf numFmtId="0" fontId="14" fillId="0" borderId="0" xfId="1" applyFont="1" applyAlignment="1">
      <alignment horizontal="center"/>
    </xf>
    <xf numFmtId="0" fontId="11" fillId="3" borderId="64" xfId="1" applyFont="1" applyFill="1" applyBorder="1" applyAlignment="1">
      <alignment horizontal="center"/>
    </xf>
    <xf numFmtId="0" fontId="11" fillId="3" borderId="65" xfId="1" applyFont="1" applyFill="1" applyBorder="1" applyAlignment="1">
      <alignment horizontal="center"/>
    </xf>
    <xf numFmtId="0" fontId="11" fillId="3" borderId="66" xfId="1" applyFont="1" applyFill="1" applyBorder="1" applyAlignment="1">
      <alignment horizontal="center"/>
    </xf>
    <xf numFmtId="0" fontId="20" fillId="0" borderId="14" xfId="1" applyFont="1" applyBorder="1" applyAlignment="1">
      <alignment horizontal="center" vertical="center" wrapText="1"/>
    </xf>
    <xf numFmtId="0" fontId="20" fillId="0" borderId="24" xfId="1" applyFont="1" applyBorder="1" applyAlignment="1">
      <alignment horizontal="center" vertical="center" wrapText="1"/>
    </xf>
    <xf numFmtId="0" fontId="20" fillId="0" borderId="15" xfId="1" applyFont="1" applyBorder="1" applyAlignment="1">
      <alignment horizontal="center" vertical="center"/>
    </xf>
    <xf numFmtId="0" fontId="20" fillId="0" borderId="25" xfId="1" applyFont="1" applyBorder="1" applyAlignment="1">
      <alignment horizontal="center" vertical="center"/>
    </xf>
    <xf numFmtId="0" fontId="20" fillId="0" borderId="59" xfId="1" applyFont="1" applyBorder="1" applyAlignment="1">
      <alignment horizontal="center" vertical="center"/>
    </xf>
    <xf numFmtId="0" fontId="20" fillId="0" borderId="60" xfId="1" applyFont="1" applyBorder="1" applyAlignment="1">
      <alignment horizontal="center" vertical="center"/>
    </xf>
    <xf numFmtId="0" fontId="20" fillId="0" borderId="16" xfId="1" applyFont="1" applyBorder="1" applyAlignment="1">
      <alignment horizontal="center" vertical="center"/>
    </xf>
    <xf numFmtId="0" fontId="20" fillId="0" borderId="28" xfId="1" applyFont="1" applyBorder="1" applyAlignment="1">
      <alignment horizontal="center" vertical="center"/>
    </xf>
    <xf numFmtId="2" fontId="20" fillId="0" borderId="61" xfId="1" applyNumberFormat="1" applyFont="1" applyBorder="1" applyAlignment="1">
      <alignment horizontal="center" vertical="center" wrapText="1"/>
    </xf>
    <xf numFmtId="2" fontId="20" fillId="0" borderId="62" xfId="1" applyNumberFormat="1" applyFont="1" applyBorder="1" applyAlignment="1">
      <alignment horizontal="center" vertical="center" wrapText="1"/>
    </xf>
    <xf numFmtId="0" fontId="20" fillId="0" borderId="14" xfId="1" applyFont="1" applyBorder="1" applyAlignment="1">
      <alignment horizontal="center" vertical="center"/>
    </xf>
    <xf numFmtId="0" fontId="20" fillId="0" borderId="7" xfId="1" applyFont="1" applyBorder="1" applyAlignment="1">
      <alignment horizontal="center" vertical="center"/>
    </xf>
    <xf numFmtId="0" fontId="20" fillId="0" borderId="51" xfId="1" applyFont="1" applyBorder="1" applyAlignment="1">
      <alignment horizontal="center" vertical="center"/>
    </xf>
    <xf numFmtId="0" fontId="20" fillId="0" borderId="47" xfId="1" applyFont="1" applyBorder="1" applyAlignment="1">
      <alignment horizontal="center" vertical="center" wrapText="1"/>
    </xf>
    <xf numFmtId="0" fontId="20" fillId="0" borderId="31" xfId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center" vertical="center" wrapText="1"/>
    </xf>
    <xf numFmtId="0" fontId="20" fillId="0" borderId="5" xfId="1" applyFont="1" applyBorder="1" applyAlignment="1">
      <alignment horizontal="center" vertical="center" wrapText="1"/>
    </xf>
    <xf numFmtId="49" fontId="1" fillId="0" borderId="0" xfId="1" applyNumberFormat="1" applyFont="1" applyAlignment="1">
      <alignment vertical="center"/>
    </xf>
  </cellXfs>
  <cellStyles count="2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Обычный" xfId="0" builtinId="0"/>
    <cellStyle name="Обычный 2" xfId="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'K-44'!$C$18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'K-44'!$C$19:$C$78</c:f>
              <c:numCache>
                <c:formatCode>0.00</c:formatCode>
                <c:ptCount val="60"/>
                <c:pt idx="0">
                  <c:v>43.85</c:v>
                </c:pt>
                <c:pt idx="1">
                  <c:v>42.54</c:v>
                </c:pt>
                <c:pt idx="2">
                  <c:v>42.8</c:v>
                </c:pt>
                <c:pt idx="3">
                  <c:v>45.15</c:v>
                </c:pt>
                <c:pt idx="4">
                  <c:v>45.05</c:v>
                </c:pt>
                <c:pt idx="5">
                  <c:v>42.84</c:v>
                </c:pt>
                <c:pt idx="6">
                  <c:v>44.13</c:v>
                </c:pt>
                <c:pt idx="7">
                  <c:v>42.51</c:v>
                </c:pt>
                <c:pt idx="8">
                  <c:v>42.77</c:v>
                </c:pt>
                <c:pt idx="9">
                  <c:v>44.44</c:v>
                </c:pt>
                <c:pt idx="10">
                  <c:v>42.37</c:v>
                </c:pt>
                <c:pt idx="11">
                  <c:v>42.84</c:v>
                </c:pt>
                <c:pt idx="12">
                  <c:v>42.66</c:v>
                </c:pt>
                <c:pt idx="13">
                  <c:v>42.53</c:v>
                </c:pt>
                <c:pt idx="14">
                  <c:v>42.42</c:v>
                </c:pt>
                <c:pt idx="15">
                  <c:v>42.32</c:v>
                </c:pt>
                <c:pt idx="16">
                  <c:v>42.38</c:v>
                </c:pt>
                <c:pt idx="17">
                  <c:v>42.38</c:v>
                </c:pt>
                <c:pt idx="18">
                  <c:v>42.38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'K-44'!$D$18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'K-44'!$D$19:$D$78</c:f>
              <c:numCache>
                <c:formatCode>0.00</c:formatCode>
                <c:ptCount val="60"/>
                <c:pt idx="0">
                  <c:v>43.48</c:v>
                </c:pt>
                <c:pt idx="1">
                  <c:v>42.5</c:v>
                </c:pt>
                <c:pt idx="2">
                  <c:v>42.33</c:v>
                </c:pt>
                <c:pt idx="3">
                  <c:v>42.31</c:v>
                </c:pt>
                <c:pt idx="4">
                  <c:v>42.45</c:v>
                </c:pt>
                <c:pt idx="5">
                  <c:v>42.35</c:v>
                </c:pt>
                <c:pt idx="6">
                  <c:v>42.45</c:v>
                </c:pt>
                <c:pt idx="7">
                  <c:v>42.37</c:v>
                </c:pt>
                <c:pt idx="8">
                  <c:v>42.38</c:v>
                </c:pt>
                <c:pt idx="9">
                  <c:v>42.29</c:v>
                </c:pt>
                <c:pt idx="10">
                  <c:v>42.24</c:v>
                </c:pt>
                <c:pt idx="11">
                  <c:v>42.34</c:v>
                </c:pt>
                <c:pt idx="12">
                  <c:v>42.17</c:v>
                </c:pt>
                <c:pt idx="13">
                  <c:v>42.3</c:v>
                </c:pt>
                <c:pt idx="14">
                  <c:v>42.42</c:v>
                </c:pt>
                <c:pt idx="15">
                  <c:v>42.38</c:v>
                </c:pt>
                <c:pt idx="16">
                  <c:v>42.33</c:v>
                </c:pt>
                <c:pt idx="17">
                  <c:v>42.34</c:v>
                </c:pt>
                <c:pt idx="18">
                  <c:v>42.43</c:v>
                </c:pt>
                <c:pt idx="19">
                  <c:v>42.29</c:v>
                </c:pt>
                <c:pt idx="20">
                  <c:v>42.28</c:v>
                </c:pt>
                <c:pt idx="21">
                  <c:v>42.44</c:v>
                </c:pt>
                <c:pt idx="22">
                  <c:v>42.45</c:v>
                </c:pt>
                <c:pt idx="23">
                  <c:v>42.44</c:v>
                </c:pt>
                <c:pt idx="24">
                  <c:v>42.61</c:v>
                </c:pt>
                <c:pt idx="25">
                  <c:v>42.48</c:v>
                </c:pt>
                <c:pt idx="26">
                  <c:v>42.38</c:v>
                </c:pt>
                <c:pt idx="27">
                  <c:v>42.35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'K-44'!$E$18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'K-44'!$E$19:$E$78</c:f>
              <c:numCache>
                <c:formatCode>0.00</c:formatCode>
                <c:ptCount val="60"/>
                <c:pt idx="0">
                  <c:v>42.96</c:v>
                </c:pt>
                <c:pt idx="1">
                  <c:v>42.48</c:v>
                </c:pt>
                <c:pt idx="2">
                  <c:v>42.27</c:v>
                </c:pt>
                <c:pt idx="3">
                  <c:v>42.25</c:v>
                </c:pt>
                <c:pt idx="4">
                  <c:v>42.32</c:v>
                </c:pt>
                <c:pt idx="5">
                  <c:v>42.25</c:v>
                </c:pt>
                <c:pt idx="6">
                  <c:v>42.12</c:v>
                </c:pt>
                <c:pt idx="7">
                  <c:v>42.63</c:v>
                </c:pt>
                <c:pt idx="8">
                  <c:v>42.3</c:v>
                </c:pt>
                <c:pt idx="9">
                  <c:v>42.24</c:v>
                </c:pt>
                <c:pt idx="10">
                  <c:v>42.27</c:v>
                </c:pt>
                <c:pt idx="11">
                  <c:v>43.61</c:v>
                </c:pt>
                <c:pt idx="12">
                  <c:v>44.16</c:v>
                </c:pt>
                <c:pt idx="13">
                  <c:v>43.18</c:v>
                </c:pt>
                <c:pt idx="14">
                  <c:v>42.45</c:v>
                </c:pt>
                <c:pt idx="15">
                  <c:v>42.15</c:v>
                </c:pt>
                <c:pt idx="16">
                  <c:v>42.83</c:v>
                </c:pt>
                <c:pt idx="17">
                  <c:v>42.25</c:v>
                </c:pt>
                <c:pt idx="18">
                  <c:v>42.37</c:v>
                </c:pt>
                <c:pt idx="19">
                  <c:v>42.43</c:v>
                </c:pt>
                <c:pt idx="20">
                  <c:v>42.26</c:v>
                </c:pt>
                <c:pt idx="21">
                  <c:v>42.22</c:v>
                </c:pt>
                <c:pt idx="22">
                  <c:v>42.32</c:v>
                </c:pt>
                <c:pt idx="23">
                  <c:v>42.1</c:v>
                </c:pt>
                <c:pt idx="24">
                  <c:v>42.28</c:v>
                </c:pt>
                <c:pt idx="25">
                  <c:v>42.09</c:v>
                </c:pt>
                <c:pt idx="26">
                  <c:v>42.3</c:v>
                </c:pt>
                <c:pt idx="27">
                  <c:v>42.13</c:v>
                </c:pt>
                <c:pt idx="28">
                  <c:v>42.26</c:v>
                </c:pt>
                <c:pt idx="29">
                  <c:v>42.12</c:v>
                </c:pt>
                <c:pt idx="30">
                  <c:v>42.22</c:v>
                </c:pt>
                <c:pt idx="31">
                  <c:v>42.31</c:v>
                </c:pt>
                <c:pt idx="32">
                  <c:v>42.24</c:v>
                </c:pt>
                <c:pt idx="33">
                  <c:v>42.11</c:v>
                </c:pt>
                <c:pt idx="34">
                  <c:v>42.12</c:v>
                </c:pt>
                <c:pt idx="35">
                  <c:v>42.53</c:v>
                </c:pt>
                <c:pt idx="36">
                  <c:v>42.11</c:v>
                </c:pt>
                <c:pt idx="37">
                  <c:v>42.46</c:v>
                </c:pt>
                <c:pt idx="38">
                  <c:v>42.2</c:v>
                </c:pt>
                <c:pt idx="39">
                  <c:v>42.18</c:v>
                </c:pt>
                <c:pt idx="40">
                  <c:v>42.06</c:v>
                </c:pt>
                <c:pt idx="41">
                  <c:v>42.08</c:v>
                </c:pt>
                <c:pt idx="42">
                  <c:v>42.26</c:v>
                </c:pt>
                <c:pt idx="43">
                  <c:v>43.49</c:v>
                </c:pt>
                <c:pt idx="44">
                  <c:v>42.08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'K-44'!$F$18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'K-44'!$F$19:$F$78</c:f>
              <c:numCache>
                <c:formatCode>0.00</c:formatCode>
                <c:ptCount val="60"/>
                <c:pt idx="0">
                  <c:v>42.88</c:v>
                </c:pt>
                <c:pt idx="1">
                  <c:v>42.76</c:v>
                </c:pt>
                <c:pt idx="2">
                  <c:v>42.91</c:v>
                </c:pt>
                <c:pt idx="3">
                  <c:v>43.03</c:v>
                </c:pt>
                <c:pt idx="4">
                  <c:v>42.72</c:v>
                </c:pt>
                <c:pt idx="5">
                  <c:v>42.59</c:v>
                </c:pt>
                <c:pt idx="6">
                  <c:v>42.49</c:v>
                </c:pt>
                <c:pt idx="7">
                  <c:v>42.54</c:v>
                </c:pt>
                <c:pt idx="8">
                  <c:v>42.62</c:v>
                </c:pt>
                <c:pt idx="9">
                  <c:v>42.8</c:v>
                </c:pt>
                <c:pt idx="10">
                  <c:v>42.51</c:v>
                </c:pt>
                <c:pt idx="11">
                  <c:v>43.31</c:v>
                </c:pt>
                <c:pt idx="12">
                  <c:v>43.29</c:v>
                </c:pt>
                <c:pt idx="13">
                  <c:v>42.59</c:v>
                </c:pt>
                <c:pt idx="14">
                  <c:v>42.42</c:v>
                </c:pt>
                <c:pt idx="15">
                  <c:v>42.48</c:v>
                </c:pt>
                <c:pt idx="16">
                  <c:v>42.83</c:v>
                </c:pt>
                <c:pt idx="17">
                  <c:v>42.57</c:v>
                </c:pt>
                <c:pt idx="18">
                  <c:v>42.88</c:v>
                </c:pt>
                <c:pt idx="19">
                  <c:v>42.64</c:v>
                </c:pt>
                <c:pt idx="20">
                  <c:v>42.54</c:v>
                </c:pt>
                <c:pt idx="21">
                  <c:v>42.63</c:v>
                </c:pt>
                <c:pt idx="22">
                  <c:v>42.46</c:v>
                </c:pt>
                <c:pt idx="23">
                  <c:v>42.53</c:v>
                </c:pt>
                <c:pt idx="24">
                  <c:v>42.48</c:v>
                </c:pt>
                <c:pt idx="25">
                  <c:v>42.51</c:v>
                </c:pt>
                <c:pt idx="26">
                  <c:v>42.58</c:v>
                </c:pt>
                <c:pt idx="27">
                  <c:v>42.46</c:v>
                </c:pt>
                <c:pt idx="28">
                  <c:v>42.41</c:v>
                </c:pt>
                <c:pt idx="29">
                  <c:v>42.52</c:v>
                </c:pt>
                <c:pt idx="30">
                  <c:v>42.49</c:v>
                </c:pt>
                <c:pt idx="31">
                  <c:v>42.94</c:v>
                </c:pt>
                <c:pt idx="32">
                  <c:v>42.48</c:v>
                </c:pt>
                <c:pt idx="33">
                  <c:v>42.46</c:v>
                </c:pt>
                <c:pt idx="34">
                  <c:v>42.53</c:v>
                </c:pt>
                <c:pt idx="35">
                  <c:v>42.56</c:v>
                </c:pt>
                <c:pt idx="36">
                  <c:v>42.58</c:v>
                </c:pt>
                <c:pt idx="37">
                  <c:v>42.51</c:v>
                </c:pt>
                <c:pt idx="38">
                  <c:v>42.44</c:v>
                </c:pt>
                <c:pt idx="39">
                  <c:v>42.48</c:v>
                </c:pt>
                <c:pt idx="40">
                  <c:v>42.7</c:v>
                </c:pt>
                <c:pt idx="41">
                  <c:v>42.45</c:v>
                </c:pt>
                <c:pt idx="42">
                  <c:v>42.43</c:v>
                </c:pt>
                <c:pt idx="43">
                  <c:v>42.67</c:v>
                </c:pt>
                <c:pt idx="44">
                  <c:v>42.6</c:v>
                </c:pt>
                <c:pt idx="45">
                  <c:v>42.56</c:v>
                </c:pt>
                <c:pt idx="46">
                  <c:v>42.41</c:v>
                </c:pt>
                <c:pt idx="47">
                  <c:v>42.59</c:v>
                </c:pt>
                <c:pt idx="48">
                  <c:v>42.45</c:v>
                </c:pt>
                <c:pt idx="49">
                  <c:v>42.48</c:v>
                </c:pt>
                <c:pt idx="50">
                  <c:v>42.62</c:v>
                </c:pt>
                <c:pt idx="51">
                  <c:v>42.37</c:v>
                </c:pt>
                <c:pt idx="52">
                  <c:v>42.47</c:v>
                </c:pt>
                <c:pt idx="53">
                  <c:v>42.58</c:v>
                </c:pt>
                <c:pt idx="54">
                  <c:v>42.71</c:v>
                </c:pt>
                <c:pt idx="55">
                  <c:v>42.46</c:v>
                </c:pt>
                <c:pt idx="56">
                  <c:v>42.42</c:v>
                </c:pt>
                <c:pt idx="57" formatCode="General">
                  <c:v>42.64</c:v>
                </c:pt>
                <c:pt idx="58" formatCode="General">
                  <c:v>42.36</c:v>
                </c:pt>
                <c:pt idx="59" formatCode="General">
                  <c:v>42.57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'K-44'!$G$18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'K-44'!$G$19:$G$78</c:f>
              <c:numCache>
                <c:formatCode>0.00</c:formatCode>
                <c:ptCount val="60"/>
                <c:pt idx="0">
                  <c:v>43.34</c:v>
                </c:pt>
                <c:pt idx="1">
                  <c:v>42.85</c:v>
                </c:pt>
                <c:pt idx="2">
                  <c:v>43.07</c:v>
                </c:pt>
                <c:pt idx="3">
                  <c:v>42.64</c:v>
                </c:pt>
                <c:pt idx="4">
                  <c:v>42.54</c:v>
                </c:pt>
                <c:pt idx="5">
                  <c:v>42.63</c:v>
                </c:pt>
                <c:pt idx="6">
                  <c:v>42.8</c:v>
                </c:pt>
                <c:pt idx="7">
                  <c:v>42.55</c:v>
                </c:pt>
                <c:pt idx="8">
                  <c:v>42.64</c:v>
                </c:pt>
                <c:pt idx="9">
                  <c:v>42.57</c:v>
                </c:pt>
                <c:pt idx="10">
                  <c:v>42.61</c:v>
                </c:pt>
                <c:pt idx="11">
                  <c:v>42.52</c:v>
                </c:pt>
                <c:pt idx="12">
                  <c:v>42.46</c:v>
                </c:pt>
                <c:pt idx="13">
                  <c:v>42.61</c:v>
                </c:pt>
                <c:pt idx="14">
                  <c:v>42.76</c:v>
                </c:pt>
                <c:pt idx="15">
                  <c:v>42.8</c:v>
                </c:pt>
                <c:pt idx="16">
                  <c:v>42.72</c:v>
                </c:pt>
                <c:pt idx="17">
                  <c:v>42.87</c:v>
                </c:pt>
                <c:pt idx="18">
                  <c:v>43.52</c:v>
                </c:pt>
                <c:pt idx="19">
                  <c:v>42.68</c:v>
                </c:pt>
                <c:pt idx="20">
                  <c:v>42.43</c:v>
                </c:pt>
                <c:pt idx="21">
                  <c:v>42.59</c:v>
                </c:pt>
                <c:pt idx="22">
                  <c:v>42.52</c:v>
                </c:pt>
                <c:pt idx="23">
                  <c:v>42.43</c:v>
                </c:pt>
                <c:pt idx="24">
                  <c:v>42.54</c:v>
                </c:pt>
                <c:pt idx="25">
                  <c:v>42.62</c:v>
                </c:pt>
                <c:pt idx="26">
                  <c:v>42.54</c:v>
                </c:pt>
                <c:pt idx="27">
                  <c:v>42.58</c:v>
                </c:pt>
                <c:pt idx="28">
                  <c:v>42.43</c:v>
                </c:pt>
                <c:pt idx="29">
                  <c:v>42.36</c:v>
                </c:pt>
                <c:pt idx="30">
                  <c:v>42.77</c:v>
                </c:pt>
                <c:pt idx="31">
                  <c:v>42.46</c:v>
                </c:pt>
                <c:pt idx="32">
                  <c:v>42.52</c:v>
                </c:pt>
                <c:pt idx="33">
                  <c:v>42.62</c:v>
                </c:pt>
                <c:pt idx="34">
                  <c:v>42.68</c:v>
                </c:pt>
                <c:pt idx="35">
                  <c:v>42.39</c:v>
                </c:pt>
                <c:pt idx="36">
                  <c:v>42.58</c:v>
                </c:pt>
                <c:pt idx="37">
                  <c:v>42.61</c:v>
                </c:pt>
                <c:pt idx="38">
                  <c:v>42.57</c:v>
                </c:pt>
                <c:pt idx="39">
                  <c:v>42.52</c:v>
                </c:pt>
                <c:pt idx="40">
                  <c:v>42.72</c:v>
                </c:pt>
                <c:pt idx="41">
                  <c:v>42.72</c:v>
                </c:pt>
              </c:numCache>
            </c:numRef>
          </c:val>
        </c:ser>
        <c:ser>
          <c:idx val="5"/>
          <c:order val="5"/>
          <c:tx>
            <c:strRef>
              <c:f>'K-44'!$H$18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'K-44'!$B$19:$B$78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'K-44'!$H$19:$H$78</c:f>
              <c:numCache>
                <c:formatCode>0.00</c:formatCode>
                <c:ptCount val="60"/>
                <c:pt idx="0">
                  <c:v>42.98</c:v>
                </c:pt>
                <c:pt idx="1">
                  <c:v>42.35</c:v>
                </c:pt>
                <c:pt idx="2">
                  <c:v>42.41</c:v>
                </c:pt>
                <c:pt idx="3">
                  <c:v>42.43</c:v>
                </c:pt>
                <c:pt idx="4">
                  <c:v>42.52</c:v>
                </c:pt>
                <c:pt idx="5">
                  <c:v>42.5</c:v>
                </c:pt>
                <c:pt idx="6">
                  <c:v>42.4</c:v>
                </c:pt>
                <c:pt idx="7">
                  <c:v>42.46</c:v>
                </c:pt>
                <c:pt idx="8">
                  <c:v>42.46</c:v>
                </c:pt>
                <c:pt idx="9">
                  <c:v>42.56</c:v>
                </c:pt>
                <c:pt idx="10">
                  <c:v>42.6</c:v>
                </c:pt>
                <c:pt idx="11">
                  <c:v>42.6</c:v>
                </c:pt>
                <c:pt idx="12">
                  <c:v>42.37</c:v>
                </c:pt>
                <c:pt idx="13">
                  <c:v>42.56</c:v>
                </c:pt>
                <c:pt idx="14">
                  <c:v>42.59</c:v>
                </c:pt>
                <c:pt idx="15">
                  <c:v>42.56</c:v>
                </c:pt>
                <c:pt idx="16">
                  <c:v>42.48</c:v>
                </c:pt>
                <c:pt idx="17">
                  <c:v>42.53</c:v>
                </c:pt>
                <c:pt idx="18">
                  <c:v>42.3</c:v>
                </c:pt>
                <c:pt idx="19">
                  <c:v>42.47</c:v>
                </c:pt>
                <c:pt idx="20">
                  <c:v>42.3</c:v>
                </c:pt>
                <c:pt idx="21">
                  <c:v>42.95</c:v>
                </c:pt>
                <c:pt idx="22">
                  <c:v>42.52</c:v>
                </c:pt>
                <c:pt idx="23">
                  <c:v>43.37</c:v>
                </c:pt>
                <c:pt idx="24">
                  <c:v>42.49</c:v>
                </c:pt>
                <c:pt idx="25">
                  <c:v>42.57</c:v>
                </c:pt>
                <c:pt idx="26">
                  <c:v>42.6</c:v>
                </c:pt>
                <c:pt idx="27">
                  <c:v>42.34</c:v>
                </c:pt>
                <c:pt idx="28">
                  <c:v>42.35</c:v>
                </c:pt>
                <c:pt idx="29">
                  <c:v>42.36</c:v>
                </c:pt>
                <c:pt idx="30">
                  <c:v>42.88</c:v>
                </c:pt>
                <c:pt idx="31">
                  <c:v>43.36</c:v>
                </c:pt>
                <c:pt idx="32">
                  <c:v>43.76</c:v>
                </c:pt>
                <c:pt idx="33">
                  <c:v>43.29</c:v>
                </c:pt>
                <c:pt idx="34">
                  <c:v>43.45</c:v>
                </c:pt>
                <c:pt idx="35">
                  <c:v>42.61</c:v>
                </c:pt>
                <c:pt idx="36">
                  <c:v>42.46</c:v>
                </c:pt>
                <c:pt idx="37">
                  <c:v>42.56</c:v>
                </c:pt>
                <c:pt idx="38">
                  <c:v>42.61</c:v>
                </c:pt>
                <c:pt idx="39">
                  <c:v>42.61</c:v>
                </c:pt>
                <c:pt idx="40">
                  <c:v>42.72</c:v>
                </c:pt>
                <c:pt idx="41">
                  <c:v>42.62</c:v>
                </c:pt>
              </c:numCache>
            </c:numRef>
          </c:val>
        </c:ser>
        <c:marker val="1"/>
        <c:axId val="137237632"/>
        <c:axId val="137239168"/>
      </c:lineChart>
      <c:catAx>
        <c:axId val="137237632"/>
        <c:scaling>
          <c:orientation val="minMax"/>
        </c:scaling>
        <c:axPos val="b"/>
        <c:numFmt formatCode="General" sourceLinked="1"/>
        <c:majorTickMark val="none"/>
        <c:tickLblPos val="nextTo"/>
        <c:crossAx val="137239168"/>
        <c:crosses val="autoZero"/>
        <c:auto val="1"/>
        <c:lblAlgn val="ctr"/>
        <c:lblOffset val="100"/>
      </c:catAx>
      <c:valAx>
        <c:axId val="137239168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723763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7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'NFS Kozaks'!$C$18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Kozaks'!$C$19:$C$71</c:f>
              <c:numCache>
                <c:formatCode>0.00</c:formatCode>
                <c:ptCount val="53"/>
                <c:pt idx="0">
                  <c:v>42.82</c:v>
                </c:pt>
                <c:pt idx="1">
                  <c:v>42.48</c:v>
                </c:pt>
                <c:pt idx="2">
                  <c:v>43.61</c:v>
                </c:pt>
                <c:pt idx="3">
                  <c:v>42.11</c:v>
                </c:pt>
                <c:pt idx="4">
                  <c:v>42.43</c:v>
                </c:pt>
                <c:pt idx="5">
                  <c:v>42.35</c:v>
                </c:pt>
                <c:pt idx="6">
                  <c:v>42.36</c:v>
                </c:pt>
                <c:pt idx="7">
                  <c:v>42.39</c:v>
                </c:pt>
                <c:pt idx="8">
                  <c:v>42.21</c:v>
                </c:pt>
                <c:pt idx="9">
                  <c:v>42.34</c:v>
                </c:pt>
                <c:pt idx="10">
                  <c:v>42.23</c:v>
                </c:pt>
                <c:pt idx="11">
                  <c:v>42.31</c:v>
                </c:pt>
                <c:pt idx="12">
                  <c:v>42.3</c:v>
                </c:pt>
                <c:pt idx="13">
                  <c:v>42.15</c:v>
                </c:pt>
                <c:pt idx="14">
                  <c:v>42.43</c:v>
                </c:pt>
                <c:pt idx="15">
                  <c:v>42.28</c:v>
                </c:pt>
                <c:pt idx="16">
                  <c:v>42.18</c:v>
                </c:pt>
                <c:pt idx="17">
                  <c:v>42.07</c:v>
                </c:pt>
                <c:pt idx="18">
                  <c:v>42.04</c:v>
                </c:pt>
                <c:pt idx="19">
                  <c:v>42.22</c:v>
                </c:pt>
                <c:pt idx="20">
                  <c:v>42.18</c:v>
                </c:pt>
                <c:pt idx="21">
                  <c:v>42.18</c:v>
                </c:pt>
                <c:pt idx="22">
                  <c:v>42.11</c:v>
                </c:pt>
                <c:pt idx="23">
                  <c:v>42.09</c:v>
                </c:pt>
                <c:pt idx="24">
                  <c:v>42.47</c:v>
                </c:pt>
                <c:pt idx="25">
                  <c:v>42.48</c:v>
                </c:pt>
                <c:pt idx="26">
                  <c:v>42.33</c:v>
                </c:pt>
                <c:pt idx="27">
                  <c:v>42.85</c:v>
                </c:pt>
                <c:pt idx="28">
                  <c:v>42.39</c:v>
                </c:pt>
                <c:pt idx="29">
                  <c:v>42.24</c:v>
                </c:pt>
                <c:pt idx="30">
                  <c:v>42.24</c:v>
                </c:pt>
                <c:pt idx="31">
                  <c:v>42.34</c:v>
                </c:pt>
                <c:pt idx="32">
                  <c:v>42.28</c:v>
                </c:pt>
                <c:pt idx="33">
                  <c:v>42.21</c:v>
                </c:pt>
                <c:pt idx="34">
                  <c:v>42.4</c:v>
                </c:pt>
                <c:pt idx="35">
                  <c:v>42.59</c:v>
                </c:pt>
                <c:pt idx="36">
                  <c:v>42.47</c:v>
                </c:pt>
                <c:pt idx="37">
                  <c:v>42.46</c:v>
                </c:pt>
                <c:pt idx="38">
                  <c:v>42.23</c:v>
                </c:pt>
                <c:pt idx="39">
                  <c:v>42.41</c:v>
                </c:pt>
                <c:pt idx="40">
                  <c:v>42.66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'NFS Kozaks'!$D$18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Kozaks'!$D$19:$D$71</c:f>
              <c:numCache>
                <c:formatCode>0.00</c:formatCode>
                <c:ptCount val="53"/>
                <c:pt idx="0">
                  <c:v>43.31</c:v>
                </c:pt>
                <c:pt idx="1">
                  <c:v>42.56</c:v>
                </c:pt>
                <c:pt idx="2">
                  <c:v>42.7</c:v>
                </c:pt>
                <c:pt idx="3">
                  <c:v>42.62</c:v>
                </c:pt>
                <c:pt idx="4">
                  <c:v>42.56</c:v>
                </c:pt>
                <c:pt idx="5">
                  <c:v>42.69</c:v>
                </c:pt>
                <c:pt idx="6">
                  <c:v>42.44</c:v>
                </c:pt>
                <c:pt idx="7">
                  <c:v>42.57</c:v>
                </c:pt>
                <c:pt idx="8">
                  <c:v>42.46</c:v>
                </c:pt>
                <c:pt idx="9">
                  <c:v>42.61</c:v>
                </c:pt>
                <c:pt idx="10">
                  <c:v>42.62</c:v>
                </c:pt>
                <c:pt idx="11">
                  <c:v>42.44</c:v>
                </c:pt>
                <c:pt idx="12">
                  <c:v>42.45</c:v>
                </c:pt>
                <c:pt idx="13">
                  <c:v>42.51</c:v>
                </c:pt>
                <c:pt idx="14">
                  <c:v>42.6</c:v>
                </c:pt>
                <c:pt idx="15">
                  <c:v>42.59</c:v>
                </c:pt>
                <c:pt idx="16">
                  <c:v>42.65</c:v>
                </c:pt>
                <c:pt idx="17">
                  <c:v>42.55</c:v>
                </c:pt>
                <c:pt idx="18">
                  <c:v>42.53</c:v>
                </c:pt>
                <c:pt idx="19">
                  <c:v>42.64</c:v>
                </c:pt>
                <c:pt idx="20">
                  <c:v>42.53</c:v>
                </c:pt>
                <c:pt idx="21">
                  <c:v>42.46</c:v>
                </c:pt>
                <c:pt idx="22">
                  <c:v>42.54</c:v>
                </c:pt>
                <c:pt idx="23">
                  <c:v>42.69</c:v>
                </c:pt>
                <c:pt idx="24">
                  <c:v>42.64</c:v>
                </c:pt>
                <c:pt idx="25">
                  <c:v>42.75</c:v>
                </c:pt>
                <c:pt idx="26">
                  <c:v>42.67</c:v>
                </c:pt>
                <c:pt idx="27">
                  <c:v>42.71</c:v>
                </c:pt>
                <c:pt idx="28">
                  <c:v>42.8</c:v>
                </c:pt>
                <c:pt idx="29">
                  <c:v>42.61</c:v>
                </c:pt>
                <c:pt idx="30">
                  <c:v>42.97</c:v>
                </c:pt>
                <c:pt idx="31">
                  <c:v>42.82</c:v>
                </c:pt>
                <c:pt idx="32">
                  <c:v>42.86</c:v>
                </c:pt>
                <c:pt idx="33">
                  <c:v>43.5</c:v>
                </c:pt>
                <c:pt idx="34">
                  <c:v>42.59</c:v>
                </c:pt>
                <c:pt idx="35">
                  <c:v>42.52</c:v>
                </c:pt>
                <c:pt idx="36">
                  <c:v>42.61</c:v>
                </c:pt>
                <c:pt idx="37">
                  <c:v>42.43</c:v>
                </c:pt>
                <c:pt idx="38">
                  <c:v>42.54</c:v>
                </c:pt>
                <c:pt idx="39">
                  <c:v>42.62</c:v>
                </c:pt>
                <c:pt idx="40">
                  <c:v>42.48</c:v>
                </c:pt>
                <c:pt idx="41">
                  <c:v>42.77</c:v>
                </c:pt>
                <c:pt idx="42">
                  <c:v>42.78</c:v>
                </c:pt>
                <c:pt idx="43">
                  <c:v>42.61</c:v>
                </c:pt>
                <c:pt idx="44">
                  <c:v>42.37</c:v>
                </c:pt>
                <c:pt idx="45">
                  <c:v>43.02</c:v>
                </c:pt>
                <c:pt idx="46">
                  <c:v>42.96</c:v>
                </c:pt>
                <c:pt idx="47">
                  <c:v>43.16</c:v>
                </c:pt>
                <c:pt idx="48">
                  <c:v>43.67</c:v>
                </c:pt>
                <c:pt idx="49">
                  <c:v>43.14</c:v>
                </c:pt>
                <c:pt idx="50">
                  <c:v>43.46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'NFS Kozaks'!$E$18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Kozaks'!$E$19:$E$71</c:f>
              <c:numCache>
                <c:formatCode>0.00</c:formatCode>
                <c:ptCount val="53"/>
                <c:pt idx="0">
                  <c:v>43.12</c:v>
                </c:pt>
                <c:pt idx="1">
                  <c:v>42.63</c:v>
                </c:pt>
                <c:pt idx="2">
                  <c:v>42.42</c:v>
                </c:pt>
                <c:pt idx="3">
                  <c:v>42.36</c:v>
                </c:pt>
                <c:pt idx="4">
                  <c:v>42.42</c:v>
                </c:pt>
                <c:pt idx="5">
                  <c:v>42.26</c:v>
                </c:pt>
                <c:pt idx="6">
                  <c:v>42.25</c:v>
                </c:pt>
                <c:pt idx="7">
                  <c:v>42.38</c:v>
                </c:pt>
                <c:pt idx="8">
                  <c:v>42.4</c:v>
                </c:pt>
                <c:pt idx="9">
                  <c:v>42.42</c:v>
                </c:pt>
                <c:pt idx="10">
                  <c:v>42.52</c:v>
                </c:pt>
                <c:pt idx="11">
                  <c:v>42.42</c:v>
                </c:pt>
                <c:pt idx="12">
                  <c:v>42.33</c:v>
                </c:pt>
                <c:pt idx="13">
                  <c:v>42.26</c:v>
                </c:pt>
                <c:pt idx="14">
                  <c:v>43.08</c:v>
                </c:pt>
                <c:pt idx="15">
                  <c:v>42.59</c:v>
                </c:pt>
                <c:pt idx="16">
                  <c:v>42.3</c:v>
                </c:pt>
                <c:pt idx="17">
                  <c:v>42.34</c:v>
                </c:pt>
                <c:pt idx="18">
                  <c:v>42.34</c:v>
                </c:pt>
                <c:pt idx="19">
                  <c:v>42.42</c:v>
                </c:pt>
                <c:pt idx="20">
                  <c:v>42.43</c:v>
                </c:pt>
                <c:pt idx="21">
                  <c:v>42.54</c:v>
                </c:pt>
                <c:pt idx="22">
                  <c:v>42.47</c:v>
                </c:pt>
                <c:pt idx="23">
                  <c:v>42.52</c:v>
                </c:pt>
                <c:pt idx="24">
                  <c:v>42.36</c:v>
                </c:pt>
                <c:pt idx="25">
                  <c:v>42.59</c:v>
                </c:pt>
                <c:pt idx="26">
                  <c:v>42.34</c:v>
                </c:pt>
                <c:pt idx="27">
                  <c:v>43.03</c:v>
                </c:pt>
                <c:pt idx="28">
                  <c:v>42.38</c:v>
                </c:pt>
                <c:pt idx="29">
                  <c:v>42.55</c:v>
                </c:pt>
                <c:pt idx="30">
                  <c:v>42.54</c:v>
                </c:pt>
                <c:pt idx="31">
                  <c:v>42.3</c:v>
                </c:pt>
                <c:pt idx="32">
                  <c:v>42.43</c:v>
                </c:pt>
                <c:pt idx="33">
                  <c:v>42.86</c:v>
                </c:pt>
                <c:pt idx="34">
                  <c:v>42.49</c:v>
                </c:pt>
                <c:pt idx="35">
                  <c:v>42.86</c:v>
                </c:pt>
                <c:pt idx="36">
                  <c:v>42.6</c:v>
                </c:pt>
                <c:pt idx="37">
                  <c:v>42.62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'NFS Kozaks'!$F$18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Kozaks'!$F$19:$F$71</c:f>
              <c:numCache>
                <c:formatCode>0.00</c:formatCode>
                <c:ptCount val="53"/>
                <c:pt idx="0">
                  <c:v>43.11</c:v>
                </c:pt>
                <c:pt idx="1">
                  <c:v>42.64</c:v>
                </c:pt>
                <c:pt idx="2">
                  <c:v>42.8</c:v>
                </c:pt>
                <c:pt idx="3">
                  <c:v>42.94</c:v>
                </c:pt>
                <c:pt idx="4">
                  <c:v>42.49</c:v>
                </c:pt>
                <c:pt idx="5">
                  <c:v>42.85</c:v>
                </c:pt>
                <c:pt idx="6">
                  <c:v>42.66</c:v>
                </c:pt>
                <c:pt idx="7">
                  <c:v>42.75</c:v>
                </c:pt>
                <c:pt idx="8">
                  <c:v>42.68</c:v>
                </c:pt>
                <c:pt idx="9">
                  <c:v>42.65</c:v>
                </c:pt>
                <c:pt idx="10">
                  <c:v>42.74</c:v>
                </c:pt>
                <c:pt idx="11">
                  <c:v>42.95</c:v>
                </c:pt>
                <c:pt idx="12">
                  <c:v>42.77</c:v>
                </c:pt>
                <c:pt idx="13">
                  <c:v>42.77</c:v>
                </c:pt>
                <c:pt idx="14">
                  <c:v>42.76</c:v>
                </c:pt>
                <c:pt idx="15">
                  <c:v>42.58</c:v>
                </c:pt>
                <c:pt idx="16">
                  <c:v>42.71</c:v>
                </c:pt>
                <c:pt idx="17">
                  <c:v>42.46</c:v>
                </c:pt>
                <c:pt idx="18">
                  <c:v>42.5</c:v>
                </c:pt>
                <c:pt idx="19">
                  <c:v>42.66</c:v>
                </c:pt>
                <c:pt idx="20">
                  <c:v>42.71</c:v>
                </c:pt>
                <c:pt idx="21">
                  <c:v>42.48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'NFS Kozaks'!$G$18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Kozaks'!$G$19:$G$71</c:f>
              <c:numCache>
                <c:formatCode>0.00</c:formatCode>
                <c:ptCount val="53"/>
                <c:pt idx="0">
                  <c:v>43.38</c:v>
                </c:pt>
                <c:pt idx="1">
                  <c:v>42.73</c:v>
                </c:pt>
                <c:pt idx="2">
                  <c:v>42.74</c:v>
                </c:pt>
                <c:pt idx="3">
                  <c:v>42.77</c:v>
                </c:pt>
                <c:pt idx="4">
                  <c:v>43.02</c:v>
                </c:pt>
                <c:pt idx="5">
                  <c:v>42.56</c:v>
                </c:pt>
                <c:pt idx="6">
                  <c:v>42.64</c:v>
                </c:pt>
                <c:pt idx="7">
                  <c:v>42.63</c:v>
                </c:pt>
                <c:pt idx="8">
                  <c:v>42.52</c:v>
                </c:pt>
                <c:pt idx="9">
                  <c:v>42.79</c:v>
                </c:pt>
                <c:pt idx="10">
                  <c:v>42.67</c:v>
                </c:pt>
                <c:pt idx="11">
                  <c:v>42.87</c:v>
                </c:pt>
                <c:pt idx="12">
                  <c:v>42.57</c:v>
                </c:pt>
                <c:pt idx="13">
                  <c:v>42.77</c:v>
                </c:pt>
                <c:pt idx="14">
                  <c:v>42.83</c:v>
                </c:pt>
                <c:pt idx="15">
                  <c:v>42.94</c:v>
                </c:pt>
                <c:pt idx="16">
                  <c:v>44.36</c:v>
                </c:pt>
                <c:pt idx="17">
                  <c:v>43.47</c:v>
                </c:pt>
                <c:pt idx="18">
                  <c:v>44.51</c:v>
                </c:pt>
                <c:pt idx="19">
                  <c:v>42.78</c:v>
                </c:pt>
                <c:pt idx="20">
                  <c:v>42.65</c:v>
                </c:pt>
                <c:pt idx="21">
                  <c:v>42.46</c:v>
                </c:pt>
                <c:pt idx="22">
                  <c:v>42.44</c:v>
                </c:pt>
                <c:pt idx="23">
                  <c:v>42.73</c:v>
                </c:pt>
                <c:pt idx="24">
                  <c:v>42.56</c:v>
                </c:pt>
                <c:pt idx="25">
                  <c:v>42.55</c:v>
                </c:pt>
                <c:pt idx="26">
                  <c:v>42.77</c:v>
                </c:pt>
                <c:pt idx="27">
                  <c:v>42.42</c:v>
                </c:pt>
                <c:pt idx="28">
                  <c:v>42.86</c:v>
                </c:pt>
                <c:pt idx="29">
                  <c:v>42.65</c:v>
                </c:pt>
                <c:pt idx="30">
                  <c:v>42.68</c:v>
                </c:pt>
              </c:numCache>
            </c:numRef>
          </c:val>
        </c:ser>
        <c:ser>
          <c:idx val="5"/>
          <c:order val="5"/>
          <c:tx>
            <c:strRef>
              <c:f>'NFS Kozaks'!$H$18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'NFS Kozaks'!$B$19:$B$71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'NFS Kozaks'!$H$19:$H$71</c:f>
              <c:numCache>
                <c:formatCode>0.00</c:formatCode>
                <c:ptCount val="53"/>
                <c:pt idx="0">
                  <c:v>43.02</c:v>
                </c:pt>
                <c:pt idx="1">
                  <c:v>42.6</c:v>
                </c:pt>
                <c:pt idx="2">
                  <c:v>42.45</c:v>
                </c:pt>
                <c:pt idx="3">
                  <c:v>42.41</c:v>
                </c:pt>
                <c:pt idx="4">
                  <c:v>42.44</c:v>
                </c:pt>
                <c:pt idx="5">
                  <c:v>42.42</c:v>
                </c:pt>
                <c:pt idx="6">
                  <c:v>42.58</c:v>
                </c:pt>
                <c:pt idx="7">
                  <c:v>42.62</c:v>
                </c:pt>
                <c:pt idx="8">
                  <c:v>42.52</c:v>
                </c:pt>
                <c:pt idx="9">
                  <c:v>42.7</c:v>
                </c:pt>
                <c:pt idx="10">
                  <c:v>42.6</c:v>
                </c:pt>
                <c:pt idx="11">
                  <c:v>42.47</c:v>
                </c:pt>
                <c:pt idx="12">
                  <c:v>42.45</c:v>
                </c:pt>
                <c:pt idx="13">
                  <c:v>42.25</c:v>
                </c:pt>
                <c:pt idx="14">
                  <c:v>42.5</c:v>
                </c:pt>
                <c:pt idx="15">
                  <c:v>42.43</c:v>
                </c:pt>
                <c:pt idx="16">
                  <c:v>42.4</c:v>
                </c:pt>
                <c:pt idx="17">
                  <c:v>42.57</c:v>
                </c:pt>
                <c:pt idx="18">
                  <c:v>42.43</c:v>
                </c:pt>
                <c:pt idx="19">
                  <c:v>42.38</c:v>
                </c:pt>
                <c:pt idx="20">
                  <c:v>42.47</c:v>
                </c:pt>
                <c:pt idx="21">
                  <c:v>42.46</c:v>
                </c:pt>
                <c:pt idx="22">
                  <c:v>42.53</c:v>
                </c:pt>
                <c:pt idx="23">
                  <c:v>42.45</c:v>
                </c:pt>
                <c:pt idx="24">
                  <c:v>42.45</c:v>
                </c:pt>
                <c:pt idx="25">
                  <c:v>42.46</c:v>
                </c:pt>
                <c:pt idx="26">
                  <c:v>42.55</c:v>
                </c:pt>
                <c:pt idx="27">
                  <c:v>42.32</c:v>
                </c:pt>
                <c:pt idx="28">
                  <c:v>42.41</c:v>
                </c:pt>
                <c:pt idx="29">
                  <c:v>42.43</c:v>
                </c:pt>
                <c:pt idx="30">
                  <c:v>42.45</c:v>
                </c:pt>
                <c:pt idx="31">
                  <c:v>42.41</c:v>
                </c:pt>
                <c:pt idx="32">
                  <c:v>42.56</c:v>
                </c:pt>
                <c:pt idx="33">
                  <c:v>42.51</c:v>
                </c:pt>
                <c:pt idx="34">
                  <c:v>43.11</c:v>
                </c:pt>
                <c:pt idx="35">
                  <c:v>42.91</c:v>
                </c:pt>
                <c:pt idx="36">
                  <c:v>42.56</c:v>
                </c:pt>
                <c:pt idx="37">
                  <c:v>42.36</c:v>
                </c:pt>
                <c:pt idx="38">
                  <c:v>42.54</c:v>
                </c:pt>
                <c:pt idx="39">
                  <c:v>42.38</c:v>
                </c:pt>
                <c:pt idx="40">
                  <c:v>42.51</c:v>
                </c:pt>
                <c:pt idx="41">
                  <c:v>43.04</c:v>
                </c:pt>
                <c:pt idx="42">
                  <c:v>43.05</c:v>
                </c:pt>
                <c:pt idx="43">
                  <c:v>43.53</c:v>
                </c:pt>
                <c:pt idx="44">
                  <c:v>43.24</c:v>
                </c:pt>
                <c:pt idx="45">
                  <c:v>43.68</c:v>
                </c:pt>
                <c:pt idx="46">
                  <c:v>43.36</c:v>
                </c:pt>
                <c:pt idx="47">
                  <c:v>42.69</c:v>
                </c:pt>
                <c:pt idx="48">
                  <c:v>42.46</c:v>
                </c:pt>
                <c:pt idx="49">
                  <c:v>42.74</c:v>
                </c:pt>
                <c:pt idx="50">
                  <c:v>43.34</c:v>
                </c:pt>
                <c:pt idx="51">
                  <c:v>43.37</c:v>
                </c:pt>
                <c:pt idx="52">
                  <c:v>42.7</c:v>
                </c:pt>
              </c:numCache>
            </c:numRef>
          </c:val>
        </c:ser>
        <c:marker val="1"/>
        <c:axId val="137556736"/>
        <c:axId val="137558272"/>
      </c:lineChart>
      <c:catAx>
        <c:axId val="137556736"/>
        <c:scaling>
          <c:orientation val="minMax"/>
        </c:scaling>
        <c:axPos val="b"/>
        <c:numFmt formatCode="General" sourceLinked="1"/>
        <c:majorTickMark val="none"/>
        <c:tickLblPos val="nextTo"/>
        <c:crossAx val="137558272"/>
        <c:crosses val="autoZero"/>
        <c:auto val="1"/>
        <c:lblAlgn val="ctr"/>
        <c:lblOffset val="100"/>
      </c:catAx>
      <c:valAx>
        <c:axId val="137558272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755673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7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MST!$C$19:$C$72</c:f>
              <c:numCache>
                <c:formatCode>0.00</c:formatCode>
                <c:ptCount val="54"/>
                <c:pt idx="0">
                  <c:v>43.16</c:v>
                </c:pt>
                <c:pt idx="1">
                  <c:v>42.64</c:v>
                </c:pt>
                <c:pt idx="2">
                  <c:v>43.27</c:v>
                </c:pt>
                <c:pt idx="3">
                  <c:v>45.1</c:v>
                </c:pt>
                <c:pt idx="4">
                  <c:v>45.17</c:v>
                </c:pt>
                <c:pt idx="5">
                  <c:v>43.18</c:v>
                </c:pt>
                <c:pt idx="6">
                  <c:v>44.31</c:v>
                </c:pt>
                <c:pt idx="7">
                  <c:v>43.29</c:v>
                </c:pt>
                <c:pt idx="8">
                  <c:v>42.29</c:v>
                </c:pt>
                <c:pt idx="9">
                  <c:v>43.36</c:v>
                </c:pt>
                <c:pt idx="10">
                  <c:v>42.19</c:v>
                </c:pt>
                <c:pt idx="11">
                  <c:v>42.27</c:v>
                </c:pt>
                <c:pt idx="12">
                  <c:v>42.34</c:v>
                </c:pt>
                <c:pt idx="13">
                  <c:v>42.21</c:v>
                </c:pt>
                <c:pt idx="14">
                  <c:v>42.17</c:v>
                </c:pt>
                <c:pt idx="15">
                  <c:v>42.23</c:v>
                </c:pt>
                <c:pt idx="16">
                  <c:v>42.11</c:v>
                </c:pt>
                <c:pt idx="17">
                  <c:v>42.06</c:v>
                </c:pt>
                <c:pt idx="18">
                  <c:v>42.01</c:v>
                </c:pt>
                <c:pt idx="19">
                  <c:v>42.41</c:v>
                </c:pt>
                <c:pt idx="20">
                  <c:v>42.13</c:v>
                </c:pt>
                <c:pt idx="21">
                  <c:v>42.19</c:v>
                </c:pt>
                <c:pt idx="22">
                  <c:v>42.25</c:v>
                </c:pt>
                <c:pt idx="23">
                  <c:v>42.06</c:v>
                </c:pt>
                <c:pt idx="24">
                  <c:v>42.23</c:v>
                </c:pt>
                <c:pt idx="25">
                  <c:v>42.33</c:v>
                </c:pt>
                <c:pt idx="26">
                  <c:v>42.04</c:v>
                </c:pt>
                <c:pt idx="27">
                  <c:v>42.28</c:v>
                </c:pt>
                <c:pt idx="28">
                  <c:v>42.09</c:v>
                </c:pt>
                <c:pt idx="29">
                  <c:v>42.26</c:v>
                </c:pt>
                <c:pt idx="30">
                  <c:v>42.04</c:v>
                </c:pt>
                <c:pt idx="31">
                  <c:v>42.15</c:v>
                </c:pt>
                <c:pt idx="32">
                  <c:v>42.31</c:v>
                </c:pt>
                <c:pt idx="33">
                  <c:v>42.5</c:v>
                </c:pt>
                <c:pt idx="34">
                  <c:v>42.58</c:v>
                </c:pt>
                <c:pt idx="35">
                  <c:v>42.49</c:v>
                </c:pt>
                <c:pt idx="36">
                  <c:v>42.55</c:v>
                </c:pt>
                <c:pt idx="37">
                  <c:v>43.17</c:v>
                </c:pt>
                <c:pt idx="38">
                  <c:v>42.2</c:v>
                </c:pt>
                <c:pt idx="39">
                  <c:v>42.92</c:v>
                </c:pt>
                <c:pt idx="40">
                  <c:v>42.82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MST!$D$19:$D$72</c:f>
              <c:numCache>
                <c:formatCode>0.00</c:formatCode>
                <c:ptCount val="54"/>
                <c:pt idx="0">
                  <c:v>43.21</c:v>
                </c:pt>
                <c:pt idx="1">
                  <c:v>42.54</c:v>
                </c:pt>
                <c:pt idx="2">
                  <c:v>42.65</c:v>
                </c:pt>
                <c:pt idx="3">
                  <c:v>42.62</c:v>
                </c:pt>
                <c:pt idx="4">
                  <c:v>42.6</c:v>
                </c:pt>
                <c:pt idx="5">
                  <c:v>42.66</c:v>
                </c:pt>
                <c:pt idx="6">
                  <c:v>42.51</c:v>
                </c:pt>
                <c:pt idx="7">
                  <c:v>42.37</c:v>
                </c:pt>
                <c:pt idx="8">
                  <c:v>42.46</c:v>
                </c:pt>
                <c:pt idx="9">
                  <c:v>42.58</c:v>
                </c:pt>
                <c:pt idx="10">
                  <c:v>42.99</c:v>
                </c:pt>
                <c:pt idx="11">
                  <c:v>42.53</c:v>
                </c:pt>
                <c:pt idx="12">
                  <c:v>42.59</c:v>
                </c:pt>
                <c:pt idx="13">
                  <c:v>42.55</c:v>
                </c:pt>
                <c:pt idx="14">
                  <c:v>42.5</c:v>
                </c:pt>
                <c:pt idx="15">
                  <c:v>42.54</c:v>
                </c:pt>
                <c:pt idx="16">
                  <c:v>42.65</c:v>
                </c:pt>
                <c:pt idx="17">
                  <c:v>42.64</c:v>
                </c:pt>
                <c:pt idx="18">
                  <c:v>42.6</c:v>
                </c:pt>
                <c:pt idx="19">
                  <c:v>42.37</c:v>
                </c:pt>
                <c:pt idx="20">
                  <c:v>42.62</c:v>
                </c:pt>
                <c:pt idx="21">
                  <c:v>42.48</c:v>
                </c:pt>
                <c:pt idx="22">
                  <c:v>42.45</c:v>
                </c:pt>
                <c:pt idx="23">
                  <c:v>42.54</c:v>
                </c:pt>
                <c:pt idx="24">
                  <c:v>42.45</c:v>
                </c:pt>
                <c:pt idx="25">
                  <c:v>42.37</c:v>
                </c:pt>
                <c:pt idx="26">
                  <c:v>42.85</c:v>
                </c:pt>
                <c:pt idx="27">
                  <c:v>42.79</c:v>
                </c:pt>
                <c:pt idx="28">
                  <c:v>42.6</c:v>
                </c:pt>
                <c:pt idx="29">
                  <c:v>42.4</c:v>
                </c:pt>
                <c:pt idx="30">
                  <c:v>42.44</c:v>
                </c:pt>
                <c:pt idx="31">
                  <c:v>42.6</c:v>
                </c:pt>
                <c:pt idx="32">
                  <c:v>42.35</c:v>
                </c:pt>
                <c:pt idx="33">
                  <c:v>42.47</c:v>
                </c:pt>
                <c:pt idx="34">
                  <c:v>42.65</c:v>
                </c:pt>
                <c:pt idx="35">
                  <c:v>42.38</c:v>
                </c:pt>
                <c:pt idx="36">
                  <c:v>42.55</c:v>
                </c:pt>
                <c:pt idx="37">
                  <c:v>42.5</c:v>
                </c:pt>
                <c:pt idx="38">
                  <c:v>42.34</c:v>
                </c:pt>
                <c:pt idx="39">
                  <c:v>42.53</c:v>
                </c:pt>
                <c:pt idx="40">
                  <c:v>42.42</c:v>
                </c:pt>
                <c:pt idx="41">
                  <c:v>42.4</c:v>
                </c:pt>
                <c:pt idx="42">
                  <c:v>42.64</c:v>
                </c:pt>
                <c:pt idx="43">
                  <c:v>42.51</c:v>
                </c:pt>
                <c:pt idx="44">
                  <c:v>42.57</c:v>
                </c:pt>
                <c:pt idx="45">
                  <c:v>42.48</c:v>
                </c:pt>
                <c:pt idx="46">
                  <c:v>42.39</c:v>
                </c:pt>
                <c:pt idx="47">
                  <c:v>42.62</c:v>
                </c:pt>
                <c:pt idx="48">
                  <c:v>42.56</c:v>
                </c:pt>
                <c:pt idx="49">
                  <c:v>42.44</c:v>
                </c:pt>
                <c:pt idx="50">
                  <c:v>42.74</c:v>
                </c:pt>
                <c:pt idx="51">
                  <c:v>42.54</c:v>
                </c:pt>
                <c:pt idx="52">
                  <c:v>42.67</c:v>
                </c:pt>
                <c:pt idx="53">
                  <c:v>42.53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MST!$E$19:$E$72</c:f>
              <c:numCache>
                <c:formatCode>0.00</c:formatCode>
                <c:ptCount val="54"/>
                <c:pt idx="0">
                  <c:v>42.95</c:v>
                </c:pt>
                <c:pt idx="1">
                  <c:v>42.56</c:v>
                </c:pt>
                <c:pt idx="2">
                  <c:v>42.48</c:v>
                </c:pt>
                <c:pt idx="3">
                  <c:v>42.55</c:v>
                </c:pt>
                <c:pt idx="4">
                  <c:v>42.69</c:v>
                </c:pt>
                <c:pt idx="5">
                  <c:v>42.73</c:v>
                </c:pt>
                <c:pt idx="6">
                  <c:v>42.44</c:v>
                </c:pt>
                <c:pt idx="7">
                  <c:v>42.44</c:v>
                </c:pt>
                <c:pt idx="8">
                  <c:v>42.6</c:v>
                </c:pt>
                <c:pt idx="9">
                  <c:v>42.59</c:v>
                </c:pt>
                <c:pt idx="10">
                  <c:v>42.47</c:v>
                </c:pt>
                <c:pt idx="11">
                  <c:v>42.46</c:v>
                </c:pt>
                <c:pt idx="12">
                  <c:v>42.48</c:v>
                </c:pt>
                <c:pt idx="13">
                  <c:v>42.41</c:v>
                </c:pt>
                <c:pt idx="14">
                  <c:v>42.63</c:v>
                </c:pt>
                <c:pt idx="15">
                  <c:v>42.39</c:v>
                </c:pt>
                <c:pt idx="16">
                  <c:v>42.46</c:v>
                </c:pt>
                <c:pt idx="17">
                  <c:v>42.56</c:v>
                </c:pt>
                <c:pt idx="18">
                  <c:v>42.53</c:v>
                </c:pt>
                <c:pt idx="19">
                  <c:v>42.55</c:v>
                </c:pt>
                <c:pt idx="20">
                  <c:v>42.52</c:v>
                </c:pt>
                <c:pt idx="21">
                  <c:v>42.49</c:v>
                </c:pt>
                <c:pt idx="22">
                  <c:v>42.61</c:v>
                </c:pt>
                <c:pt idx="23">
                  <c:v>42.57</c:v>
                </c:pt>
                <c:pt idx="24">
                  <c:v>42.73</c:v>
                </c:pt>
                <c:pt idx="25">
                  <c:v>42.49</c:v>
                </c:pt>
                <c:pt idx="26">
                  <c:v>42.43</c:v>
                </c:pt>
                <c:pt idx="27">
                  <c:v>42.5</c:v>
                </c:pt>
                <c:pt idx="28">
                  <c:v>42.66</c:v>
                </c:pt>
                <c:pt idx="29">
                  <c:v>42.66</c:v>
                </c:pt>
                <c:pt idx="30">
                  <c:v>42.69</c:v>
                </c:pt>
                <c:pt idx="31">
                  <c:v>42.54</c:v>
                </c:pt>
                <c:pt idx="32">
                  <c:v>42.95</c:v>
                </c:pt>
                <c:pt idx="33">
                  <c:v>42.54</c:v>
                </c:pt>
                <c:pt idx="34">
                  <c:v>42.53</c:v>
                </c:pt>
                <c:pt idx="35">
                  <c:v>42.41</c:v>
                </c:pt>
                <c:pt idx="36">
                  <c:v>42.42</c:v>
                </c:pt>
                <c:pt idx="37">
                  <c:v>42.44</c:v>
                </c:pt>
                <c:pt idx="38">
                  <c:v>42.84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MST!$F$19:$F$72</c:f>
              <c:numCache>
                <c:formatCode>0.00</c:formatCode>
                <c:ptCount val="54"/>
                <c:pt idx="0">
                  <c:v>43.15</c:v>
                </c:pt>
                <c:pt idx="1">
                  <c:v>42.66</c:v>
                </c:pt>
                <c:pt idx="2">
                  <c:v>42.73</c:v>
                </c:pt>
                <c:pt idx="3">
                  <c:v>42.77</c:v>
                </c:pt>
                <c:pt idx="4">
                  <c:v>42.82</c:v>
                </c:pt>
                <c:pt idx="5">
                  <c:v>42.85</c:v>
                </c:pt>
                <c:pt idx="6">
                  <c:v>42.79</c:v>
                </c:pt>
                <c:pt idx="7">
                  <c:v>42.72</c:v>
                </c:pt>
                <c:pt idx="8">
                  <c:v>42.61</c:v>
                </c:pt>
                <c:pt idx="9">
                  <c:v>42.66</c:v>
                </c:pt>
                <c:pt idx="10">
                  <c:v>42.54</c:v>
                </c:pt>
                <c:pt idx="11">
                  <c:v>42.54</c:v>
                </c:pt>
                <c:pt idx="12">
                  <c:v>42.46</c:v>
                </c:pt>
                <c:pt idx="13">
                  <c:v>42.56</c:v>
                </c:pt>
                <c:pt idx="14">
                  <c:v>42.87</c:v>
                </c:pt>
                <c:pt idx="15">
                  <c:v>42.96</c:v>
                </c:pt>
                <c:pt idx="16">
                  <c:v>42.61</c:v>
                </c:pt>
                <c:pt idx="17">
                  <c:v>42.59</c:v>
                </c:pt>
                <c:pt idx="18">
                  <c:v>42.48</c:v>
                </c:pt>
                <c:pt idx="19">
                  <c:v>42.67</c:v>
                </c:pt>
                <c:pt idx="20">
                  <c:v>42.69</c:v>
                </c:pt>
                <c:pt idx="21">
                  <c:v>42.56</c:v>
                </c:pt>
                <c:pt idx="22">
                  <c:v>42.62</c:v>
                </c:pt>
                <c:pt idx="23">
                  <c:v>42.78</c:v>
                </c:pt>
                <c:pt idx="24">
                  <c:v>42.77</c:v>
                </c:pt>
                <c:pt idx="25">
                  <c:v>42.86</c:v>
                </c:pt>
                <c:pt idx="26">
                  <c:v>43.12</c:v>
                </c:pt>
                <c:pt idx="27">
                  <c:v>42.77</c:v>
                </c:pt>
                <c:pt idx="28">
                  <c:v>43.43</c:v>
                </c:pt>
                <c:pt idx="29">
                  <c:v>42.78</c:v>
                </c:pt>
                <c:pt idx="30">
                  <c:v>42.79</c:v>
                </c:pt>
                <c:pt idx="31">
                  <c:v>42.98</c:v>
                </c:pt>
                <c:pt idx="32">
                  <c:v>42.72</c:v>
                </c:pt>
                <c:pt idx="33">
                  <c:v>42.86</c:v>
                </c:pt>
                <c:pt idx="34">
                  <c:v>42.61</c:v>
                </c:pt>
                <c:pt idx="35">
                  <c:v>42.85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MST!$G$19:$G$72</c:f>
              <c:numCache>
                <c:formatCode>0.00</c:formatCode>
                <c:ptCount val="54"/>
                <c:pt idx="0">
                  <c:v>90.96</c:v>
                </c:pt>
                <c:pt idx="1">
                  <c:v>43</c:v>
                </c:pt>
                <c:pt idx="2">
                  <c:v>42.3</c:v>
                </c:pt>
                <c:pt idx="3">
                  <c:v>42.32</c:v>
                </c:pt>
                <c:pt idx="4">
                  <c:v>42.41</c:v>
                </c:pt>
                <c:pt idx="5">
                  <c:v>42.32</c:v>
                </c:pt>
                <c:pt idx="6">
                  <c:v>42.29</c:v>
                </c:pt>
                <c:pt idx="7">
                  <c:v>42.26</c:v>
                </c:pt>
                <c:pt idx="8">
                  <c:v>42.47</c:v>
                </c:pt>
                <c:pt idx="9">
                  <c:v>42.36</c:v>
                </c:pt>
                <c:pt idx="10">
                  <c:v>42.49</c:v>
                </c:pt>
                <c:pt idx="11">
                  <c:v>42.16</c:v>
                </c:pt>
                <c:pt idx="12">
                  <c:v>42.5</c:v>
                </c:pt>
                <c:pt idx="13">
                  <c:v>42.33</c:v>
                </c:pt>
                <c:pt idx="14">
                  <c:v>42.18</c:v>
                </c:pt>
                <c:pt idx="15">
                  <c:v>42.37</c:v>
                </c:pt>
                <c:pt idx="16">
                  <c:v>43.08</c:v>
                </c:pt>
                <c:pt idx="17">
                  <c:v>42.22</c:v>
                </c:pt>
                <c:pt idx="18">
                  <c:v>42.37</c:v>
                </c:pt>
                <c:pt idx="19">
                  <c:v>42.35</c:v>
                </c:pt>
                <c:pt idx="20">
                  <c:v>42.44</c:v>
                </c:pt>
                <c:pt idx="21">
                  <c:v>42.32</c:v>
                </c:pt>
                <c:pt idx="22">
                  <c:v>42.34</c:v>
                </c:pt>
                <c:pt idx="23">
                  <c:v>42.46</c:v>
                </c:pt>
                <c:pt idx="24">
                  <c:v>42.55</c:v>
                </c:pt>
                <c:pt idx="25">
                  <c:v>43.15</c:v>
                </c:pt>
                <c:pt idx="26">
                  <c:v>42.35</c:v>
                </c:pt>
                <c:pt idx="27">
                  <c:v>42.43</c:v>
                </c:pt>
                <c:pt idx="28">
                  <c:v>42.26</c:v>
                </c:pt>
                <c:pt idx="29">
                  <c:v>42.5</c:v>
                </c:pt>
                <c:pt idx="30">
                  <c:v>42.4</c:v>
                </c:pt>
                <c:pt idx="31">
                  <c:v>42.46</c:v>
                </c:pt>
                <c:pt idx="32">
                  <c:v>42.39</c:v>
                </c:pt>
                <c:pt idx="33">
                  <c:v>42.19</c:v>
                </c:pt>
                <c:pt idx="34">
                  <c:v>42.53</c:v>
                </c:pt>
                <c:pt idx="35">
                  <c:v>42.53</c:v>
                </c:pt>
                <c:pt idx="36">
                  <c:v>42.31</c:v>
                </c:pt>
                <c:pt idx="37">
                  <c:v>42.33</c:v>
                </c:pt>
                <c:pt idx="38">
                  <c:v>42.33</c:v>
                </c:pt>
                <c:pt idx="39">
                  <c:v>42.61</c:v>
                </c:pt>
                <c:pt idx="40">
                  <c:v>42.59</c:v>
                </c:pt>
                <c:pt idx="41">
                  <c:v>42.8</c:v>
                </c:pt>
                <c:pt idx="42">
                  <c:v>42.47</c:v>
                </c:pt>
                <c:pt idx="43">
                  <c:v>42.15</c:v>
                </c:pt>
                <c:pt idx="44">
                  <c:v>42.29</c:v>
                </c:pt>
              </c:numCache>
            </c:numRef>
          </c:val>
        </c:ser>
        <c:ser>
          <c:idx val="5"/>
          <c:order val="5"/>
          <c:tx>
            <c:strRef>
              <c:f>MST!$H$18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MST!$H$19:$H$72</c:f>
              <c:numCache>
                <c:formatCode>0.00</c:formatCode>
                <c:ptCount val="54"/>
                <c:pt idx="0">
                  <c:v>44.92</c:v>
                </c:pt>
                <c:pt idx="1">
                  <c:v>42.95</c:v>
                </c:pt>
                <c:pt idx="2">
                  <c:v>44.1</c:v>
                </c:pt>
                <c:pt idx="3">
                  <c:v>43.08</c:v>
                </c:pt>
                <c:pt idx="4">
                  <c:v>42.52</c:v>
                </c:pt>
                <c:pt idx="5">
                  <c:v>42.57</c:v>
                </c:pt>
                <c:pt idx="6">
                  <c:v>42.63</c:v>
                </c:pt>
                <c:pt idx="7">
                  <c:v>42.59</c:v>
                </c:pt>
                <c:pt idx="8">
                  <c:v>42.59</c:v>
                </c:pt>
                <c:pt idx="9">
                  <c:v>42.59</c:v>
                </c:pt>
                <c:pt idx="10">
                  <c:v>42.86</c:v>
                </c:pt>
                <c:pt idx="11">
                  <c:v>43.52</c:v>
                </c:pt>
                <c:pt idx="12">
                  <c:v>43.02</c:v>
                </c:pt>
                <c:pt idx="13">
                  <c:v>43.35</c:v>
                </c:pt>
                <c:pt idx="14">
                  <c:v>42.99</c:v>
                </c:pt>
                <c:pt idx="15">
                  <c:v>42.69</c:v>
                </c:pt>
                <c:pt idx="16">
                  <c:v>42.68</c:v>
                </c:pt>
                <c:pt idx="17">
                  <c:v>42.74</c:v>
                </c:pt>
                <c:pt idx="18">
                  <c:v>43.37</c:v>
                </c:pt>
                <c:pt idx="19">
                  <c:v>42.84</c:v>
                </c:pt>
                <c:pt idx="20">
                  <c:v>42.84</c:v>
                </c:pt>
              </c:numCache>
            </c:numRef>
          </c:val>
        </c:ser>
        <c:marker val="1"/>
        <c:axId val="143855616"/>
        <c:axId val="143857152"/>
      </c:lineChart>
      <c:catAx>
        <c:axId val="143855616"/>
        <c:scaling>
          <c:orientation val="minMax"/>
        </c:scaling>
        <c:axPos val="b"/>
        <c:numFmt formatCode="General" sourceLinked="1"/>
        <c:majorTickMark val="none"/>
        <c:tickLblPos val="nextTo"/>
        <c:crossAx val="143857152"/>
        <c:crosses val="autoZero"/>
        <c:auto val="1"/>
        <c:lblAlgn val="ctr"/>
        <c:lblOffset val="100"/>
      </c:catAx>
      <c:valAx>
        <c:axId val="143857152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385561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7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'Fortuna Racing'!$C$18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Racing'!$C$19:$C$77</c:f>
              <c:numCache>
                <c:formatCode>0.00</c:formatCode>
                <c:ptCount val="59"/>
                <c:pt idx="0">
                  <c:v>42.82</c:v>
                </c:pt>
                <c:pt idx="1">
                  <c:v>42.56</c:v>
                </c:pt>
                <c:pt idx="2">
                  <c:v>43.16</c:v>
                </c:pt>
                <c:pt idx="3">
                  <c:v>42.81</c:v>
                </c:pt>
                <c:pt idx="4">
                  <c:v>42.69</c:v>
                </c:pt>
                <c:pt idx="5">
                  <c:v>42.39</c:v>
                </c:pt>
                <c:pt idx="6">
                  <c:v>42.32</c:v>
                </c:pt>
                <c:pt idx="7">
                  <c:v>42.39</c:v>
                </c:pt>
                <c:pt idx="8">
                  <c:v>42.38</c:v>
                </c:pt>
                <c:pt idx="9">
                  <c:v>42.32</c:v>
                </c:pt>
                <c:pt idx="10">
                  <c:v>42.32</c:v>
                </c:pt>
                <c:pt idx="11">
                  <c:v>42.19</c:v>
                </c:pt>
                <c:pt idx="12">
                  <c:v>42.39</c:v>
                </c:pt>
                <c:pt idx="13">
                  <c:v>42.43</c:v>
                </c:pt>
                <c:pt idx="14">
                  <c:v>42.59</c:v>
                </c:pt>
                <c:pt idx="15">
                  <c:v>42.48</c:v>
                </c:pt>
                <c:pt idx="16">
                  <c:v>42.44</c:v>
                </c:pt>
                <c:pt idx="17">
                  <c:v>42.53</c:v>
                </c:pt>
                <c:pt idx="18">
                  <c:v>42.46</c:v>
                </c:pt>
                <c:pt idx="19">
                  <c:v>42.46</c:v>
                </c:pt>
                <c:pt idx="20">
                  <c:v>42.6</c:v>
                </c:pt>
                <c:pt idx="21">
                  <c:v>42.62</c:v>
                </c:pt>
                <c:pt idx="22">
                  <c:v>42.43</c:v>
                </c:pt>
                <c:pt idx="23">
                  <c:v>43.02</c:v>
                </c:pt>
                <c:pt idx="24">
                  <c:v>42.61</c:v>
                </c:pt>
                <c:pt idx="25">
                  <c:v>43.4</c:v>
                </c:pt>
                <c:pt idx="26">
                  <c:v>43.01</c:v>
                </c:pt>
                <c:pt idx="27">
                  <c:v>42.75</c:v>
                </c:pt>
                <c:pt idx="28">
                  <c:v>42.54</c:v>
                </c:pt>
                <c:pt idx="29">
                  <c:v>42.71</c:v>
                </c:pt>
                <c:pt idx="30">
                  <c:v>42.84</c:v>
                </c:pt>
                <c:pt idx="31">
                  <c:v>42.54</c:v>
                </c:pt>
                <c:pt idx="32">
                  <c:v>42.61</c:v>
                </c:pt>
                <c:pt idx="33">
                  <c:v>42.68</c:v>
                </c:pt>
                <c:pt idx="34">
                  <c:v>42.51</c:v>
                </c:pt>
                <c:pt idx="35">
                  <c:v>42.52</c:v>
                </c:pt>
                <c:pt idx="36">
                  <c:v>42.36</c:v>
                </c:pt>
                <c:pt idx="37">
                  <c:v>42.87</c:v>
                </c:pt>
                <c:pt idx="38">
                  <c:v>42.84</c:v>
                </c:pt>
                <c:pt idx="39">
                  <c:v>43.19</c:v>
                </c:pt>
                <c:pt idx="40">
                  <c:v>43.38</c:v>
                </c:pt>
                <c:pt idx="41">
                  <c:v>44.44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Racing'!$D$19:$D$77</c:f>
              <c:numCache>
                <c:formatCode>0.00</c:formatCode>
                <c:ptCount val="59"/>
                <c:pt idx="0">
                  <c:v>43.53</c:v>
                </c:pt>
                <c:pt idx="1">
                  <c:v>42.73</c:v>
                </c:pt>
                <c:pt idx="2">
                  <c:v>42.75</c:v>
                </c:pt>
                <c:pt idx="3">
                  <c:v>42.65</c:v>
                </c:pt>
                <c:pt idx="4">
                  <c:v>42.92</c:v>
                </c:pt>
                <c:pt idx="5">
                  <c:v>42.81</c:v>
                </c:pt>
                <c:pt idx="6">
                  <c:v>42.69</c:v>
                </c:pt>
                <c:pt idx="7">
                  <c:v>42.78</c:v>
                </c:pt>
                <c:pt idx="8">
                  <c:v>42.8</c:v>
                </c:pt>
                <c:pt idx="9">
                  <c:v>42.67</c:v>
                </c:pt>
                <c:pt idx="10">
                  <c:v>42.63</c:v>
                </c:pt>
                <c:pt idx="11">
                  <c:v>42.68</c:v>
                </c:pt>
                <c:pt idx="12">
                  <c:v>42.67</c:v>
                </c:pt>
                <c:pt idx="13">
                  <c:v>42.73</c:v>
                </c:pt>
                <c:pt idx="14">
                  <c:v>42.54</c:v>
                </c:pt>
                <c:pt idx="15">
                  <c:v>42.67</c:v>
                </c:pt>
                <c:pt idx="16">
                  <c:v>42.84</c:v>
                </c:pt>
                <c:pt idx="17">
                  <c:v>42.87</c:v>
                </c:pt>
                <c:pt idx="18">
                  <c:v>42.88</c:v>
                </c:pt>
                <c:pt idx="19">
                  <c:v>42.86</c:v>
                </c:pt>
                <c:pt idx="20">
                  <c:v>42.63</c:v>
                </c:pt>
                <c:pt idx="21">
                  <c:v>42.6</c:v>
                </c:pt>
                <c:pt idx="22">
                  <c:v>42.75</c:v>
                </c:pt>
                <c:pt idx="23">
                  <c:v>42.63</c:v>
                </c:pt>
                <c:pt idx="24">
                  <c:v>42.66</c:v>
                </c:pt>
                <c:pt idx="25">
                  <c:v>42.65</c:v>
                </c:pt>
                <c:pt idx="26">
                  <c:v>42.66</c:v>
                </c:pt>
                <c:pt idx="27">
                  <c:v>42.7</c:v>
                </c:pt>
                <c:pt idx="28">
                  <c:v>42.88</c:v>
                </c:pt>
                <c:pt idx="29">
                  <c:v>42.85</c:v>
                </c:pt>
                <c:pt idx="30">
                  <c:v>42.67</c:v>
                </c:pt>
                <c:pt idx="31">
                  <c:v>42.65</c:v>
                </c:pt>
                <c:pt idx="32">
                  <c:v>42.76</c:v>
                </c:pt>
                <c:pt idx="33">
                  <c:v>42.66</c:v>
                </c:pt>
                <c:pt idx="34">
                  <c:v>42.63</c:v>
                </c:pt>
                <c:pt idx="35">
                  <c:v>42.77</c:v>
                </c:pt>
                <c:pt idx="36">
                  <c:v>42.82</c:v>
                </c:pt>
                <c:pt idx="37">
                  <c:v>42.62</c:v>
                </c:pt>
                <c:pt idx="38">
                  <c:v>42.66</c:v>
                </c:pt>
                <c:pt idx="39">
                  <c:v>42.92</c:v>
                </c:pt>
                <c:pt idx="40">
                  <c:v>42.79</c:v>
                </c:pt>
                <c:pt idx="41">
                  <c:v>42.72</c:v>
                </c:pt>
                <c:pt idx="42">
                  <c:v>43.7</c:v>
                </c:pt>
                <c:pt idx="43">
                  <c:v>42.81</c:v>
                </c:pt>
                <c:pt idx="44">
                  <c:v>42.79</c:v>
                </c:pt>
                <c:pt idx="45">
                  <c:v>43.28</c:v>
                </c:pt>
                <c:pt idx="46">
                  <c:v>42.89</c:v>
                </c:pt>
                <c:pt idx="47">
                  <c:v>42.76</c:v>
                </c:pt>
                <c:pt idx="48">
                  <c:v>42.86</c:v>
                </c:pt>
                <c:pt idx="49">
                  <c:v>42.85</c:v>
                </c:pt>
                <c:pt idx="50">
                  <c:v>42.67</c:v>
                </c:pt>
                <c:pt idx="51">
                  <c:v>43.05</c:v>
                </c:pt>
                <c:pt idx="52">
                  <c:v>42.62</c:v>
                </c:pt>
                <c:pt idx="53">
                  <c:v>42.97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Racing'!$E$19:$E$77</c:f>
              <c:numCache>
                <c:formatCode>0.00</c:formatCode>
                <c:ptCount val="59"/>
                <c:pt idx="0">
                  <c:v>42.95</c:v>
                </c:pt>
                <c:pt idx="1">
                  <c:v>42.48</c:v>
                </c:pt>
                <c:pt idx="2">
                  <c:v>42.46</c:v>
                </c:pt>
                <c:pt idx="3">
                  <c:v>42.52</c:v>
                </c:pt>
                <c:pt idx="4">
                  <c:v>42.61</c:v>
                </c:pt>
                <c:pt idx="5">
                  <c:v>42.44</c:v>
                </c:pt>
                <c:pt idx="6">
                  <c:v>42.42</c:v>
                </c:pt>
                <c:pt idx="7">
                  <c:v>42.38</c:v>
                </c:pt>
                <c:pt idx="8">
                  <c:v>42.5</c:v>
                </c:pt>
                <c:pt idx="9">
                  <c:v>42.3</c:v>
                </c:pt>
                <c:pt idx="10">
                  <c:v>42.41</c:v>
                </c:pt>
                <c:pt idx="11">
                  <c:v>42.82</c:v>
                </c:pt>
                <c:pt idx="12">
                  <c:v>42.68</c:v>
                </c:pt>
                <c:pt idx="13">
                  <c:v>42.58</c:v>
                </c:pt>
                <c:pt idx="14">
                  <c:v>42.51</c:v>
                </c:pt>
                <c:pt idx="15">
                  <c:v>42.97</c:v>
                </c:pt>
                <c:pt idx="16">
                  <c:v>42.44</c:v>
                </c:pt>
                <c:pt idx="17">
                  <c:v>42.55</c:v>
                </c:pt>
                <c:pt idx="18">
                  <c:v>42.84</c:v>
                </c:pt>
                <c:pt idx="19">
                  <c:v>43.59</c:v>
                </c:pt>
                <c:pt idx="20">
                  <c:v>44.84</c:v>
                </c:pt>
                <c:pt idx="21">
                  <c:v>42.66</c:v>
                </c:pt>
                <c:pt idx="22">
                  <c:v>42.53</c:v>
                </c:pt>
                <c:pt idx="23">
                  <c:v>42.41</c:v>
                </c:pt>
                <c:pt idx="24">
                  <c:v>42.84</c:v>
                </c:pt>
                <c:pt idx="25">
                  <c:v>42.53</c:v>
                </c:pt>
                <c:pt idx="26">
                  <c:v>42.31</c:v>
                </c:pt>
                <c:pt idx="27">
                  <c:v>42.42</c:v>
                </c:pt>
                <c:pt idx="28">
                  <c:v>42.42</c:v>
                </c:pt>
                <c:pt idx="29">
                  <c:v>42.5</c:v>
                </c:pt>
                <c:pt idx="30">
                  <c:v>42.55</c:v>
                </c:pt>
                <c:pt idx="31">
                  <c:v>42.38</c:v>
                </c:pt>
                <c:pt idx="32">
                  <c:v>42.57</c:v>
                </c:pt>
                <c:pt idx="33">
                  <c:v>42.52</c:v>
                </c:pt>
                <c:pt idx="34">
                  <c:v>42.45</c:v>
                </c:pt>
                <c:pt idx="35">
                  <c:v>42.49</c:v>
                </c:pt>
                <c:pt idx="36">
                  <c:v>42.2</c:v>
                </c:pt>
                <c:pt idx="37">
                  <c:v>42.36</c:v>
                </c:pt>
                <c:pt idx="38">
                  <c:v>42.56</c:v>
                </c:pt>
                <c:pt idx="39">
                  <c:v>42.58</c:v>
                </c:pt>
                <c:pt idx="40">
                  <c:v>42.54</c:v>
                </c:pt>
                <c:pt idx="41">
                  <c:v>42.43</c:v>
                </c:pt>
                <c:pt idx="42">
                  <c:v>42.28</c:v>
                </c:pt>
                <c:pt idx="43">
                  <c:v>42.41</c:v>
                </c:pt>
                <c:pt idx="44">
                  <c:v>42.58</c:v>
                </c:pt>
                <c:pt idx="45">
                  <c:v>42.45</c:v>
                </c:pt>
                <c:pt idx="46">
                  <c:v>42.42</c:v>
                </c:pt>
                <c:pt idx="47">
                  <c:v>42.4</c:v>
                </c:pt>
                <c:pt idx="48">
                  <c:v>42.88</c:v>
                </c:pt>
                <c:pt idx="49">
                  <c:v>42.86</c:v>
                </c:pt>
                <c:pt idx="50">
                  <c:v>42.27</c:v>
                </c:pt>
                <c:pt idx="51">
                  <c:v>42.4</c:v>
                </c:pt>
                <c:pt idx="52">
                  <c:v>42.37</c:v>
                </c:pt>
                <c:pt idx="53">
                  <c:v>42.53</c:v>
                </c:pt>
                <c:pt idx="54">
                  <c:v>42.4</c:v>
                </c:pt>
                <c:pt idx="55">
                  <c:v>42.58</c:v>
                </c:pt>
                <c:pt idx="56">
                  <c:v>42.54</c:v>
                </c:pt>
                <c:pt idx="57" formatCode="General">
                  <c:v>42.32</c:v>
                </c:pt>
                <c:pt idx="58" formatCode="General">
                  <c:v>42.46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Racing'!$F$19:$F$77</c:f>
              <c:numCache>
                <c:formatCode>0.00</c:formatCode>
                <c:ptCount val="59"/>
                <c:pt idx="0">
                  <c:v>43.25</c:v>
                </c:pt>
                <c:pt idx="1">
                  <c:v>42.6</c:v>
                </c:pt>
                <c:pt idx="2">
                  <c:v>42.7</c:v>
                </c:pt>
                <c:pt idx="3">
                  <c:v>42.81</c:v>
                </c:pt>
                <c:pt idx="4">
                  <c:v>42.53</c:v>
                </c:pt>
                <c:pt idx="5">
                  <c:v>42.61</c:v>
                </c:pt>
                <c:pt idx="6">
                  <c:v>42.61</c:v>
                </c:pt>
                <c:pt idx="7">
                  <c:v>42.54</c:v>
                </c:pt>
                <c:pt idx="8">
                  <c:v>42.66</c:v>
                </c:pt>
                <c:pt idx="9">
                  <c:v>42.54</c:v>
                </c:pt>
                <c:pt idx="10">
                  <c:v>42.69</c:v>
                </c:pt>
                <c:pt idx="11">
                  <c:v>42.61</c:v>
                </c:pt>
                <c:pt idx="12">
                  <c:v>42.59</c:v>
                </c:pt>
                <c:pt idx="13">
                  <c:v>42.59</c:v>
                </c:pt>
                <c:pt idx="14">
                  <c:v>42.83</c:v>
                </c:pt>
                <c:pt idx="15">
                  <c:v>42.83</c:v>
                </c:pt>
                <c:pt idx="16">
                  <c:v>42.77</c:v>
                </c:pt>
                <c:pt idx="17">
                  <c:v>42.8</c:v>
                </c:pt>
                <c:pt idx="18">
                  <c:v>42.68</c:v>
                </c:pt>
                <c:pt idx="19">
                  <c:v>42.81</c:v>
                </c:pt>
                <c:pt idx="20">
                  <c:v>42.86</c:v>
                </c:pt>
                <c:pt idx="21">
                  <c:v>42.59</c:v>
                </c:pt>
                <c:pt idx="22">
                  <c:v>42.5</c:v>
                </c:pt>
                <c:pt idx="23">
                  <c:v>42.48</c:v>
                </c:pt>
                <c:pt idx="24">
                  <c:v>42.36</c:v>
                </c:pt>
                <c:pt idx="25">
                  <c:v>42.92</c:v>
                </c:pt>
                <c:pt idx="26">
                  <c:v>43.07</c:v>
                </c:pt>
                <c:pt idx="27">
                  <c:v>42.5</c:v>
                </c:pt>
                <c:pt idx="28">
                  <c:v>42.58</c:v>
                </c:pt>
                <c:pt idx="29">
                  <c:v>42.44</c:v>
                </c:pt>
                <c:pt idx="30">
                  <c:v>42.74</c:v>
                </c:pt>
                <c:pt idx="31">
                  <c:v>42.52</c:v>
                </c:pt>
                <c:pt idx="32">
                  <c:v>42.64</c:v>
                </c:pt>
                <c:pt idx="33">
                  <c:v>42.59</c:v>
                </c:pt>
                <c:pt idx="34">
                  <c:v>42.72</c:v>
                </c:pt>
                <c:pt idx="35">
                  <c:v>42.69</c:v>
                </c:pt>
                <c:pt idx="36">
                  <c:v>42.5</c:v>
                </c:pt>
                <c:pt idx="37">
                  <c:v>42.52</c:v>
                </c:pt>
                <c:pt idx="38">
                  <c:v>42.5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Racing'!$G$19:$G$77</c:f>
              <c:numCache>
                <c:formatCode>0.00</c:formatCode>
                <c:ptCount val="59"/>
                <c:pt idx="0">
                  <c:v>43.76</c:v>
                </c:pt>
                <c:pt idx="1">
                  <c:v>42.84</c:v>
                </c:pt>
                <c:pt idx="2">
                  <c:v>42.87</c:v>
                </c:pt>
                <c:pt idx="3">
                  <c:v>42.66</c:v>
                </c:pt>
                <c:pt idx="4">
                  <c:v>42.92</c:v>
                </c:pt>
                <c:pt idx="5">
                  <c:v>42.63</c:v>
                </c:pt>
                <c:pt idx="6">
                  <c:v>42.65</c:v>
                </c:pt>
                <c:pt idx="7">
                  <c:v>42.9</c:v>
                </c:pt>
                <c:pt idx="8">
                  <c:v>42.71</c:v>
                </c:pt>
                <c:pt idx="9">
                  <c:v>42.65</c:v>
                </c:pt>
                <c:pt idx="10">
                  <c:v>42.67</c:v>
                </c:pt>
                <c:pt idx="11">
                  <c:v>43.16</c:v>
                </c:pt>
                <c:pt idx="12">
                  <c:v>42.7</c:v>
                </c:pt>
                <c:pt idx="13">
                  <c:v>42.64</c:v>
                </c:pt>
                <c:pt idx="14">
                  <c:v>42.76</c:v>
                </c:pt>
                <c:pt idx="15">
                  <c:v>42.81</c:v>
                </c:pt>
                <c:pt idx="16">
                  <c:v>42.8</c:v>
                </c:pt>
                <c:pt idx="17">
                  <c:v>42.92</c:v>
                </c:pt>
              </c:numCache>
            </c:numRef>
          </c:val>
        </c:ser>
        <c:ser>
          <c:idx val="5"/>
          <c:order val="5"/>
          <c:tx>
            <c:strRef>
              <c:f>'Fortuna Racing'!$H$18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Racing'!$H$19:$H$77</c:f>
              <c:numCache>
                <c:formatCode>0.00</c:formatCode>
                <c:ptCount val="59"/>
                <c:pt idx="0">
                  <c:v>43.39</c:v>
                </c:pt>
                <c:pt idx="1">
                  <c:v>42.93</c:v>
                </c:pt>
                <c:pt idx="2">
                  <c:v>42.66</c:v>
                </c:pt>
                <c:pt idx="3">
                  <c:v>42.79</c:v>
                </c:pt>
                <c:pt idx="4">
                  <c:v>43.55</c:v>
                </c:pt>
                <c:pt idx="5">
                  <c:v>42.9</c:v>
                </c:pt>
                <c:pt idx="6">
                  <c:v>42.79</c:v>
                </c:pt>
                <c:pt idx="7">
                  <c:v>42.85</c:v>
                </c:pt>
                <c:pt idx="8">
                  <c:v>42.96</c:v>
                </c:pt>
                <c:pt idx="9">
                  <c:v>42.81</c:v>
                </c:pt>
                <c:pt idx="10">
                  <c:v>42.96</c:v>
                </c:pt>
                <c:pt idx="11">
                  <c:v>42.76</c:v>
                </c:pt>
                <c:pt idx="12">
                  <c:v>42.74</c:v>
                </c:pt>
                <c:pt idx="13">
                  <c:v>42.92</c:v>
                </c:pt>
                <c:pt idx="14">
                  <c:v>42.83</c:v>
                </c:pt>
                <c:pt idx="15">
                  <c:v>42.62</c:v>
                </c:pt>
                <c:pt idx="16">
                  <c:v>43</c:v>
                </c:pt>
                <c:pt idx="17">
                  <c:v>42.78</c:v>
                </c:pt>
                <c:pt idx="18">
                  <c:v>42.97</c:v>
                </c:pt>
                <c:pt idx="19">
                  <c:v>42.8</c:v>
                </c:pt>
                <c:pt idx="20">
                  <c:v>43.14</c:v>
                </c:pt>
                <c:pt idx="21">
                  <c:v>42.96</c:v>
                </c:pt>
                <c:pt idx="22">
                  <c:v>43</c:v>
                </c:pt>
                <c:pt idx="23">
                  <c:v>42.92</c:v>
                </c:pt>
              </c:numCache>
            </c:numRef>
          </c:val>
        </c:ser>
        <c:marker val="1"/>
        <c:axId val="137608192"/>
        <c:axId val="143987456"/>
      </c:lineChart>
      <c:catAx>
        <c:axId val="137608192"/>
        <c:scaling>
          <c:orientation val="minMax"/>
        </c:scaling>
        <c:axPos val="b"/>
        <c:numFmt formatCode="General" sourceLinked="1"/>
        <c:majorTickMark val="none"/>
        <c:tickLblPos val="nextTo"/>
        <c:crossAx val="143987456"/>
        <c:crosses val="autoZero"/>
        <c:auto val="1"/>
        <c:lblAlgn val="ctr"/>
        <c:lblOffset val="100"/>
      </c:catAx>
      <c:valAx>
        <c:axId val="14398745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760819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7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Razboiniki'!$C$19:$C$77</c:f>
              <c:numCache>
                <c:formatCode>0.00</c:formatCode>
                <c:ptCount val="59"/>
                <c:pt idx="0">
                  <c:v>45.85</c:v>
                </c:pt>
                <c:pt idx="1">
                  <c:v>43.71</c:v>
                </c:pt>
                <c:pt idx="2">
                  <c:v>43.72</c:v>
                </c:pt>
                <c:pt idx="3">
                  <c:v>42.43</c:v>
                </c:pt>
                <c:pt idx="4">
                  <c:v>45.3</c:v>
                </c:pt>
                <c:pt idx="5">
                  <c:v>43.95</c:v>
                </c:pt>
                <c:pt idx="6">
                  <c:v>45.12</c:v>
                </c:pt>
                <c:pt idx="7">
                  <c:v>43.01</c:v>
                </c:pt>
                <c:pt idx="8">
                  <c:v>42.48</c:v>
                </c:pt>
                <c:pt idx="9">
                  <c:v>42.7</c:v>
                </c:pt>
                <c:pt idx="10">
                  <c:v>42.58</c:v>
                </c:pt>
                <c:pt idx="11">
                  <c:v>43.25</c:v>
                </c:pt>
                <c:pt idx="12">
                  <c:v>43.3</c:v>
                </c:pt>
                <c:pt idx="13">
                  <c:v>43.67</c:v>
                </c:pt>
                <c:pt idx="14">
                  <c:v>42.39</c:v>
                </c:pt>
                <c:pt idx="15">
                  <c:v>42.67</c:v>
                </c:pt>
                <c:pt idx="16">
                  <c:v>42.35</c:v>
                </c:pt>
                <c:pt idx="17">
                  <c:v>42.48</c:v>
                </c:pt>
                <c:pt idx="18">
                  <c:v>43.08</c:v>
                </c:pt>
                <c:pt idx="19">
                  <c:v>42.91</c:v>
                </c:pt>
                <c:pt idx="20">
                  <c:v>42.68</c:v>
                </c:pt>
                <c:pt idx="21">
                  <c:v>42.97</c:v>
                </c:pt>
                <c:pt idx="22">
                  <c:v>42.44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Razboiniki'!$D$19:$D$77</c:f>
              <c:numCache>
                <c:formatCode>0.00</c:formatCode>
                <c:ptCount val="59"/>
                <c:pt idx="0">
                  <c:v>43.43</c:v>
                </c:pt>
                <c:pt idx="1">
                  <c:v>42.65</c:v>
                </c:pt>
                <c:pt idx="2">
                  <c:v>42.61</c:v>
                </c:pt>
                <c:pt idx="3">
                  <c:v>42.55</c:v>
                </c:pt>
                <c:pt idx="4">
                  <c:v>42.68</c:v>
                </c:pt>
                <c:pt idx="5">
                  <c:v>42.65</c:v>
                </c:pt>
                <c:pt idx="6">
                  <c:v>42.61</c:v>
                </c:pt>
                <c:pt idx="7">
                  <c:v>42.52</c:v>
                </c:pt>
                <c:pt idx="8">
                  <c:v>42.71</c:v>
                </c:pt>
                <c:pt idx="9">
                  <c:v>42.44</c:v>
                </c:pt>
                <c:pt idx="10">
                  <c:v>42.68</c:v>
                </c:pt>
                <c:pt idx="11">
                  <c:v>42.58</c:v>
                </c:pt>
                <c:pt idx="12">
                  <c:v>42.65</c:v>
                </c:pt>
                <c:pt idx="13">
                  <c:v>42.55</c:v>
                </c:pt>
                <c:pt idx="14">
                  <c:v>42.73</c:v>
                </c:pt>
                <c:pt idx="15">
                  <c:v>42.51</c:v>
                </c:pt>
                <c:pt idx="16">
                  <c:v>42.72</c:v>
                </c:pt>
                <c:pt idx="17">
                  <c:v>42.93</c:v>
                </c:pt>
                <c:pt idx="18">
                  <c:v>42.58</c:v>
                </c:pt>
                <c:pt idx="19">
                  <c:v>42.66</c:v>
                </c:pt>
                <c:pt idx="20">
                  <c:v>42.7</c:v>
                </c:pt>
                <c:pt idx="21">
                  <c:v>42.72</c:v>
                </c:pt>
                <c:pt idx="22">
                  <c:v>42.74</c:v>
                </c:pt>
                <c:pt idx="23">
                  <c:v>42.68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Razboiniki'!$E$19:$E$77</c:f>
              <c:numCache>
                <c:formatCode>0.00</c:formatCode>
                <c:ptCount val="59"/>
                <c:pt idx="0">
                  <c:v>43.52</c:v>
                </c:pt>
                <c:pt idx="1">
                  <c:v>43</c:v>
                </c:pt>
                <c:pt idx="2">
                  <c:v>42.94</c:v>
                </c:pt>
                <c:pt idx="3">
                  <c:v>42.86</c:v>
                </c:pt>
                <c:pt idx="4">
                  <c:v>42.98</c:v>
                </c:pt>
                <c:pt idx="5">
                  <c:v>42.72</c:v>
                </c:pt>
                <c:pt idx="6">
                  <c:v>43.07</c:v>
                </c:pt>
                <c:pt idx="7">
                  <c:v>43.58</c:v>
                </c:pt>
                <c:pt idx="8">
                  <c:v>42.91</c:v>
                </c:pt>
                <c:pt idx="9">
                  <c:v>43.05</c:v>
                </c:pt>
                <c:pt idx="10">
                  <c:v>42.84</c:v>
                </c:pt>
                <c:pt idx="11">
                  <c:v>43.63</c:v>
                </c:pt>
                <c:pt idx="12">
                  <c:v>42.95</c:v>
                </c:pt>
                <c:pt idx="13">
                  <c:v>43.19</c:v>
                </c:pt>
                <c:pt idx="14">
                  <c:v>42.79</c:v>
                </c:pt>
                <c:pt idx="15">
                  <c:v>42.59</c:v>
                </c:pt>
                <c:pt idx="16">
                  <c:v>43.18</c:v>
                </c:pt>
                <c:pt idx="17">
                  <c:v>42.72</c:v>
                </c:pt>
                <c:pt idx="18">
                  <c:v>42.83</c:v>
                </c:pt>
                <c:pt idx="19">
                  <c:v>43.05</c:v>
                </c:pt>
                <c:pt idx="20">
                  <c:v>43.01</c:v>
                </c:pt>
                <c:pt idx="21">
                  <c:v>42.83</c:v>
                </c:pt>
                <c:pt idx="22">
                  <c:v>42.71</c:v>
                </c:pt>
                <c:pt idx="23">
                  <c:v>43.46</c:v>
                </c:pt>
                <c:pt idx="24">
                  <c:v>42.9</c:v>
                </c:pt>
                <c:pt idx="25">
                  <c:v>42.74</c:v>
                </c:pt>
                <c:pt idx="26">
                  <c:v>42.7</c:v>
                </c:pt>
                <c:pt idx="27">
                  <c:v>42.71</c:v>
                </c:pt>
                <c:pt idx="28">
                  <c:v>42.83</c:v>
                </c:pt>
                <c:pt idx="29">
                  <c:v>42.71</c:v>
                </c:pt>
                <c:pt idx="30">
                  <c:v>42.67</c:v>
                </c:pt>
                <c:pt idx="31">
                  <c:v>42.92</c:v>
                </c:pt>
                <c:pt idx="32">
                  <c:v>42.65</c:v>
                </c:pt>
                <c:pt idx="33">
                  <c:v>42.72</c:v>
                </c:pt>
                <c:pt idx="34">
                  <c:v>42.79</c:v>
                </c:pt>
                <c:pt idx="35">
                  <c:v>42.9</c:v>
                </c:pt>
                <c:pt idx="36">
                  <c:v>42.8</c:v>
                </c:pt>
                <c:pt idx="37">
                  <c:v>42.88</c:v>
                </c:pt>
                <c:pt idx="38">
                  <c:v>42.99</c:v>
                </c:pt>
                <c:pt idx="39">
                  <c:v>43.07</c:v>
                </c:pt>
                <c:pt idx="40">
                  <c:v>43.09</c:v>
                </c:pt>
                <c:pt idx="41">
                  <c:v>43.07</c:v>
                </c:pt>
                <c:pt idx="42">
                  <c:v>42.95</c:v>
                </c:pt>
                <c:pt idx="43">
                  <c:v>44.05</c:v>
                </c:pt>
                <c:pt idx="44">
                  <c:v>42.9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Razboiniki'!$F$19:$F$77</c:f>
              <c:numCache>
                <c:formatCode>0.00</c:formatCode>
                <c:ptCount val="59"/>
                <c:pt idx="0">
                  <c:v>43.49</c:v>
                </c:pt>
                <c:pt idx="1">
                  <c:v>42.81</c:v>
                </c:pt>
                <c:pt idx="2">
                  <c:v>42.76</c:v>
                </c:pt>
                <c:pt idx="3">
                  <c:v>42.78</c:v>
                </c:pt>
                <c:pt idx="4">
                  <c:v>42.69</c:v>
                </c:pt>
                <c:pt idx="5">
                  <c:v>42.76</c:v>
                </c:pt>
                <c:pt idx="6">
                  <c:v>42.79</c:v>
                </c:pt>
                <c:pt idx="7">
                  <c:v>42.7</c:v>
                </c:pt>
                <c:pt idx="8">
                  <c:v>42.69</c:v>
                </c:pt>
                <c:pt idx="9">
                  <c:v>42.57</c:v>
                </c:pt>
                <c:pt idx="10">
                  <c:v>42.61</c:v>
                </c:pt>
                <c:pt idx="11">
                  <c:v>42.7</c:v>
                </c:pt>
                <c:pt idx="12">
                  <c:v>42.7</c:v>
                </c:pt>
                <c:pt idx="13">
                  <c:v>42.59</c:v>
                </c:pt>
                <c:pt idx="14">
                  <c:v>42.63</c:v>
                </c:pt>
                <c:pt idx="15">
                  <c:v>42.64</c:v>
                </c:pt>
                <c:pt idx="16">
                  <c:v>42.69</c:v>
                </c:pt>
                <c:pt idx="17">
                  <c:v>42.66</c:v>
                </c:pt>
                <c:pt idx="18">
                  <c:v>42.81</c:v>
                </c:pt>
                <c:pt idx="19">
                  <c:v>42.67</c:v>
                </c:pt>
                <c:pt idx="20">
                  <c:v>42.68</c:v>
                </c:pt>
                <c:pt idx="21">
                  <c:v>42.77</c:v>
                </c:pt>
                <c:pt idx="22">
                  <c:v>42.74</c:v>
                </c:pt>
                <c:pt idx="23">
                  <c:v>43.55</c:v>
                </c:pt>
                <c:pt idx="24">
                  <c:v>42.64</c:v>
                </c:pt>
                <c:pt idx="25">
                  <c:v>42.53</c:v>
                </c:pt>
                <c:pt idx="26">
                  <c:v>42.51</c:v>
                </c:pt>
                <c:pt idx="27">
                  <c:v>42.62</c:v>
                </c:pt>
                <c:pt idx="28">
                  <c:v>42.43</c:v>
                </c:pt>
                <c:pt idx="29">
                  <c:v>42.87</c:v>
                </c:pt>
                <c:pt idx="30">
                  <c:v>42.43</c:v>
                </c:pt>
                <c:pt idx="31">
                  <c:v>42.61</c:v>
                </c:pt>
                <c:pt idx="32">
                  <c:v>42.58</c:v>
                </c:pt>
                <c:pt idx="33">
                  <c:v>42.64</c:v>
                </c:pt>
                <c:pt idx="34">
                  <c:v>42.5</c:v>
                </c:pt>
                <c:pt idx="35">
                  <c:v>42.81</c:v>
                </c:pt>
                <c:pt idx="36">
                  <c:v>42.71</c:v>
                </c:pt>
                <c:pt idx="37">
                  <c:v>42.98</c:v>
                </c:pt>
                <c:pt idx="38">
                  <c:v>42.71</c:v>
                </c:pt>
                <c:pt idx="39">
                  <c:v>42.84</c:v>
                </c:pt>
                <c:pt idx="40">
                  <c:v>42.75</c:v>
                </c:pt>
                <c:pt idx="41">
                  <c:v>42.55</c:v>
                </c:pt>
                <c:pt idx="42">
                  <c:v>42.49</c:v>
                </c:pt>
                <c:pt idx="43">
                  <c:v>42.63</c:v>
                </c:pt>
                <c:pt idx="44">
                  <c:v>42.64</c:v>
                </c:pt>
                <c:pt idx="45">
                  <c:v>42.59</c:v>
                </c:pt>
                <c:pt idx="46">
                  <c:v>42.62</c:v>
                </c:pt>
                <c:pt idx="47">
                  <c:v>42.63</c:v>
                </c:pt>
                <c:pt idx="48">
                  <c:v>42.46</c:v>
                </c:pt>
                <c:pt idx="49">
                  <c:v>42.51</c:v>
                </c:pt>
                <c:pt idx="50">
                  <c:v>42.57</c:v>
                </c:pt>
                <c:pt idx="51">
                  <c:v>42.68</c:v>
                </c:pt>
                <c:pt idx="52">
                  <c:v>42.45</c:v>
                </c:pt>
                <c:pt idx="53">
                  <c:v>42.44</c:v>
                </c:pt>
                <c:pt idx="54">
                  <c:v>42.76</c:v>
                </c:pt>
                <c:pt idx="55">
                  <c:v>44.36</c:v>
                </c:pt>
                <c:pt idx="56">
                  <c:v>42.57</c:v>
                </c:pt>
                <c:pt idx="57" formatCode="General">
                  <c:v>42.53</c:v>
                </c:pt>
                <c:pt idx="58" formatCode="General">
                  <c:v>42.35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Razboiniki'!$G$19:$G$77</c:f>
              <c:numCache>
                <c:formatCode>0.00</c:formatCode>
                <c:ptCount val="59"/>
                <c:pt idx="0">
                  <c:v>43.14</c:v>
                </c:pt>
                <c:pt idx="1">
                  <c:v>42.94</c:v>
                </c:pt>
                <c:pt idx="2">
                  <c:v>42.84</c:v>
                </c:pt>
                <c:pt idx="3">
                  <c:v>42.73</c:v>
                </c:pt>
                <c:pt idx="4">
                  <c:v>42.77</c:v>
                </c:pt>
                <c:pt idx="5">
                  <c:v>43.34</c:v>
                </c:pt>
                <c:pt idx="6">
                  <c:v>43.49</c:v>
                </c:pt>
                <c:pt idx="7">
                  <c:v>42.79</c:v>
                </c:pt>
                <c:pt idx="8">
                  <c:v>42.73</c:v>
                </c:pt>
                <c:pt idx="9">
                  <c:v>42.92</c:v>
                </c:pt>
                <c:pt idx="10">
                  <c:v>42.89</c:v>
                </c:pt>
                <c:pt idx="11">
                  <c:v>43.27</c:v>
                </c:pt>
                <c:pt idx="12">
                  <c:v>42.89</c:v>
                </c:pt>
                <c:pt idx="13">
                  <c:v>42.95</c:v>
                </c:pt>
                <c:pt idx="14">
                  <c:v>43.02</c:v>
                </c:pt>
                <c:pt idx="15">
                  <c:v>42.79</c:v>
                </c:pt>
                <c:pt idx="16">
                  <c:v>42.96</c:v>
                </c:pt>
                <c:pt idx="17">
                  <c:v>43.03</c:v>
                </c:pt>
                <c:pt idx="18">
                  <c:v>42.96</c:v>
                </c:pt>
                <c:pt idx="19">
                  <c:v>42.79</c:v>
                </c:pt>
                <c:pt idx="20">
                  <c:v>42.77</c:v>
                </c:pt>
                <c:pt idx="21">
                  <c:v>42.91</c:v>
                </c:pt>
                <c:pt idx="22">
                  <c:v>42.94</c:v>
                </c:pt>
                <c:pt idx="23">
                  <c:v>42.78</c:v>
                </c:pt>
                <c:pt idx="24">
                  <c:v>42.9</c:v>
                </c:pt>
                <c:pt idx="25">
                  <c:v>42.68</c:v>
                </c:pt>
                <c:pt idx="26">
                  <c:v>42.85</c:v>
                </c:pt>
                <c:pt idx="27">
                  <c:v>42.89</c:v>
                </c:pt>
                <c:pt idx="28">
                  <c:v>42.88</c:v>
                </c:pt>
                <c:pt idx="29">
                  <c:v>42.95</c:v>
                </c:pt>
                <c:pt idx="30">
                  <c:v>42.77</c:v>
                </c:pt>
                <c:pt idx="31">
                  <c:v>42.72</c:v>
                </c:pt>
                <c:pt idx="32">
                  <c:v>42.95</c:v>
                </c:pt>
                <c:pt idx="33">
                  <c:v>42.76</c:v>
                </c:pt>
                <c:pt idx="34">
                  <c:v>42.75</c:v>
                </c:pt>
                <c:pt idx="35">
                  <c:v>42.77</c:v>
                </c:pt>
                <c:pt idx="36">
                  <c:v>42.72</c:v>
                </c:pt>
                <c:pt idx="37">
                  <c:v>42.62</c:v>
                </c:pt>
                <c:pt idx="38">
                  <c:v>42.94</c:v>
                </c:pt>
              </c:numCache>
            </c:numRef>
          </c:val>
        </c:ser>
        <c:ser>
          <c:idx val="5"/>
          <c:order val="5"/>
          <c:tx>
            <c:strRef>
              <c:f>'Kozak I Razboiniki'!$H$18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Razboiniki'!$H$19:$H$77</c:f>
              <c:numCache>
                <c:formatCode>0.00</c:formatCode>
                <c:ptCount val="59"/>
                <c:pt idx="0">
                  <c:v>43.46</c:v>
                </c:pt>
                <c:pt idx="1">
                  <c:v>42.77</c:v>
                </c:pt>
                <c:pt idx="2">
                  <c:v>42.6</c:v>
                </c:pt>
                <c:pt idx="3">
                  <c:v>42.63</c:v>
                </c:pt>
                <c:pt idx="4">
                  <c:v>42.59</c:v>
                </c:pt>
                <c:pt idx="5">
                  <c:v>42.78</c:v>
                </c:pt>
                <c:pt idx="6">
                  <c:v>42.68</c:v>
                </c:pt>
                <c:pt idx="7">
                  <c:v>42.5</c:v>
                </c:pt>
                <c:pt idx="8">
                  <c:v>42.57</c:v>
                </c:pt>
                <c:pt idx="9">
                  <c:v>42.63</c:v>
                </c:pt>
                <c:pt idx="10">
                  <c:v>42.61</c:v>
                </c:pt>
                <c:pt idx="11">
                  <c:v>43.25</c:v>
                </c:pt>
                <c:pt idx="12">
                  <c:v>42.5</c:v>
                </c:pt>
                <c:pt idx="13">
                  <c:v>42.45</c:v>
                </c:pt>
                <c:pt idx="14">
                  <c:v>42.63</c:v>
                </c:pt>
                <c:pt idx="15">
                  <c:v>42.58</c:v>
                </c:pt>
                <c:pt idx="16">
                  <c:v>42.6</c:v>
                </c:pt>
                <c:pt idx="17">
                  <c:v>42.43</c:v>
                </c:pt>
                <c:pt idx="18">
                  <c:v>42.59</c:v>
                </c:pt>
                <c:pt idx="19">
                  <c:v>42.51</c:v>
                </c:pt>
                <c:pt idx="20">
                  <c:v>42.54</c:v>
                </c:pt>
                <c:pt idx="21">
                  <c:v>42.44</c:v>
                </c:pt>
                <c:pt idx="22">
                  <c:v>42.54</c:v>
                </c:pt>
                <c:pt idx="23">
                  <c:v>42.33</c:v>
                </c:pt>
                <c:pt idx="24">
                  <c:v>43.38</c:v>
                </c:pt>
                <c:pt idx="25">
                  <c:v>42.84</c:v>
                </c:pt>
                <c:pt idx="26">
                  <c:v>42.56</c:v>
                </c:pt>
                <c:pt idx="27">
                  <c:v>42.51</c:v>
                </c:pt>
                <c:pt idx="28">
                  <c:v>42.53</c:v>
                </c:pt>
                <c:pt idx="29">
                  <c:v>42.43</c:v>
                </c:pt>
                <c:pt idx="30">
                  <c:v>42.61</c:v>
                </c:pt>
                <c:pt idx="31">
                  <c:v>42.53</c:v>
                </c:pt>
                <c:pt idx="32">
                  <c:v>43.15</c:v>
                </c:pt>
                <c:pt idx="33">
                  <c:v>43.61</c:v>
                </c:pt>
                <c:pt idx="34">
                  <c:v>43.33</c:v>
                </c:pt>
                <c:pt idx="35">
                  <c:v>44.45</c:v>
                </c:pt>
                <c:pt idx="36">
                  <c:v>43.28</c:v>
                </c:pt>
                <c:pt idx="37">
                  <c:v>44.29</c:v>
                </c:pt>
                <c:pt idx="38">
                  <c:v>42.52</c:v>
                </c:pt>
                <c:pt idx="39">
                  <c:v>42.63</c:v>
                </c:pt>
                <c:pt idx="40">
                  <c:v>42.65</c:v>
                </c:pt>
                <c:pt idx="41">
                  <c:v>42.59</c:v>
                </c:pt>
                <c:pt idx="42">
                  <c:v>42.92</c:v>
                </c:pt>
                <c:pt idx="43">
                  <c:v>42.86</c:v>
                </c:pt>
                <c:pt idx="44">
                  <c:v>42.83</c:v>
                </c:pt>
              </c:numCache>
            </c:numRef>
          </c:val>
        </c:ser>
        <c:marker val="1"/>
        <c:axId val="144156544"/>
        <c:axId val="144158080"/>
      </c:lineChart>
      <c:catAx>
        <c:axId val="144156544"/>
        <c:scaling>
          <c:orientation val="minMax"/>
        </c:scaling>
        <c:axPos val="b"/>
        <c:numFmt formatCode="General" sourceLinked="1"/>
        <c:majorTickMark val="none"/>
        <c:tickLblPos val="nextTo"/>
        <c:crossAx val="144158080"/>
        <c:crosses val="autoZero"/>
        <c:auto val="1"/>
        <c:lblAlgn val="ctr"/>
        <c:lblOffset val="100"/>
      </c:catAx>
      <c:valAx>
        <c:axId val="144158080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415654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7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Mesnyki!$C$18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Mesnyki!$C$19:$C$76</c:f>
              <c:numCache>
                <c:formatCode>0.00</c:formatCode>
                <c:ptCount val="58"/>
                <c:pt idx="0">
                  <c:v>45.06</c:v>
                </c:pt>
                <c:pt idx="1">
                  <c:v>43.36</c:v>
                </c:pt>
                <c:pt idx="2">
                  <c:v>42.71</c:v>
                </c:pt>
                <c:pt idx="3">
                  <c:v>42.33</c:v>
                </c:pt>
                <c:pt idx="4">
                  <c:v>45.47</c:v>
                </c:pt>
                <c:pt idx="5">
                  <c:v>43.2</c:v>
                </c:pt>
                <c:pt idx="6">
                  <c:v>43.2</c:v>
                </c:pt>
                <c:pt idx="7">
                  <c:v>42.29</c:v>
                </c:pt>
                <c:pt idx="8">
                  <c:v>42.64</c:v>
                </c:pt>
                <c:pt idx="9">
                  <c:v>43.11</c:v>
                </c:pt>
                <c:pt idx="10">
                  <c:v>42.39</c:v>
                </c:pt>
                <c:pt idx="11">
                  <c:v>42.2</c:v>
                </c:pt>
                <c:pt idx="12">
                  <c:v>42.1</c:v>
                </c:pt>
                <c:pt idx="13">
                  <c:v>42.29</c:v>
                </c:pt>
                <c:pt idx="14">
                  <c:v>42.21</c:v>
                </c:pt>
                <c:pt idx="15">
                  <c:v>42.16</c:v>
                </c:pt>
                <c:pt idx="16">
                  <c:v>42.08</c:v>
                </c:pt>
                <c:pt idx="17">
                  <c:v>42.14</c:v>
                </c:pt>
                <c:pt idx="18">
                  <c:v>42.12</c:v>
                </c:pt>
                <c:pt idx="19">
                  <c:v>42.47</c:v>
                </c:pt>
                <c:pt idx="20">
                  <c:v>42.26</c:v>
                </c:pt>
                <c:pt idx="21">
                  <c:v>42.21</c:v>
                </c:pt>
                <c:pt idx="22">
                  <c:v>42.05</c:v>
                </c:pt>
                <c:pt idx="23">
                  <c:v>42.16</c:v>
                </c:pt>
                <c:pt idx="24">
                  <c:v>42.36</c:v>
                </c:pt>
                <c:pt idx="25">
                  <c:v>42.21</c:v>
                </c:pt>
                <c:pt idx="26">
                  <c:v>42.11</c:v>
                </c:pt>
                <c:pt idx="27">
                  <c:v>42.01</c:v>
                </c:pt>
                <c:pt idx="28">
                  <c:v>42.14</c:v>
                </c:pt>
                <c:pt idx="29">
                  <c:v>42.19</c:v>
                </c:pt>
                <c:pt idx="30">
                  <c:v>42.15</c:v>
                </c:pt>
                <c:pt idx="31">
                  <c:v>42.24</c:v>
                </c:pt>
                <c:pt idx="32">
                  <c:v>42.25</c:v>
                </c:pt>
                <c:pt idx="33">
                  <c:v>42.58</c:v>
                </c:pt>
                <c:pt idx="34">
                  <c:v>42.7</c:v>
                </c:pt>
                <c:pt idx="35">
                  <c:v>42.49</c:v>
                </c:pt>
                <c:pt idx="36">
                  <c:v>42.39</c:v>
                </c:pt>
                <c:pt idx="37">
                  <c:v>43.82</c:v>
                </c:pt>
                <c:pt idx="38">
                  <c:v>42.41</c:v>
                </c:pt>
                <c:pt idx="39">
                  <c:v>43.11</c:v>
                </c:pt>
                <c:pt idx="40">
                  <c:v>42.78</c:v>
                </c:pt>
                <c:pt idx="41">
                  <c:v>43.08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Mesnyki!$D$19:$D$76</c:f>
              <c:numCache>
                <c:formatCode>0.00</c:formatCode>
                <c:ptCount val="58"/>
                <c:pt idx="0">
                  <c:v>42.7</c:v>
                </c:pt>
                <c:pt idx="1">
                  <c:v>42.74</c:v>
                </c:pt>
                <c:pt idx="2">
                  <c:v>42.52</c:v>
                </c:pt>
                <c:pt idx="3">
                  <c:v>43.28</c:v>
                </c:pt>
                <c:pt idx="4">
                  <c:v>43.01</c:v>
                </c:pt>
                <c:pt idx="5">
                  <c:v>42.62</c:v>
                </c:pt>
                <c:pt idx="6">
                  <c:v>43.15</c:v>
                </c:pt>
                <c:pt idx="7">
                  <c:v>42.97</c:v>
                </c:pt>
                <c:pt idx="8">
                  <c:v>43.13</c:v>
                </c:pt>
                <c:pt idx="9">
                  <c:v>42.83</c:v>
                </c:pt>
                <c:pt idx="10">
                  <c:v>42.8</c:v>
                </c:pt>
                <c:pt idx="11">
                  <c:v>42.55</c:v>
                </c:pt>
                <c:pt idx="12">
                  <c:v>42.6</c:v>
                </c:pt>
                <c:pt idx="13">
                  <c:v>42.47</c:v>
                </c:pt>
                <c:pt idx="14">
                  <c:v>42.44</c:v>
                </c:pt>
                <c:pt idx="15">
                  <c:v>42.43</c:v>
                </c:pt>
                <c:pt idx="16">
                  <c:v>42.43</c:v>
                </c:pt>
                <c:pt idx="17">
                  <c:v>42.41</c:v>
                </c:pt>
                <c:pt idx="18">
                  <c:v>42.51</c:v>
                </c:pt>
                <c:pt idx="19">
                  <c:v>42.76</c:v>
                </c:pt>
                <c:pt idx="20">
                  <c:v>42.58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Mesnyki!$E$19:$E$76</c:f>
              <c:numCache>
                <c:formatCode>0.00</c:formatCode>
                <c:ptCount val="58"/>
                <c:pt idx="0">
                  <c:v>44.07</c:v>
                </c:pt>
                <c:pt idx="1">
                  <c:v>43.64</c:v>
                </c:pt>
                <c:pt idx="2">
                  <c:v>43.64</c:v>
                </c:pt>
                <c:pt idx="3">
                  <c:v>43.48</c:v>
                </c:pt>
                <c:pt idx="4">
                  <c:v>43.34</c:v>
                </c:pt>
                <c:pt idx="5">
                  <c:v>43.07</c:v>
                </c:pt>
                <c:pt idx="6">
                  <c:v>42.98</c:v>
                </c:pt>
                <c:pt idx="7">
                  <c:v>43.16</c:v>
                </c:pt>
                <c:pt idx="8">
                  <c:v>43.32</c:v>
                </c:pt>
                <c:pt idx="9">
                  <c:v>44.36</c:v>
                </c:pt>
                <c:pt idx="10">
                  <c:v>43.31</c:v>
                </c:pt>
                <c:pt idx="11">
                  <c:v>42.99</c:v>
                </c:pt>
                <c:pt idx="12">
                  <c:v>42.94</c:v>
                </c:pt>
                <c:pt idx="13">
                  <c:v>42.91</c:v>
                </c:pt>
                <c:pt idx="14">
                  <c:v>43.13</c:v>
                </c:pt>
                <c:pt idx="15">
                  <c:v>43.06</c:v>
                </c:pt>
                <c:pt idx="16">
                  <c:v>43.28</c:v>
                </c:pt>
                <c:pt idx="17">
                  <c:v>42.9</c:v>
                </c:pt>
                <c:pt idx="18">
                  <c:v>44.34</c:v>
                </c:pt>
                <c:pt idx="19">
                  <c:v>43.52</c:v>
                </c:pt>
                <c:pt idx="20">
                  <c:v>42.88</c:v>
                </c:pt>
                <c:pt idx="21">
                  <c:v>42.86</c:v>
                </c:pt>
                <c:pt idx="22">
                  <c:v>43.08</c:v>
                </c:pt>
                <c:pt idx="23">
                  <c:v>42.79</c:v>
                </c:pt>
                <c:pt idx="24">
                  <c:v>43.09</c:v>
                </c:pt>
                <c:pt idx="25">
                  <c:v>42.99</c:v>
                </c:pt>
                <c:pt idx="26">
                  <c:v>42.89</c:v>
                </c:pt>
                <c:pt idx="27">
                  <c:v>43.07</c:v>
                </c:pt>
                <c:pt idx="28">
                  <c:v>43.25</c:v>
                </c:pt>
                <c:pt idx="29">
                  <c:v>43.13</c:v>
                </c:pt>
                <c:pt idx="30">
                  <c:v>43.08</c:v>
                </c:pt>
                <c:pt idx="31">
                  <c:v>43.07</c:v>
                </c:pt>
                <c:pt idx="32">
                  <c:v>43.16</c:v>
                </c:pt>
                <c:pt idx="33">
                  <c:v>43.54</c:v>
                </c:pt>
                <c:pt idx="34">
                  <c:v>44.08</c:v>
                </c:pt>
                <c:pt idx="35">
                  <c:v>43.13</c:v>
                </c:pt>
                <c:pt idx="36">
                  <c:v>42.98</c:v>
                </c:pt>
                <c:pt idx="37">
                  <c:v>43.21</c:v>
                </c:pt>
                <c:pt idx="38">
                  <c:v>43.18</c:v>
                </c:pt>
                <c:pt idx="39">
                  <c:v>43</c:v>
                </c:pt>
                <c:pt idx="40">
                  <c:v>42.84</c:v>
                </c:pt>
                <c:pt idx="41">
                  <c:v>43</c:v>
                </c:pt>
                <c:pt idx="42">
                  <c:v>43.83</c:v>
                </c:pt>
                <c:pt idx="43">
                  <c:v>43.04</c:v>
                </c:pt>
                <c:pt idx="44">
                  <c:v>43.23</c:v>
                </c:pt>
                <c:pt idx="45">
                  <c:v>43.16</c:v>
                </c:pt>
                <c:pt idx="46">
                  <c:v>43.32</c:v>
                </c:pt>
                <c:pt idx="47">
                  <c:v>43.41</c:v>
                </c:pt>
                <c:pt idx="48">
                  <c:v>43.95</c:v>
                </c:pt>
                <c:pt idx="49">
                  <c:v>43</c:v>
                </c:pt>
                <c:pt idx="50">
                  <c:v>43.11</c:v>
                </c:pt>
                <c:pt idx="51">
                  <c:v>43.27</c:v>
                </c:pt>
                <c:pt idx="52">
                  <c:v>43.47</c:v>
                </c:pt>
                <c:pt idx="53">
                  <c:v>44.74</c:v>
                </c:pt>
                <c:pt idx="54">
                  <c:v>43.75</c:v>
                </c:pt>
                <c:pt idx="55">
                  <c:v>42.95</c:v>
                </c:pt>
                <c:pt idx="56">
                  <c:v>42.97</c:v>
                </c:pt>
                <c:pt idx="57" formatCode="General">
                  <c:v>43.44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Mesnyki!$F$19:$F$76</c:f>
              <c:numCache>
                <c:formatCode>0.00</c:formatCode>
                <c:ptCount val="58"/>
                <c:pt idx="0">
                  <c:v>43.02</c:v>
                </c:pt>
                <c:pt idx="1">
                  <c:v>42.35</c:v>
                </c:pt>
                <c:pt idx="2">
                  <c:v>43.21</c:v>
                </c:pt>
                <c:pt idx="3">
                  <c:v>42.49</c:v>
                </c:pt>
                <c:pt idx="4">
                  <c:v>42.46</c:v>
                </c:pt>
                <c:pt idx="5">
                  <c:v>42.76</c:v>
                </c:pt>
                <c:pt idx="6">
                  <c:v>42.51</c:v>
                </c:pt>
                <c:pt idx="7">
                  <c:v>42.38</c:v>
                </c:pt>
                <c:pt idx="8">
                  <c:v>42.61</c:v>
                </c:pt>
                <c:pt idx="9">
                  <c:v>42.61</c:v>
                </c:pt>
                <c:pt idx="10">
                  <c:v>42.43</c:v>
                </c:pt>
                <c:pt idx="11">
                  <c:v>42.43</c:v>
                </c:pt>
                <c:pt idx="12">
                  <c:v>42.6</c:v>
                </c:pt>
                <c:pt idx="13">
                  <c:v>42.73</c:v>
                </c:pt>
                <c:pt idx="14">
                  <c:v>42.54</c:v>
                </c:pt>
                <c:pt idx="15">
                  <c:v>42.71</c:v>
                </c:pt>
                <c:pt idx="16">
                  <c:v>42.43</c:v>
                </c:pt>
                <c:pt idx="17">
                  <c:v>42.29</c:v>
                </c:pt>
                <c:pt idx="18">
                  <c:v>42.44</c:v>
                </c:pt>
                <c:pt idx="19">
                  <c:v>42.4</c:v>
                </c:pt>
                <c:pt idx="20">
                  <c:v>42.46</c:v>
                </c:pt>
                <c:pt idx="21">
                  <c:v>42.56</c:v>
                </c:pt>
                <c:pt idx="22">
                  <c:v>42.62</c:v>
                </c:pt>
                <c:pt idx="23">
                  <c:v>42.46</c:v>
                </c:pt>
                <c:pt idx="24">
                  <c:v>42.53</c:v>
                </c:pt>
                <c:pt idx="25">
                  <c:v>42.5</c:v>
                </c:pt>
                <c:pt idx="26">
                  <c:v>42.94</c:v>
                </c:pt>
                <c:pt idx="27">
                  <c:v>42.61</c:v>
                </c:pt>
                <c:pt idx="28">
                  <c:v>42.66</c:v>
                </c:pt>
                <c:pt idx="29">
                  <c:v>42.54</c:v>
                </c:pt>
                <c:pt idx="30">
                  <c:v>42.63</c:v>
                </c:pt>
                <c:pt idx="31">
                  <c:v>43.08</c:v>
                </c:pt>
                <c:pt idx="32">
                  <c:v>42.72</c:v>
                </c:pt>
                <c:pt idx="33">
                  <c:v>42.52</c:v>
                </c:pt>
                <c:pt idx="34">
                  <c:v>42.58</c:v>
                </c:pt>
                <c:pt idx="35">
                  <c:v>42.73</c:v>
                </c:pt>
                <c:pt idx="36">
                  <c:v>42.84</c:v>
                </c:pt>
                <c:pt idx="37">
                  <c:v>42.7</c:v>
                </c:pt>
                <c:pt idx="38">
                  <c:v>42.52</c:v>
                </c:pt>
                <c:pt idx="39">
                  <c:v>42.58</c:v>
                </c:pt>
                <c:pt idx="40">
                  <c:v>42.61</c:v>
                </c:pt>
                <c:pt idx="41">
                  <c:v>42.59</c:v>
                </c:pt>
                <c:pt idx="42">
                  <c:v>42.36</c:v>
                </c:pt>
                <c:pt idx="43">
                  <c:v>43.02</c:v>
                </c:pt>
                <c:pt idx="44">
                  <c:v>42.58</c:v>
                </c:pt>
                <c:pt idx="45">
                  <c:v>42.72</c:v>
                </c:pt>
                <c:pt idx="46">
                  <c:v>42.63</c:v>
                </c:pt>
                <c:pt idx="47">
                  <c:v>43.24</c:v>
                </c:pt>
                <c:pt idx="48">
                  <c:v>43.42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Mesnyki!$G$19:$G$76</c:f>
              <c:numCache>
                <c:formatCode>0.00</c:formatCode>
                <c:ptCount val="58"/>
                <c:pt idx="0">
                  <c:v>43.31</c:v>
                </c:pt>
                <c:pt idx="1">
                  <c:v>43.19</c:v>
                </c:pt>
                <c:pt idx="2">
                  <c:v>42.92</c:v>
                </c:pt>
                <c:pt idx="3">
                  <c:v>42.72</c:v>
                </c:pt>
                <c:pt idx="4">
                  <c:v>43.32</c:v>
                </c:pt>
                <c:pt idx="5">
                  <c:v>42.8</c:v>
                </c:pt>
                <c:pt idx="6">
                  <c:v>42.65</c:v>
                </c:pt>
                <c:pt idx="7">
                  <c:v>42.67</c:v>
                </c:pt>
                <c:pt idx="8">
                  <c:v>42.9</c:v>
                </c:pt>
                <c:pt idx="9">
                  <c:v>42.73</c:v>
                </c:pt>
                <c:pt idx="10">
                  <c:v>42.81</c:v>
                </c:pt>
                <c:pt idx="11">
                  <c:v>42.92</c:v>
                </c:pt>
                <c:pt idx="12">
                  <c:v>42.8</c:v>
                </c:pt>
                <c:pt idx="13">
                  <c:v>42.88</c:v>
                </c:pt>
                <c:pt idx="14">
                  <c:v>43</c:v>
                </c:pt>
                <c:pt idx="15">
                  <c:v>42.99</c:v>
                </c:pt>
                <c:pt idx="16">
                  <c:v>43.01</c:v>
                </c:pt>
                <c:pt idx="17">
                  <c:v>42.78</c:v>
                </c:pt>
                <c:pt idx="18">
                  <c:v>42.87</c:v>
                </c:pt>
                <c:pt idx="19">
                  <c:v>43.02</c:v>
                </c:pt>
                <c:pt idx="20">
                  <c:v>42.89</c:v>
                </c:pt>
                <c:pt idx="21">
                  <c:v>43.22</c:v>
                </c:pt>
                <c:pt idx="22">
                  <c:v>42.97</c:v>
                </c:pt>
                <c:pt idx="23">
                  <c:v>42.92</c:v>
                </c:pt>
                <c:pt idx="24">
                  <c:v>43.14</c:v>
                </c:pt>
                <c:pt idx="25">
                  <c:v>42.92</c:v>
                </c:pt>
                <c:pt idx="26">
                  <c:v>43.22</c:v>
                </c:pt>
                <c:pt idx="27">
                  <c:v>43.07</c:v>
                </c:pt>
                <c:pt idx="28">
                  <c:v>42.94</c:v>
                </c:pt>
                <c:pt idx="29">
                  <c:v>43.24</c:v>
                </c:pt>
                <c:pt idx="30">
                  <c:v>43</c:v>
                </c:pt>
                <c:pt idx="31">
                  <c:v>43.14</c:v>
                </c:pt>
                <c:pt idx="32">
                  <c:v>42.83</c:v>
                </c:pt>
                <c:pt idx="33">
                  <c:v>43.03</c:v>
                </c:pt>
                <c:pt idx="34">
                  <c:v>43.12</c:v>
                </c:pt>
                <c:pt idx="35">
                  <c:v>43.02</c:v>
                </c:pt>
                <c:pt idx="36">
                  <c:v>42.97</c:v>
                </c:pt>
                <c:pt idx="37">
                  <c:v>42.93</c:v>
                </c:pt>
                <c:pt idx="38">
                  <c:v>43.07</c:v>
                </c:pt>
                <c:pt idx="39">
                  <c:v>43.49</c:v>
                </c:pt>
                <c:pt idx="40">
                  <c:v>43.12</c:v>
                </c:pt>
                <c:pt idx="41">
                  <c:v>43.11</c:v>
                </c:pt>
                <c:pt idx="42">
                  <c:v>43.04</c:v>
                </c:pt>
                <c:pt idx="43">
                  <c:v>42.9</c:v>
                </c:pt>
                <c:pt idx="44">
                  <c:v>42.93</c:v>
                </c:pt>
              </c:numCache>
            </c:numRef>
          </c:val>
        </c:ser>
        <c:ser>
          <c:idx val="5"/>
          <c:order val="5"/>
          <c:tx>
            <c:strRef>
              <c:f>Mesnyki!$H$18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Mesnyki!$H$19:$H$76</c:f>
              <c:numCache>
                <c:formatCode>0.00</c:formatCode>
                <c:ptCount val="58"/>
                <c:pt idx="0">
                  <c:v>43.11</c:v>
                </c:pt>
                <c:pt idx="1">
                  <c:v>42.59</c:v>
                </c:pt>
                <c:pt idx="2">
                  <c:v>42.64</c:v>
                </c:pt>
                <c:pt idx="3">
                  <c:v>42.54</c:v>
                </c:pt>
                <c:pt idx="4">
                  <c:v>42.5</c:v>
                </c:pt>
                <c:pt idx="5">
                  <c:v>42.5</c:v>
                </c:pt>
                <c:pt idx="6">
                  <c:v>42.77</c:v>
                </c:pt>
                <c:pt idx="7">
                  <c:v>42.99</c:v>
                </c:pt>
                <c:pt idx="8">
                  <c:v>43.51</c:v>
                </c:pt>
                <c:pt idx="9">
                  <c:v>42.64</c:v>
                </c:pt>
                <c:pt idx="10">
                  <c:v>42.53</c:v>
                </c:pt>
                <c:pt idx="11">
                  <c:v>42.7</c:v>
                </c:pt>
                <c:pt idx="12">
                  <c:v>42.46</c:v>
                </c:pt>
                <c:pt idx="13">
                  <c:v>42.62</c:v>
                </c:pt>
                <c:pt idx="14">
                  <c:v>42.52</c:v>
                </c:pt>
                <c:pt idx="15">
                  <c:v>43.18</c:v>
                </c:pt>
                <c:pt idx="16">
                  <c:v>42.48</c:v>
                </c:pt>
                <c:pt idx="17">
                  <c:v>42.49</c:v>
                </c:pt>
                <c:pt idx="18">
                  <c:v>43.23</c:v>
                </c:pt>
                <c:pt idx="19">
                  <c:v>43.54</c:v>
                </c:pt>
              </c:numCache>
            </c:numRef>
          </c:val>
        </c:ser>
        <c:marker val="1"/>
        <c:axId val="143750272"/>
        <c:axId val="143751808"/>
      </c:lineChart>
      <c:catAx>
        <c:axId val="143750272"/>
        <c:scaling>
          <c:orientation val="minMax"/>
        </c:scaling>
        <c:axPos val="b"/>
        <c:numFmt formatCode="General" sourceLinked="1"/>
        <c:majorTickMark val="none"/>
        <c:tickLblPos val="nextTo"/>
        <c:crossAx val="143751808"/>
        <c:crosses val="autoZero"/>
        <c:auto val="1"/>
        <c:lblAlgn val="ctr"/>
        <c:lblOffset val="100"/>
      </c:catAx>
      <c:valAx>
        <c:axId val="143751808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375027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7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'ASS Racing team'!$C$18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team'!$C$19:$C$76</c:f>
              <c:numCache>
                <c:formatCode>0.00</c:formatCode>
                <c:ptCount val="58"/>
                <c:pt idx="0">
                  <c:v>44.51</c:v>
                </c:pt>
                <c:pt idx="1">
                  <c:v>42.48</c:v>
                </c:pt>
                <c:pt idx="2">
                  <c:v>42.39</c:v>
                </c:pt>
                <c:pt idx="3">
                  <c:v>45.2</c:v>
                </c:pt>
                <c:pt idx="4">
                  <c:v>45.5</c:v>
                </c:pt>
                <c:pt idx="5">
                  <c:v>43.38</c:v>
                </c:pt>
                <c:pt idx="6">
                  <c:v>44.92</c:v>
                </c:pt>
                <c:pt idx="7">
                  <c:v>42.36</c:v>
                </c:pt>
                <c:pt idx="8">
                  <c:v>42.35</c:v>
                </c:pt>
                <c:pt idx="9">
                  <c:v>43.46</c:v>
                </c:pt>
                <c:pt idx="10">
                  <c:v>42.44</c:v>
                </c:pt>
                <c:pt idx="11">
                  <c:v>43.9</c:v>
                </c:pt>
                <c:pt idx="12">
                  <c:v>42.72</c:v>
                </c:pt>
                <c:pt idx="13">
                  <c:v>42.58</c:v>
                </c:pt>
                <c:pt idx="14">
                  <c:v>42.26</c:v>
                </c:pt>
                <c:pt idx="15">
                  <c:v>42.23</c:v>
                </c:pt>
                <c:pt idx="16">
                  <c:v>42.29</c:v>
                </c:pt>
                <c:pt idx="17">
                  <c:v>42.32</c:v>
                </c:pt>
                <c:pt idx="18">
                  <c:v>42.27</c:v>
                </c:pt>
                <c:pt idx="19">
                  <c:v>42.34</c:v>
                </c:pt>
                <c:pt idx="20">
                  <c:v>42.53</c:v>
                </c:pt>
                <c:pt idx="21">
                  <c:v>42.84</c:v>
                </c:pt>
                <c:pt idx="22">
                  <c:v>42.71</c:v>
                </c:pt>
                <c:pt idx="23">
                  <c:v>42.47</c:v>
                </c:pt>
                <c:pt idx="24">
                  <c:v>42.28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'ASS Racing team'!$D$18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team'!$D$19:$D$76</c:f>
              <c:numCache>
                <c:formatCode>0.00</c:formatCode>
                <c:ptCount val="58"/>
                <c:pt idx="0">
                  <c:v>43.23</c:v>
                </c:pt>
                <c:pt idx="1">
                  <c:v>42.92</c:v>
                </c:pt>
                <c:pt idx="2">
                  <c:v>42.35</c:v>
                </c:pt>
                <c:pt idx="3">
                  <c:v>42.51</c:v>
                </c:pt>
                <c:pt idx="4">
                  <c:v>42.49</c:v>
                </c:pt>
                <c:pt idx="5">
                  <c:v>42.36</c:v>
                </c:pt>
                <c:pt idx="6">
                  <c:v>42.36</c:v>
                </c:pt>
                <c:pt idx="7">
                  <c:v>42.58</c:v>
                </c:pt>
                <c:pt idx="8">
                  <c:v>42.51</c:v>
                </c:pt>
                <c:pt idx="9">
                  <c:v>42.53</c:v>
                </c:pt>
                <c:pt idx="10">
                  <c:v>42.67</c:v>
                </c:pt>
                <c:pt idx="11">
                  <c:v>42.72</c:v>
                </c:pt>
                <c:pt idx="12">
                  <c:v>42.48</c:v>
                </c:pt>
                <c:pt idx="13">
                  <c:v>42.59</c:v>
                </c:pt>
                <c:pt idx="14">
                  <c:v>42.38</c:v>
                </c:pt>
                <c:pt idx="15">
                  <c:v>42.54</c:v>
                </c:pt>
                <c:pt idx="16">
                  <c:v>42.64</c:v>
                </c:pt>
                <c:pt idx="17">
                  <c:v>42.49</c:v>
                </c:pt>
                <c:pt idx="18">
                  <c:v>43.1</c:v>
                </c:pt>
                <c:pt idx="19">
                  <c:v>42.99</c:v>
                </c:pt>
                <c:pt idx="20">
                  <c:v>42.56</c:v>
                </c:pt>
                <c:pt idx="21">
                  <c:v>42.54</c:v>
                </c:pt>
                <c:pt idx="22">
                  <c:v>42.5</c:v>
                </c:pt>
                <c:pt idx="23">
                  <c:v>42.84</c:v>
                </c:pt>
                <c:pt idx="24">
                  <c:v>42.57</c:v>
                </c:pt>
                <c:pt idx="25">
                  <c:v>42.9</c:v>
                </c:pt>
                <c:pt idx="26">
                  <c:v>43.41</c:v>
                </c:pt>
                <c:pt idx="27">
                  <c:v>42.53</c:v>
                </c:pt>
                <c:pt idx="28">
                  <c:v>42.6</c:v>
                </c:pt>
                <c:pt idx="29">
                  <c:v>43.18</c:v>
                </c:pt>
                <c:pt idx="30">
                  <c:v>42.57</c:v>
                </c:pt>
                <c:pt idx="31">
                  <c:v>42.57</c:v>
                </c:pt>
                <c:pt idx="32">
                  <c:v>42.82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'ASS Racing team'!$E$18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team'!$E$19:$E$76</c:f>
              <c:numCache>
                <c:formatCode>0.00</c:formatCode>
                <c:ptCount val="58"/>
                <c:pt idx="0">
                  <c:v>42.96</c:v>
                </c:pt>
                <c:pt idx="1">
                  <c:v>42.61</c:v>
                </c:pt>
                <c:pt idx="2">
                  <c:v>43.11</c:v>
                </c:pt>
                <c:pt idx="3">
                  <c:v>42.69</c:v>
                </c:pt>
                <c:pt idx="4">
                  <c:v>42.52</c:v>
                </c:pt>
                <c:pt idx="5">
                  <c:v>42.86</c:v>
                </c:pt>
                <c:pt idx="6">
                  <c:v>42.45</c:v>
                </c:pt>
                <c:pt idx="7">
                  <c:v>42.41</c:v>
                </c:pt>
                <c:pt idx="8">
                  <c:v>42.37</c:v>
                </c:pt>
                <c:pt idx="9">
                  <c:v>42.54</c:v>
                </c:pt>
                <c:pt idx="10">
                  <c:v>42.7</c:v>
                </c:pt>
                <c:pt idx="11">
                  <c:v>42.81</c:v>
                </c:pt>
                <c:pt idx="12">
                  <c:v>43.38</c:v>
                </c:pt>
                <c:pt idx="13">
                  <c:v>42.45</c:v>
                </c:pt>
                <c:pt idx="14">
                  <c:v>42.68</c:v>
                </c:pt>
                <c:pt idx="15">
                  <c:v>42.38</c:v>
                </c:pt>
                <c:pt idx="16">
                  <c:v>42.59</c:v>
                </c:pt>
                <c:pt idx="17">
                  <c:v>42.57</c:v>
                </c:pt>
                <c:pt idx="18">
                  <c:v>42.55</c:v>
                </c:pt>
                <c:pt idx="19">
                  <c:v>42.55</c:v>
                </c:pt>
                <c:pt idx="20">
                  <c:v>42.65</c:v>
                </c:pt>
                <c:pt idx="21">
                  <c:v>42.59</c:v>
                </c:pt>
                <c:pt idx="22">
                  <c:v>42.71</c:v>
                </c:pt>
                <c:pt idx="23">
                  <c:v>42.55</c:v>
                </c:pt>
                <c:pt idx="24">
                  <c:v>42.56</c:v>
                </c:pt>
                <c:pt idx="25">
                  <c:v>42.73</c:v>
                </c:pt>
                <c:pt idx="26">
                  <c:v>42.69</c:v>
                </c:pt>
                <c:pt idx="27">
                  <c:v>42.62</c:v>
                </c:pt>
                <c:pt idx="28">
                  <c:v>42.61</c:v>
                </c:pt>
                <c:pt idx="29">
                  <c:v>42.72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'ASS Racing team'!$F$18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team'!$F$19:$F$76</c:f>
              <c:numCache>
                <c:formatCode>0.00</c:formatCode>
                <c:ptCount val="58"/>
                <c:pt idx="0">
                  <c:v>43.09</c:v>
                </c:pt>
                <c:pt idx="1">
                  <c:v>42.58</c:v>
                </c:pt>
                <c:pt idx="2">
                  <c:v>42.5</c:v>
                </c:pt>
                <c:pt idx="3">
                  <c:v>42.49</c:v>
                </c:pt>
                <c:pt idx="4">
                  <c:v>42.58</c:v>
                </c:pt>
                <c:pt idx="5">
                  <c:v>42.42</c:v>
                </c:pt>
                <c:pt idx="6">
                  <c:v>42.46</c:v>
                </c:pt>
                <c:pt idx="7">
                  <c:v>42.56</c:v>
                </c:pt>
                <c:pt idx="8">
                  <c:v>42.45</c:v>
                </c:pt>
                <c:pt idx="9">
                  <c:v>42.66</c:v>
                </c:pt>
                <c:pt idx="10">
                  <c:v>42.69</c:v>
                </c:pt>
                <c:pt idx="11">
                  <c:v>42.68</c:v>
                </c:pt>
                <c:pt idx="12">
                  <c:v>42.6</c:v>
                </c:pt>
                <c:pt idx="13">
                  <c:v>42.54</c:v>
                </c:pt>
                <c:pt idx="14">
                  <c:v>42.89</c:v>
                </c:pt>
                <c:pt idx="15">
                  <c:v>42.71</c:v>
                </c:pt>
                <c:pt idx="16">
                  <c:v>42.5</c:v>
                </c:pt>
                <c:pt idx="17">
                  <c:v>42.55</c:v>
                </c:pt>
                <c:pt idx="18">
                  <c:v>42.65</c:v>
                </c:pt>
                <c:pt idx="19">
                  <c:v>42.9</c:v>
                </c:pt>
                <c:pt idx="20">
                  <c:v>42.57</c:v>
                </c:pt>
                <c:pt idx="21">
                  <c:v>42.63</c:v>
                </c:pt>
                <c:pt idx="22">
                  <c:v>42.62</c:v>
                </c:pt>
                <c:pt idx="23">
                  <c:v>42.56</c:v>
                </c:pt>
                <c:pt idx="24">
                  <c:v>42.67</c:v>
                </c:pt>
                <c:pt idx="25">
                  <c:v>43.12</c:v>
                </c:pt>
                <c:pt idx="26">
                  <c:v>42.69</c:v>
                </c:pt>
                <c:pt idx="27">
                  <c:v>42.49</c:v>
                </c:pt>
                <c:pt idx="28">
                  <c:v>42.67</c:v>
                </c:pt>
                <c:pt idx="29">
                  <c:v>42.49</c:v>
                </c:pt>
                <c:pt idx="30">
                  <c:v>42.42</c:v>
                </c:pt>
                <c:pt idx="31">
                  <c:v>42.52</c:v>
                </c:pt>
                <c:pt idx="32">
                  <c:v>42.63</c:v>
                </c:pt>
                <c:pt idx="33">
                  <c:v>42.68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'ASS Racing team'!$G$18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team'!$G$19:$G$76</c:f>
              <c:numCache>
                <c:formatCode>0.00</c:formatCode>
                <c:ptCount val="58"/>
                <c:pt idx="0">
                  <c:v>44.73</c:v>
                </c:pt>
                <c:pt idx="1">
                  <c:v>43.2</c:v>
                </c:pt>
                <c:pt idx="2">
                  <c:v>42.94</c:v>
                </c:pt>
                <c:pt idx="3">
                  <c:v>42.88</c:v>
                </c:pt>
                <c:pt idx="4">
                  <c:v>43.63</c:v>
                </c:pt>
                <c:pt idx="5">
                  <c:v>42.62</c:v>
                </c:pt>
                <c:pt idx="6">
                  <c:v>42.97</c:v>
                </c:pt>
                <c:pt idx="7">
                  <c:v>42.82</c:v>
                </c:pt>
                <c:pt idx="8">
                  <c:v>42.64</c:v>
                </c:pt>
                <c:pt idx="9">
                  <c:v>42.63</c:v>
                </c:pt>
                <c:pt idx="10">
                  <c:v>42.63</c:v>
                </c:pt>
                <c:pt idx="11">
                  <c:v>42.83</c:v>
                </c:pt>
                <c:pt idx="12">
                  <c:v>43.04</c:v>
                </c:pt>
                <c:pt idx="13">
                  <c:v>42.76</c:v>
                </c:pt>
                <c:pt idx="14">
                  <c:v>42.83</c:v>
                </c:pt>
                <c:pt idx="15">
                  <c:v>43.17</c:v>
                </c:pt>
                <c:pt idx="16">
                  <c:v>42.83</c:v>
                </c:pt>
                <c:pt idx="17">
                  <c:v>42.76</c:v>
                </c:pt>
                <c:pt idx="18">
                  <c:v>42.52</c:v>
                </c:pt>
                <c:pt idx="19">
                  <c:v>42.75</c:v>
                </c:pt>
                <c:pt idx="20">
                  <c:v>42.61</c:v>
                </c:pt>
                <c:pt idx="21">
                  <c:v>42.5</c:v>
                </c:pt>
                <c:pt idx="22">
                  <c:v>42.75</c:v>
                </c:pt>
                <c:pt idx="23">
                  <c:v>42.73</c:v>
                </c:pt>
                <c:pt idx="24">
                  <c:v>42.55</c:v>
                </c:pt>
                <c:pt idx="25">
                  <c:v>42.82</c:v>
                </c:pt>
                <c:pt idx="26">
                  <c:v>43.01</c:v>
                </c:pt>
                <c:pt idx="27">
                  <c:v>42.79</c:v>
                </c:pt>
                <c:pt idx="28">
                  <c:v>42.68</c:v>
                </c:pt>
                <c:pt idx="29">
                  <c:v>42.62</c:v>
                </c:pt>
                <c:pt idx="30">
                  <c:v>42.94</c:v>
                </c:pt>
                <c:pt idx="31">
                  <c:v>42.87</c:v>
                </c:pt>
                <c:pt idx="32">
                  <c:v>42.52</c:v>
                </c:pt>
                <c:pt idx="33">
                  <c:v>42.75</c:v>
                </c:pt>
                <c:pt idx="34">
                  <c:v>43</c:v>
                </c:pt>
                <c:pt idx="35">
                  <c:v>42.58</c:v>
                </c:pt>
                <c:pt idx="36">
                  <c:v>42.77</c:v>
                </c:pt>
                <c:pt idx="37">
                  <c:v>42.84</c:v>
                </c:pt>
                <c:pt idx="38">
                  <c:v>42.89</c:v>
                </c:pt>
                <c:pt idx="39">
                  <c:v>42.6</c:v>
                </c:pt>
                <c:pt idx="40">
                  <c:v>42.58</c:v>
                </c:pt>
                <c:pt idx="41">
                  <c:v>42.62</c:v>
                </c:pt>
                <c:pt idx="42">
                  <c:v>42.72</c:v>
                </c:pt>
                <c:pt idx="43">
                  <c:v>43.27</c:v>
                </c:pt>
                <c:pt idx="44">
                  <c:v>42.7</c:v>
                </c:pt>
                <c:pt idx="45">
                  <c:v>42.64</c:v>
                </c:pt>
                <c:pt idx="46">
                  <c:v>42.78</c:v>
                </c:pt>
                <c:pt idx="47">
                  <c:v>42.76</c:v>
                </c:pt>
                <c:pt idx="48">
                  <c:v>42.78</c:v>
                </c:pt>
                <c:pt idx="49">
                  <c:v>42.59</c:v>
                </c:pt>
                <c:pt idx="50">
                  <c:v>42.87</c:v>
                </c:pt>
                <c:pt idx="51">
                  <c:v>42.92</c:v>
                </c:pt>
                <c:pt idx="52">
                  <c:v>42.64</c:v>
                </c:pt>
                <c:pt idx="53">
                  <c:v>42.77</c:v>
                </c:pt>
                <c:pt idx="54">
                  <c:v>42.57</c:v>
                </c:pt>
                <c:pt idx="55">
                  <c:v>42.55</c:v>
                </c:pt>
                <c:pt idx="56">
                  <c:v>42.77</c:v>
                </c:pt>
                <c:pt idx="57" formatCode="General">
                  <c:v>43.57</c:v>
                </c:pt>
              </c:numCache>
            </c:numRef>
          </c:val>
        </c:ser>
        <c:ser>
          <c:idx val="5"/>
          <c:order val="5"/>
          <c:tx>
            <c:strRef>
              <c:f>'ASS Racing team'!$H$18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'ASS Racing team'!$B$19:$B$76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'ASS Racing team'!$H$19:$H$76</c:f>
              <c:numCache>
                <c:formatCode>0.00</c:formatCode>
                <c:ptCount val="58"/>
                <c:pt idx="0">
                  <c:v>43.27</c:v>
                </c:pt>
                <c:pt idx="1">
                  <c:v>42.65</c:v>
                </c:pt>
                <c:pt idx="2">
                  <c:v>42.7</c:v>
                </c:pt>
                <c:pt idx="3">
                  <c:v>42.73</c:v>
                </c:pt>
                <c:pt idx="4">
                  <c:v>42.79</c:v>
                </c:pt>
                <c:pt idx="5">
                  <c:v>42.77</c:v>
                </c:pt>
                <c:pt idx="6">
                  <c:v>43.01</c:v>
                </c:pt>
                <c:pt idx="7">
                  <c:v>42.66</c:v>
                </c:pt>
                <c:pt idx="8">
                  <c:v>42.67</c:v>
                </c:pt>
                <c:pt idx="9">
                  <c:v>42.72</c:v>
                </c:pt>
                <c:pt idx="10">
                  <c:v>42.86</c:v>
                </c:pt>
                <c:pt idx="11">
                  <c:v>42.83</c:v>
                </c:pt>
                <c:pt idx="12">
                  <c:v>42.9</c:v>
                </c:pt>
                <c:pt idx="13">
                  <c:v>42.99</c:v>
                </c:pt>
                <c:pt idx="14">
                  <c:v>42.69</c:v>
                </c:pt>
                <c:pt idx="15">
                  <c:v>42.86</c:v>
                </c:pt>
                <c:pt idx="16">
                  <c:v>42.65</c:v>
                </c:pt>
                <c:pt idx="17">
                  <c:v>42.82</c:v>
                </c:pt>
                <c:pt idx="18">
                  <c:v>42.91</c:v>
                </c:pt>
                <c:pt idx="19">
                  <c:v>42.88</c:v>
                </c:pt>
                <c:pt idx="20">
                  <c:v>42.67</c:v>
                </c:pt>
                <c:pt idx="21">
                  <c:v>43.02</c:v>
                </c:pt>
                <c:pt idx="22">
                  <c:v>42.77</c:v>
                </c:pt>
                <c:pt idx="23">
                  <c:v>42.69</c:v>
                </c:pt>
                <c:pt idx="24">
                  <c:v>43.33</c:v>
                </c:pt>
                <c:pt idx="25">
                  <c:v>42.78</c:v>
                </c:pt>
                <c:pt idx="26">
                  <c:v>42.88</c:v>
                </c:pt>
                <c:pt idx="27">
                  <c:v>42.69</c:v>
                </c:pt>
                <c:pt idx="28">
                  <c:v>42.72</c:v>
                </c:pt>
                <c:pt idx="29">
                  <c:v>42.64</c:v>
                </c:pt>
                <c:pt idx="30">
                  <c:v>42.75</c:v>
                </c:pt>
                <c:pt idx="31">
                  <c:v>42.89</c:v>
                </c:pt>
                <c:pt idx="32">
                  <c:v>42.72</c:v>
                </c:pt>
                <c:pt idx="33">
                  <c:v>43.3</c:v>
                </c:pt>
                <c:pt idx="34">
                  <c:v>42.92</c:v>
                </c:pt>
                <c:pt idx="35">
                  <c:v>42.95</c:v>
                </c:pt>
                <c:pt idx="36">
                  <c:v>43.57</c:v>
                </c:pt>
                <c:pt idx="37">
                  <c:v>65.849999999999994</c:v>
                </c:pt>
                <c:pt idx="38">
                  <c:v>43.06</c:v>
                </c:pt>
                <c:pt idx="39">
                  <c:v>42.95</c:v>
                </c:pt>
                <c:pt idx="40">
                  <c:v>42.92</c:v>
                </c:pt>
                <c:pt idx="41">
                  <c:v>42.82</c:v>
                </c:pt>
                <c:pt idx="42">
                  <c:v>42.83</c:v>
                </c:pt>
                <c:pt idx="43">
                  <c:v>42.97</c:v>
                </c:pt>
                <c:pt idx="44">
                  <c:v>42.78</c:v>
                </c:pt>
                <c:pt idx="45">
                  <c:v>43.16</c:v>
                </c:pt>
                <c:pt idx="46">
                  <c:v>42.85</c:v>
                </c:pt>
                <c:pt idx="47">
                  <c:v>42.97</c:v>
                </c:pt>
                <c:pt idx="48">
                  <c:v>42.77</c:v>
                </c:pt>
                <c:pt idx="49">
                  <c:v>42.87</c:v>
                </c:pt>
                <c:pt idx="50">
                  <c:v>42.88</c:v>
                </c:pt>
                <c:pt idx="51">
                  <c:v>42.89</c:v>
                </c:pt>
                <c:pt idx="52">
                  <c:v>42.81</c:v>
                </c:pt>
                <c:pt idx="53">
                  <c:v>42.81</c:v>
                </c:pt>
                <c:pt idx="54">
                  <c:v>43.07</c:v>
                </c:pt>
              </c:numCache>
            </c:numRef>
          </c:val>
        </c:ser>
        <c:marker val="1"/>
        <c:axId val="144212352"/>
        <c:axId val="144213888"/>
      </c:lineChart>
      <c:catAx>
        <c:axId val="144212352"/>
        <c:scaling>
          <c:orientation val="minMax"/>
        </c:scaling>
        <c:axPos val="b"/>
        <c:numFmt formatCode="General" sourceLinked="1"/>
        <c:majorTickMark val="none"/>
        <c:tickLblPos val="nextTo"/>
        <c:crossAx val="144213888"/>
        <c:crosses val="autoZero"/>
        <c:auto val="1"/>
        <c:lblAlgn val="ctr"/>
        <c:lblOffset val="100"/>
      </c:catAx>
      <c:valAx>
        <c:axId val="144213888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421235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KartFreedom!$C$18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KartFreedom!$C$19:$C$77</c:f>
              <c:numCache>
                <c:formatCode>0.00</c:formatCode>
                <c:ptCount val="59"/>
                <c:pt idx="0">
                  <c:v>44.52</c:v>
                </c:pt>
                <c:pt idx="1">
                  <c:v>42.83</c:v>
                </c:pt>
                <c:pt idx="2">
                  <c:v>42.82</c:v>
                </c:pt>
                <c:pt idx="3">
                  <c:v>43.56</c:v>
                </c:pt>
                <c:pt idx="4">
                  <c:v>45.99</c:v>
                </c:pt>
                <c:pt idx="5">
                  <c:v>43.37</c:v>
                </c:pt>
                <c:pt idx="6">
                  <c:v>45.32</c:v>
                </c:pt>
                <c:pt idx="7">
                  <c:v>42.44</c:v>
                </c:pt>
                <c:pt idx="8">
                  <c:v>42.68</c:v>
                </c:pt>
                <c:pt idx="9">
                  <c:v>42.61</c:v>
                </c:pt>
                <c:pt idx="10">
                  <c:v>42.57</c:v>
                </c:pt>
                <c:pt idx="11">
                  <c:v>43.76</c:v>
                </c:pt>
                <c:pt idx="12">
                  <c:v>42.84</c:v>
                </c:pt>
                <c:pt idx="13">
                  <c:v>42.97</c:v>
                </c:pt>
                <c:pt idx="14">
                  <c:v>42.87</c:v>
                </c:pt>
                <c:pt idx="15">
                  <c:v>42.46</c:v>
                </c:pt>
                <c:pt idx="16">
                  <c:v>42.54</c:v>
                </c:pt>
                <c:pt idx="17">
                  <c:v>42.97</c:v>
                </c:pt>
                <c:pt idx="18">
                  <c:v>43.43</c:v>
                </c:pt>
                <c:pt idx="19">
                  <c:v>42.81</c:v>
                </c:pt>
                <c:pt idx="20">
                  <c:v>42.77</c:v>
                </c:pt>
                <c:pt idx="21">
                  <c:v>42.83</c:v>
                </c:pt>
                <c:pt idx="22">
                  <c:v>42.42</c:v>
                </c:pt>
                <c:pt idx="23">
                  <c:v>42.89</c:v>
                </c:pt>
                <c:pt idx="24">
                  <c:v>42.69</c:v>
                </c:pt>
                <c:pt idx="25">
                  <c:v>42.47</c:v>
                </c:pt>
                <c:pt idx="26">
                  <c:v>42.64</c:v>
                </c:pt>
                <c:pt idx="27">
                  <c:v>42.67</c:v>
                </c:pt>
                <c:pt idx="28">
                  <c:v>42.89</c:v>
                </c:pt>
                <c:pt idx="29">
                  <c:v>42.42</c:v>
                </c:pt>
                <c:pt idx="30">
                  <c:v>42.46</c:v>
                </c:pt>
                <c:pt idx="31">
                  <c:v>42.78</c:v>
                </c:pt>
                <c:pt idx="32">
                  <c:v>42.51</c:v>
                </c:pt>
                <c:pt idx="33">
                  <c:v>42.73</c:v>
                </c:pt>
                <c:pt idx="34">
                  <c:v>42.86</c:v>
                </c:pt>
                <c:pt idx="35">
                  <c:v>42.87</c:v>
                </c:pt>
                <c:pt idx="36">
                  <c:v>42.74</c:v>
                </c:pt>
                <c:pt idx="37">
                  <c:v>42.49</c:v>
                </c:pt>
                <c:pt idx="38">
                  <c:v>44.38</c:v>
                </c:pt>
                <c:pt idx="39">
                  <c:v>42.93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KartFreedom!$D$18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KartFreedom!$D$19:$D$77</c:f>
              <c:numCache>
                <c:formatCode>0.00</c:formatCode>
                <c:ptCount val="59"/>
                <c:pt idx="0">
                  <c:v>43.77</c:v>
                </c:pt>
                <c:pt idx="1">
                  <c:v>43.14</c:v>
                </c:pt>
                <c:pt idx="2">
                  <c:v>43.69</c:v>
                </c:pt>
                <c:pt idx="3">
                  <c:v>42.94</c:v>
                </c:pt>
                <c:pt idx="4">
                  <c:v>42.85</c:v>
                </c:pt>
                <c:pt idx="5">
                  <c:v>43.14</c:v>
                </c:pt>
                <c:pt idx="6">
                  <c:v>42.7</c:v>
                </c:pt>
                <c:pt idx="7">
                  <c:v>43.14</c:v>
                </c:pt>
                <c:pt idx="8">
                  <c:v>43.1</c:v>
                </c:pt>
                <c:pt idx="9">
                  <c:v>43.1</c:v>
                </c:pt>
                <c:pt idx="10">
                  <c:v>42.66</c:v>
                </c:pt>
                <c:pt idx="11">
                  <c:v>43.49</c:v>
                </c:pt>
                <c:pt idx="12">
                  <c:v>42.76</c:v>
                </c:pt>
                <c:pt idx="13">
                  <c:v>42.69</c:v>
                </c:pt>
                <c:pt idx="14">
                  <c:v>42.75</c:v>
                </c:pt>
                <c:pt idx="15">
                  <c:v>42.91</c:v>
                </c:pt>
                <c:pt idx="16">
                  <c:v>42.74</c:v>
                </c:pt>
                <c:pt idx="17">
                  <c:v>42.82</c:v>
                </c:pt>
                <c:pt idx="18">
                  <c:v>42.66</c:v>
                </c:pt>
                <c:pt idx="19">
                  <c:v>43.23</c:v>
                </c:pt>
                <c:pt idx="20">
                  <c:v>42.93</c:v>
                </c:pt>
                <c:pt idx="21">
                  <c:v>43.19</c:v>
                </c:pt>
                <c:pt idx="22">
                  <c:v>43.2</c:v>
                </c:pt>
                <c:pt idx="23">
                  <c:v>42.9</c:v>
                </c:pt>
                <c:pt idx="24">
                  <c:v>43.36</c:v>
                </c:pt>
                <c:pt idx="25">
                  <c:v>43.4</c:v>
                </c:pt>
                <c:pt idx="26">
                  <c:v>42.84</c:v>
                </c:pt>
                <c:pt idx="27">
                  <c:v>43.24</c:v>
                </c:pt>
                <c:pt idx="28">
                  <c:v>42.87</c:v>
                </c:pt>
                <c:pt idx="29">
                  <c:v>43.09</c:v>
                </c:pt>
                <c:pt idx="30">
                  <c:v>42.99</c:v>
                </c:pt>
                <c:pt idx="31">
                  <c:v>42.81</c:v>
                </c:pt>
                <c:pt idx="32">
                  <c:v>42.93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KartFreedom!$E$18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KartFreedom!$E$19:$E$77</c:f>
              <c:numCache>
                <c:formatCode>0.00</c:formatCode>
                <c:ptCount val="59"/>
                <c:pt idx="0">
                  <c:v>43.79</c:v>
                </c:pt>
                <c:pt idx="1">
                  <c:v>42.94</c:v>
                </c:pt>
                <c:pt idx="2">
                  <c:v>42.83</c:v>
                </c:pt>
                <c:pt idx="3">
                  <c:v>42.83</c:v>
                </c:pt>
                <c:pt idx="4">
                  <c:v>42.78</c:v>
                </c:pt>
                <c:pt idx="5">
                  <c:v>42.81</c:v>
                </c:pt>
                <c:pt idx="6">
                  <c:v>42.9</c:v>
                </c:pt>
                <c:pt idx="7">
                  <c:v>42.76</c:v>
                </c:pt>
                <c:pt idx="8">
                  <c:v>42.86</c:v>
                </c:pt>
                <c:pt idx="9">
                  <c:v>42.85</c:v>
                </c:pt>
                <c:pt idx="10">
                  <c:v>42.95</c:v>
                </c:pt>
                <c:pt idx="11">
                  <c:v>43.07</c:v>
                </c:pt>
                <c:pt idx="12">
                  <c:v>42.89</c:v>
                </c:pt>
                <c:pt idx="13">
                  <c:v>42.98</c:v>
                </c:pt>
                <c:pt idx="14">
                  <c:v>42.85</c:v>
                </c:pt>
                <c:pt idx="15">
                  <c:v>42.97</c:v>
                </c:pt>
                <c:pt idx="16">
                  <c:v>42.92</c:v>
                </c:pt>
                <c:pt idx="17">
                  <c:v>42.98</c:v>
                </c:pt>
                <c:pt idx="18">
                  <c:v>42.67</c:v>
                </c:pt>
                <c:pt idx="19">
                  <c:v>42.87</c:v>
                </c:pt>
                <c:pt idx="20">
                  <c:v>42.76</c:v>
                </c:pt>
                <c:pt idx="21">
                  <c:v>42.81</c:v>
                </c:pt>
                <c:pt idx="22">
                  <c:v>42.73</c:v>
                </c:pt>
                <c:pt idx="23">
                  <c:v>42.96</c:v>
                </c:pt>
                <c:pt idx="24">
                  <c:v>42.76</c:v>
                </c:pt>
                <c:pt idx="25">
                  <c:v>42.83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KartFreedom!$F$18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KartFreedom!$F$19:$F$77</c:f>
              <c:numCache>
                <c:formatCode>0.00</c:formatCode>
                <c:ptCount val="59"/>
                <c:pt idx="0">
                  <c:v>43.49</c:v>
                </c:pt>
                <c:pt idx="1">
                  <c:v>42.81</c:v>
                </c:pt>
                <c:pt idx="2">
                  <c:v>42.78</c:v>
                </c:pt>
                <c:pt idx="3">
                  <c:v>42.8</c:v>
                </c:pt>
                <c:pt idx="4">
                  <c:v>42.83</c:v>
                </c:pt>
                <c:pt idx="5">
                  <c:v>42.55</c:v>
                </c:pt>
                <c:pt idx="6">
                  <c:v>42.65</c:v>
                </c:pt>
                <c:pt idx="7">
                  <c:v>42.62</c:v>
                </c:pt>
                <c:pt idx="8">
                  <c:v>42.57</c:v>
                </c:pt>
                <c:pt idx="9">
                  <c:v>42.86</c:v>
                </c:pt>
                <c:pt idx="10">
                  <c:v>43.35</c:v>
                </c:pt>
                <c:pt idx="11">
                  <c:v>42.77</c:v>
                </c:pt>
                <c:pt idx="12">
                  <c:v>42.75</c:v>
                </c:pt>
                <c:pt idx="13">
                  <c:v>42.71</c:v>
                </c:pt>
                <c:pt idx="14">
                  <c:v>42.61</c:v>
                </c:pt>
                <c:pt idx="15">
                  <c:v>42.53</c:v>
                </c:pt>
                <c:pt idx="16">
                  <c:v>42.89</c:v>
                </c:pt>
                <c:pt idx="17">
                  <c:v>42.73</c:v>
                </c:pt>
                <c:pt idx="18">
                  <c:v>42.77</c:v>
                </c:pt>
                <c:pt idx="19">
                  <c:v>42.76</c:v>
                </c:pt>
                <c:pt idx="20">
                  <c:v>42.96</c:v>
                </c:pt>
                <c:pt idx="21">
                  <c:v>42.77</c:v>
                </c:pt>
                <c:pt idx="22">
                  <c:v>42.76</c:v>
                </c:pt>
                <c:pt idx="23">
                  <c:v>42.69</c:v>
                </c:pt>
                <c:pt idx="24">
                  <c:v>42.59</c:v>
                </c:pt>
                <c:pt idx="25">
                  <c:v>42.69</c:v>
                </c:pt>
                <c:pt idx="26">
                  <c:v>42.66</c:v>
                </c:pt>
                <c:pt idx="27">
                  <c:v>42.72</c:v>
                </c:pt>
                <c:pt idx="28">
                  <c:v>42.73</c:v>
                </c:pt>
                <c:pt idx="29">
                  <c:v>42.57</c:v>
                </c:pt>
                <c:pt idx="30">
                  <c:v>42.7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KartFreedom!$G$18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KartFreedom!$G$19:$G$77</c:f>
              <c:numCache>
                <c:formatCode>0.00</c:formatCode>
                <c:ptCount val="59"/>
                <c:pt idx="0">
                  <c:v>43.44</c:v>
                </c:pt>
                <c:pt idx="1">
                  <c:v>42.77</c:v>
                </c:pt>
                <c:pt idx="2">
                  <c:v>42.69</c:v>
                </c:pt>
                <c:pt idx="3">
                  <c:v>43.14</c:v>
                </c:pt>
                <c:pt idx="4">
                  <c:v>42.78</c:v>
                </c:pt>
                <c:pt idx="5">
                  <c:v>42.73</c:v>
                </c:pt>
                <c:pt idx="6">
                  <c:v>42.67</c:v>
                </c:pt>
                <c:pt idx="7">
                  <c:v>42.65</c:v>
                </c:pt>
                <c:pt idx="8">
                  <c:v>43.09</c:v>
                </c:pt>
                <c:pt idx="9">
                  <c:v>42.65</c:v>
                </c:pt>
                <c:pt idx="10">
                  <c:v>42.82</c:v>
                </c:pt>
                <c:pt idx="11">
                  <c:v>42.67</c:v>
                </c:pt>
                <c:pt idx="12">
                  <c:v>42.62</c:v>
                </c:pt>
                <c:pt idx="13">
                  <c:v>42.6</c:v>
                </c:pt>
                <c:pt idx="14">
                  <c:v>42.69</c:v>
                </c:pt>
                <c:pt idx="15">
                  <c:v>42.75</c:v>
                </c:pt>
                <c:pt idx="16">
                  <c:v>42.9</c:v>
                </c:pt>
                <c:pt idx="17">
                  <c:v>42.84</c:v>
                </c:pt>
                <c:pt idx="18">
                  <c:v>42.7</c:v>
                </c:pt>
                <c:pt idx="19">
                  <c:v>42.77</c:v>
                </c:pt>
                <c:pt idx="20">
                  <c:v>42.82</c:v>
                </c:pt>
                <c:pt idx="21">
                  <c:v>42.97</c:v>
                </c:pt>
                <c:pt idx="22">
                  <c:v>42.9</c:v>
                </c:pt>
                <c:pt idx="23">
                  <c:v>42.9</c:v>
                </c:pt>
                <c:pt idx="24">
                  <c:v>42.88</c:v>
                </c:pt>
                <c:pt idx="25">
                  <c:v>42.71</c:v>
                </c:pt>
                <c:pt idx="26">
                  <c:v>42.82</c:v>
                </c:pt>
                <c:pt idx="27">
                  <c:v>42.93</c:v>
                </c:pt>
                <c:pt idx="28">
                  <c:v>42.91</c:v>
                </c:pt>
                <c:pt idx="29">
                  <c:v>42.74</c:v>
                </c:pt>
                <c:pt idx="30">
                  <c:v>43.01</c:v>
                </c:pt>
                <c:pt idx="31">
                  <c:v>42.76</c:v>
                </c:pt>
                <c:pt idx="32">
                  <c:v>42.81</c:v>
                </c:pt>
                <c:pt idx="33">
                  <c:v>42.82</c:v>
                </c:pt>
                <c:pt idx="34">
                  <c:v>42.8</c:v>
                </c:pt>
                <c:pt idx="35">
                  <c:v>42.71</c:v>
                </c:pt>
                <c:pt idx="36">
                  <c:v>42.94</c:v>
                </c:pt>
                <c:pt idx="37">
                  <c:v>42.83</c:v>
                </c:pt>
                <c:pt idx="38">
                  <c:v>43.02</c:v>
                </c:pt>
                <c:pt idx="39">
                  <c:v>42.73</c:v>
                </c:pt>
                <c:pt idx="40">
                  <c:v>42.68</c:v>
                </c:pt>
                <c:pt idx="41">
                  <c:v>42.82</c:v>
                </c:pt>
                <c:pt idx="42">
                  <c:v>42.76</c:v>
                </c:pt>
                <c:pt idx="43">
                  <c:v>42.65</c:v>
                </c:pt>
                <c:pt idx="44">
                  <c:v>42.64</c:v>
                </c:pt>
                <c:pt idx="45">
                  <c:v>42.84</c:v>
                </c:pt>
                <c:pt idx="46">
                  <c:v>42.91</c:v>
                </c:pt>
                <c:pt idx="47">
                  <c:v>42.71</c:v>
                </c:pt>
                <c:pt idx="48">
                  <c:v>42.97</c:v>
                </c:pt>
                <c:pt idx="49">
                  <c:v>42.96</c:v>
                </c:pt>
                <c:pt idx="50">
                  <c:v>42.81</c:v>
                </c:pt>
                <c:pt idx="51">
                  <c:v>42.82</c:v>
                </c:pt>
                <c:pt idx="52">
                  <c:v>42.74</c:v>
                </c:pt>
                <c:pt idx="53">
                  <c:v>43.02</c:v>
                </c:pt>
                <c:pt idx="54">
                  <c:v>42.58</c:v>
                </c:pt>
                <c:pt idx="55">
                  <c:v>42.8</c:v>
                </c:pt>
                <c:pt idx="56">
                  <c:v>42.87</c:v>
                </c:pt>
                <c:pt idx="57" formatCode="General">
                  <c:v>42.86</c:v>
                </c:pt>
                <c:pt idx="58" formatCode="General">
                  <c:v>42.79</c:v>
                </c:pt>
              </c:numCache>
            </c:numRef>
          </c:val>
        </c:ser>
        <c:ser>
          <c:idx val="5"/>
          <c:order val="5"/>
          <c:tx>
            <c:strRef>
              <c:f>KartFreedom!$H$18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KartFreedom!$H$19:$H$77</c:f>
              <c:numCache>
                <c:formatCode>0.00</c:formatCode>
                <c:ptCount val="59"/>
                <c:pt idx="0">
                  <c:v>43.81</c:v>
                </c:pt>
                <c:pt idx="1">
                  <c:v>43.61</c:v>
                </c:pt>
                <c:pt idx="2">
                  <c:v>43.52</c:v>
                </c:pt>
                <c:pt idx="3">
                  <c:v>43.21</c:v>
                </c:pt>
                <c:pt idx="4">
                  <c:v>43.1</c:v>
                </c:pt>
                <c:pt idx="5">
                  <c:v>43.74</c:v>
                </c:pt>
                <c:pt idx="6">
                  <c:v>44.52</c:v>
                </c:pt>
                <c:pt idx="7">
                  <c:v>43.12</c:v>
                </c:pt>
                <c:pt idx="8">
                  <c:v>43.48</c:v>
                </c:pt>
                <c:pt idx="9">
                  <c:v>43.19</c:v>
                </c:pt>
                <c:pt idx="10">
                  <c:v>43.59</c:v>
                </c:pt>
                <c:pt idx="11">
                  <c:v>43.42</c:v>
                </c:pt>
                <c:pt idx="12">
                  <c:v>43.26</c:v>
                </c:pt>
                <c:pt idx="13">
                  <c:v>43.43</c:v>
                </c:pt>
                <c:pt idx="14">
                  <c:v>43.27</c:v>
                </c:pt>
                <c:pt idx="15">
                  <c:v>43.22</c:v>
                </c:pt>
                <c:pt idx="16">
                  <c:v>43.44</c:v>
                </c:pt>
                <c:pt idx="17">
                  <c:v>43.35</c:v>
                </c:pt>
                <c:pt idx="18">
                  <c:v>43.19</c:v>
                </c:pt>
                <c:pt idx="19">
                  <c:v>42.91</c:v>
                </c:pt>
                <c:pt idx="20">
                  <c:v>43.4</c:v>
                </c:pt>
                <c:pt idx="21">
                  <c:v>42.99</c:v>
                </c:pt>
                <c:pt idx="22">
                  <c:v>42.83</c:v>
                </c:pt>
                <c:pt idx="23">
                  <c:v>43.13</c:v>
                </c:pt>
                <c:pt idx="24">
                  <c:v>42.93</c:v>
                </c:pt>
                <c:pt idx="25">
                  <c:v>43.11</c:v>
                </c:pt>
                <c:pt idx="26">
                  <c:v>43.55</c:v>
                </c:pt>
                <c:pt idx="27">
                  <c:v>43.18</c:v>
                </c:pt>
                <c:pt idx="28">
                  <c:v>43.59</c:v>
                </c:pt>
                <c:pt idx="29">
                  <c:v>43.16</c:v>
                </c:pt>
                <c:pt idx="30">
                  <c:v>43.11</c:v>
                </c:pt>
                <c:pt idx="31">
                  <c:v>43.33</c:v>
                </c:pt>
                <c:pt idx="32">
                  <c:v>43.01</c:v>
                </c:pt>
                <c:pt idx="33">
                  <c:v>43.35</c:v>
                </c:pt>
                <c:pt idx="34">
                  <c:v>43.46</c:v>
                </c:pt>
                <c:pt idx="35">
                  <c:v>43.72</c:v>
                </c:pt>
                <c:pt idx="36">
                  <c:v>44.13</c:v>
                </c:pt>
                <c:pt idx="37">
                  <c:v>45.59</c:v>
                </c:pt>
                <c:pt idx="38">
                  <c:v>42.51</c:v>
                </c:pt>
                <c:pt idx="39">
                  <c:v>42.99</c:v>
                </c:pt>
                <c:pt idx="40">
                  <c:v>43.02</c:v>
                </c:pt>
                <c:pt idx="41">
                  <c:v>43.29</c:v>
                </c:pt>
                <c:pt idx="42">
                  <c:v>43.23</c:v>
                </c:pt>
                <c:pt idx="43">
                  <c:v>43.45</c:v>
                </c:pt>
                <c:pt idx="44">
                  <c:v>43.39</c:v>
                </c:pt>
              </c:numCache>
            </c:numRef>
          </c:val>
        </c:ser>
        <c:marker val="1"/>
        <c:axId val="144522624"/>
        <c:axId val="144540800"/>
      </c:lineChart>
      <c:catAx>
        <c:axId val="144522624"/>
        <c:scaling>
          <c:orientation val="minMax"/>
        </c:scaling>
        <c:axPos val="b"/>
        <c:numFmt formatCode="General" sourceLinked="1"/>
        <c:majorTickMark val="none"/>
        <c:tickLblPos val="nextTo"/>
        <c:crossAx val="144540800"/>
        <c:crosses val="autoZero"/>
        <c:auto val="1"/>
        <c:lblAlgn val="ctr"/>
        <c:lblOffset val="100"/>
      </c:catAx>
      <c:valAx>
        <c:axId val="144540800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452262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'Just Karting'!$C$18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Karting'!$C$19:$C$73</c:f>
              <c:numCache>
                <c:formatCode>0.00</c:formatCode>
                <c:ptCount val="55"/>
                <c:pt idx="0">
                  <c:v>45.08</c:v>
                </c:pt>
                <c:pt idx="1">
                  <c:v>45.26</c:v>
                </c:pt>
                <c:pt idx="2">
                  <c:v>43.12</c:v>
                </c:pt>
                <c:pt idx="3">
                  <c:v>42.73</c:v>
                </c:pt>
                <c:pt idx="4">
                  <c:v>44.64</c:v>
                </c:pt>
                <c:pt idx="5">
                  <c:v>44.23</c:v>
                </c:pt>
                <c:pt idx="6">
                  <c:v>44.42</c:v>
                </c:pt>
                <c:pt idx="7">
                  <c:v>42.89</c:v>
                </c:pt>
                <c:pt idx="8">
                  <c:v>42.46</c:v>
                </c:pt>
                <c:pt idx="9">
                  <c:v>42.74</c:v>
                </c:pt>
                <c:pt idx="10">
                  <c:v>42.78</c:v>
                </c:pt>
                <c:pt idx="11">
                  <c:v>43.16</c:v>
                </c:pt>
                <c:pt idx="12">
                  <c:v>43</c:v>
                </c:pt>
                <c:pt idx="13">
                  <c:v>44.47</c:v>
                </c:pt>
                <c:pt idx="14">
                  <c:v>43.17</c:v>
                </c:pt>
                <c:pt idx="15">
                  <c:v>43.78</c:v>
                </c:pt>
                <c:pt idx="16">
                  <c:v>43.38</c:v>
                </c:pt>
                <c:pt idx="17">
                  <c:v>42.67</c:v>
                </c:pt>
                <c:pt idx="18">
                  <c:v>42.66</c:v>
                </c:pt>
                <c:pt idx="19">
                  <c:v>42.94</c:v>
                </c:pt>
                <c:pt idx="20">
                  <c:v>42.69</c:v>
                </c:pt>
                <c:pt idx="21">
                  <c:v>42.58</c:v>
                </c:pt>
                <c:pt idx="22">
                  <c:v>42.77</c:v>
                </c:pt>
                <c:pt idx="23">
                  <c:v>46.43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'Just Karting'!$D$18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Karting'!$D$19:$D$73</c:f>
              <c:numCache>
                <c:formatCode>0.00</c:formatCode>
                <c:ptCount val="55"/>
                <c:pt idx="0">
                  <c:v>43.72</c:v>
                </c:pt>
                <c:pt idx="1">
                  <c:v>43.05</c:v>
                </c:pt>
                <c:pt idx="2">
                  <c:v>42.95</c:v>
                </c:pt>
                <c:pt idx="3">
                  <c:v>42.79</c:v>
                </c:pt>
                <c:pt idx="4">
                  <c:v>43.02</c:v>
                </c:pt>
                <c:pt idx="5">
                  <c:v>42.81</c:v>
                </c:pt>
                <c:pt idx="6">
                  <c:v>43.04</c:v>
                </c:pt>
                <c:pt idx="7">
                  <c:v>42.95</c:v>
                </c:pt>
                <c:pt idx="8">
                  <c:v>42.86</c:v>
                </c:pt>
                <c:pt idx="9">
                  <c:v>42.76</c:v>
                </c:pt>
                <c:pt idx="10">
                  <c:v>42.84</c:v>
                </c:pt>
                <c:pt idx="11">
                  <c:v>43.17</c:v>
                </c:pt>
                <c:pt idx="12">
                  <c:v>42.95</c:v>
                </c:pt>
                <c:pt idx="13">
                  <c:v>42.79</c:v>
                </c:pt>
                <c:pt idx="14">
                  <c:v>43</c:v>
                </c:pt>
                <c:pt idx="15">
                  <c:v>42.99</c:v>
                </c:pt>
                <c:pt idx="16">
                  <c:v>42.99</c:v>
                </c:pt>
                <c:pt idx="17">
                  <c:v>42.87</c:v>
                </c:pt>
                <c:pt idx="18">
                  <c:v>43.81</c:v>
                </c:pt>
                <c:pt idx="19">
                  <c:v>42.94</c:v>
                </c:pt>
                <c:pt idx="20">
                  <c:v>43.11</c:v>
                </c:pt>
                <c:pt idx="21">
                  <c:v>43.01</c:v>
                </c:pt>
                <c:pt idx="22">
                  <c:v>42.93</c:v>
                </c:pt>
                <c:pt idx="23">
                  <c:v>42.69</c:v>
                </c:pt>
                <c:pt idx="24">
                  <c:v>42.99</c:v>
                </c:pt>
                <c:pt idx="25">
                  <c:v>43.01</c:v>
                </c:pt>
                <c:pt idx="26">
                  <c:v>42.92</c:v>
                </c:pt>
                <c:pt idx="27">
                  <c:v>43.22</c:v>
                </c:pt>
                <c:pt idx="28">
                  <c:v>42.74</c:v>
                </c:pt>
                <c:pt idx="29">
                  <c:v>42.83</c:v>
                </c:pt>
                <c:pt idx="30">
                  <c:v>42.81</c:v>
                </c:pt>
                <c:pt idx="31">
                  <c:v>42.94</c:v>
                </c:pt>
                <c:pt idx="32">
                  <c:v>43.09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'Just Karting'!$E$18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Karting'!$E$19:$E$73</c:f>
              <c:numCache>
                <c:formatCode>0.00</c:formatCode>
                <c:ptCount val="55"/>
                <c:pt idx="0">
                  <c:v>43.58</c:v>
                </c:pt>
                <c:pt idx="1">
                  <c:v>43.48</c:v>
                </c:pt>
                <c:pt idx="2">
                  <c:v>43.01</c:v>
                </c:pt>
                <c:pt idx="3">
                  <c:v>42.97</c:v>
                </c:pt>
                <c:pt idx="4">
                  <c:v>42.75</c:v>
                </c:pt>
                <c:pt idx="5">
                  <c:v>42.7</c:v>
                </c:pt>
                <c:pt idx="6">
                  <c:v>42.9</c:v>
                </c:pt>
                <c:pt idx="7">
                  <c:v>42.95</c:v>
                </c:pt>
                <c:pt idx="8">
                  <c:v>42.52</c:v>
                </c:pt>
                <c:pt idx="9">
                  <c:v>42.68</c:v>
                </c:pt>
                <c:pt idx="10">
                  <c:v>42.62</c:v>
                </c:pt>
                <c:pt idx="11">
                  <c:v>42.71</c:v>
                </c:pt>
                <c:pt idx="12">
                  <c:v>42.92</c:v>
                </c:pt>
                <c:pt idx="13">
                  <c:v>43.12</c:v>
                </c:pt>
                <c:pt idx="14">
                  <c:v>43.62</c:v>
                </c:pt>
                <c:pt idx="15">
                  <c:v>42.9</c:v>
                </c:pt>
                <c:pt idx="16">
                  <c:v>42.92</c:v>
                </c:pt>
                <c:pt idx="17">
                  <c:v>43.09</c:v>
                </c:pt>
                <c:pt idx="18">
                  <c:v>42.79</c:v>
                </c:pt>
                <c:pt idx="19">
                  <c:v>42.97</c:v>
                </c:pt>
                <c:pt idx="20">
                  <c:v>42.83</c:v>
                </c:pt>
                <c:pt idx="21">
                  <c:v>42.89</c:v>
                </c:pt>
                <c:pt idx="22">
                  <c:v>42.78</c:v>
                </c:pt>
                <c:pt idx="23">
                  <c:v>42.86</c:v>
                </c:pt>
                <c:pt idx="24">
                  <c:v>42.7</c:v>
                </c:pt>
                <c:pt idx="25">
                  <c:v>42.6</c:v>
                </c:pt>
                <c:pt idx="26">
                  <c:v>42.65</c:v>
                </c:pt>
                <c:pt idx="27">
                  <c:v>42.96</c:v>
                </c:pt>
                <c:pt idx="28">
                  <c:v>42.76</c:v>
                </c:pt>
                <c:pt idx="29">
                  <c:v>42.86</c:v>
                </c:pt>
                <c:pt idx="30">
                  <c:v>42.6</c:v>
                </c:pt>
                <c:pt idx="31">
                  <c:v>42.67</c:v>
                </c:pt>
                <c:pt idx="32">
                  <c:v>44.35</c:v>
                </c:pt>
                <c:pt idx="33">
                  <c:v>42.87</c:v>
                </c:pt>
                <c:pt idx="34">
                  <c:v>42.78</c:v>
                </c:pt>
                <c:pt idx="35">
                  <c:v>42.86</c:v>
                </c:pt>
                <c:pt idx="36">
                  <c:v>42.66</c:v>
                </c:pt>
                <c:pt idx="37">
                  <c:v>42.69</c:v>
                </c:pt>
                <c:pt idx="38">
                  <c:v>42.85</c:v>
                </c:pt>
                <c:pt idx="39">
                  <c:v>42.59</c:v>
                </c:pt>
                <c:pt idx="40">
                  <c:v>42.85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'Just Karting'!$F$18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Karting'!$F$19:$F$73</c:f>
              <c:numCache>
                <c:formatCode>0.00</c:formatCode>
                <c:ptCount val="55"/>
                <c:pt idx="0">
                  <c:v>43.62</c:v>
                </c:pt>
                <c:pt idx="1">
                  <c:v>42.76</c:v>
                </c:pt>
                <c:pt idx="2">
                  <c:v>42.44</c:v>
                </c:pt>
                <c:pt idx="3">
                  <c:v>43.04</c:v>
                </c:pt>
                <c:pt idx="4">
                  <c:v>42.68</c:v>
                </c:pt>
                <c:pt idx="5">
                  <c:v>42.7</c:v>
                </c:pt>
                <c:pt idx="6">
                  <c:v>42.79</c:v>
                </c:pt>
                <c:pt idx="7">
                  <c:v>42.52</c:v>
                </c:pt>
                <c:pt idx="8">
                  <c:v>43.57</c:v>
                </c:pt>
                <c:pt idx="9">
                  <c:v>42.85</c:v>
                </c:pt>
                <c:pt idx="10">
                  <c:v>43.39</c:v>
                </c:pt>
                <c:pt idx="11">
                  <c:v>42.82</c:v>
                </c:pt>
                <c:pt idx="12">
                  <c:v>43.01</c:v>
                </c:pt>
                <c:pt idx="13">
                  <c:v>42.96</c:v>
                </c:pt>
                <c:pt idx="14">
                  <c:v>42.66</c:v>
                </c:pt>
                <c:pt idx="15">
                  <c:v>42.81</c:v>
                </c:pt>
                <c:pt idx="16">
                  <c:v>42.93</c:v>
                </c:pt>
                <c:pt idx="17">
                  <c:v>42.87</c:v>
                </c:pt>
                <c:pt idx="18">
                  <c:v>42.7</c:v>
                </c:pt>
                <c:pt idx="19">
                  <c:v>43.04</c:v>
                </c:pt>
                <c:pt idx="20">
                  <c:v>42.83</c:v>
                </c:pt>
                <c:pt idx="21">
                  <c:v>42.76</c:v>
                </c:pt>
                <c:pt idx="22">
                  <c:v>43.09</c:v>
                </c:pt>
                <c:pt idx="23">
                  <c:v>42.87</c:v>
                </c:pt>
                <c:pt idx="24">
                  <c:v>42.69</c:v>
                </c:pt>
                <c:pt idx="25">
                  <c:v>42.72</c:v>
                </c:pt>
                <c:pt idx="26">
                  <c:v>42.95</c:v>
                </c:pt>
                <c:pt idx="27">
                  <c:v>43.36</c:v>
                </c:pt>
                <c:pt idx="28">
                  <c:v>42.74</c:v>
                </c:pt>
                <c:pt idx="29">
                  <c:v>42.87</c:v>
                </c:pt>
                <c:pt idx="30">
                  <c:v>42.82</c:v>
                </c:pt>
                <c:pt idx="31">
                  <c:v>42.74</c:v>
                </c:pt>
                <c:pt idx="32">
                  <c:v>42.6</c:v>
                </c:pt>
                <c:pt idx="33">
                  <c:v>42.66</c:v>
                </c:pt>
                <c:pt idx="34">
                  <c:v>42.75</c:v>
                </c:pt>
                <c:pt idx="35">
                  <c:v>42.84</c:v>
                </c:pt>
                <c:pt idx="36">
                  <c:v>42.61</c:v>
                </c:pt>
                <c:pt idx="37">
                  <c:v>43.41</c:v>
                </c:pt>
                <c:pt idx="38">
                  <c:v>42.94</c:v>
                </c:pt>
                <c:pt idx="39">
                  <c:v>42.79</c:v>
                </c:pt>
                <c:pt idx="40">
                  <c:v>42.78</c:v>
                </c:pt>
                <c:pt idx="41">
                  <c:v>42.87</c:v>
                </c:pt>
                <c:pt idx="42">
                  <c:v>42.64</c:v>
                </c:pt>
                <c:pt idx="43">
                  <c:v>43.27</c:v>
                </c:pt>
                <c:pt idx="44">
                  <c:v>43.03</c:v>
                </c:pt>
                <c:pt idx="45">
                  <c:v>42.57</c:v>
                </c:pt>
                <c:pt idx="46">
                  <c:v>42.62</c:v>
                </c:pt>
                <c:pt idx="47">
                  <c:v>42.57</c:v>
                </c:pt>
                <c:pt idx="48">
                  <c:v>42.74</c:v>
                </c:pt>
                <c:pt idx="49">
                  <c:v>42.54</c:v>
                </c:pt>
                <c:pt idx="50">
                  <c:v>42.87</c:v>
                </c:pt>
                <c:pt idx="51">
                  <c:v>43.81</c:v>
                </c:pt>
                <c:pt idx="52">
                  <c:v>42.84</c:v>
                </c:pt>
                <c:pt idx="53">
                  <c:v>42.8</c:v>
                </c:pt>
                <c:pt idx="54">
                  <c:v>42.95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'Just Karting'!$G$18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Karting'!$G$19:$G$73</c:f>
              <c:numCache>
                <c:formatCode>0.00</c:formatCode>
                <c:ptCount val="55"/>
                <c:pt idx="0">
                  <c:v>43.34</c:v>
                </c:pt>
                <c:pt idx="1">
                  <c:v>42.9</c:v>
                </c:pt>
                <c:pt idx="2">
                  <c:v>43.17</c:v>
                </c:pt>
                <c:pt idx="3">
                  <c:v>42.99</c:v>
                </c:pt>
                <c:pt idx="4">
                  <c:v>43.05</c:v>
                </c:pt>
                <c:pt idx="5">
                  <c:v>42.96</c:v>
                </c:pt>
                <c:pt idx="6">
                  <c:v>42.83</c:v>
                </c:pt>
                <c:pt idx="7">
                  <c:v>43.18</c:v>
                </c:pt>
                <c:pt idx="8">
                  <c:v>42.72</c:v>
                </c:pt>
                <c:pt idx="9">
                  <c:v>42.86</c:v>
                </c:pt>
                <c:pt idx="10">
                  <c:v>43.06</c:v>
                </c:pt>
                <c:pt idx="11">
                  <c:v>42.98</c:v>
                </c:pt>
                <c:pt idx="12">
                  <c:v>42.99</c:v>
                </c:pt>
                <c:pt idx="13">
                  <c:v>42.82</c:v>
                </c:pt>
                <c:pt idx="14">
                  <c:v>42.64</c:v>
                </c:pt>
                <c:pt idx="15">
                  <c:v>42.7</c:v>
                </c:pt>
                <c:pt idx="16">
                  <c:v>42.78</c:v>
                </c:pt>
                <c:pt idx="17">
                  <c:v>42.75</c:v>
                </c:pt>
                <c:pt idx="18">
                  <c:v>42.76</c:v>
                </c:pt>
                <c:pt idx="19">
                  <c:v>42.87</c:v>
                </c:pt>
                <c:pt idx="20">
                  <c:v>42.87</c:v>
                </c:pt>
                <c:pt idx="21">
                  <c:v>42.74</c:v>
                </c:pt>
                <c:pt idx="22">
                  <c:v>42.86</c:v>
                </c:pt>
                <c:pt idx="23">
                  <c:v>42.85</c:v>
                </c:pt>
                <c:pt idx="24">
                  <c:v>42.69</c:v>
                </c:pt>
                <c:pt idx="25">
                  <c:v>43</c:v>
                </c:pt>
                <c:pt idx="26">
                  <c:v>42.61</c:v>
                </c:pt>
                <c:pt idx="27">
                  <c:v>42.59</c:v>
                </c:pt>
                <c:pt idx="28">
                  <c:v>42.95</c:v>
                </c:pt>
                <c:pt idx="29">
                  <c:v>42.65</c:v>
                </c:pt>
                <c:pt idx="30">
                  <c:v>42.83</c:v>
                </c:pt>
                <c:pt idx="31">
                  <c:v>42.71</c:v>
                </c:pt>
                <c:pt idx="32">
                  <c:v>42.93</c:v>
                </c:pt>
                <c:pt idx="33">
                  <c:v>43.84</c:v>
                </c:pt>
                <c:pt idx="34">
                  <c:v>42.93</c:v>
                </c:pt>
                <c:pt idx="35">
                  <c:v>42.97</c:v>
                </c:pt>
                <c:pt idx="36">
                  <c:v>42.6</c:v>
                </c:pt>
                <c:pt idx="37">
                  <c:v>42.69</c:v>
                </c:pt>
                <c:pt idx="38">
                  <c:v>42.86</c:v>
                </c:pt>
                <c:pt idx="39">
                  <c:v>43.23</c:v>
                </c:pt>
                <c:pt idx="40">
                  <c:v>42.97</c:v>
                </c:pt>
                <c:pt idx="41">
                  <c:v>43.31</c:v>
                </c:pt>
                <c:pt idx="42">
                  <c:v>43.07</c:v>
                </c:pt>
                <c:pt idx="43">
                  <c:v>42.69</c:v>
                </c:pt>
                <c:pt idx="44">
                  <c:v>42.81</c:v>
                </c:pt>
                <c:pt idx="45">
                  <c:v>42.77</c:v>
                </c:pt>
                <c:pt idx="46">
                  <c:v>42.59</c:v>
                </c:pt>
                <c:pt idx="47">
                  <c:v>42.83</c:v>
                </c:pt>
                <c:pt idx="48">
                  <c:v>43.01</c:v>
                </c:pt>
                <c:pt idx="49">
                  <c:v>43</c:v>
                </c:pt>
                <c:pt idx="50">
                  <c:v>42.89</c:v>
                </c:pt>
                <c:pt idx="51">
                  <c:v>42.87</c:v>
                </c:pt>
                <c:pt idx="52">
                  <c:v>42.82</c:v>
                </c:pt>
              </c:numCache>
            </c:numRef>
          </c:val>
        </c:ser>
        <c:ser>
          <c:idx val="5"/>
          <c:order val="5"/>
          <c:tx>
            <c:strRef>
              <c:f>'Just Karting'!$H$18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'Just Karting'!$B$19:$B$73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'Just Karting'!$H$19:$H$73</c:f>
              <c:numCache>
                <c:formatCode>0.00</c:formatCode>
                <c:ptCount val="55"/>
                <c:pt idx="0">
                  <c:v>44.12</c:v>
                </c:pt>
                <c:pt idx="1">
                  <c:v>43</c:v>
                </c:pt>
                <c:pt idx="2">
                  <c:v>42.98</c:v>
                </c:pt>
                <c:pt idx="3">
                  <c:v>43</c:v>
                </c:pt>
                <c:pt idx="4">
                  <c:v>42.77</c:v>
                </c:pt>
                <c:pt idx="5">
                  <c:v>42.75</c:v>
                </c:pt>
                <c:pt idx="6">
                  <c:v>43.32</c:v>
                </c:pt>
                <c:pt idx="7">
                  <c:v>45.89</c:v>
                </c:pt>
                <c:pt idx="8">
                  <c:v>43.12</c:v>
                </c:pt>
                <c:pt idx="9">
                  <c:v>43.72</c:v>
                </c:pt>
                <c:pt idx="10">
                  <c:v>42.63</c:v>
                </c:pt>
                <c:pt idx="11">
                  <c:v>42.88</c:v>
                </c:pt>
                <c:pt idx="12">
                  <c:v>42.76</c:v>
                </c:pt>
                <c:pt idx="13">
                  <c:v>42.75</c:v>
                </c:pt>
                <c:pt idx="14">
                  <c:v>42.92</c:v>
                </c:pt>
                <c:pt idx="15">
                  <c:v>42.69</c:v>
                </c:pt>
                <c:pt idx="16">
                  <c:v>43.08</c:v>
                </c:pt>
                <c:pt idx="17">
                  <c:v>43</c:v>
                </c:pt>
                <c:pt idx="18">
                  <c:v>42.87</c:v>
                </c:pt>
                <c:pt idx="19">
                  <c:v>43.05</c:v>
                </c:pt>
                <c:pt idx="20">
                  <c:v>44.65</c:v>
                </c:pt>
                <c:pt idx="21">
                  <c:v>43.1</c:v>
                </c:pt>
                <c:pt idx="22">
                  <c:v>43.01</c:v>
                </c:pt>
                <c:pt idx="23">
                  <c:v>44.1</c:v>
                </c:pt>
                <c:pt idx="24">
                  <c:v>43.1</c:v>
                </c:pt>
                <c:pt idx="25">
                  <c:v>42.87</c:v>
                </c:pt>
                <c:pt idx="26">
                  <c:v>42.83</c:v>
                </c:pt>
                <c:pt idx="27">
                  <c:v>43.21</c:v>
                </c:pt>
              </c:numCache>
            </c:numRef>
          </c:val>
        </c:ser>
        <c:marker val="1"/>
        <c:axId val="144382592"/>
        <c:axId val="144392576"/>
      </c:lineChart>
      <c:catAx>
        <c:axId val="144382592"/>
        <c:scaling>
          <c:orientation val="minMax"/>
        </c:scaling>
        <c:axPos val="b"/>
        <c:numFmt formatCode="General" sourceLinked="1"/>
        <c:majorTickMark val="none"/>
        <c:tickLblPos val="nextTo"/>
        <c:crossAx val="144392576"/>
        <c:crosses val="autoZero"/>
        <c:auto val="1"/>
        <c:lblAlgn val="ctr"/>
        <c:lblOffset val="100"/>
      </c:catAx>
      <c:valAx>
        <c:axId val="14439257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438259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'Ne fart'!$C$18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fart'!$C$19:$C$75</c:f>
              <c:numCache>
                <c:formatCode>0.00</c:formatCode>
                <c:ptCount val="57"/>
                <c:pt idx="0">
                  <c:v>45.56</c:v>
                </c:pt>
                <c:pt idx="1">
                  <c:v>44.11</c:v>
                </c:pt>
                <c:pt idx="2">
                  <c:v>43.4</c:v>
                </c:pt>
                <c:pt idx="3">
                  <c:v>42.66</c:v>
                </c:pt>
                <c:pt idx="4">
                  <c:v>44.04</c:v>
                </c:pt>
                <c:pt idx="5">
                  <c:v>43.51</c:v>
                </c:pt>
                <c:pt idx="6">
                  <c:v>44.8</c:v>
                </c:pt>
                <c:pt idx="7">
                  <c:v>42.49</c:v>
                </c:pt>
                <c:pt idx="8">
                  <c:v>42.46</c:v>
                </c:pt>
                <c:pt idx="9">
                  <c:v>42.66</c:v>
                </c:pt>
                <c:pt idx="10">
                  <c:v>42.47</c:v>
                </c:pt>
                <c:pt idx="11">
                  <c:v>43.89</c:v>
                </c:pt>
                <c:pt idx="12">
                  <c:v>42.83</c:v>
                </c:pt>
                <c:pt idx="13">
                  <c:v>45.45</c:v>
                </c:pt>
                <c:pt idx="14">
                  <c:v>43.16</c:v>
                </c:pt>
                <c:pt idx="15">
                  <c:v>42.86</c:v>
                </c:pt>
                <c:pt idx="16">
                  <c:v>42.33</c:v>
                </c:pt>
                <c:pt idx="17">
                  <c:v>42.51</c:v>
                </c:pt>
                <c:pt idx="18">
                  <c:v>42.27</c:v>
                </c:pt>
                <c:pt idx="19">
                  <c:v>42.52</c:v>
                </c:pt>
                <c:pt idx="20">
                  <c:v>42.75</c:v>
                </c:pt>
                <c:pt idx="21">
                  <c:v>42.91</c:v>
                </c:pt>
                <c:pt idx="22">
                  <c:v>42.48</c:v>
                </c:pt>
                <c:pt idx="23">
                  <c:v>43.05</c:v>
                </c:pt>
                <c:pt idx="24">
                  <c:v>42.36</c:v>
                </c:pt>
                <c:pt idx="25">
                  <c:v>42.4</c:v>
                </c:pt>
                <c:pt idx="26">
                  <c:v>42.62</c:v>
                </c:pt>
                <c:pt idx="27">
                  <c:v>42.36</c:v>
                </c:pt>
                <c:pt idx="28">
                  <c:v>43.02</c:v>
                </c:pt>
                <c:pt idx="29">
                  <c:v>42.56</c:v>
                </c:pt>
                <c:pt idx="30">
                  <c:v>42.4</c:v>
                </c:pt>
                <c:pt idx="31">
                  <c:v>43.08</c:v>
                </c:pt>
                <c:pt idx="32">
                  <c:v>42.23</c:v>
                </c:pt>
                <c:pt idx="33">
                  <c:v>43.15</c:v>
                </c:pt>
                <c:pt idx="34">
                  <c:v>42.48</c:v>
                </c:pt>
                <c:pt idx="35">
                  <c:v>42.7</c:v>
                </c:pt>
                <c:pt idx="36">
                  <c:v>42.82</c:v>
                </c:pt>
                <c:pt idx="37">
                  <c:v>42.39</c:v>
                </c:pt>
                <c:pt idx="38">
                  <c:v>43.52</c:v>
                </c:pt>
                <c:pt idx="39">
                  <c:v>42.7</c:v>
                </c:pt>
                <c:pt idx="40">
                  <c:v>42.51</c:v>
                </c:pt>
                <c:pt idx="41">
                  <c:v>42.56</c:v>
                </c:pt>
                <c:pt idx="42">
                  <c:v>42.41</c:v>
                </c:pt>
                <c:pt idx="43">
                  <c:v>43.05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'Ne fart'!$D$18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fart'!$D$19:$D$75</c:f>
              <c:numCache>
                <c:formatCode>0.00</c:formatCode>
                <c:ptCount val="57"/>
                <c:pt idx="0">
                  <c:v>43.55</c:v>
                </c:pt>
                <c:pt idx="1">
                  <c:v>42.68</c:v>
                </c:pt>
                <c:pt idx="2">
                  <c:v>42.95</c:v>
                </c:pt>
                <c:pt idx="3">
                  <c:v>42.81</c:v>
                </c:pt>
                <c:pt idx="4">
                  <c:v>43.04</c:v>
                </c:pt>
                <c:pt idx="5">
                  <c:v>42.65</c:v>
                </c:pt>
                <c:pt idx="6">
                  <c:v>42.68</c:v>
                </c:pt>
                <c:pt idx="7">
                  <c:v>42.42</c:v>
                </c:pt>
                <c:pt idx="8">
                  <c:v>42.45</c:v>
                </c:pt>
                <c:pt idx="9">
                  <c:v>42.7</c:v>
                </c:pt>
                <c:pt idx="10">
                  <c:v>42.52</c:v>
                </c:pt>
                <c:pt idx="11">
                  <c:v>42.65</c:v>
                </c:pt>
                <c:pt idx="12">
                  <c:v>42.54</c:v>
                </c:pt>
                <c:pt idx="13">
                  <c:v>42.48</c:v>
                </c:pt>
                <c:pt idx="14">
                  <c:v>42.38</c:v>
                </c:pt>
                <c:pt idx="15">
                  <c:v>42.51</c:v>
                </c:pt>
                <c:pt idx="16">
                  <c:v>42.32</c:v>
                </c:pt>
                <c:pt idx="17">
                  <c:v>42.54</c:v>
                </c:pt>
                <c:pt idx="18">
                  <c:v>42.34</c:v>
                </c:pt>
                <c:pt idx="19">
                  <c:v>43.46</c:v>
                </c:pt>
                <c:pt idx="20">
                  <c:v>42.48</c:v>
                </c:pt>
                <c:pt idx="21">
                  <c:v>42.41</c:v>
                </c:pt>
                <c:pt idx="22">
                  <c:v>42.76</c:v>
                </c:pt>
                <c:pt idx="23">
                  <c:v>42.96</c:v>
                </c:pt>
                <c:pt idx="24">
                  <c:v>42.86</c:v>
                </c:pt>
                <c:pt idx="25">
                  <c:v>42.82</c:v>
                </c:pt>
                <c:pt idx="26">
                  <c:v>42.81</c:v>
                </c:pt>
                <c:pt idx="27">
                  <c:v>42.46</c:v>
                </c:pt>
                <c:pt idx="28">
                  <c:v>42.28</c:v>
                </c:pt>
                <c:pt idx="29">
                  <c:v>42.58</c:v>
                </c:pt>
                <c:pt idx="30">
                  <c:v>42.5</c:v>
                </c:pt>
                <c:pt idx="31">
                  <c:v>42.52</c:v>
                </c:pt>
                <c:pt idx="32">
                  <c:v>42.48</c:v>
                </c:pt>
                <c:pt idx="33">
                  <c:v>42.57</c:v>
                </c:pt>
                <c:pt idx="34">
                  <c:v>42.62</c:v>
                </c:pt>
                <c:pt idx="35">
                  <c:v>42.58</c:v>
                </c:pt>
                <c:pt idx="36">
                  <c:v>42.43</c:v>
                </c:pt>
                <c:pt idx="37">
                  <c:v>42.37</c:v>
                </c:pt>
                <c:pt idx="38">
                  <c:v>42.38</c:v>
                </c:pt>
                <c:pt idx="39">
                  <c:v>42.5</c:v>
                </c:pt>
                <c:pt idx="40">
                  <c:v>42.43</c:v>
                </c:pt>
                <c:pt idx="41">
                  <c:v>42.5</c:v>
                </c:pt>
                <c:pt idx="42">
                  <c:v>42.49</c:v>
                </c:pt>
                <c:pt idx="43">
                  <c:v>42.72</c:v>
                </c:pt>
                <c:pt idx="44">
                  <c:v>42.37</c:v>
                </c:pt>
                <c:pt idx="45">
                  <c:v>42.68</c:v>
                </c:pt>
                <c:pt idx="46">
                  <c:v>42.63</c:v>
                </c:pt>
                <c:pt idx="47">
                  <c:v>42.74</c:v>
                </c:pt>
                <c:pt idx="48">
                  <c:v>42.56</c:v>
                </c:pt>
                <c:pt idx="49">
                  <c:v>42.58</c:v>
                </c:pt>
                <c:pt idx="50">
                  <c:v>42.35</c:v>
                </c:pt>
                <c:pt idx="51">
                  <c:v>42.74</c:v>
                </c:pt>
                <c:pt idx="52">
                  <c:v>42.81</c:v>
                </c:pt>
                <c:pt idx="53">
                  <c:v>42.31</c:v>
                </c:pt>
                <c:pt idx="54">
                  <c:v>42.69</c:v>
                </c:pt>
                <c:pt idx="55">
                  <c:v>42.59</c:v>
                </c:pt>
                <c:pt idx="56">
                  <c:v>42.56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'Ne fart'!$E$18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fart'!$E$19:$E$75</c:f>
              <c:numCache>
                <c:formatCode>0.00</c:formatCode>
                <c:ptCount val="57"/>
                <c:pt idx="0">
                  <c:v>43.43</c:v>
                </c:pt>
                <c:pt idx="1">
                  <c:v>42.78</c:v>
                </c:pt>
                <c:pt idx="2">
                  <c:v>42.91</c:v>
                </c:pt>
                <c:pt idx="3">
                  <c:v>42.95</c:v>
                </c:pt>
                <c:pt idx="4">
                  <c:v>42.8</c:v>
                </c:pt>
                <c:pt idx="5">
                  <c:v>42.91</c:v>
                </c:pt>
                <c:pt idx="6">
                  <c:v>43.63</c:v>
                </c:pt>
                <c:pt idx="7">
                  <c:v>42.84</c:v>
                </c:pt>
                <c:pt idx="8">
                  <c:v>42.91</c:v>
                </c:pt>
                <c:pt idx="9">
                  <c:v>42.77</c:v>
                </c:pt>
                <c:pt idx="10">
                  <c:v>42.78</c:v>
                </c:pt>
                <c:pt idx="11">
                  <c:v>43.07</c:v>
                </c:pt>
                <c:pt idx="12">
                  <c:v>43.21</c:v>
                </c:pt>
                <c:pt idx="13">
                  <c:v>43.46</c:v>
                </c:pt>
                <c:pt idx="14">
                  <c:v>44.08</c:v>
                </c:pt>
                <c:pt idx="15">
                  <c:v>42.73</c:v>
                </c:pt>
                <c:pt idx="16">
                  <c:v>42.88</c:v>
                </c:pt>
                <c:pt idx="17">
                  <c:v>43.53</c:v>
                </c:pt>
                <c:pt idx="18">
                  <c:v>42.81</c:v>
                </c:pt>
                <c:pt idx="19">
                  <c:v>42.68</c:v>
                </c:pt>
                <c:pt idx="20">
                  <c:v>42.98</c:v>
                </c:pt>
                <c:pt idx="21">
                  <c:v>42.83</c:v>
                </c:pt>
                <c:pt idx="22">
                  <c:v>42.85</c:v>
                </c:pt>
                <c:pt idx="23">
                  <c:v>43.29</c:v>
                </c:pt>
                <c:pt idx="24">
                  <c:v>43.15</c:v>
                </c:pt>
                <c:pt idx="25">
                  <c:v>42.97</c:v>
                </c:pt>
                <c:pt idx="26">
                  <c:v>42.89</c:v>
                </c:pt>
                <c:pt idx="27">
                  <c:v>42.77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'Ne fart'!$F$18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fart'!$F$19:$F$75</c:f>
              <c:numCache>
                <c:formatCode>0.00</c:formatCode>
                <c:ptCount val="57"/>
                <c:pt idx="0">
                  <c:v>43.17</c:v>
                </c:pt>
                <c:pt idx="1">
                  <c:v>42.86</c:v>
                </c:pt>
                <c:pt idx="2">
                  <c:v>42.52</c:v>
                </c:pt>
                <c:pt idx="3">
                  <c:v>42.75</c:v>
                </c:pt>
                <c:pt idx="4">
                  <c:v>42.84</c:v>
                </c:pt>
                <c:pt idx="5">
                  <c:v>42.44</c:v>
                </c:pt>
                <c:pt idx="6">
                  <c:v>42.89</c:v>
                </c:pt>
                <c:pt idx="7">
                  <c:v>42.78</c:v>
                </c:pt>
                <c:pt idx="8">
                  <c:v>42.79</c:v>
                </c:pt>
                <c:pt idx="9">
                  <c:v>42.94</c:v>
                </c:pt>
                <c:pt idx="10">
                  <c:v>42.65</c:v>
                </c:pt>
                <c:pt idx="11">
                  <c:v>42.53</c:v>
                </c:pt>
                <c:pt idx="12">
                  <c:v>42.66</c:v>
                </c:pt>
                <c:pt idx="13">
                  <c:v>42.55</c:v>
                </c:pt>
                <c:pt idx="14">
                  <c:v>42.56</c:v>
                </c:pt>
                <c:pt idx="15">
                  <c:v>42.56</c:v>
                </c:pt>
                <c:pt idx="16">
                  <c:v>42.58</c:v>
                </c:pt>
                <c:pt idx="17">
                  <c:v>42.64</c:v>
                </c:pt>
                <c:pt idx="18">
                  <c:v>42.63</c:v>
                </c:pt>
                <c:pt idx="19">
                  <c:v>42.76</c:v>
                </c:pt>
                <c:pt idx="20">
                  <c:v>42.73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'Ne fart'!$G$18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fart'!$G$19:$G$75</c:f>
              <c:numCache>
                <c:formatCode>0.00</c:formatCode>
                <c:ptCount val="57"/>
                <c:pt idx="0">
                  <c:v>43.28</c:v>
                </c:pt>
                <c:pt idx="1">
                  <c:v>42.56</c:v>
                </c:pt>
                <c:pt idx="2">
                  <c:v>42.48</c:v>
                </c:pt>
                <c:pt idx="3">
                  <c:v>42.53</c:v>
                </c:pt>
                <c:pt idx="4">
                  <c:v>42.5</c:v>
                </c:pt>
                <c:pt idx="5">
                  <c:v>42.51</c:v>
                </c:pt>
                <c:pt idx="6">
                  <c:v>42.5</c:v>
                </c:pt>
                <c:pt idx="7">
                  <c:v>43.66</c:v>
                </c:pt>
                <c:pt idx="8">
                  <c:v>42.77</c:v>
                </c:pt>
                <c:pt idx="9">
                  <c:v>42.8</c:v>
                </c:pt>
                <c:pt idx="10">
                  <c:v>42.63</c:v>
                </c:pt>
                <c:pt idx="11">
                  <c:v>42.59</c:v>
                </c:pt>
                <c:pt idx="12">
                  <c:v>42.71</c:v>
                </c:pt>
                <c:pt idx="13">
                  <c:v>42.6</c:v>
                </c:pt>
                <c:pt idx="14">
                  <c:v>42.47</c:v>
                </c:pt>
                <c:pt idx="15">
                  <c:v>42.48</c:v>
                </c:pt>
                <c:pt idx="16">
                  <c:v>42.54</c:v>
                </c:pt>
                <c:pt idx="17">
                  <c:v>42.59</c:v>
                </c:pt>
                <c:pt idx="18">
                  <c:v>42.71</c:v>
                </c:pt>
                <c:pt idx="19">
                  <c:v>42.62</c:v>
                </c:pt>
                <c:pt idx="20">
                  <c:v>42.47</c:v>
                </c:pt>
                <c:pt idx="21">
                  <c:v>42.6</c:v>
                </c:pt>
                <c:pt idx="22">
                  <c:v>42.66</c:v>
                </c:pt>
                <c:pt idx="23">
                  <c:v>42.68</c:v>
                </c:pt>
                <c:pt idx="24">
                  <c:v>42.57</c:v>
                </c:pt>
                <c:pt idx="25">
                  <c:v>42.43</c:v>
                </c:pt>
                <c:pt idx="26">
                  <c:v>42.59</c:v>
                </c:pt>
                <c:pt idx="27">
                  <c:v>42.63</c:v>
                </c:pt>
                <c:pt idx="28">
                  <c:v>42.61</c:v>
                </c:pt>
                <c:pt idx="29">
                  <c:v>42.65</c:v>
                </c:pt>
                <c:pt idx="30">
                  <c:v>42.88</c:v>
                </c:pt>
                <c:pt idx="31">
                  <c:v>42.66</c:v>
                </c:pt>
                <c:pt idx="32">
                  <c:v>42.78</c:v>
                </c:pt>
                <c:pt idx="33">
                  <c:v>42.53</c:v>
                </c:pt>
                <c:pt idx="34">
                  <c:v>42.63</c:v>
                </c:pt>
                <c:pt idx="35">
                  <c:v>42.7</c:v>
                </c:pt>
                <c:pt idx="36">
                  <c:v>42.82</c:v>
                </c:pt>
                <c:pt idx="37">
                  <c:v>42.93</c:v>
                </c:pt>
                <c:pt idx="38">
                  <c:v>42.6</c:v>
                </c:pt>
              </c:numCache>
            </c:numRef>
          </c:val>
        </c:ser>
        <c:ser>
          <c:idx val="5"/>
          <c:order val="5"/>
          <c:tx>
            <c:strRef>
              <c:f>'Ne fart'!$H$18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'Ne fart'!$B$19:$B$75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fart'!$H$19:$H$75</c:f>
              <c:numCache>
                <c:formatCode>0.00</c:formatCode>
                <c:ptCount val="57"/>
                <c:pt idx="0">
                  <c:v>43.37</c:v>
                </c:pt>
                <c:pt idx="1">
                  <c:v>42.86</c:v>
                </c:pt>
                <c:pt idx="2">
                  <c:v>42.89</c:v>
                </c:pt>
                <c:pt idx="3">
                  <c:v>42.69</c:v>
                </c:pt>
                <c:pt idx="4">
                  <c:v>42.63</c:v>
                </c:pt>
                <c:pt idx="5">
                  <c:v>42.93</c:v>
                </c:pt>
                <c:pt idx="6">
                  <c:v>42.94</c:v>
                </c:pt>
                <c:pt idx="7">
                  <c:v>42.75</c:v>
                </c:pt>
                <c:pt idx="8">
                  <c:v>42.92</c:v>
                </c:pt>
                <c:pt idx="9">
                  <c:v>42.58</c:v>
                </c:pt>
                <c:pt idx="10">
                  <c:v>42.62</c:v>
                </c:pt>
                <c:pt idx="11">
                  <c:v>42.75</c:v>
                </c:pt>
                <c:pt idx="12">
                  <c:v>42.53</c:v>
                </c:pt>
                <c:pt idx="13">
                  <c:v>42.72</c:v>
                </c:pt>
                <c:pt idx="14">
                  <c:v>42.69</c:v>
                </c:pt>
                <c:pt idx="15">
                  <c:v>42.82</c:v>
                </c:pt>
                <c:pt idx="16">
                  <c:v>42.78</c:v>
                </c:pt>
                <c:pt idx="17">
                  <c:v>42.63</c:v>
                </c:pt>
                <c:pt idx="18">
                  <c:v>42.73</c:v>
                </c:pt>
                <c:pt idx="19">
                  <c:v>42.65</c:v>
                </c:pt>
                <c:pt idx="20">
                  <c:v>42.71</c:v>
                </c:pt>
                <c:pt idx="21">
                  <c:v>43</c:v>
                </c:pt>
                <c:pt idx="22">
                  <c:v>42.3</c:v>
                </c:pt>
                <c:pt idx="23">
                  <c:v>42.59</c:v>
                </c:pt>
                <c:pt idx="24">
                  <c:v>42.49</c:v>
                </c:pt>
                <c:pt idx="25">
                  <c:v>42.52</c:v>
                </c:pt>
                <c:pt idx="26">
                  <c:v>43.44</c:v>
                </c:pt>
                <c:pt idx="27">
                  <c:v>45.34</c:v>
                </c:pt>
                <c:pt idx="28">
                  <c:v>42.57</c:v>
                </c:pt>
                <c:pt idx="29">
                  <c:v>42.85</c:v>
                </c:pt>
                <c:pt idx="30">
                  <c:v>42.67</c:v>
                </c:pt>
                <c:pt idx="31">
                  <c:v>42.64</c:v>
                </c:pt>
                <c:pt idx="32">
                  <c:v>43.2</c:v>
                </c:pt>
                <c:pt idx="33">
                  <c:v>43.21</c:v>
                </c:pt>
                <c:pt idx="34">
                  <c:v>43.41</c:v>
                </c:pt>
                <c:pt idx="35">
                  <c:v>44.6</c:v>
                </c:pt>
                <c:pt idx="36">
                  <c:v>44.3</c:v>
                </c:pt>
                <c:pt idx="37">
                  <c:v>44.68</c:v>
                </c:pt>
                <c:pt idx="38">
                  <c:v>43.22</c:v>
                </c:pt>
                <c:pt idx="39">
                  <c:v>42.99</c:v>
                </c:pt>
                <c:pt idx="40">
                  <c:v>42.75</c:v>
                </c:pt>
                <c:pt idx="41">
                  <c:v>42.8</c:v>
                </c:pt>
                <c:pt idx="42">
                  <c:v>43.28</c:v>
                </c:pt>
                <c:pt idx="43">
                  <c:v>43.34</c:v>
                </c:pt>
                <c:pt idx="44">
                  <c:v>43.48</c:v>
                </c:pt>
              </c:numCache>
            </c:numRef>
          </c:val>
        </c:ser>
        <c:marker val="1"/>
        <c:axId val="144840576"/>
        <c:axId val="144842112"/>
      </c:lineChart>
      <c:catAx>
        <c:axId val="144840576"/>
        <c:scaling>
          <c:orientation val="minMax"/>
        </c:scaling>
        <c:axPos val="b"/>
        <c:numFmt formatCode="General" sourceLinked="1"/>
        <c:majorTickMark val="none"/>
        <c:tickLblPos val="nextTo"/>
        <c:crossAx val="144842112"/>
        <c:crosses val="autoZero"/>
        <c:auto val="1"/>
        <c:lblAlgn val="ctr"/>
        <c:lblOffset val="100"/>
      </c:catAx>
      <c:valAx>
        <c:axId val="144842112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484057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Buro11!$C$18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Buro11!$C$19:$C$77</c:f>
              <c:numCache>
                <c:formatCode>0.00</c:formatCode>
                <c:ptCount val="59"/>
                <c:pt idx="0">
                  <c:v>44.03</c:v>
                </c:pt>
                <c:pt idx="1">
                  <c:v>42.39</c:v>
                </c:pt>
                <c:pt idx="2">
                  <c:v>42.5</c:v>
                </c:pt>
                <c:pt idx="3">
                  <c:v>44.18</c:v>
                </c:pt>
                <c:pt idx="4">
                  <c:v>46.6</c:v>
                </c:pt>
                <c:pt idx="5">
                  <c:v>43.12</c:v>
                </c:pt>
                <c:pt idx="6">
                  <c:v>43.27</c:v>
                </c:pt>
                <c:pt idx="7">
                  <c:v>43.09</c:v>
                </c:pt>
                <c:pt idx="8">
                  <c:v>42.32</c:v>
                </c:pt>
                <c:pt idx="9">
                  <c:v>43.75</c:v>
                </c:pt>
                <c:pt idx="10">
                  <c:v>42.52</c:v>
                </c:pt>
                <c:pt idx="11">
                  <c:v>43.87</c:v>
                </c:pt>
                <c:pt idx="12">
                  <c:v>43.37</c:v>
                </c:pt>
                <c:pt idx="13">
                  <c:v>42.98</c:v>
                </c:pt>
                <c:pt idx="14">
                  <c:v>42.29</c:v>
                </c:pt>
                <c:pt idx="15">
                  <c:v>42.16</c:v>
                </c:pt>
                <c:pt idx="16">
                  <c:v>42.09</c:v>
                </c:pt>
                <c:pt idx="17">
                  <c:v>42.26</c:v>
                </c:pt>
                <c:pt idx="18">
                  <c:v>42.27</c:v>
                </c:pt>
                <c:pt idx="19">
                  <c:v>42.44</c:v>
                </c:pt>
                <c:pt idx="20">
                  <c:v>42.29</c:v>
                </c:pt>
                <c:pt idx="21">
                  <c:v>42.48</c:v>
                </c:pt>
                <c:pt idx="22">
                  <c:v>42.2</c:v>
                </c:pt>
                <c:pt idx="23">
                  <c:v>42.17</c:v>
                </c:pt>
                <c:pt idx="24">
                  <c:v>42.19</c:v>
                </c:pt>
                <c:pt idx="25">
                  <c:v>42.06</c:v>
                </c:pt>
                <c:pt idx="26">
                  <c:v>42.23</c:v>
                </c:pt>
                <c:pt idx="27">
                  <c:v>42.19</c:v>
                </c:pt>
                <c:pt idx="28">
                  <c:v>42.21</c:v>
                </c:pt>
                <c:pt idx="29">
                  <c:v>42.27</c:v>
                </c:pt>
                <c:pt idx="30">
                  <c:v>42.26</c:v>
                </c:pt>
                <c:pt idx="31">
                  <c:v>42.34</c:v>
                </c:pt>
                <c:pt idx="32">
                  <c:v>42.2</c:v>
                </c:pt>
                <c:pt idx="33">
                  <c:v>42.31</c:v>
                </c:pt>
                <c:pt idx="34">
                  <c:v>42.15</c:v>
                </c:pt>
                <c:pt idx="35">
                  <c:v>42.08</c:v>
                </c:pt>
                <c:pt idx="36">
                  <c:v>42.42</c:v>
                </c:pt>
                <c:pt idx="37">
                  <c:v>42.35</c:v>
                </c:pt>
                <c:pt idx="38">
                  <c:v>42.16</c:v>
                </c:pt>
                <c:pt idx="39">
                  <c:v>42.49</c:v>
                </c:pt>
                <c:pt idx="40">
                  <c:v>42.25</c:v>
                </c:pt>
                <c:pt idx="41">
                  <c:v>42.25</c:v>
                </c:pt>
                <c:pt idx="42">
                  <c:v>42.6</c:v>
                </c:pt>
                <c:pt idx="43">
                  <c:v>43.77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Buro11!$D$18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Buro11!$D$19:$D$77</c:f>
              <c:numCache>
                <c:formatCode>0.00</c:formatCode>
                <c:ptCount val="59"/>
                <c:pt idx="0">
                  <c:v>43.75</c:v>
                </c:pt>
                <c:pt idx="1">
                  <c:v>43.02</c:v>
                </c:pt>
                <c:pt idx="2">
                  <c:v>43.4</c:v>
                </c:pt>
                <c:pt idx="3">
                  <c:v>43.11</c:v>
                </c:pt>
                <c:pt idx="4">
                  <c:v>43.22</c:v>
                </c:pt>
                <c:pt idx="5">
                  <c:v>43.05</c:v>
                </c:pt>
                <c:pt idx="6">
                  <c:v>43.12</c:v>
                </c:pt>
                <c:pt idx="7">
                  <c:v>43.89</c:v>
                </c:pt>
                <c:pt idx="8">
                  <c:v>43.37</c:v>
                </c:pt>
                <c:pt idx="9">
                  <c:v>43.08</c:v>
                </c:pt>
                <c:pt idx="10">
                  <c:v>42.8</c:v>
                </c:pt>
                <c:pt idx="11">
                  <c:v>42.81</c:v>
                </c:pt>
                <c:pt idx="12">
                  <c:v>42.67</c:v>
                </c:pt>
                <c:pt idx="13">
                  <c:v>42.78</c:v>
                </c:pt>
                <c:pt idx="14">
                  <c:v>43.63</c:v>
                </c:pt>
                <c:pt idx="15">
                  <c:v>43.02</c:v>
                </c:pt>
                <c:pt idx="16">
                  <c:v>43.36</c:v>
                </c:pt>
                <c:pt idx="17">
                  <c:v>42.93</c:v>
                </c:pt>
                <c:pt idx="18">
                  <c:v>43.09</c:v>
                </c:pt>
                <c:pt idx="19">
                  <c:v>43.11</c:v>
                </c:pt>
                <c:pt idx="20">
                  <c:v>43.12</c:v>
                </c:pt>
                <c:pt idx="21">
                  <c:v>43.09</c:v>
                </c:pt>
                <c:pt idx="22">
                  <c:v>43.77</c:v>
                </c:pt>
                <c:pt idx="23">
                  <c:v>42.87</c:v>
                </c:pt>
                <c:pt idx="24">
                  <c:v>43.87</c:v>
                </c:pt>
                <c:pt idx="25">
                  <c:v>43.04</c:v>
                </c:pt>
                <c:pt idx="26">
                  <c:v>42.95</c:v>
                </c:pt>
                <c:pt idx="27">
                  <c:v>42.91</c:v>
                </c:pt>
                <c:pt idx="28">
                  <c:v>42.83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Buro11!$E$18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Buro11!$E$19:$E$77</c:f>
              <c:numCache>
                <c:formatCode>0.00</c:formatCode>
                <c:ptCount val="59"/>
                <c:pt idx="0">
                  <c:v>43.38</c:v>
                </c:pt>
                <c:pt idx="1">
                  <c:v>42.84</c:v>
                </c:pt>
                <c:pt idx="2">
                  <c:v>42.67</c:v>
                </c:pt>
                <c:pt idx="3">
                  <c:v>42.66</c:v>
                </c:pt>
                <c:pt idx="4">
                  <c:v>42.68</c:v>
                </c:pt>
                <c:pt idx="5">
                  <c:v>42.93</c:v>
                </c:pt>
                <c:pt idx="6">
                  <c:v>42.7</c:v>
                </c:pt>
                <c:pt idx="7">
                  <c:v>42.65</c:v>
                </c:pt>
                <c:pt idx="8">
                  <c:v>42.78</c:v>
                </c:pt>
                <c:pt idx="9">
                  <c:v>42.62</c:v>
                </c:pt>
                <c:pt idx="10">
                  <c:v>42.66</c:v>
                </c:pt>
                <c:pt idx="11">
                  <c:v>42.47</c:v>
                </c:pt>
                <c:pt idx="12">
                  <c:v>42.81</c:v>
                </c:pt>
                <c:pt idx="13">
                  <c:v>42.57</c:v>
                </c:pt>
                <c:pt idx="14">
                  <c:v>42.87</c:v>
                </c:pt>
                <c:pt idx="15">
                  <c:v>42.85</c:v>
                </c:pt>
                <c:pt idx="16">
                  <c:v>42.92</c:v>
                </c:pt>
                <c:pt idx="17">
                  <c:v>42.69</c:v>
                </c:pt>
                <c:pt idx="18">
                  <c:v>42.83</c:v>
                </c:pt>
                <c:pt idx="19">
                  <c:v>42.85</c:v>
                </c:pt>
                <c:pt idx="20">
                  <c:v>43.13</c:v>
                </c:pt>
                <c:pt idx="21">
                  <c:v>43.22</c:v>
                </c:pt>
                <c:pt idx="22">
                  <c:v>42.87</c:v>
                </c:pt>
                <c:pt idx="23">
                  <c:v>42.56</c:v>
                </c:pt>
                <c:pt idx="24">
                  <c:v>42.67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Buro11!$F$18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Buro11!$F$19:$F$77</c:f>
              <c:numCache>
                <c:formatCode>0.00</c:formatCode>
                <c:ptCount val="59"/>
                <c:pt idx="0">
                  <c:v>44.77</c:v>
                </c:pt>
                <c:pt idx="1">
                  <c:v>43.36</c:v>
                </c:pt>
                <c:pt idx="2">
                  <c:v>43.53</c:v>
                </c:pt>
                <c:pt idx="3">
                  <c:v>43.95</c:v>
                </c:pt>
                <c:pt idx="4">
                  <c:v>43.43</c:v>
                </c:pt>
                <c:pt idx="5">
                  <c:v>43.49</c:v>
                </c:pt>
                <c:pt idx="6">
                  <c:v>43.59</c:v>
                </c:pt>
                <c:pt idx="7">
                  <c:v>43.55</c:v>
                </c:pt>
                <c:pt idx="8">
                  <c:v>43.54</c:v>
                </c:pt>
                <c:pt idx="9">
                  <c:v>43.22</c:v>
                </c:pt>
                <c:pt idx="10">
                  <c:v>43.24</c:v>
                </c:pt>
                <c:pt idx="11">
                  <c:v>43.29</c:v>
                </c:pt>
                <c:pt idx="12">
                  <c:v>43.62</c:v>
                </c:pt>
                <c:pt idx="13">
                  <c:v>43.54</c:v>
                </c:pt>
                <c:pt idx="14">
                  <c:v>43.37</c:v>
                </c:pt>
                <c:pt idx="15">
                  <c:v>43.65</c:v>
                </c:pt>
                <c:pt idx="16">
                  <c:v>43.09</c:v>
                </c:pt>
                <c:pt idx="17">
                  <c:v>43.15</c:v>
                </c:pt>
                <c:pt idx="18">
                  <c:v>43.57</c:v>
                </c:pt>
                <c:pt idx="19">
                  <c:v>43.54</c:v>
                </c:pt>
                <c:pt idx="20">
                  <c:v>43.56</c:v>
                </c:pt>
                <c:pt idx="21">
                  <c:v>43.49</c:v>
                </c:pt>
                <c:pt idx="22">
                  <c:v>43.08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Buro11!$G$18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Buro11!$G$19:$G$77</c:f>
              <c:numCache>
                <c:formatCode>0.00</c:formatCode>
                <c:ptCount val="59"/>
                <c:pt idx="0">
                  <c:v>43.51</c:v>
                </c:pt>
                <c:pt idx="1">
                  <c:v>42.86</c:v>
                </c:pt>
                <c:pt idx="2">
                  <c:v>42.73</c:v>
                </c:pt>
                <c:pt idx="3">
                  <c:v>42.81</c:v>
                </c:pt>
                <c:pt idx="4">
                  <c:v>42.76</c:v>
                </c:pt>
                <c:pt idx="5">
                  <c:v>42.65</c:v>
                </c:pt>
                <c:pt idx="6">
                  <c:v>42.81</c:v>
                </c:pt>
                <c:pt idx="7">
                  <c:v>42.69</c:v>
                </c:pt>
                <c:pt idx="8">
                  <c:v>42.69</c:v>
                </c:pt>
                <c:pt idx="9">
                  <c:v>42.56</c:v>
                </c:pt>
                <c:pt idx="10">
                  <c:v>42.9</c:v>
                </c:pt>
                <c:pt idx="11">
                  <c:v>42.77</c:v>
                </c:pt>
                <c:pt idx="12">
                  <c:v>42.86</c:v>
                </c:pt>
                <c:pt idx="13">
                  <c:v>42.72</c:v>
                </c:pt>
                <c:pt idx="14">
                  <c:v>42.91</c:v>
                </c:pt>
                <c:pt idx="15">
                  <c:v>42.63</c:v>
                </c:pt>
                <c:pt idx="16">
                  <c:v>44.54</c:v>
                </c:pt>
                <c:pt idx="17">
                  <c:v>42.77</c:v>
                </c:pt>
                <c:pt idx="18">
                  <c:v>42.95</c:v>
                </c:pt>
                <c:pt idx="19">
                  <c:v>42.8</c:v>
                </c:pt>
                <c:pt idx="20">
                  <c:v>42.62</c:v>
                </c:pt>
                <c:pt idx="21">
                  <c:v>42.8</c:v>
                </c:pt>
                <c:pt idx="22">
                  <c:v>42.65</c:v>
                </c:pt>
                <c:pt idx="23">
                  <c:v>42.77</c:v>
                </c:pt>
                <c:pt idx="24">
                  <c:v>42.89</c:v>
                </c:pt>
                <c:pt idx="25">
                  <c:v>42.92</c:v>
                </c:pt>
                <c:pt idx="26">
                  <c:v>42.79</c:v>
                </c:pt>
                <c:pt idx="27">
                  <c:v>42.8</c:v>
                </c:pt>
                <c:pt idx="28">
                  <c:v>43.45</c:v>
                </c:pt>
                <c:pt idx="29">
                  <c:v>43.14</c:v>
                </c:pt>
                <c:pt idx="30">
                  <c:v>42.93</c:v>
                </c:pt>
                <c:pt idx="31">
                  <c:v>42.75</c:v>
                </c:pt>
                <c:pt idx="32">
                  <c:v>42.95</c:v>
                </c:pt>
                <c:pt idx="33">
                  <c:v>42.63</c:v>
                </c:pt>
                <c:pt idx="34">
                  <c:v>42.83</c:v>
                </c:pt>
                <c:pt idx="35">
                  <c:v>42.66</c:v>
                </c:pt>
                <c:pt idx="36">
                  <c:v>42.73</c:v>
                </c:pt>
                <c:pt idx="37">
                  <c:v>42.69</c:v>
                </c:pt>
                <c:pt idx="38">
                  <c:v>42.91</c:v>
                </c:pt>
                <c:pt idx="39">
                  <c:v>42.58</c:v>
                </c:pt>
                <c:pt idx="40">
                  <c:v>42.75</c:v>
                </c:pt>
                <c:pt idx="41">
                  <c:v>42.8</c:v>
                </c:pt>
                <c:pt idx="42">
                  <c:v>42.68</c:v>
                </c:pt>
                <c:pt idx="43">
                  <c:v>42.84</c:v>
                </c:pt>
                <c:pt idx="44">
                  <c:v>42.74</c:v>
                </c:pt>
                <c:pt idx="45">
                  <c:v>42.84</c:v>
                </c:pt>
                <c:pt idx="46">
                  <c:v>42.7</c:v>
                </c:pt>
                <c:pt idx="47">
                  <c:v>42.85</c:v>
                </c:pt>
                <c:pt idx="48">
                  <c:v>42.91</c:v>
                </c:pt>
                <c:pt idx="49">
                  <c:v>43.13</c:v>
                </c:pt>
                <c:pt idx="50">
                  <c:v>42.64</c:v>
                </c:pt>
                <c:pt idx="51">
                  <c:v>42.46</c:v>
                </c:pt>
                <c:pt idx="52">
                  <c:v>42.59</c:v>
                </c:pt>
                <c:pt idx="53">
                  <c:v>42.58</c:v>
                </c:pt>
              </c:numCache>
            </c:numRef>
          </c:val>
        </c:ser>
        <c:ser>
          <c:idx val="5"/>
          <c:order val="5"/>
          <c:tx>
            <c:strRef>
              <c:f>Buro11!$H$18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Buro11!$B$19:$B$77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Buro11!$H$19:$H$77</c:f>
              <c:numCache>
                <c:formatCode>0.00</c:formatCode>
                <c:ptCount val="59"/>
                <c:pt idx="0">
                  <c:v>45.42</c:v>
                </c:pt>
                <c:pt idx="1">
                  <c:v>43.08</c:v>
                </c:pt>
                <c:pt idx="2">
                  <c:v>43.22</c:v>
                </c:pt>
                <c:pt idx="3">
                  <c:v>44.35</c:v>
                </c:pt>
                <c:pt idx="4">
                  <c:v>43.41</c:v>
                </c:pt>
                <c:pt idx="5">
                  <c:v>43.37</c:v>
                </c:pt>
                <c:pt idx="6">
                  <c:v>43.5</c:v>
                </c:pt>
                <c:pt idx="7">
                  <c:v>43.07</c:v>
                </c:pt>
                <c:pt idx="8">
                  <c:v>43.64</c:v>
                </c:pt>
                <c:pt idx="9">
                  <c:v>43.46</c:v>
                </c:pt>
                <c:pt idx="10">
                  <c:v>43.23</c:v>
                </c:pt>
                <c:pt idx="11">
                  <c:v>43.17</c:v>
                </c:pt>
                <c:pt idx="12">
                  <c:v>43.21</c:v>
                </c:pt>
                <c:pt idx="13">
                  <c:v>43.54</c:v>
                </c:pt>
                <c:pt idx="14">
                  <c:v>43.08</c:v>
                </c:pt>
                <c:pt idx="15">
                  <c:v>43.8</c:v>
                </c:pt>
                <c:pt idx="16">
                  <c:v>43.55</c:v>
                </c:pt>
                <c:pt idx="17">
                  <c:v>43.19</c:v>
                </c:pt>
                <c:pt idx="18">
                  <c:v>43.32</c:v>
                </c:pt>
                <c:pt idx="19">
                  <c:v>43.45</c:v>
                </c:pt>
                <c:pt idx="20">
                  <c:v>43.12</c:v>
                </c:pt>
                <c:pt idx="21">
                  <c:v>43.22</c:v>
                </c:pt>
                <c:pt idx="22">
                  <c:v>43.32</c:v>
                </c:pt>
                <c:pt idx="23">
                  <c:v>43.22</c:v>
                </c:pt>
                <c:pt idx="24">
                  <c:v>43.23</c:v>
                </c:pt>
                <c:pt idx="25">
                  <c:v>43.22</c:v>
                </c:pt>
                <c:pt idx="26">
                  <c:v>43.35</c:v>
                </c:pt>
                <c:pt idx="27">
                  <c:v>43.91</c:v>
                </c:pt>
                <c:pt idx="28">
                  <c:v>43.54</c:v>
                </c:pt>
                <c:pt idx="29">
                  <c:v>43.35</c:v>
                </c:pt>
                <c:pt idx="30">
                  <c:v>43.52</c:v>
                </c:pt>
                <c:pt idx="31">
                  <c:v>43.4</c:v>
                </c:pt>
                <c:pt idx="32">
                  <c:v>43.45</c:v>
                </c:pt>
                <c:pt idx="33">
                  <c:v>43.11</c:v>
                </c:pt>
                <c:pt idx="34">
                  <c:v>43.03</c:v>
                </c:pt>
                <c:pt idx="35">
                  <c:v>43.37</c:v>
                </c:pt>
                <c:pt idx="36">
                  <c:v>43.13</c:v>
                </c:pt>
                <c:pt idx="37">
                  <c:v>43.29</c:v>
                </c:pt>
                <c:pt idx="38">
                  <c:v>44.36</c:v>
                </c:pt>
                <c:pt idx="39">
                  <c:v>43.12</c:v>
                </c:pt>
                <c:pt idx="40">
                  <c:v>43.33</c:v>
                </c:pt>
                <c:pt idx="41">
                  <c:v>43.68</c:v>
                </c:pt>
                <c:pt idx="42">
                  <c:v>43.62</c:v>
                </c:pt>
                <c:pt idx="43">
                  <c:v>43.49</c:v>
                </c:pt>
                <c:pt idx="44">
                  <c:v>43.27</c:v>
                </c:pt>
                <c:pt idx="45">
                  <c:v>43.25</c:v>
                </c:pt>
                <c:pt idx="46">
                  <c:v>43.41</c:v>
                </c:pt>
                <c:pt idx="47">
                  <c:v>43.62</c:v>
                </c:pt>
                <c:pt idx="48">
                  <c:v>43.52</c:v>
                </c:pt>
                <c:pt idx="49">
                  <c:v>43.51</c:v>
                </c:pt>
                <c:pt idx="50">
                  <c:v>43.52</c:v>
                </c:pt>
                <c:pt idx="51">
                  <c:v>43.48</c:v>
                </c:pt>
                <c:pt idx="52">
                  <c:v>43.47</c:v>
                </c:pt>
                <c:pt idx="53">
                  <c:v>43.43</c:v>
                </c:pt>
                <c:pt idx="54">
                  <c:v>43.1</c:v>
                </c:pt>
                <c:pt idx="55">
                  <c:v>43.13</c:v>
                </c:pt>
                <c:pt idx="56">
                  <c:v>43.86</c:v>
                </c:pt>
                <c:pt idx="57" formatCode="General">
                  <c:v>43.51</c:v>
                </c:pt>
                <c:pt idx="58" formatCode="General">
                  <c:v>43.2</c:v>
                </c:pt>
              </c:numCache>
            </c:numRef>
          </c:val>
        </c:ser>
        <c:marker val="1"/>
        <c:axId val="145093760"/>
        <c:axId val="145095296"/>
      </c:lineChart>
      <c:catAx>
        <c:axId val="145093760"/>
        <c:scaling>
          <c:orientation val="minMax"/>
        </c:scaling>
        <c:axPos val="b"/>
        <c:numFmt formatCode="General" sourceLinked="1"/>
        <c:majorTickMark val="none"/>
        <c:tickLblPos val="nextTo"/>
        <c:crossAx val="145095296"/>
        <c:crosses val="autoZero"/>
        <c:auto val="1"/>
        <c:lblAlgn val="ctr"/>
        <c:lblOffset val="100"/>
      </c:catAx>
      <c:valAx>
        <c:axId val="14509529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509376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7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'KartFreedom RT'!$C$18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RT'!$C$19:$C$70</c:f>
              <c:numCache>
                <c:formatCode>0.00</c:formatCode>
                <c:ptCount val="52"/>
                <c:pt idx="0">
                  <c:v>45.88</c:v>
                </c:pt>
                <c:pt idx="1">
                  <c:v>43.42</c:v>
                </c:pt>
                <c:pt idx="2">
                  <c:v>43.58</c:v>
                </c:pt>
                <c:pt idx="3">
                  <c:v>42.53</c:v>
                </c:pt>
                <c:pt idx="4">
                  <c:v>44.31</c:v>
                </c:pt>
                <c:pt idx="5">
                  <c:v>44.16</c:v>
                </c:pt>
                <c:pt idx="6">
                  <c:v>44.49</c:v>
                </c:pt>
                <c:pt idx="7">
                  <c:v>43.5</c:v>
                </c:pt>
                <c:pt idx="8">
                  <c:v>43.72</c:v>
                </c:pt>
                <c:pt idx="9">
                  <c:v>43.14</c:v>
                </c:pt>
                <c:pt idx="10">
                  <c:v>43.07</c:v>
                </c:pt>
                <c:pt idx="11">
                  <c:v>42.89</c:v>
                </c:pt>
                <c:pt idx="12">
                  <c:v>42.84</c:v>
                </c:pt>
                <c:pt idx="13">
                  <c:v>43.03</c:v>
                </c:pt>
                <c:pt idx="14">
                  <c:v>43.17</c:v>
                </c:pt>
                <c:pt idx="15">
                  <c:v>43.08</c:v>
                </c:pt>
                <c:pt idx="16">
                  <c:v>43.41</c:v>
                </c:pt>
                <c:pt idx="17">
                  <c:v>43.02</c:v>
                </c:pt>
                <c:pt idx="18">
                  <c:v>43.58</c:v>
                </c:pt>
                <c:pt idx="19">
                  <c:v>43.34</c:v>
                </c:pt>
                <c:pt idx="20">
                  <c:v>43.09</c:v>
                </c:pt>
                <c:pt idx="21">
                  <c:v>43.54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'KartFreedom RT'!$D$18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RT'!$D$19:$D$70</c:f>
              <c:numCache>
                <c:formatCode>0.00</c:formatCode>
                <c:ptCount val="52"/>
                <c:pt idx="0">
                  <c:v>44.38</c:v>
                </c:pt>
                <c:pt idx="1">
                  <c:v>43.84</c:v>
                </c:pt>
                <c:pt idx="2">
                  <c:v>42.97</c:v>
                </c:pt>
                <c:pt idx="3">
                  <c:v>43</c:v>
                </c:pt>
                <c:pt idx="4">
                  <c:v>42.83</c:v>
                </c:pt>
                <c:pt idx="5">
                  <c:v>43.1</c:v>
                </c:pt>
                <c:pt idx="6">
                  <c:v>42.68</c:v>
                </c:pt>
                <c:pt idx="7">
                  <c:v>43.62</c:v>
                </c:pt>
                <c:pt idx="8">
                  <c:v>43.28</c:v>
                </c:pt>
                <c:pt idx="9">
                  <c:v>43.01</c:v>
                </c:pt>
                <c:pt idx="10">
                  <c:v>42.96</c:v>
                </c:pt>
                <c:pt idx="11">
                  <c:v>43.35</c:v>
                </c:pt>
                <c:pt idx="12">
                  <c:v>43.39</c:v>
                </c:pt>
                <c:pt idx="13">
                  <c:v>44.41</c:v>
                </c:pt>
                <c:pt idx="14">
                  <c:v>43.4</c:v>
                </c:pt>
                <c:pt idx="15">
                  <c:v>43.17</c:v>
                </c:pt>
                <c:pt idx="16">
                  <c:v>42.84</c:v>
                </c:pt>
                <c:pt idx="17">
                  <c:v>42.99</c:v>
                </c:pt>
                <c:pt idx="18">
                  <c:v>42.98</c:v>
                </c:pt>
                <c:pt idx="19">
                  <c:v>43.36</c:v>
                </c:pt>
                <c:pt idx="20">
                  <c:v>43.08</c:v>
                </c:pt>
                <c:pt idx="21">
                  <c:v>42.87</c:v>
                </c:pt>
                <c:pt idx="22">
                  <c:v>43.34</c:v>
                </c:pt>
                <c:pt idx="23">
                  <c:v>43.46</c:v>
                </c:pt>
                <c:pt idx="24">
                  <c:v>43.16</c:v>
                </c:pt>
                <c:pt idx="25">
                  <c:v>43.71</c:v>
                </c:pt>
                <c:pt idx="26">
                  <c:v>43.24</c:v>
                </c:pt>
                <c:pt idx="27">
                  <c:v>43.17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'KartFreedom RT'!$E$18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RT'!$E$19:$E$70</c:f>
              <c:numCache>
                <c:formatCode>0.00</c:formatCode>
                <c:ptCount val="52"/>
                <c:pt idx="0">
                  <c:v>45.31</c:v>
                </c:pt>
                <c:pt idx="1">
                  <c:v>42.66</c:v>
                </c:pt>
                <c:pt idx="2">
                  <c:v>43.03</c:v>
                </c:pt>
                <c:pt idx="3">
                  <c:v>42.91</c:v>
                </c:pt>
                <c:pt idx="4">
                  <c:v>43.73</c:v>
                </c:pt>
                <c:pt idx="5">
                  <c:v>43.07</c:v>
                </c:pt>
                <c:pt idx="6">
                  <c:v>43.33</c:v>
                </c:pt>
                <c:pt idx="7">
                  <c:v>43.76</c:v>
                </c:pt>
                <c:pt idx="8">
                  <c:v>44.3</c:v>
                </c:pt>
                <c:pt idx="9">
                  <c:v>45.36</c:v>
                </c:pt>
                <c:pt idx="10">
                  <c:v>43.28</c:v>
                </c:pt>
                <c:pt idx="11">
                  <c:v>42.88</c:v>
                </c:pt>
                <c:pt idx="12">
                  <c:v>44.13</c:v>
                </c:pt>
                <c:pt idx="13">
                  <c:v>42.94</c:v>
                </c:pt>
                <c:pt idx="14">
                  <c:v>43.36</c:v>
                </c:pt>
                <c:pt idx="15">
                  <c:v>43.32</c:v>
                </c:pt>
                <c:pt idx="16">
                  <c:v>43.29</c:v>
                </c:pt>
                <c:pt idx="17">
                  <c:v>43.01</c:v>
                </c:pt>
                <c:pt idx="18">
                  <c:v>43.03</c:v>
                </c:pt>
                <c:pt idx="19">
                  <c:v>42.97</c:v>
                </c:pt>
                <c:pt idx="20">
                  <c:v>43.09</c:v>
                </c:pt>
                <c:pt idx="21">
                  <c:v>44.48</c:v>
                </c:pt>
                <c:pt idx="22">
                  <c:v>43.11</c:v>
                </c:pt>
                <c:pt idx="23">
                  <c:v>42.87</c:v>
                </c:pt>
                <c:pt idx="24">
                  <c:v>43.05</c:v>
                </c:pt>
                <c:pt idx="25">
                  <c:v>43.02</c:v>
                </c:pt>
                <c:pt idx="26">
                  <c:v>42.88</c:v>
                </c:pt>
                <c:pt idx="27">
                  <c:v>43.07</c:v>
                </c:pt>
                <c:pt idx="28">
                  <c:v>42.97</c:v>
                </c:pt>
                <c:pt idx="29">
                  <c:v>43.25</c:v>
                </c:pt>
                <c:pt idx="30">
                  <c:v>43.09</c:v>
                </c:pt>
                <c:pt idx="31">
                  <c:v>43.26</c:v>
                </c:pt>
                <c:pt idx="32">
                  <c:v>42.97</c:v>
                </c:pt>
                <c:pt idx="33">
                  <c:v>43.2</c:v>
                </c:pt>
                <c:pt idx="34">
                  <c:v>43.68</c:v>
                </c:pt>
                <c:pt idx="35">
                  <c:v>43.1</c:v>
                </c:pt>
                <c:pt idx="36">
                  <c:v>44.67</c:v>
                </c:pt>
                <c:pt idx="37">
                  <c:v>44.3</c:v>
                </c:pt>
                <c:pt idx="38">
                  <c:v>43.22</c:v>
                </c:pt>
                <c:pt idx="39">
                  <c:v>43.24</c:v>
                </c:pt>
                <c:pt idx="40">
                  <c:v>43.06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'KartFreedom RT'!$F$18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RT'!$F$19:$F$70</c:f>
              <c:numCache>
                <c:formatCode>0.00</c:formatCode>
                <c:ptCount val="52"/>
                <c:pt idx="0">
                  <c:v>43.97</c:v>
                </c:pt>
                <c:pt idx="1">
                  <c:v>43.31</c:v>
                </c:pt>
                <c:pt idx="2">
                  <c:v>43.32</c:v>
                </c:pt>
                <c:pt idx="3">
                  <c:v>43.28</c:v>
                </c:pt>
                <c:pt idx="4">
                  <c:v>43.22</c:v>
                </c:pt>
                <c:pt idx="5">
                  <c:v>44.03</c:v>
                </c:pt>
                <c:pt idx="6">
                  <c:v>43.12</c:v>
                </c:pt>
                <c:pt idx="7">
                  <c:v>43.14</c:v>
                </c:pt>
                <c:pt idx="8">
                  <c:v>43.06</c:v>
                </c:pt>
                <c:pt idx="9">
                  <c:v>43.35</c:v>
                </c:pt>
                <c:pt idx="10">
                  <c:v>44</c:v>
                </c:pt>
                <c:pt idx="11">
                  <c:v>43.61</c:v>
                </c:pt>
                <c:pt idx="12">
                  <c:v>43.38</c:v>
                </c:pt>
                <c:pt idx="13">
                  <c:v>43.75</c:v>
                </c:pt>
                <c:pt idx="14">
                  <c:v>43.37</c:v>
                </c:pt>
                <c:pt idx="15">
                  <c:v>43.21</c:v>
                </c:pt>
                <c:pt idx="16">
                  <c:v>44.18</c:v>
                </c:pt>
                <c:pt idx="17">
                  <c:v>43.42</c:v>
                </c:pt>
                <c:pt idx="18">
                  <c:v>43.51</c:v>
                </c:pt>
                <c:pt idx="19">
                  <c:v>43.51</c:v>
                </c:pt>
                <c:pt idx="20">
                  <c:v>47.42</c:v>
                </c:pt>
                <c:pt idx="21">
                  <c:v>43.63</c:v>
                </c:pt>
                <c:pt idx="22">
                  <c:v>43.33</c:v>
                </c:pt>
                <c:pt idx="23">
                  <c:v>43.6</c:v>
                </c:pt>
                <c:pt idx="24">
                  <c:v>43.84</c:v>
                </c:pt>
                <c:pt idx="25">
                  <c:v>43.69</c:v>
                </c:pt>
                <c:pt idx="26">
                  <c:v>43.63</c:v>
                </c:pt>
                <c:pt idx="27">
                  <c:v>45.16</c:v>
                </c:pt>
                <c:pt idx="28">
                  <c:v>44.78</c:v>
                </c:pt>
                <c:pt idx="29">
                  <c:v>43.48</c:v>
                </c:pt>
                <c:pt idx="30">
                  <c:v>45.16</c:v>
                </c:pt>
                <c:pt idx="31">
                  <c:v>44.07</c:v>
                </c:pt>
                <c:pt idx="32">
                  <c:v>43.49</c:v>
                </c:pt>
                <c:pt idx="33">
                  <c:v>43.59</c:v>
                </c:pt>
                <c:pt idx="34">
                  <c:v>43.88</c:v>
                </c:pt>
                <c:pt idx="35">
                  <c:v>43.53</c:v>
                </c:pt>
                <c:pt idx="36">
                  <c:v>43.65</c:v>
                </c:pt>
                <c:pt idx="37">
                  <c:v>45.1</c:v>
                </c:pt>
                <c:pt idx="38">
                  <c:v>44.06</c:v>
                </c:pt>
                <c:pt idx="39">
                  <c:v>43.91</c:v>
                </c:pt>
                <c:pt idx="40">
                  <c:v>43.75</c:v>
                </c:pt>
                <c:pt idx="41">
                  <c:v>43.86</c:v>
                </c:pt>
                <c:pt idx="42">
                  <c:v>43.73</c:v>
                </c:pt>
                <c:pt idx="43">
                  <c:v>44.78</c:v>
                </c:pt>
                <c:pt idx="44">
                  <c:v>44.07</c:v>
                </c:pt>
                <c:pt idx="45">
                  <c:v>43.45</c:v>
                </c:pt>
                <c:pt idx="46">
                  <c:v>43.64</c:v>
                </c:pt>
                <c:pt idx="47">
                  <c:v>44.12</c:v>
                </c:pt>
                <c:pt idx="48">
                  <c:v>44.8</c:v>
                </c:pt>
                <c:pt idx="49">
                  <c:v>44.06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'KartFreedom RT'!$G$18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RT'!$G$19:$G$70</c:f>
              <c:numCache>
                <c:formatCode>0.00</c:formatCode>
                <c:ptCount val="52"/>
                <c:pt idx="0">
                  <c:v>46.52</c:v>
                </c:pt>
                <c:pt idx="1">
                  <c:v>43.17</c:v>
                </c:pt>
                <c:pt idx="2">
                  <c:v>43.56</c:v>
                </c:pt>
                <c:pt idx="3">
                  <c:v>43.86</c:v>
                </c:pt>
                <c:pt idx="4">
                  <c:v>43.2</c:v>
                </c:pt>
                <c:pt idx="5">
                  <c:v>43.76</c:v>
                </c:pt>
                <c:pt idx="6">
                  <c:v>43.17</c:v>
                </c:pt>
                <c:pt idx="7">
                  <c:v>43.22</c:v>
                </c:pt>
                <c:pt idx="8">
                  <c:v>44.08</c:v>
                </c:pt>
                <c:pt idx="9">
                  <c:v>43.57</c:v>
                </c:pt>
                <c:pt idx="10">
                  <c:v>43.54</c:v>
                </c:pt>
                <c:pt idx="11">
                  <c:v>43.39</c:v>
                </c:pt>
                <c:pt idx="12">
                  <c:v>43.78</c:v>
                </c:pt>
                <c:pt idx="13">
                  <c:v>43.6</c:v>
                </c:pt>
                <c:pt idx="14">
                  <c:v>45.08</c:v>
                </c:pt>
                <c:pt idx="15">
                  <c:v>44.12</c:v>
                </c:pt>
                <c:pt idx="16">
                  <c:v>43.34</c:v>
                </c:pt>
                <c:pt idx="17">
                  <c:v>42.99</c:v>
                </c:pt>
                <c:pt idx="18">
                  <c:v>43.53</c:v>
                </c:pt>
                <c:pt idx="19">
                  <c:v>43.03</c:v>
                </c:pt>
                <c:pt idx="20">
                  <c:v>43.05</c:v>
                </c:pt>
                <c:pt idx="21">
                  <c:v>43.56</c:v>
                </c:pt>
                <c:pt idx="22">
                  <c:v>44.52</c:v>
                </c:pt>
                <c:pt idx="23">
                  <c:v>44.32</c:v>
                </c:pt>
                <c:pt idx="24">
                  <c:v>43.58</c:v>
                </c:pt>
                <c:pt idx="25">
                  <c:v>45.14</c:v>
                </c:pt>
                <c:pt idx="26">
                  <c:v>43.25</c:v>
                </c:pt>
                <c:pt idx="27">
                  <c:v>43.65</c:v>
                </c:pt>
                <c:pt idx="28">
                  <c:v>43.33</c:v>
                </c:pt>
                <c:pt idx="29">
                  <c:v>43.37</c:v>
                </c:pt>
                <c:pt idx="30">
                  <c:v>43.37</c:v>
                </c:pt>
                <c:pt idx="31">
                  <c:v>43.49</c:v>
                </c:pt>
                <c:pt idx="32">
                  <c:v>43.25</c:v>
                </c:pt>
                <c:pt idx="33">
                  <c:v>44.32</c:v>
                </c:pt>
                <c:pt idx="34">
                  <c:v>43.39</c:v>
                </c:pt>
                <c:pt idx="35">
                  <c:v>43</c:v>
                </c:pt>
                <c:pt idx="36">
                  <c:v>43.43</c:v>
                </c:pt>
                <c:pt idx="37">
                  <c:v>43.54</c:v>
                </c:pt>
                <c:pt idx="38">
                  <c:v>43.2</c:v>
                </c:pt>
                <c:pt idx="39">
                  <c:v>44.9</c:v>
                </c:pt>
                <c:pt idx="40">
                  <c:v>43.36</c:v>
                </c:pt>
                <c:pt idx="41">
                  <c:v>43.42</c:v>
                </c:pt>
                <c:pt idx="42">
                  <c:v>43.48</c:v>
                </c:pt>
                <c:pt idx="43">
                  <c:v>43.34</c:v>
                </c:pt>
                <c:pt idx="44">
                  <c:v>43.49</c:v>
                </c:pt>
                <c:pt idx="45">
                  <c:v>43.57</c:v>
                </c:pt>
                <c:pt idx="46">
                  <c:v>43.32</c:v>
                </c:pt>
                <c:pt idx="47">
                  <c:v>43.38</c:v>
                </c:pt>
                <c:pt idx="48">
                  <c:v>43.33</c:v>
                </c:pt>
                <c:pt idx="49">
                  <c:v>43.4</c:v>
                </c:pt>
                <c:pt idx="50">
                  <c:v>44.29</c:v>
                </c:pt>
                <c:pt idx="51">
                  <c:v>44.12</c:v>
                </c:pt>
              </c:numCache>
            </c:numRef>
          </c:val>
        </c:ser>
        <c:ser>
          <c:idx val="5"/>
          <c:order val="5"/>
          <c:tx>
            <c:strRef>
              <c:f>'KartFreedom RT'!$H$18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'KartFreedom RT'!$B$19:$B$70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'KartFreedom RT'!$H$19:$H$70</c:f>
              <c:numCache>
                <c:formatCode>0.00</c:formatCode>
                <c:ptCount val="52"/>
                <c:pt idx="0">
                  <c:v>43.78</c:v>
                </c:pt>
                <c:pt idx="1">
                  <c:v>43.4</c:v>
                </c:pt>
                <c:pt idx="2">
                  <c:v>43.09</c:v>
                </c:pt>
                <c:pt idx="3">
                  <c:v>43.28</c:v>
                </c:pt>
                <c:pt idx="4">
                  <c:v>43.08</c:v>
                </c:pt>
                <c:pt idx="5">
                  <c:v>43.07</c:v>
                </c:pt>
                <c:pt idx="6">
                  <c:v>43.26</c:v>
                </c:pt>
                <c:pt idx="7">
                  <c:v>44.07</c:v>
                </c:pt>
                <c:pt idx="8">
                  <c:v>43.08</c:v>
                </c:pt>
                <c:pt idx="9">
                  <c:v>43</c:v>
                </c:pt>
                <c:pt idx="10">
                  <c:v>43.15</c:v>
                </c:pt>
                <c:pt idx="11">
                  <c:v>42.98</c:v>
                </c:pt>
                <c:pt idx="12">
                  <c:v>43.49</c:v>
                </c:pt>
                <c:pt idx="13">
                  <c:v>42.92</c:v>
                </c:pt>
                <c:pt idx="14">
                  <c:v>43.08</c:v>
                </c:pt>
                <c:pt idx="15">
                  <c:v>43.03</c:v>
                </c:pt>
                <c:pt idx="16">
                  <c:v>43.37</c:v>
                </c:pt>
                <c:pt idx="17">
                  <c:v>43.8</c:v>
                </c:pt>
                <c:pt idx="18">
                  <c:v>44.38</c:v>
                </c:pt>
                <c:pt idx="19">
                  <c:v>45.29</c:v>
                </c:pt>
                <c:pt idx="20">
                  <c:v>43.09</c:v>
                </c:pt>
                <c:pt idx="21">
                  <c:v>43.55</c:v>
                </c:pt>
                <c:pt idx="22">
                  <c:v>43.74</c:v>
                </c:pt>
                <c:pt idx="23">
                  <c:v>43.41</c:v>
                </c:pt>
                <c:pt idx="24">
                  <c:v>43.1</c:v>
                </c:pt>
                <c:pt idx="25">
                  <c:v>43.46</c:v>
                </c:pt>
                <c:pt idx="26">
                  <c:v>44.33</c:v>
                </c:pt>
                <c:pt idx="27">
                  <c:v>43.03</c:v>
                </c:pt>
                <c:pt idx="28">
                  <c:v>43.27</c:v>
                </c:pt>
                <c:pt idx="29">
                  <c:v>43.28</c:v>
                </c:pt>
                <c:pt idx="30">
                  <c:v>43.5</c:v>
                </c:pt>
                <c:pt idx="31">
                  <c:v>43.62</c:v>
                </c:pt>
                <c:pt idx="32">
                  <c:v>43.43</c:v>
                </c:pt>
                <c:pt idx="33">
                  <c:v>43.29</c:v>
                </c:pt>
                <c:pt idx="34">
                  <c:v>43.53</c:v>
                </c:pt>
                <c:pt idx="35">
                  <c:v>43.46</c:v>
                </c:pt>
                <c:pt idx="36">
                  <c:v>43.27</c:v>
                </c:pt>
                <c:pt idx="37">
                  <c:v>44.59</c:v>
                </c:pt>
              </c:numCache>
            </c:numRef>
          </c:val>
        </c:ser>
        <c:marker val="1"/>
        <c:axId val="145146240"/>
        <c:axId val="145147776"/>
      </c:lineChart>
      <c:catAx>
        <c:axId val="145146240"/>
        <c:scaling>
          <c:orientation val="minMax"/>
        </c:scaling>
        <c:axPos val="b"/>
        <c:numFmt formatCode="General" sourceLinked="1"/>
        <c:majorTickMark val="none"/>
        <c:tickLblPos val="nextTo"/>
        <c:crossAx val="145147776"/>
        <c:crosses val="autoZero"/>
        <c:auto val="1"/>
        <c:lblAlgn val="ctr"/>
        <c:lblOffset val="100"/>
      </c:catAx>
      <c:valAx>
        <c:axId val="14514777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514624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17</xdr:row>
      <xdr:rowOff>25400</xdr:rowOff>
    </xdr:from>
    <xdr:to>
      <xdr:col>21</xdr:col>
      <xdr:colOff>47625</xdr:colOff>
      <xdr:row>45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opLeftCell="A4" workbookViewId="0">
      <selection activeCell="H13" sqref="H13"/>
    </sheetView>
  </sheetViews>
  <sheetFormatPr defaultColWidth="8.85546875" defaultRowHeight="1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>
      <c r="A1" s="241" t="s">
        <v>112</v>
      </c>
      <c r="B1" s="241"/>
      <c r="C1" s="241"/>
      <c r="D1" s="241"/>
      <c r="E1" s="241"/>
      <c r="F1" s="241"/>
      <c r="G1" s="241"/>
      <c r="H1" s="241"/>
      <c r="I1" s="241"/>
      <c r="J1" s="241"/>
    </row>
    <row r="2" spans="1:12" ht="17.25">
      <c r="A2" s="242" t="s">
        <v>119</v>
      </c>
      <c r="B2" s="242"/>
      <c r="C2" s="242"/>
      <c r="D2" s="242"/>
      <c r="E2" s="242"/>
      <c r="F2" s="242"/>
      <c r="G2" s="242"/>
      <c r="H2" s="242"/>
      <c r="I2" s="242"/>
      <c r="J2" s="242"/>
    </row>
    <row r="3" spans="1:12" ht="6" customHeight="1" thickBot="1"/>
    <row r="4" spans="1:12" s="3" customFormat="1" ht="15" customHeight="1">
      <c r="A4" s="243" t="s">
        <v>0</v>
      </c>
      <c r="B4" s="245" t="s">
        <v>1</v>
      </c>
      <c r="C4" s="247" t="s">
        <v>2</v>
      </c>
      <c r="D4" s="249" t="s">
        <v>3</v>
      </c>
      <c r="E4" s="250"/>
      <c r="F4" s="251" t="s">
        <v>4</v>
      </c>
      <c r="G4" s="252"/>
      <c r="H4" s="245"/>
      <c r="I4" s="253" t="s">
        <v>5</v>
      </c>
      <c r="J4" s="254"/>
    </row>
    <row r="5" spans="1:12" s="8" customFormat="1" ht="15.75" thickBot="1">
      <c r="A5" s="244"/>
      <c r="B5" s="246"/>
      <c r="C5" s="248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23" t="s">
        <v>113</v>
      </c>
      <c r="C6" s="10">
        <v>5</v>
      </c>
      <c r="D6" s="139">
        <v>42.115000000000002</v>
      </c>
      <c r="E6" s="11">
        <v>4</v>
      </c>
      <c r="F6" s="69">
        <v>241</v>
      </c>
      <c r="G6" s="141" t="s">
        <v>118</v>
      </c>
      <c r="H6" s="152" t="s">
        <v>120</v>
      </c>
      <c r="I6" s="125">
        <v>42.06</v>
      </c>
      <c r="J6" s="11">
        <v>90</v>
      </c>
    </row>
    <row r="7" spans="1:12" s="3" customFormat="1" ht="24.95" customHeight="1">
      <c r="A7" s="12">
        <v>2</v>
      </c>
      <c r="B7" s="124" t="s">
        <v>197</v>
      </c>
      <c r="C7" s="13">
        <v>3</v>
      </c>
      <c r="D7" s="140">
        <v>42.105000000000004</v>
      </c>
      <c r="E7" s="14">
        <v>2</v>
      </c>
      <c r="F7" s="15">
        <v>241</v>
      </c>
      <c r="G7" s="142">
        <v>3.06</v>
      </c>
      <c r="H7" s="153">
        <f>G7</f>
        <v>3.06</v>
      </c>
      <c r="I7" s="126">
        <v>42.04</v>
      </c>
      <c r="J7" s="14">
        <v>19</v>
      </c>
    </row>
    <row r="8" spans="1:12" s="3" customFormat="1" ht="24.95" customHeight="1">
      <c r="A8" s="12">
        <v>3</v>
      </c>
      <c r="B8" s="124" t="s">
        <v>47</v>
      </c>
      <c r="C8" s="13">
        <v>8</v>
      </c>
      <c r="D8" s="140">
        <v>42.11</v>
      </c>
      <c r="E8" s="14">
        <v>3</v>
      </c>
      <c r="F8" s="17">
        <v>241</v>
      </c>
      <c r="G8" s="216">
        <f>2.33+5</f>
        <v>7.33</v>
      </c>
      <c r="H8" s="153">
        <f>G8-G7</f>
        <v>4.2699999999999996</v>
      </c>
      <c r="I8" s="90">
        <v>42.01</v>
      </c>
      <c r="J8" s="14">
        <v>19</v>
      </c>
    </row>
    <row r="9" spans="1:12" s="3" customFormat="1" ht="24.95" customHeight="1">
      <c r="A9" s="12">
        <v>4</v>
      </c>
      <c r="B9" s="124" t="s">
        <v>233</v>
      </c>
      <c r="C9" s="13">
        <v>9</v>
      </c>
      <c r="D9" s="140">
        <v>42.045000000000002</v>
      </c>
      <c r="E9" s="14">
        <v>1</v>
      </c>
      <c r="F9" s="15">
        <v>241</v>
      </c>
      <c r="G9" s="216">
        <f>29.23+5</f>
        <v>34.230000000000004</v>
      </c>
      <c r="H9" s="153">
        <f>G9-G8</f>
        <v>26.900000000000006</v>
      </c>
      <c r="I9" s="127">
        <v>42.19</v>
      </c>
      <c r="J9" s="14">
        <v>12</v>
      </c>
      <c r="L9" s="16"/>
    </row>
    <row r="10" spans="1:12" s="3" customFormat="1" ht="24.95" customHeight="1">
      <c r="A10" s="12">
        <v>5</v>
      </c>
      <c r="B10" s="124" t="s">
        <v>76</v>
      </c>
      <c r="C10" s="13">
        <v>1</v>
      </c>
      <c r="D10" s="140">
        <v>42.114999999999995</v>
      </c>
      <c r="E10" s="14">
        <v>5</v>
      </c>
      <c r="F10" s="15">
        <v>240</v>
      </c>
      <c r="G10" s="142" t="s">
        <v>114</v>
      </c>
      <c r="H10" s="153">
        <v>11</v>
      </c>
      <c r="I10" s="126">
        <v>42.33</v>
      </c>
      <c r="J10" s="14">
        <v>219</v>
      </c>
      <c r="L10" s="16"/>
    </row>
    <row r="11" spans="1:12" s="3" customFormat="1" ht="24.95" customHeight="1">
      <c r="A11" s="12">
        <v>6</v>
      </c>
      <c r="B11" s="124" t="s">
        <v>121</v>
      </c>
      <c r="C11" s="13">
        <v>11</v>
      </c>
      <c r="D11" s="140">
        <v>42.52</v>
      </c>
      <c r="E11" s="14">
        <v>11</v>
      </c>
      <c r="F11" s="15">
        <v>240</v>
      </c>
      <c r="G11" s="142" t="s">
        <v>114</v>
      </c>
      <c r="H11" s="217">
        <v>14</v>
      </c>
      <c r="I11" s="126">
        <v>42.01</v>
      </c>
      <c r="J11" s="14">
        <v>28</v>
      </c>
      <c r="L11" s="16"/>
    </row>
    <row r="12" spans="1:12" s="3" customFormat="1" ht="24.95" customHeight="1">
      <c r="A12" s="12">
        <v>7</v>
      </c>
      <c r="B12" s="124" t="s">
        <v>106</v>
      </c>
      <c r="C12" s="13">
        <v>10</v>
      </c>
      <c r="D12" s="140">
        <v>42.260000000000005</v>
      </c>
      <c r="E12" s="14">
        <v>6</v>
      </c>
      <c r="F12" s="15">
        <v>240</v>
      </c>
      <c r="G12" s="142" t="s">
        <v>114</v>
      </c>
      <c r="H12" s="217">
        <v>4</v>
      </c>
      <c r="I12" s="126">
        <v>42.23</v>
      </c>
      <c r="J12" s="14">
        <v>16</v>
      </c>
      <c r="L12" s="16"/>
    </row>
    <row r="13" spans="1:12" s="3" customFormat="1" ht="24.95" customHeight="1">
      <c r="A13" s="12">
        <v>8</v>
      </c>
      <c r="B13" s="124" t="s">
        <v>116</v>
      </c>
      <c r="C13" s="13">
        <v>2</v>
      </c>
      <c r="D13" s="140">
        <v>42.650000000000006</v>
      </c>
      <c r="E13" s="14">
        <v>12</v>
      </c>
      <c r="F13" s="15">
        <v>239</v>
      </c>
      <c r="G13" s="142" t="s">
        <v>115</v>
      </c>
      <c r="H13" s="153">
        <v>29</v>
      </c>
      <c r="I13" s="126">
        <v>42.42</v>
      </c>
      <c r="J13" s="14">
        <v>23</v>
      </c>
      <c r="L13" s="16"/>
    </row>
    <row r="14" spans="1:12" s="3" customFormat="1" ht="24.95" customHeight="1">
      <c r="A14" s="12">
        <v>9</v>
      </c>
      <c r="B14" s="124" t="s">
        <v>93</v>
      </c>
      <c r="C14" s="13">
        <v>12</v>
      </c>
      <c r="D14" s="127">
        <v>42.284999999999997</v>
      </c>
      <c r="E14" s="14">
        <v>7</v>
      </c>
      <c r="F14" s="15">
        <v>239</v>
      </c>
      <c r="G14" s="142" t="s">
        <v>115</v>
      </c>
      <c r="H14" s="153">
        <v>1.5</v>
      </c>
      <c r="I14" s="127">
        <v>42.44</v>
      </c>
      <c r="J14" s="14">
        <v>104</v>
      </c>
    </row>
    <row r="15" spans="1:12" s="3" customFormat="1" ht="24.95" customHeight="1">
      <c r="A15" s="12">
        <v>10</v>
      </c>
      <c r="B15" s="124" t="s">
        <v>101</v>
      </c>
      <c r="C15" s="13">
        <v>4</v>
      </c>
      <c r="D15" s="140">
        <v>42.394999999999996</v>
      </c>
      <c r="E15" s="14">
        <v>9</v>
      </c>
      <c r="F15" s="15">
        <v>239</v>
      </c>
      <c r="G15" s="142" t="s">
        <v>115</v>
      </c>
      <c r="H15" s="153">
        <v>9</v>
      </c>
      <c r="I15" s="127">
        <v>42.23</v>
      </c>
      <c r="J15" s="14">
        <v>33</v>
      </c>
    </row>
    <row r="16" spans="1:12" s="3" customFormat="1" ht="24.95" customHeight="1">
      <c r="A16" s="12">
        <v>11</v>
      </c>
      <c r="B16" s="124" t="s">
        <v>51</v>
      </c>
      <c r="C16" s="13">
        <v>6</v>
      </c>
      <c r="D16" s="140">
        <v>42.394999999999996</v>
      </c>
      <c r="E16" s="14">
        <v>9</v>
      </c>
      <c r="F16" s="15">
        <v>239</v>
      </c>
      <c r="G16" s="142" t="s">
        <v>123</v>
      </c>
      <c r="H16" s="153">
        <v>41</v>
      </c>
      <c r="I16" s="126">
        <v>42.06</v>
      </c>
      <c r="J16" s="14">
        <v>26</v>
      </c>
    </row>
    <row r="17" spans="1:10" s="3" customFormat="1" ht="26.25" customHeight="1">
      <c r="A17" s="12">
        <v>12</v>
      </c>
      <c r="B17" s="124" t="s">
        <v>75</v>
      </c>
      <c r="C17" s="13">
        <v>7</v>
      </c>
      <c r="D17" s="140">
        <v>42.650000000000006</v>
      </c>
      <c r="E17" s="14">
        <v>12</v>
      </c>
      <c r="F17" s="15">
        <v>236</v>
      </c>
      <c r="G17" s="142" t="s">
        <v>117</v>
      </c>
      <c r="H17" s="143" t="s">
        <v>124</v>
      </c>
      <c r="I17" s="126">
        <v>42.53</v>
      </c>
      <c r="J17" s="14">
        <v>4</v>
      </c>
    </row>
    <row r="18" spans="1:10" ht="2.25" customHeight="1">
      <c r="A18" s="18"/>
    </row>
    <row r="19" spans="1:10" s="2" customFormat="1">
      <c r="A19" s="18"/>
    </row>
  </sheetData>
  <sortState ref="A6:J17">
    <sortCondition ref="A6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rgb="FF00B050"/>
    <pageSetUpPr fitToPage="1"/>
  </sheetPr>
  <dimension ref="A1:U48"/>
  <sheetViews>
    <sheetView zoomScale="60" zoomScaleNormal="60" zoomScalePage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19" sqref="L19:L21"/>
    </sheetView>
  </sheetViews>
  <sheetFormatPr defaultColWidth="8.85546875" defaultRowHeight="1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2" width="10.7109375" style="1" bestFit="1" customWidth="1"/>
    <col min="13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>
      <c r="A1" s="267" t="s">
        <v>112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1:21" ht="5.25" customHeight="1"/>
    <row r="3" spans="1:21" ht="19.5" customHeight="1">
      <c r="A3" s="268" t="s">
        <v>12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</row>
    <row r="4" spans="1:21" ht="15.75" customHeight="1" thickBot="1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21" s="2" customFormat="1" ht="30" customHeight="1">
      <c r="A5" s="269" t="s">
        <v>2</v>
      </c>
      <c r="B5" s="271" t="s">
        <v>1</v>
      </c>
      <c r="C5" s="273" t="s">
        <v>13</v>
      </c>
      <c r="D5" s="275" t="s">
        <v>14</v>
      </c>
      <c r="E5" s="277" t="s">
        <v>15</v>
      </c>
      <c r="F5" s="277" t="s">
        <v>16</v>
      </c>
      <c r="G5" s="279" t="s">
        <v>17</v>
      </c>
      <c r="H5" s="275"/>
      <c r="I5" s="275"/>
      <c r="J5" s="280"/>
      <c r="K5" s="280"/>
      <c r="L5" s="281"/>
    </row>
    <row r="6" spans="1:21" s="2" customFormat="1" ht="30" customHeight="1" thickBot="1">
      <c r="A6" s="270"/>
      <c r="B6" s="272"/>
      <c r="C6" s="274"/>
      <c r="D6" s="276"/>
      <c r="E6" s="278"/>
      <c r="F6" s="278"/>
      <c r="G6" s="104" t="s">
        <v>18</v>
      </c>
      <c r="H6" s="105" t="s">
        <v>6</v>
      </c>
      <c r="I6" s="105" t="s">
        <v>19</v>
      </c>
      <c r="J6" s="103" t="s">
        <v>20</v>
      </c>
      <c r="K6" s="106" t="s">
        <v>21</v>
      </c>
      <c r="L6" s="88" t="s">
        <v>7</v>
      </c>
      <c r="N6" s="73">
        <v>82.5</v>
      </c>
      <c r="O6" s="73">
        <v>85</v>
      </c>
      <c r="P6" s="73">
        <v>87.5</v>
      </c>
      <c r="Q6" s="73">
        <v>90</v>
      </c>
      <c r="R6" s="73">
        <v>92.5</v>
      </c>
      <c r="S6" s="73">
        <v>95</v>
      </c>
      <c r="T6" s="73">
        <v>97.5</v>
      </c>
      <c r="U6" s="73">
        <v>100</v>
      </c>
    </row>
    <row r="7" spans="1:21" s="3" customFormat="1" ht="30" customHeight="1">
      <c r="A7" s="256">
        <v>1</v>
      </c>
      <c r="B7" s="282" t="s">
        <v>76</v>
      </c>
      <c r="C7" s="94" t="s">
        <v>43</v>
      </c>
      <c r="D7" s="20" t="s">
        <v>77</v>
      </c>
      <c r="E7" s="77">
        <v>82</v>
      </c>
      <c r="F7" s="21"/>
      <c r="G7" s="22">
        <v>3</v>
      </c>
      <c r="H7" s="23">
        <v>42.16</v>
      </c>
      <c r="I7" s="22"/>
      <c r="J7" s="146">
        <f>H7-I7</f>
        <v>42.16</v>
      </c>
      <c r="K7" s="258">
        <f>AVERAGE(J7:J8)</f>
        <v>42.114999999999995</v>
      </c>
      <c r="L7" s="261">
        <v>5</v>
      </c>
      <c r="M7" s="74" t="s">
        <v>38</v>
      </c>
      <c r="N7" s="76">
        <v>0.05</v>
      </c>
      <c r="O7" s="76">
        <v>0.1</v>
      </c>
      <c r="P7" s="76">
        <v>0.15</v>
      </c>
      <c r="Q7" s="76">
        <v>0.2</v>
      </c>
      <c r="R7" s="76">
        <v>0.25</v>
      </c>
      <c r="S7" s="76">
        <v>0.3</v>
      </c>
      <c r="T7" s="76">
        <v>0.35</v>
      </c>
      <c r="U7" s="76">
        <f>N7*8</f>
        <v>0.4</v>
      </c>
    </row>
    <row r="8" spans="1:21" s="3" customFormat="1" ht="30" customHeight="1">
      <c r="A8" s="264"/>
      <c r="B8" s="283"/>
      <c r="C8" s="100" t="s">
        <v>48</v>
      </c>
      <c r="D8" s="29" t="s">
        <v>78</v>
      </c>
      <c r="E8" s="91">
        <v>87.8</v>
      </c>
      <c r="F8" s="101">
        <v>13.5</v>
      </c>
      <c r="G8" s="48">
        <v>2</v>
      </c>
      <c r="H8" s="102">
        <v>42.22</v>
      </c>
      <c r="I8" s="48">
        <v>0.15</v>
      </c>
      <c r="J8" s="25">
        <f t="shared" ref="J8:J33" si="0">H8-I8</f>
        <v>42.07</v>
      </c>
      <c r="K8" s="259"/>
      <c r="L8" s="262"/>
      <c r="M8" s="75">
        <v>1</v>
      </c>
      <c r="N8" s="76">
        <v>4.5</v>
      </c>
      <c r="O8" s="76">
        <f>N8*2</f>
        <v>9</v>
      </c>
      <c r="P8" s="76">
        <f>N8*3</f>
        <v>13.5</v>
      </c>
      <c r="Q8" s="76">
        <f>N8*4</f>
        <v>18</v>
      </c>
      <c r="R8" s="76">
        <f>N8*5</f>
        <v>22.5</v>
      </c>
      <c r="S8" s="76">
        <f>N8*6</f>
        <v>27</v>
      </c>
      <c r="T8" s="76">
        <f>N8*7</f>
        <v>31.5</v>
      </c>
      <c r="U8" s="76">
        <f>N8*8</f>
        <v>36</v>
      </c>
    </row>
    <row r="9" spans="1:21" s="3" customFormat="1" ht="30" customHeight="1" thickBot="1">
      <c r="A9" s="265"/>
      <c r="B9" s="284"/>
      <c r="C9" s="108"/>
      <c r="D9" s="44"/>
      <c r="E9" s="144"/>
      <c r="F9" s="109"/>
      <c r="G9" s="80"/>
      <c r="H9" s="110"/>
      <c r="I9" s="80"/>
      <c r="J9" s="111">
        <f t="shared" si="0"/>
        <v>0</v>
      </c>
      <c r="K9" s="260"/>
      <c r="L9" s="263"/>
      <c r="M9" s="75">
        <v>2</v>
      </c>
      <c r="N9" s="76">
        <v>9</v>
      </c>
      <c r="O9" s="76">
        <f>N9*2</f>
        <v>18</v>
      </c>
      <c r="P9" s="76">
        <f>N9*3</f>
        <v>27</v>
      </c>
      <c r="Q9" s="76">
        <f>N9*4</f>
        <v>36</v>
      </c>
      <c r="R9" s="76">
        <f>N9*5</f>
        <v>45</v>
      </c>
      <c r="S9" s="76">
        <f>N9*6</f>
        <v>54</v>
      </c>
      <c r="T9" s="76">
        <f>N9*7</f>
        <v>63</v>
      </c>
      <c r="U9" s="76">
        <f>N9*8</f>
        <v>72</v>
      </c>
    </row>
    <row r="10" spans="1:21" s="3" customFormat="1" ht="30" customHeight="1">
      <c r="A10" s="285">
        <v>2</v>
      </c>
      <c r="B10" s="256" t="s">
        <v>74</v>
      </c>
      <c r="C10" s="114" t="s">
        <v>67</v>
      </c>
      <c r="D10" s="20" t="s">
        <v>69</v>
      </c>
      <c r="E10" s="107">
        <v>81.099999999999994</v>
      </c>
      <c r="F10" s="21"/>
      <c r="G10" s="22">
        <v>5</v>
      </c>
      <c r="H10" s="23">
        <v>42.17</v>
      </c>
      <c r="I10" s="22"/>
      <c r="J10" s="107">
        <f t="shared" si="0"/>
        <v>42.17</v>
      </c>
      <c r="K10" s="258">
        <f>AVERAGE(J10:J11)</f>
        <v>42.325000000000003</v>
      </c>
      <c r="L10" s="288">
        <f>RANK(K10,K7:K42,1)</f>
        <v>8</v>
      </c>
    </row>
    <row r="11" spans="1:21" s="3" customFormat="1" ht="30" customHeight="1">
      <c r="A11" s="286"/>
      <c r="B11" s="264"/>
      <c r="C11" s="96" t="s">
        <v>68</v>
      </c>
      <c r="D11" s="29" t="s">
        <v>70</v>
      </c>
      <c r="E11" s="30" t="s">
        <v>120</v>
      </c>
      <c r="F11" s="26"/>
      <c r="G11" s="27">
        <v>4</v>
      </c>
      <c r="H11" s="28">
        <v>42.48</v>
      </c>
      <c r="I11" s="27"/>
      <c r="J11" s="25">
        <f t="shared" si="0"/>
        <v>42.48</v>
      </c>
      <c r="K11" s="259"/>
      <c r="L11" s="289"/>
    </row>
    <row r="12" spans="1:21" s="3" customFormat="1" ht="30" customHeight="1" thickBot="1">
      <c r="A12" s="287"/>
      <c r="B12" s="257"/>
      <c r="C12" s="99"/>
      <c r="D12" s="44"/>
      <c r="E12" s="116"/>
      <c r="F12" s="109"/>
      <c r="G12" s="80"/>
      <c r="H12" s="110"/>
      <c r="I12" s="80"/>
      <c r="J12" s="111">
        <f t="shared" si="0"/>
        <v>0</v>
      </c>
      <c r="K12" s="260"/>
      <c r="L12" s="290"/>
      <c r="P12" s="72"/>
      <c r="Q12" s="72"/>
    </row>
    <row r="13" spans="1:21" s="3" customFormat="1" ht="30" customHeight="1">
      <c r="A13" s="285">
        <v>3</v>
      </c>
      <c r="B13" s="256" t="s">
        <v>71</v>
      </c>
      <c r="C13" s="114" t="s">
        <v>49</v>
      </c>
      <c r="D13" s="20" t="s">
        <v>72</v>
      </c>
      <c r="E13" s="115">
        <v>75.400000000000006</v>
      </c>
      <c r="F13" s="21"/>
      <c r="G13" s="22">
        <v>5</v>
      </c>
      <c r="H13" s="23">
        <v>42.02</v>
      </c>
      <c r="I13" s="22"/>
      <c r="J13" s="107">
        <f t="shared" si="0"/>
        <v>42.02</v>
      </c>
      <c r="K13" s="258">
        <f>AVERAGE(J13:J14)</f>
        <v>42.105000000000004</v>
      </c>
      <c r="L13" s="261">
        <f>RANK(K13,K7:K42,1)</f>
        <v>2</v>
      </c>
      <c r="P13" s="72"/>
      <c r="Q13" s="72"/>
    </row>
    <row r="14" spans="1:21" s="3" customFormat="1" ht="30" customHeight="1">
      <c r="A14" s="291"/>
      <c r="B14" s="255"/>
      <c r="C14" s="97" t="s">
        <v>41</v>
      </c>
      <c r="D14" s="24" t="s">
        <v>73</v>
      </c>
      <c r="E14" s="31"/>
      <c r="F14" s="26"/>
      <c r="G14" s="27">
        <v>6</v>
      </c>
      <c r="H14" s="28">
        <v>42.19</v>
      </c>
      <c r="I14" s="27"/>
      <c r="J14" s="25">
        <f t="shared" si="0"/>
        <v>42.19</v>
      </c>
      <c r="K14" s="259"/>
      <c r="L14" s="262"/>
      <c r="P14" s="72"/>
      <c r="Q14" s="72"/>
    </row>
    <row r="15" spans="1:21" s="3" customFormat="1" ht="30" customHeight="1" thickBot="1">
      <c r="A15" s="287"/>
      <c r="B15" s="257"/>
      <c r="C15" s="99"/>
      <c r="D15" s="44"/>
      <c r="E15" s="116"/>
      <c r="F15" s="109"/>
      <c r="G15" s="80"/>
      <c r="H15" s="110"/>
      <c r="I15" s="80"/>
      <c r="J15" s="111">
        <f t="shared" si="0"/>
        <v>0</v>
      </c>
      <c r="K15" s="260"/>
      <c r="L15" s="263"/>
      <c r="N15" s="72"/>
      <c r="O15" s="72"/>
      <c r="P15" s="72"/>
      <c r="Q15" s="72"/>
    </row>
    <row r="16" spans="1:21" s="3" customFormat="1" ht="30" customHeight="1">
      <c r="A16" s="256">
        <v>4</v>
      </c>
      <c r="B16" s="256" t="s">
        <v>101</v>
      </c>
      <c r="C16" s="114" t="s">
        <v>102</v>
      </c>
      <c r="D16" s="20" t="s">
        <v>105</v>
      </c>
      <c r="E16" s="115">
        <v>78.8</v>
      </c>
      <c r="F16" s="147"/>
      <c r="G16" s="22">
        <v>6</v>
      </c>
      <c r="H16" s="23">
        <v>42.31</v>
      </c>
      <c r="I16" s="22"/>
      <c r="J16" s="107">
        <f t="shared" si="0"/>
        <v>42.31</v>
      </c>
      <c r="K16" s="258">
        <f>AVERAGE(J16:J17)</f>
        <v>42.394999999999996</v>
      </c>
      <c r="L16" s="261">
        <f>RANK(K16,K7:K42,1)</f>
        <v>9</v>
      </c>
      <c r="N16" s="72"/>
      <c r="O16" s="72"/>
      <c r="P16" s="72"/>
      <c r="Q16" s="72"/>
    </row>
    <row r="17" spans="1:17" s="3" customFormat="1" ht="30" customHeight="1">
      <c r="A17" s="264"/>
      <c r="B17" s="264"/>
      <c r="C17" s="96" t="s">
        <v>103</v>
      </c>
      <c r="D17" s="29" t="s">
        <v>104</v>
      </c>
      <c r="E17" s="32">
        <v>72.099999999999994</v>
      </c>
      <c r="F17" s="82"/>
      <c r="G17" s="27">
        <v>7</v>
      </c>
      <c r="H17" s="28">
        <v>42.48</v>
      </c>
      <c r="I17" s="27"/>
      <c r="J17" s="25">
        <f t="shared" si="0"/>
        <v>42.48</v>
      </c>
      <c r="K17" s="259"/>
      <c r="L17" s="262"/>
      <c r="N17" s="72"/>
      <c r="O17" s="72"/>
      <c r="P17" s="72"/>
      <c r="Q17" s="72"/>
    </row>
    <row r="18" spans="1:17" s="3" customFormat="1" ht="30" customHeight="1" thickBot="1">
      <c r="A18" s="257"/>
      <c r="B18" s="257"/>
      <c r="C18" s="99"/>
      <c r="D18" s="44"/>
      <c r="E18" s="116"/>
      <c r="F18" s="148"/>
      <c r="G18" s="80"/>
      <c r="H18" s="110"/>
      <c r="I18" s="80"/>
      <c r="J18" s="111">
        <f t="shared" si="0"/>
        <v>0</v>
      </c>
      <c r="K18" s="260"/>
      <c r="L18" s="263"/>
      <c r="N18" s="72"/>
      <c r="O18" s="72"/>
      <c r="P18" s="72"/>
      <c r="Q18" s="72"/>
    </row>
    <row r="19" spans="1:17" s="3" customFormat="1" ht="30" customHeight="1">
      <c r="A19" s="256">
        <v>5</v>
      </c>
      <c r="B19" s="256" t="s">
        <v>88</v>
      </c>
      <c r="C19" s="114" t="s">
        <v>110</v>
      </c>
      <c r="D19" s="20" t="s">
        <v>83</v>
      </c>
      <c r="E19" s="107">
        <v>82.5</v>
      </c>
      <c r="F19" s="21"/>
      <c r="G19" s="22">
        <v>8</v>
      </c>
      <c r="H19" s="23">
        <v>41.92</v>
      </c>
      <c r="I19" s="22"/>
      <c r="J19" s="107">
        <f t="shared" si="0"/>
        <v>41.92</v>
      </c>
      <c r="K19" s="258">
        <f>AVERAGE(J19:J20)</f>
        <v>42.115000000000002</v>
      </c>
      <c r="L19" s="261">
        <v>4</v>
      </c>
      <c r="N19" s="72"/>
      <c r="O19" s="72"/>
      <c r="P19" s="72"/>
      <c r="Q19" s="72"/>
    </row>
    <row r="20" spans="1:17" s="3" customFormat="1" ht="30" customHeight="1">
      <c r="A20" s="264"/>
      <c r="B20" s="255"/>
      <c r="C20" s="97" t="s">
        <v>82</v>
      </c>
      <c r="D20" s="24" t="s">
        <v>84</v>
      </c>
      <c r="E20" s="25">
        <v>81.7</v>
      </c>
      <c r="F20" s="26"/>
      <c r="G20" s="27">
        <v>9</v>
      </c>
      <c r="H20" s="28">
        <v>42.31</v>
      </c>
      <c r="I20" s="27"/>
      <c r="J20" s="25">
        <f t="shared" si="0"/>
        <v>42.31</v>
      </c>
      <c r="K20" s="259"/>
      <c r="L20" s="262"/>
      <c r="N20" s="72"/>
      <c r="O20" s="72"/>
      <c r="P20" s="72"/>
      <c r="Q20" s="72"/>
    </row>
    <row r="21" spans="1:17" s="3" customFormat="1" ht="30" customHeight="1" thickBot="1">
      <c r="A21" s="257"/>
      <c r="B21" s="257"/>
      <c r="C21" s="99"/>
      <c r="D21" s="44"/>
      <c r="E21" s="111"/>
      <c r="F21" s="109"/>
      <c r="G21" s="80"/>
      <c r="H21" s="110"/>
      <c r="I21" s="80"/>
      <c r="J21" s="111">
        <f t="shared" si="0"/>
        <v>0</v>
      </c>
      <c r="K21" s="260"/>
      <c r="L21" s="263"/>
      <c r="N21" s="85"/>
      <c r="O21" s="1"/>
      <c r="P21" s="72"/>
      <c r="Q21" s="72"/>
    </row>
    <row r="22" spans="1:17" ht="29.25" customHeight="1">
      <c r="A22" s="256">
        <v>6</v>
      </c>
      <c r="B22" s="285" t="s">
        <v>51</v>
      </c>
      <c r="C22" s="149" t="s">
        <v>52</v>
      </c>
      <c r="D22" s="118" t="s">
        <v>54</v>
      </c>
      <c r="E22" s="118" t="s">
        <v>53</v>
      </c>
      <c r="F22" s="119"/>
      <c r="G22" s="120">
        <v>10</v>
      </c>
      <c r="H22" s="121">
        <v>42.72</v>
      </c>
      <c r="I22" s="22"/>
      <c r="J22" s="107">
        <f t="shared" si="0"/>
        <v>42.72</v>
      </c>
      <c r="K22" s="258">
        <f>AVERAGE(J22:J23)</f>
        <v>42.394999999999996</v>
      </c>
      <c r="L22" s="261">
        <f>RANK(K22,K7:K42,1)</f>
        <v>9</v>
      </c>
      <c r="M22" s="3"/>
      <c r="P22" s="38"/>
    </row>
    <row r="23" spans="1:17" ht="29.25" customHeight="1">
      <c r="A23" s="255"/>
      <c r="B23" s="286"/>
      <c r="C23" s="150" t="s">
        <v>45</v>
      </c>
      <c r="D23" s="37" t="s">
        <v>55</v>
      </c>
      <c r="E23" s="37" t="s">
        <v>80</v>
      </c>
      <c r="F23" s="34"/>
      <c r="G23" s="35">
        <v>9</v>
      </c>
      <c r="H23" s="36">
        <v>42.07</v>
      </c>
      <c r="I23" s="27"/>
      <c r="J23" s="25">
        <f t="shared" si="0"/>
        <v>42.07</v>
      </c>
      <c r="K23" s="259"/>
      <c r="L23" s="262"/>
      <c r="M23" s="3"/>
      <c r="P23" s="38"/>
    </row>
    <row r="24" spans="1:17" ht="29.25" customHeight="1" thickBot="1">
      <c r="A24" s="257"/>
      <c r="B24" s="287"/>
      <c r="C24" s="151"/>
      <c r="D24" s="45"/>
      <c r="E24" s="45"/>
      <c r="F24" s="122"/>
      <c r="G24" s="46"/>
      <c r="H24" s="47"/>
      <c r="I24" s="80"/>
      <c r="J24" s="111"/>
      <c r="K24" s="260"/>
      <c r="L24" s="263"/>
      <c r="M24" s="3"/>
      <c r="P24" s="38"/>
    </row>
    <row r="25" spans="1:17" ht="29.25" customHeight="1">
      <c r="A25" s="256">
        <v>7</v>
      </c>
      <c r="B25" s="256" t="s">
        <v>75</v>
      </c>
      <c r="C25" s="114" t="s">
        <v>57</v>
      </c>
      <c r="D25" s="20" t="s">
        <v>61</v>
      </c>
      <c r="E25" s="118" t="s">
        <v>59</v>
      </c>
      <c r="F25" s="119"/>
      <c r="G25" s="120">
        <v>10</v>
      </c>
      <c r="H25" s="121">
        <v>42.59</v>
      </c>
      <c r="I25" s="22"/>
      <c r="J25" s="107">
        <f t="shared" si="0"/>
        <v>42.59</v>
      </c>
      <c r="K25" s="258">
        <f t="shared" ref="K25" si="1">AVERAGE(J25:J26)</f>
        <v>42.650000000000006</v>
      </c>
      <c r="L25" s="261">
        <f>RANK(K25,K7:K42,1)</f>
        <v>12</v>
      </c>
      <c r="M25" s="3"/>
    </row>
    <row r="26" spans="1:17" ht="29.25" customHeight="1">
      <c r="A26" s="264"/>
      <c r="B26" s="255"/>
      <c r="C26" s="97" t="s">
        <v>58</v>
      </c>
      <c r="D26" s="24" t="s">
        <v>62</v>
      </c>
      <c r="E26" s="33" t="s">
        <v>60</v>
      </c>
      <c r="F26" s="34"/>
      <c r="G26" s="35">
        <v>11</v>
      </c>
      <c r="H26" s="36">
        <v>42.71</v>
      </c>
      <c r="I26" s="27"/>
      <c r="J26" s="25">
        <f t="shared" si="0"/>
        <v>42.71</v>
      </c>
      <c r="K26" s="259"/>
      <c r="L26" s="262"/>
      <c r="M26" s="3"/>
    </row>
    <row r="27" spans="1:17" ht="29.25" customHeight="1" thickBot="1">
      <c r="A27" s="257"/>
      <c r="B27" s="257"/>
      <c r="C27" s="99"/>
      <c r="D27" s="44"/>
      <c r="E27" s="45"/>
      <c r="F27" s="122"/>
      <c r="G27" s="46"/>
      <c r="H27" s="47"/>
      <c r="I27" s="80"/>
      <c r="J27" s="111">
        <f t="shared" si="0"/>
        <v>0</v>
      </c>
      <c r="K27" s="260"/>
      <c r="L27" s="263"/>
      <c r="M27" s="3"/>
    </row>
    <row r="28" spans="1:17" ht="29.25" customHeight="1">
      <c r="A28" s="256">
        <v>8</v>
      </c>
      <c r="B28" s="285" t="s">
        <v>47</v>
      </c>
      <c r="C28" s="114" t="s">
        <v>108</v>
      </c>
      <c r="D28" s="20" t="s">
        <v>89</v>
      </c>
      <c r="E28" s="118" t="s">
        <v>107</v>
      </c>
      <c r="F28" s="119"/>
      <c r="G28" s="120">
        <v>11</v>
      </c>
      <c r="H28" s="121">
        <v>42.05</v>
      </c>
      <c r="I28" s="22"/>
      <c r="J28" s="107">
        <f t="shared" si="0"/>
        <v>42.05</v>
      </c>
      <c r="K28" s="258">
        <f>AVERAGE(J28:J29)</f>
        <v>42.11</v>
      </c>
      <c r="L28" s="261">
        <f>RANK(K28,K7:K42,1)</f>
        <v>3</v>
      </c>
      <c r="M28" s="3"/>
    </row>
    <row r="29" spans="1:17" ht="29.25" customHeight="1">
      <c r="A29" s="264"/>
      <c r="B29" s="291"/>
      <c r="C29" s="97" t="s">
        <v>40</v>
      </c>
      <c r="D29" s="24" t="s">
        <v>90</v>
      </c>
      <c r="E29" s="33" t="s">
        <v>109</v>
      </c>
      <c r="F29" s="68"/>
      <c r="G29" s="35">
        <v>13</v>
      </c>
      <c r="H29" s="36">
        <v>42.17</v>
      </c>
      <c r="I29" s="27"/>
      <c r="J29" s="25">
        <f t="shared" si="0"/>
        <v>42.17</v>
      </c>
      <c r="K29" s="259"/>
      <c r="L29" s="262"/>
      <c r="M29" s="3"/>
    </row>
    <row r="30" spans="1:17" ht="27" customHeight="1" thickBot="1">
      <c r="A30" s="257"/>
      <c r="B30" s="287"/>
      <c r="C30" s="98"/>
      <c r="D30" s="39"/>
      <c r="E30" s="40"/>
      <c r="F30" s="41"/>
      <c r="G30" s="42"/>
      <c r="H30" s="43"/>
      <c r="I30" s="112"/>
      <c r="J30" s="111">
        <f t="shared" si="0"/>
        <v>0</v>
      </c>
      <c r="K30" s="260"/>
      <c r="L30" s="266"/>
      <c r="M30" s="3"/>
    </row>
    <row r="31" spans="1:17" ht="35.25" customHeight="1">
      <c r="A31" s="256">
        <v>9</v>
      </c>
      <c r="B31" s="292" t="s">
        <v>100</v>
      </c>
      <c r="C31" s="94" t="s">
        <v>39</v>
      </c>
      <c r="D31" s="20" t="s">
        <v>79</v>
      </c>
      <c r="E31" s="77">
        <v>67.7</v>
      </c>
      <c r="F31" s="86"/>
      <c r="G31" s="78">
        <v>13</v>
      </c>
      <c r="H31" s="79">
        <v>42.03</v>
      </c>
      <c r="I31" s="22"/>
      <c r="J31" s="107">
        <f t="shared" si="0"/>
        <v>42.03</v>
      </c>
      <c r="K31" s="258">
        <f>AVERAGE(J31:J32)</f>
        <v>42.045000000000002</v>
      </c>
      <c r="L31" s="261">
        <f>RANK(K31,K7:K42,1)</f>
        <v>1</v>
      </c>
      <c r="M31" s="3"/>
    </row>
    <row r="32" spans="1:17" ht="35.25" customHeight="1">
      <c r="A32" s="255"/>
      <c r="B32" s="293"/>
      <c r="C32" s="95" t="s">
        <v>44</v>
      </c>
      <c r="D32" s="24" t="s">
        <v>81</v>
      </c>
      <c r="E32" s="92">
        <v>81.3</v>
      </c>
      <c r="F32" s="87"/>
      <c r="G32" s="93">
        <v>21</v>
      </c>
      <c r="H32" s="73">
        <v>42.06</v>
      </c>
      <c r="I32" s="27"/>
      <c r="J32" s="25">
        <f t="shared" si="0"/>
        <v>42.06</v>
      </c>
      <c r="K32" s="259"/>
      <c r="L32" s="262"/>
      <c r="M32" s="3"/>
    </row>
    <row r="33" spans="1:16" ht="33.75" customHeight="1" thickBot="1">
      <c r="A33" s="257"/>
      <c r="B33" s="294"/>
      <c r="C33" s="108"/>
      <c r="D33" s="44"/>
      <c r="E33" s="129"/>
      <c r="F33" s="130"/>
      <c r="G33" s="131"/>
      <c r="H33" s="129"/>
      <c r="I33" s="80"/>
      <c r="J33" s="111">
        <f t="shared" si="0"/>
        <v>0</v>
      </c>
      <c r="K33" s="260"/>
      <c r="L33" s="263"/>
      <c r="M33" s="3"/>
    </row>
    <row r="34" spans="1:16" ht="29.25" customHeight="1">
      <c r="A34" s="256">
        <v>10</v>
      </c>
      <c r="B34" s="256" t="s">
        <v>106</v>
      </c>
      <c r="C34" s="114" t="s">
        <v>42</v>
      </c>
      <c r="D34" s="20" t="s">
        <v>65</v>
      </c>
      <c r="E34" s="118" t="s">
        <v>66</v>
      </c>
      <c r="F34" s="119"/>
      <c r="G34" s="120">
        <v>21</v>
      </c>
      <c r="H34" s="121">
        <v>42.1</v>
      </c>
      <c r="I34" s="22"/>
      <c r="J34" s="107">
        <f t="shared" ref="J34:J35" si="2">H34-I34</f>
        <v>42.1</v>
      </c>
      <c r="K34" s="258">
        <f>AVERAGE(J34:J35)</f>
        <v>42.260000000000005</v>
      </c>
      <c r="L34" s="261">
        <f>RANK(K34,K7:K42,1)</f>
        <v>6</v>
      </c>
      <c r="M34" s="3"/>
      <c r="P34" s="38"/>
    </row>
    <row r="35" spans="1:16" ht="29.25" customHeight="1">
      <c r="A35" s="264"/>
      <c r="B35" s="264"/>
      <c r="C35" s="96" t="s">
        <v>46</v>
      </c>
      <c r="D35" s="29" t="s">
        <v>64</v>
      </c>
      <c r="E35" s="37" t="s">
        <v>63</v>
      </c>
      <c r="F35" s="34"/>
      <c r="G35" s="35">
        <v>44</v>
      </c>
      <c r="H35" s="36">
        <v>42.42</v>
      </c>
      <c r="I35" s="27"/>
      <c r="J35" s="25">
        <f t="shared" si="2"/>
        <v>42.42</v>
      </c>
      <c r="K35" s="259"/>
      <c r="L35" s="262"/>
      <c r="M35" s="3"/>
      <c r="P35" s="38"/>
    </row>
    <row r="36" spans="1:16" ht="29.25" customHeight="1" thickBot="1">
      <c r="A36" s="257"/>
      <c r="B36" s="257"/>
      <c r="C36" s="99"/>
      <c r="D36" s="44"/>
      <c r="E36" s="45"/>
      <c r="F36" s="122"/>
      <c r="G36" s="46"/>
      <c r="H36" s="47"/>
      <c r="I36" s="80"/>
      <c r="J36" s="111"/>
      <c r="K36" s="260"/>
      <c r="L36" s="263"/>
      <c r="M36" s="3"/>
      <c r="P36" s="38"/>
    </row>
    <row r="37" spans="1:16" ht="29.25" customHeight="1">
      <c r="A37" s="256">
        <v>11</v>
      </c>
      <c r="B37" s="256" t="s">
        <v>92</v>
      </c>
      <c r="C37" s="114" t="s">
        <v>56</v>
      </c>
      <c r="D37" s="20" t="s">
        <v>85</v>
      </c>
      <c r="E37" s="118" t="s">
        <v>87</v>
      </c>
      <c r="F37" s="119"/>
      <c r="G37" s="120">
        <v>69</v>
      </c>
      <c r="H37" s="121">
        <v>42.2</v>
      </c>
      <c r="I37" s="22"/>
      <c r="J37" s="107">
        <f t="shared" ref="J37:J42" si="3">H37-I37</f>
        <v>42.2</v>
      </c>
      <c r="K37" s="258">
        <f>AVERAGE(J37:J38)</f>
        <v>42.52</v>
      </c>
      <c r="L37" s="261">
        <f>RANK(K37,K7:K42,1)</f>
        <v>11</v>
      </c>
      <c r="M37" s="3"/>
    </row>
    <row r="38" spans="1:16" ht="29.25" customHeight="1">
      <c r="A38" s="264"/>
      <c r="B38" s="255"/>
      <c r="C38" s="97" t="s">
        <v>50</v>
      </c>
      <c r="D38" s="24" t="s">
        <v>86</v>
      </c>
      <c r="E38" s="33" t="s">
        <v>91</v>
      </c>
      <c r="F38" s="34">
        <v>22.5</v>
      </c>
      <c r="G38" s="35">
        <v>44</v>
      </c>
      <c r="H38" s="36">
        <v>43.09</v>
      </c>
      <c r="I38" s="27">
        <v>0.25</v>
      </c>
      <c r="J38" s="25">
        <f t="shared" si="3"/>
        <v>42.84</v>
      </c>
      <c r="K38" s="259"/>
      <c r="L38" s="262"/>
      <c r="M38" s="3"/>
    </row>
    <row r="39" spans="1:16" ht="29.25" customHeight="1" thickBot="1">
      <c r="A39" s="255"/>
      <c r="B39" s="265"/>
      <c r="C39" s="98"/>
      <c r="D39" s="39"/>
      <c r="E39" s="40"/>
      <c r="F39" s="117"/>
      <c r="G39" s="42"/>
      <c r="H39" s="43"/>
      <c r="I39" s="112"/>
      <c r="J39" s="113">
        <f t="shared" si="3"/>
        <v>0</v>
      </c>
      <c r="K39" s="260"/>
      <c r="L39" s="266"/>
      <c r="M39" s="3"/>
    </row>
    <row r="40" spans="1:16" ht="29.25" customHeight="1">
      <c r="A40" s="255">
        <v>12</v>
      </c>
      <c r="B40" s="256" t="s">
        <v>93</v>
      </c>
      <c r="C40" s="114" t="s">
        <v>94</v>
      </c>
      <c r="D40" s="20" t="s">
        <v>96</v>
      </c>
      <c r="E40" s="118" t="s">
        <v>98</v>
      </c>
      <c r="F40" s="119">
        <v>9</v>
      </c>
      <c r="G40" s="120">
        <v>1</v>
      </c>
      <c r="H40" s="121">
        <v>42.35</v>
      </c>
      <c r="I40" s="22">
        <v>0.1</v>
      </c>
      <c r="J40" s="107">
        <f t="shared" si="3"/>
        <v>42.25</v>
      </c>
      <c r="K40" s="258">
        <f>AVERAGE(J40:J41)</f>
        <v>42.284999999999997</v>
      </c>
      <c r="L40" s="261">
        <f>RANK(K40,K7:K42,1)</f>
        <v>7</v>
      </c>
      <c r="M40" s="3"/>
    </row>
    <row r="41" spans="1:16" ht="29.25" customHeight="1" thickBot="1">
      <c r="A41" s="255"/>
      <c r="B41" s="255"/>
      <c r="C41" s="99" t="s">
        <v>95</v>
      </c>
      <c r="D41" s="44" t="s">
        <v>97</v>
      </c>
      <c r="E41" s="45" t="s">
        <v>99</v>
      </c>
      <c r="F41" s="145"/>
      <c r="G41" s="46">
        <v>69</v>
      </c>
      <c r="H41" s="47">
        <v>42.32</v>
      </c>
      <c r="I41" s="27"/>
      <c r="J41" s="25">
        <f t="shared" si="3"/>
        <v>42.32</v>
      </c>
      <c r="K41" s="259"/>
      <c r="L41" s="262"/>
      <c r="M41" s="3"/>
    </row>
    <row r="42" spans="1:16" ht="27" customHeight="1" thickBot="1">
      <c r="A42" s="255"/>
      <c r="B42" s="257"/>
      <c r="C42" s="97"/>
      <c r="D42" s="24"/>
      <c r="E42" s="33"/>
      <c r="F42" s="68"/>
      <c r="G42" s="35"/>
      <c r="H42" s="36"/>
      <c r="I42" s="80"/>
      <c r="J42" s="111">
        <f t="shared" si="3"/>
        <v>0</v>
      </c>
      <c r="K42" s="260"/>
      <c r="L42" s="263"/>
      <c r="M42" s="3"/>
    </row>
    <row r="43" spans="1:16" ht="21" hidden="1">
      <c r="A43" s="255">
        <v>13</v>
      </c>
      <c r="B43" s="256"/>
      <c r="C43" s="114"/>
      <c r="D43" s="20"/>
      <c r="E43" s="118"/>
      <c r="F43" s="119"/>
      <c r="G43" s="120"/>
      <c r="H43" s="121"/>
      <c r="I43" s="22"/>
      <c r="J43" s="107">
        <f t="shared" ref="J43:J45" si="4">H43-I43</f>
        <v>0</v>
      </c>
      <c r="K43" s="258">
        <f>AVERAGE(J43:J44)</f>
        <v>0</v>
      </c>
      <c r="L43" s="261">
        <f>RANK(K43,K7:K48,1)</f>
        <v>1</v>
      </c>
    </row>
    <row r="44" spans="1:16" ht="21" hidden="1">
      <c r="A44" s="255"/>
      <c r="B44" s="255"/>
      <c r="C44" s="97"/>
      <c r="D44" s="24"/>
      <c r="E44" s="33"/>
      <c r="F44" s="68"/>
      <c r="G44" s="35"/>
      <c r="H44" s="36"/>
      <c r="I44" s="27"/>
      <c r="J44" s="25">
        <f t="shared" si="4"/>
        <v>0</v>
      </c>
      <c r="K44" s="259"/>
      <c r="L44" s="262"/>
    </row>
    <row r="45" spans="1:16" ht="21.75" hidden="1" thickBot="1">
      <c r="A45" s="265"/>
      <c r="B45" s="265"/>
      <c r="C45" s="98"/>
      <c r="D45" s="39"/>
      <c r="E45" s="40"/>
      <c r="F45" s="41"/>
      <c r="G45" s="42"/>
      <c r="H45" s="43"/>
      <c r="I45" s="112"/>
      <c r="J45" s="113">
        <f t="shared" si="4"/>
        <v>0</v>
      </c>
      <c r="K45" s="295"/>
      <c r="L45" s="266"/>
    </row>
    <row r="46" spans="1:16" ht="21" hidden="1">
      <c r="A46" s="256">
        <v>14</v>
      </c>
      <c r="B46" s="256"/>
      <c r="C46" s="114"/>
      <c r="D46" s="20"/>
      <c r="E46" s="118"/>
      <c r="F46" s="119"/>
      <c r="G46" s="120"/>
      <c r="H46" s="121"/>
      <c r="I46" s="22"/>
      <c r="J46" s="107">
        <f t="shared" ref="J46:J48" si="5">H46-I46</f>
        <v>0</v>
      </c>
      <c r="K46" s="258">
        <f>AVERAGE(J46:J47)</f>
        <v>0</v>
      </c>
      <c r="L46" s="261">
        <f>RANK(K46,K7:K48,1)</f>
        <v>1</v>
      </c>
    </row>
    <row r="47" spans="1:16" ht="21" hidden="1">
      <c r="A47" s="255"/>
      <c r="B47" s="255"/>
      <c r="C47" s="97"/>
      <c r="D47" s="24"/>
      <c r="E47" s="33"/>
      <c r="F47" s="68"/>
      <c r="G47" s="35"/>
      <c r="H47" s="36"/>
      <c r="I47" s="27"/>
      <c r="J47" s="25">
        <f t="shared" si="5"/>
        <v>0</v>
      </c>
      <c r="K47" s="259"/>
      <c r="L47" s="262"/>
    </row>
    <row r="48" spans="1:16" ht="21.75" hidden="1" thickBot="1">
      <c r="A48" s="257"/>
      <c r="B48" s="257"/>
      <c r="C48" s="99"/>
      <c r="D48" s="44"/>
      <c r="E48" s="45"/>
      <c r="F48" s="145"/>
      <c r="G48" s="46"/>
      <c r="H48" s="47"/>
      <c r="I48" s="80"/>
      <c r="J48" s="111">
        <f t="shared" si="5"/>
        <v>0</v>
      </c>
      <c r="K48" s="260"/>
      <c r="L48" s="263"/>
    </row>
  </sheetData>
  <mergeCells count="65">
    <mergeCell ref="A43:A45"/>
    <mergeCell ref="B43:B45"/>
    <mergeCell ref="K43:K45"/>
    <mergeCell ref="L43:L45"/>
    <mergeCell ref="A46:A48"/>
    <mergeCell ref="B46:B48"/>
    <mergeCell ref="K46:K48"/>
    <mergeCell ref="L46:L48"/>
    <mergeCell ref="A25:A27"/>
    <mergeCell ref="B25:B27"/>
    <mergeCell ref="K25:K27"/>
    <mergeCell ref="L25:L27"/>
    <mergeCell ref="A31:A33"/>
    <mergeCell ref="B31:B33"/>
    <mergeCell ref="K31:K33"/>
    <mergeCell ref="L31:L33"/>
    <mergeCell ref="A28:A30"/>
    <mergeCell ref="B28:B30"/>
    <mergeCell ref="K28:K30"/>
    <mergeCell ref="L28:L30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K10:K12"/>
    <mergeCell ref="L10:L12"/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40:A42"/>
    <mergeCell ref="B40:B42"/>
    <mergeCell ref="K40:K42"/>
    <mergeCell ref="L40:L42"/>
    <mergeCell ref="A34:A36"/>
    <mergeCell ref="B34:B36"/>
    <mergeCell ref="K34:K36"/>
    <mergeCell ref="L34:L36"/>
    <mergeCell ref="A37:A39"/>
    <mergeCell ref="B37:B39"/>
    <mergeCell ref="K37:K39"/>
    <mergeCell ref="L37:L39"/>
  </mergeCells>
  <phoneticPr fontId="32" type="noConversion"/>
  <pageMargins left="0.31496062992125984" right="0.31496062992125984" top="0.15748031496062992" bottom="0.11811023622047245" header="0.31496062992125984" footer="0.31496062992125984"/>
  <pageSetup paperSize="9" scale="48" orientation="landscape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113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110</v>
      </c>
      <c r="C8" s="167" t="s">
        <v>127</v>
      </c>
      <c r="D8" s="155">
        <f>COUNTA(C19:C83)</f>
        <v>19</v>
      </c>
      <c r="E8" s="172">
        <f>COUNTA(C19:C83)</f>
        <v>19</v>
      </c>
      <c r="F8" s="227">
        <f>MIN(C19:C82)</f>
        <v>42.32</v>
      </c>
      <c r="G8" s="176">
        <f>AVERAGE(C19:C85)</f>
        <v>43.071578947368415</v>
      </c>
      <c r="H8" s="212">
        <v>5</v>
      </c>
      <c r="I8" s="176">
        <f>G8-F8</f>
        <v>0.75157894736841513</v>
      </c>
      <c r="J8" s="181">
        <v>9.9768518518518531E-3</v>
      </c>
      <c r="K8" s="218">
        <f>J8</f>
        <v>9.9768518518518531E-3</v>
      </c>
      <c r="L8" s="189">
        <f>K8</f>
        <v>9.9768518518518531E-3</v>
      </c>
      <c r="M8" s="205" t="s">
        <v>130</v>
      </c>
      <c r="N8" s="219" t="s">
        <v>187</v>
      </c>
      <c r="O8" s="220" t="s">
        <v>188</v>
      </c>
      <c r="P8" s="49"/>
    </row>
    <row r="9" spans="1:16" s="3" customFormat="1" ht="30" customHeight="1" thickBot="1">
      <c r="A9" s="165">
        <v>2</v>
      </c>
      <c r="B9" s="203" t="s">
        <v>82</v>
      </c>
      <c r="C9" s="168" t="s">
        <v>128</v>
      </c>
      <c r="D9" s="50">
        <f>COUNTA(D19:D83)+D8+1</f>
        <v>48</v>
      </c>
      <c r="E9" s="173">
        <f>COUNTA(D19:D83)+1</f>
        <v>29</v>
      </c>
      <c r="F9" s="228">
        <f>MIN(D19:D82)</f>
        <v>42.17</v>
      </c>
      <c r="G9" s="226">
        <f>AVERAGE(D19:D84)</f>
        <v>42.413571428571423</v>
      </c>
      <c r="H9" s="213">
        <v>1</v>
      </c>
      <c r="I9" s="177">
        <f t="shared" ref="I9:I13" si="0">G9-F9</f>
        <v>0.24357142857142122</v>
      </c>
      <c r="J9" s="182">
        <v>2.5358796296296296E-2</v>
      </c>
      <c r="K9" s="190">
        <f>J9-J8</f>
        <v>1.5381944444444443E-2</v>
      </c>
      <c r="L9" s="191">
        <f>K9</f>
        <v>1.5381944444444443E-2</v>
      </c>
      <c r="M9" s="206" t="s">
        <v>142</v>
      </c>
      <c r="N9" s="158"/>
      <c r="O9" s="208"/>
      <c r="P9" s="49"/>
    </row>
    <row r="10" spans="1:16" s="3" customFormat="1" ht="30" customHeight="1" thickBot="1">
      <c r="A10" s="165">
        <v>3</v>
      </c>
      <c r="B10" s="203" t="s">
        <v>110</v>
      </c>
      <c r="C10" s="168" t="s">
        <v>129</v>
      </c>
      <c r="D10" s="50">
        <f>COUNTA(E19:E83)+D9+1</f>
        <v>94</v>
      </c>
      <c r="E10" s="173">
        <f>COUNTA(E19:E83)+1</f>
        <v>46</v>
      </c>
      <c r="F10" s="225">
        <f>MIN(E19:E84)</f>
        <v>42.06</v>
      </c>
      <c r="G10" s="222">
        <f>AVERAGE(E19:E85)</f>
        <v>42.401111111111099</v>
      </c>
      <c r="H10" s="213">
        <v>11</v>
      </c>
      <c r="I10" s="177">
        <f t="shared" si="0"/>
        <v>0.34111111111109693</v>
      </c>
      <c r="J10" s="182">
        <v>4.9039351851851855E-2</v>
      </c>
      <c r="K10" s="190">
        <f>J10-J9</f>
        <v>2.3680555555555559E-2</v>
      </c>
      <c r="L10" s="191">
        <f>K10+L8</f>
        <v>3.3657407407407414E-2</v>
      </c>
      <c r="M10" s="206" t="s">
        <v>153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82</v>
      </c>
      <c r="C11" s="168" t="s">
        <v>128</v>
      </c>
      <c r="D11" s="50">
        <f>COUNTA(F19:F83)+D10+1</f>
        <v>155</v>
      </c>
      <c r="E11" s="173">
        <f>COUNTA(F19:F83)+1</f>
        <v>61</v>
      </c>
      <c r="F11" s="224">
        <f>MIN(F19:F84)</f>
        <v>42.36</v>
      </c>
      <c r="G11" s="177">
        <f>AVERAGE(F19:F84)</f>
        <v>42.599833333333336</v>
      </c>
      <c r="H11" s="213">
        <v>11</v>
      </c>
      <c r="I11" s="177">
        <f t="shared" si="0"/>
        <v>0.2398333333333369</v>
      </c>
      <c r="J11" s="182">
        <v>8.020833333333334E-2</v>
      </c>
      <c r="K11" s="190">
        <f>J11-J10</f>
        <v>3.1168981481481485E-2</v>
      </c>
      <c r="L11" s="191">
        <f>K11+L9</f>
        <v>4.6550925925925926E-2</v>
      </c>
      <c r="M11" s="206" t="s">
        <v>142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110</v>
      </c>
      <c r="C12" s="169">
        <v>44</v>
      </c>
      <c r="D12" s="50">
        <f>COUNTA(G19:G83)+D11+1</f>
        <v>198</v>
      </c>
      <c r="E12" s="173">
        <f>COUNTA(G19:G83)+1</f>
        <v>43</v>
      </c>
      <c r="F12" s="178">
        <f>MIN(G19:G84)</f>
        <v>42.36</v>
      </c>
      <c r="G12" s="177">
        <f>AVERAGE(G19:G84)</f>
        <v>42.651904761904746</v>
      </c>
      <c r="H12" s="213">
        <v>6</v>
      </c>
      <c r="I12" s="177">
        <f t="shared" si="0"/>
        <v>0.29190476190474612</v>
      </c>
      <c r="J12" s="182">
        <v>0.10253472222222222</v>
      </c>
      <c r="K12" s="190">
        <f>J12-J11</f>
        <v>2.2326388888888882E-2</v>
      </c>
      <c r="L12" s="221">
        <f>K12+L10</f>
        <v>5.5983796296296295E-2</v>
      </c>
      <c r="M12" s="206" t="s">
        <v>182</v>
      </c>
      <c r="N12" s="157"/>
      <c r="O12" s="128"/>
    </row>
    <row r="13" spans="1:16" s="3" customFormat="1" ht="30" customHeight="1" thickBot="1">
      <c r="A13" s="166" t="s">
        <v>37</v>
      </c>
      <c r="B13" s="204" t="s">
        <v>82</v>
      </c>
      <c r="C13" s="170">
        <v>21</v>
      </c>
      <c r="D13" s="207">
        <f>COUNTA(H19:H83)+D12+1</f>
        <v>241</v>
      </c>
      <c r="E13" s="240">
        <f>COUNTA(H19:H92)+1</f>
        <v>43</v>
      </c>
      <c r="F13" s="179">
        <f>MIN(H19:H77)</f>
        <v>42.3</v>
      </c>
      <c r="G13" s="180">
        <f>AVERAGE(H19:H77)</f>
        <v>42.640714285714267</v>
      </c>
      <c r="H13" s="214">
        <v>7</v>
      </c>
      <c r="I13" s="180">
        <f t="shared" si="0"/>
        <v>0.3407142857142702</v>
      </c>
      <c r="J13" s="183" t="str">
        <f>'Общие результаты'!G6</f>
        <v>3:00:05</v>
      </c>
      <c r="K13" s="192">
        <f>J13-J12</f>
        <v>2.2523148148148167E-2</v>
      </c>
      <c r="L13" s="193">
        <f>K13+L11</f>
        <v>6.9074074074074093E-2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42.246666666666663</v>
      </c>
      <c r="G14" s="83">
        <f>AVERAGE(G8,G10,G12)</f>
        <v>42.70819827346142</v>
      </c>
      <c r="H14" s="136" t="s">
        <v>125</v>
      </c>
      <c r="I14" s="84">
        <f>AVERAGE(I8,I10,I12)</f>
        <v>0.46153160679475275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42.276666666666664</v>
      </c>
      <c r="G15" s="56">
        <f>AVERAGE(G9,G11,G13)</f>
        <v>42.551373015873004</v>
      </c>
      <c r="H15" s="137" t="s">
        <v>126</v>
      </c>
      <c r="I15" s="57">
        <f>AVERAGE(I9,I11,I13)</f>
        <v>0.27470634920634279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42.261666666666677</v>
      </c>
      <c r="G16" s="60">
        <f>AVERAGE(C19:H95)</f>
        <v>42.594364406779668</v>
      </c>
      <c r="H16" s="61"/>
      <c r="I16" s="62">
        <f>AVERAGE(I8:I13)</f>
        <v>0.36811897800054777</v>
      </c>
      <c r="J16" s="54"/>
      <c r="K16" s="54"/>
      <c r="L16" s="54"/>
      <c r="M16" s="58"/>
      <c r="N16" s="58"/>
    </row>
    <row r="18" spans="2:14" ht="15.75" thickBot="1">
      <c r="C18" s="63" t="str">
        <f>B8</f>
        <v>Ткаченко Антон</v>
      </c>
      <c r="D18" s="63" t="str">
        <f>B9</f>
        <v>Лысенский Денис</v>
      </c>
      <c r="E18" s="63" t="str">
        <f>B10</f>
        <v>Ткаченко Антон</v>
      </c>
      <c r="F18" s="63" t="str">
        <f>B11</f>
        <v>Лысенский Денис</v>
      </c>
      <c r="G18" s="63" t="str">
        <f>B12</f>
        <v>Ткаченко Антон</v>
      </c>
      <c r="H18" s="63" t="str">
        <f>B12</f>
        <v>Ткаченко Антон</v>
      </c>
      <c r="I18" s="63"/>
      <c r="J18" s="63"/>
    </row>
    <row r="19" spans="2:14">
      <c r="B19" s="1">
        <v>1</v>
      </c>
      <c r="C19" s="64">
        <v>43.85</v>
      </c>
      <c r="D19" s="65">
        <v>43.48</v>
      </c>
      <c r="E19" s="65">
        <v>42.96</v>
      </c>
      <c r="F19" s="65">
        <v>42.88</v>
      </c>
      <c r="G19" s="65">
        <v>43.34</v>
      </c>
      <c r="H19" s="65">
        <v>42.98</v>
      </c>
      <c r="I19" s="196"/>
      <c r="J19" s="197"/>
      <c r="K19" s="194"/>
      <c r="M19" s="2"/>
      <c r="N19" s="2"/>
    </row>
    <row r="20" spans="2:14">
      <c r="B20" s="1">
        <v>2</v>
      </c>
      <c r="C20" s="66">
        <v>42.54</v>
      </c>
      <c r="D20" s="67">
        <v>42.5</v>
      </c>
      <c r="E20" s="67">
        <v>42.48</v>
      </c>
      <c r="F20" s="67">
        <v>42.76</v>
      </c>
      <c r="G20" s="67">
        <v>42.85</v>
      </c>
      <c r="H20" s="67">
        <v>42.35</v>
      </c>
      <c r="I20" s="194"/>
      <c r="J20" s="198"/>
      <c r="K20" s="194"/>
      <c r="M20" s="3"/>
      <c r="N20" s="3"/>
    </row>
    <row r="21" spans="2:14">
      <c r="B21" s="1">
        <v>3</v>
      </c>
      <c r="C21" s="66">
        <v>42.8</v>
      </c>
      <c r="D21" s="67">
        <v>42.33</v>
      </c>
      <c r="E21" s="67">
        <v>42.27</v>
      </c>
      <c r="F21" s="67">
        <v>42.91</v>
      </c>
      <c r="G21" s="67">
        <v>43.07</v>
      </c>
      <c r="H21" s="67">
        <v>42.41</v>
      </c>
      <c r="I21" s="194"/>
      <c r="J21" s="198"/>
      <c r="K21" s="194"/>
      <c r="M21" s="3"/>
      <c r="N21" s="3"/>
    </row>
    <row r="22" spans="2:14">
      <c r="B22" s="1">
        <v>4</v>
      </c>
      <c r="C22" s="66">
        <v>45.15</v>
      </c>
      <c r="D22" s="67">
        <v>42.31</v>
      </c>
      <c r="E22" s="67">
        <v>42.25</v>
      </c>
      <c r="F22" s="67">
        <v>43.03</v>
      </c>
      <c r="G22" s="67">
        <v>42.64</v>
      </c>
      <c r="H22" s="67">
        <v>42.43</v>
      </c>
      <c r="I22" s="194"/>
      <c r="J22" s="198"/>
      <c r="K22" s="194"/>
      <c r="M22" s="3"/>
      <c r="N22" s="3"/>
    </row>
    <row r="23" spans="2:14">
      <c r="B23" s="1">
        <v>5</v>
      </c>
      <c r="C23" s="66">
        <v>45.05</v>
      </c>
      <c r="D23" s="67">
        <v>42.45</v>
      </c>
      <c r="E23" s="67">
        <v>42.32</v>
      </c>
      <c r="F23" s="67">
        <v>42.72</v>
      </c>
      <c r="G23" s="67">
        <v>42.54</v>
      </c>
      <c r="H23" s="67">
        <v>42.52</v>
      </c>
      <c r="I23" s="194"/>
      <c r="J23" s="198"/>
      <c r="K23" s="194"/>
    </row>
    <row r="24" spans="2:14">
      <c r="B24" s="1">
        <v>6</v>
      </c>
      <c r="C24" s="66">
        <v>42.84</v>
      </c>
      <c r="D24" s="67">
        <v>42.35</v>
      </c>
      <c r="E24" s="67">
        <v>42.25</v>
      </c>
      <c r="F24" s="67">
        <v>42.59</v>
      </c>
      <c r="G24" s="67">
        <v>42.63</v>
      </c>
      <c r="H24" s="67">
        <v>42.5</v>
      </c>
      <c r="I24" s="194"/>
      <c r="J24" s="198"/>
      <c r="K24" s="194"/>
    </row>
    <row r="25" spans="2:14">
      <c r="B25" s="1">
        <v>7</v>
      </c>
      <c r="C25" s="66">
        <v>44.13</v>
      </c>
      <c r="D25" s="67">
        <v>42.45</v>
      </c>
      <c r="E25" s="67">
        <v>42.12</v>
      </c>
      <c r="F25" s="67">
        <v>42.49</v>
      </c>
      <c r="G25" s="67">
        <v>42.8</v>
      </c>
      <c r="H25" s="67">
        <v>42.4</v>
      </c>
      <c r="I25" s="194"/>
      <c r="J25" s="198"/>
      <c r="K25" s="194"/>
    </row>
    <row r="26" spans="2:14">
      <c r="B26" s="1">
        <v>8</v>
      </c>
      <c r="C26" s="66">
        <v>42.51</v>
      </c>
      <c r="D26" s="67">
        <v>42.37</v>
      </c>
      <c r="E26" s="67">
        <v>42.63</v>
      </c>
      <c r="F26" s="67">
        <v>42.54</v>
      </c>
      <c r="G26" s="67">
        <v>42.55</v>
      </c>
      <c r="H26" s="67">
        <v>42.46</v>
      </c>
      <c r="I26" s="194"/>
      <c r="J26" s="198"/>
      <c r="K26" s="194"/>
    </row>
    <row r="27" spans="2:14">
      <c r="B27" s="1">
        <v>9</v>
      </c>
      <c r="C27" s="81">
        <v>42.77</v>
      </c>
      <c r="D27" s="67">
        <v>42.38</v>
      </c>
      <c r="E27" s="67">
        <v>42.3</v>
      </c>
      <c r="F27" s="67">
        <v>42.62</v>
      </c>
      <c r="G27" s="67">
        <v>42.64</v>
      </c>
      <c r="H27" s="67">
        <v>42.46</v>
      </c>
      <c r="I27" s="194"/>
      <c r="J27" s="198"/>
      <c r="K27" s="194"/>
    </row>
    <row r="28" spans="2:14">
      <c r="B28" s="1">
        <v>10</v>
      </c>
      <c r="C28" s="66">
        <v>44.44</v>
      </c>
      <c r="D28" s="67">
        <v>42.29</v>
      </c>
      <c r="E28" s="67">
        <v>42.24</v>
      </c>
      <c r="F28" s="67">
        <v>42.8</v>
      </c>
      <c r="G28" s="67">
        <v>42.57</v>
      </c>
      <c r="H28" s="67">
        <v>42.56</v>
      </c>
      <c r="I28" s="194"/>
      <c r="J28" s="198"/>
      <c r="K28" s="194"/>
    </row>
    <row r="29" spans="2:14">
      <c r="B29" s="1">
        <v>11</v>
      </c>
      <c r="C29" s="66">
        <v>42.37</v>
      </c>
      <c r="D29" s="67">
        <v>42.24</v>
      </c>
      <c r="E29" s="67">
        <v>42.27</v>
      </c>
      <c r="F29" s="67">
        <v>42.51</v>
      </c>
      <c r="G29" s="67">
        <v>42.61</v>
      </c>
      <c r="H29" s="67">
        <v>42.6</v>
      </c>
      <c r="I29" s="194"/>
      <c r="J29" s="198"/>
      <c r="K29" s="194"/>
    </row>
    <row r="30" spans="2:14">
      <c r="B30" s="1">
        <v>12</v>
      </c>
      <c r="C30" s="66">
        <v>42.84</v>
      </c>
      <c r="D30" s="67">
        <v>42.34</v>
      </c>
      <c r="E30" s="67">
        <v>43.61</v>
      </c>
      <c r="F30" s="67">
        <v>43.31</v>
      </c>
      <c r="G30" s="67">
        <v>42.52</v>
      </c>
      <c r="H30" s="67">
        <v>42.6</v>
      </c>
      <c r="I30" s="194"/>
      <c r="J30" s="198"/>
      <c r="K30" s="194"/>
    </row>
    <row r="31" spans="2:14">
      <c r="B31" s="1">
        <v>13</v>
      </c>
      <c r="C31" s="66">
        <v>42.66</v>
      </c>
      <c r="D31" s="67">
        <v>42.17</v>
      </c>
      <c r="E31" s="67">
        <v>44.16</v>
      </c>
      <c r="F31" s="67">
        <v>43.29</v>
      </c>
      <c r="G31" s="67">
        <v>42.46</v>
      </c>
      <c r="H31" s="67">
        <v>42.37</v>
      </c>
      <c r="I31" s="194"/>
      <c r="J31" s="198"/>
      <c r="K31" s="195"/>
      <c r="L31" s="1"/>
    </row>
    <row r="32" spans="2:14">
      <c r="B32" s="1">
        <v>14</v>
      </c>
      <c r="C32" s="70">
        <v>42.53</v>
      </c>
      <c r="D32" s="67">
        <v>42.3</v>
      </c>
      <c r="E32" s="67">
        <v>43.18</v>
      </c>
      <c r="F32" s="67">
        <v>42.59</v>
      </c>
      <c r="G32" s="67">
        <v>42.61</v>
      </c>
      <c r="H32" s="67">
        <v>42.56</v>
      </c>
      <c r="I32" s="194"/>
      <c r="J32" s="198"/>
      <c r="K32" s="195"/>
      <c r="L32" s="1"/>
    </row>
    <row r="33" spans="2:12">
      <c r="B33" s="1">
        <v>15</v>
      </c>
      <c r="C33" s="66">
        <v>42.42</v>
      </c>
      <c r="D33" s="67">
        <v>42.42</v>
      </c>
      <c r="E33" s="67">
        <v>42.45</v>
      </c>
      <c r="F33" s="67">
        <v>42.42</v>
      </c>
      <c r="G33" s="67">
        <v>42.76</v>
      </c>
      <c r="H33" s="67">
        <v>42.59</v>
      </c>
      <c r="I33" s="194"/>
      <c r="J33" s="198"/>
      <c r="K33" s="195"/>
      <c r="L33" s="1"/>
    </row>
    <row r="34" spans="2:12">
      <c r="B34" s="1">
        <v>16</v>
      </c>
      <c r="C34" s="66">
        <v>42.32</v>
      </c>
      <c r="D34" s="89">
        <v>42.38</v>
      </c>
      <c r="E34" s="67">
        <v>42.15</v>
      </c>
      <c r="F34" s="67">
        <v>42.48</v>
      </c>
      <c r="G34" s="67">
        <v>42.8</v>
      </c>
      <c r="H34" s="67">
        <v>42.56</v>
      </c>
      <c r="I34" s="194"/>
      <c r="J34" s="198"/>
      <c r="K34" s="195"/>
      <c r="L34" s="1"/>
    </row>
    <row r="35" spans="2:12">
      <c r="B35" s="1">
        <v>17</v>
      </c>
      <c r="C35" s="66">
        <v>42.38</v>
      </c>
      <c r="D35" s="67">
        <v>42.33</v>
      </c>
      <c r="E35" s="67">
        <v>42.83</v>
      </c>
      <c r="F35" s="67">
        <v>42.83</v>
      </c>
      <c r="G35" s="67">
        <v>42.72</v>
      </c>
      <c r="H35" s="67">
        <v>42.48</v>
      </c>
      <c r="I35" s="194"/>
      <c r="J35" s="198"/>
      <c r="K35" s="195"/>
      <c r="L35" s="1"/>
    </row>
    <row r="36" spans="2:12">
      <c r="B36" s="1">
        <v>18</v>
      </c>
      <c r="C36" s="66">
        <v>42.38</v>
      </c>
      <c r="D36" s="67">
        <v>42.34</v>
      </c>
      <c r="E36" s="67">
        <v>42.25</v>
      </c>
      <c r="F36" s="67">
        <v>42.57</v>
      </c>
      <c r="G36" s="67">
        <v>42.87</v>
      </c>
      <c r="H36" s="67">
        <v>42.53</v>
      </c>
      <c r="I36" s="194"/>
      <c r="J36" s="198"/>
      <c r="K36" s="195"/>
      <c r="L36" s="1"/>
    </row>
    <row r="37" spans="2:12">
      <c r="B37" s="1">
        <v>19</v>
      </c>
      <c r="C37" s="66">
        <v>42.38</v>
      </c>
      <c r="D37" s="67">
        <v>42.43</v>
      </c>
      <c r="E37" s="67">
        <v>42.37</v>
      </c>
      <c r="F37" s="67">
        <v>42.88</v>
      </c>
      <c r="G37" s="67">
        <v>43.52</v>
      </c>
      <c r="H37" s="67">
        <v>42.3</v>
      </c>
      <c r="I37" s="194"/>
      <c r="J37" s="198"/>
      <c r="K37" s="195"/>
      <c r="L37" s="1"/>
    </row>
    <row r="38" spans="2:12">
      <c r="B38" s="1">
        <v>20</v>
      </c>
      <c r="C38" s="66"/>
      <c r="D38" s="67">
        <v>42.29</v>
      </c>
      <c r="E38" s="67">
        <v>42.43</v>
      </c>
      <c r="F38" s="67">
        <v>42.64</v>
      </c>
      <c r="G38" s="67">
        <v>42.68</v>
      </c>
      <c r="H38" s="67">
        <v>42.47</v>
      </c>
      <c r="I38" s="194"/>
      <c r="J38" s="198"/>
      <c r="K38" s="195"/>
      <c r="L38" s="1"/>
    </row>
    <row r="39" spans="2:12">
      <c r="B39" s="1">
        <v>21</v>
      </c>
      <c r="C39" s="66"/>
      <c r="D39" s="67">
        <v>42.28</v>
      </c>
      <c r="E39" s="67">
        <v>42.26</v>
      </c>
      <c r="F39" s="67">
        <v>42.54</v>
      </c>
      <c r="G39" s="67">
        <v>42.43</v>
      </c>
      <c r="H39" s="67">
        <v>42.3</v>
      </c>
      <c r="I39" s="194"/>
      <c r="J39" s="198"/>
      <c r="K39" s="195"/>
      <c r="L39" s="1"/>
    </row>
    <row r="40" spans="2:12">
      <c r="B40" s="1">
        <v>22</v>
      </c>
      <c r="C40" s="66"/>
      <c r="D40" s="67">
        <v>42.44</v>
      </c>
      <c r="E40" s="67">
        <v>42.22</v>
      </c>
      <c r="F40" s="67">
        <v>42.63</v>
      </c>
      <c r="G40" s="67">
        <v>42.59</v>
      </c>
      <c r="H40" s="67">
        <v>42.95</v>
      </c>
      <c r="I40" s="194"/>
      <c r="J40" s="198"/>
      <c r="K40" s="195"/>
      <c r="L40" s="1"/>
    </row>
    <row r="41" spans="2:12">
      <c r="B41" s="1">
        <v>23</v>
      </c>
      <c r="C41" s="66"/>
      <c r="D41" s="67">
        <v>42.45</v>
      </c>
      <c r="E41" s="67">
        <v>42.32</v>
      </c>
      <c r="F41" s="67">
        <v>42.46</v>
      </c>
      <c r="G41" s="67">
        <v>42.52</v>
      </c>
      <c r="H41" s="67">
        <v>42.52</v>
      </c>
      <c r="I41" s="194"/>
      <c r="J41" s="198"/>
      <c r="K41" s="195"/>
      <c r="L41" s="1"/>
    </row>
    <row r="42" spans="2:12">
      <c r="B42" s="1">
        <v>24</v>
      </c>
      <c r="C42" s="66"/>
      <c r="D42" s="67">
        <v>42.44</v>
      </c>
      <c r="E42" s="67">
        <v>42.1</v>
      </c>
      <c r="F42" s="67">
        <v>42.53</v>
      </c>
      <c r="G42" s="67">
        <v>42.43</v>
      </c>
      <c r="H42" s="67">
        <v>43.37</v>
      </c>
      <c r="I42" s="194"/>
      <c r="J42" s="198"/>
      <c r="K42" s="195"/>
      <c r="L42" s="1"/>
    </row>
    <row r="43" spans="2:12">
      <c r="B43" s="1">
        <v>25</v>
      </c>
      <c r="C43" s="66"/>
      <c r="D43" s="67">
        <v>42.61</v>
      </c>
      <c r="E43" s="67">
        <v>42.28</v>
      </c>
      <c r="F43" s="67">
        <v>42.48</v>
      </c>
      <c r="G43" s="67">
        <v>42.54</v>
      </c>
      <c r="H43" s="67">
        <v>42.49</v>
      </c>
      <c r="I43" s="194"/>
      <c r="J43" s="198"/>
      <c r="K43" s="195"/>
      <c r="L43" s="1"/>
    </row>
    <row r="44" spans="2:12">
      <c r="B44" s="1">
        <v>26</v>
      </c>
      <c r="C44" s="66"/>
      <c r="D44" s="67">
        <v>42.48</v>
      </c>
      <c r="E44" s="67">
        <v>42.09</v>
      </c>
      <c r="F44" s="67">
        <v>42.51</v>
      </c>
      <c r="G44" s="67">
        <v>42.62</v>
      </c>
      <c r="H44" s="67">
        <v>42.57</v>
      </c>
      <c r="I44" s="194"/>
      <c r="J44" s="198"/>
      <c r="K44" s="195"/>
      <c r="L44" s="1"/>
    </row>
    <row r="45" spans="2:12">
      <c r="B45" s="1">
        <v>27</v>
      </c>
      <c r="C45" s="66"/>
      <c r="D45" s="67">
        <v>42.38</v>
      </c>
      <c r="E45" s="67">
        <v>42.3</v>
      </c>
      <c r="F45" s="67">
        <v>42.58</v>
      </c>
      <c r="G45" s="67">
        <v>42.54</v>
      </c>
      <c r="H45" s="67">
        <v>42.6</v>
      </c>
      <c r="I45" s="194"/>
      <c r="J45" s="198"/>
      <c r="K45" s="195"/>
      <c r="L45" s="1"/>
    </row>
    <row r="46" spans="2:12">
      <c r="B46" s="1">
        <v>28</v>
      </c>
      <c r="C46" s="66"/>
      <c r="D46" s="67">
        <v>42.35</v>
      </c>
      <c r="E46" s="67">
        <v>42.13</v>
      </c>
      <c r="F46" s="67">
        <v>42.46</v>
      </c>
      <c r="G46" s="67">
        <v>42.58</v>
      </c>
      <c r="H46" s="67">
        <v>42.34</v>
      </c>
      <c r="I46" s="194"/>
      <c r="J46" s="198"/>
      <c r="K46" s="195"/>
      <c r="L46" s="1"/>
    </row>
    <row r="47" spans="2:12">
      <c r="B47" s="1">
        <v>29</v>
      </c>
      <c r="C47" s="66"/>
      <c r="D47" s="67"/>
      <c r="E47" s="67">
        <v>42.26</v>
      </c>
      <c r="F47" s="67">
        <v>42.41</v>
      </c>
      <c r="G47" s="67">
        <v>42.43</v>
      </c>
      <c r="H47" s="67">
        <v>42.35</v>
      </c>
      <c r="I47" s="194"/>
      <c r="J47" s="198"/>
      <c r="K47" s="195"/>
      <c r="L47" s="1"/>
    </row>
    <row r="48" spans="2:12">
      <c r="B48" s="1">
        <v>30</v>
      </c>
      <c r="C48" s="66"/>
      <c r="D48" s="67"/>
      <c r="E48" s="67">
        <v>42.12</v>
      </c>
      <c r="F48" s="67">
        <v>42.52</v>
      </c>
      <c r="G48" s="67">
        <v>42.36</v>
      </c>
      <c r="H48" s="67">
        <v>42.36</v>
      </c>
      <c r="I48" s="194"/>
      <c r="J48" s="198"/>
      <c r="K48" s="195"/>
      <c r="L48" s="1"/>
    </row>
    <row r="49" spans="2:12">
      <c r="B49" s="1">
        <v>31</v>
      </c>
      <c r="C49" s="66"/>
      <c r="D49" s="67"/>
      <c r="E49" s="67">
        <v>42.22</v>
      </c>
      <c r="F49" s="67">
        <v>42.49</v>
      </c>
      <c r="G49" s="67">
        <v>42.77</v>
      </c>
      <c r="H49" s="67">
        <v>42.88</v>
      </c>
      <c r="I49" s="194"/>
      <c r="J49" s="198"/>
      <c r="K49" s="195"/>
      <c r="L49" s="1"/>
    </row>
    <row r="50" spans="2:12">
      <c r="B50" s="1">
        <v>32</v>
      </c>
      <c r="C50" s="66"/>
      <c r="D50" s="67"/>
      <c r="E50" s="67">
        <v>42.31</v>
      </c>
      <c r="F50" s="67">
        <v>42.94</v>
      </c>
      <c r="G50" s="67">
        <v>42.46</v>
      </c>
      <c r="H50" s="67">
        <v>43.36</v>
      </c>
      <c r="I50" s="194"/>
      <c r="J50" s="198"/>
      <c r="K50" s="195"/>
      <c r="L50" s="1"/>
    </row>
    <row r="51" spans="2:12">
      <c r="B51" s="1">
        <v>33</v>
      </c>
      <c r="C51" s="66"/>
      <c r="D51" s="67"/>
      <c r="E51" s="67">
        <v>42.24</v>
      </c>
      <c r="F51" s="67">
        <v>42.48</v>
      </c>
      <c r="G51" s="67">
        <v>42.52</v>
      </c>
      <c r="H51" s="67">
        <v>43.76</v>
      </c>
      <c r="I51" s="194"/>
      <c r="J51" s="198"/>
      <c r="K51" s="195"/>
      <c r="L51" s="1"/>
    </row>
    <row r="52" spans="2:12">
      <c r="B52" s="1">
        <v>34</v>
      </c>
      <c r="C52" s="66"/>
      <c r="D52" s="67"/>
      <c r="E52" s="67">
        <v>42.11</v>
      </c>
      <c r="F52" s="67">
        <v>42.46</v>
      </c>
      <c r="G52" s="67">
        <v>42.62</v>
      </c>
      <c r="H52" s="67">
        <v>43.29</v>
      </c>
      <c r="I52" s="194"/>
      <c r="J52" s="198"/>
      <c r="K52" s="195"/>
      <c r="L52" s="1"/>
    </row>
    <row r="53" spans="2:12">
      <c r="B53" s="1">
        <v>35</v>
      </c>
      <c r="C53" s="66"/>
      <c r="D53" s="67"/>
      <c r="E53" s="67">
        <v>42.12</v>
      </c>
      <c r="F53" s="67">
        <v>42.53</v>
      </c>
      <c r="G53" s="67">
        <v>42.68</v>
      </c>
      <c r="H53" s="67">
        <v>43.45</v>
      </c>
      <c r="I53" s="194"/>
      <c r="J53" s="198"/>
      <c r="K53" s="195"/>
      <c r="L53" s="1"/>
    </row>
    <row r="54" spans="2:12">
      <c r="B54" s="1">
        <v>36</v>
      </c>
      <c r="C54" s="66"/>
      <c r="D54" s="67"/>
      <c r="E54" s="67">
        <v>42.53</v>
      </c>
      <c r="F54" s="67">
        <v>42.56</v>
      </c>
      <c r="G54" s="67">
        <v>42.39</v>
      </c>
      <c r="H54" s="67">
        <v>42.61</v>
      </c>
      <c r="I54" s="194"/>
      <c r="J54" s="198"/>
      <c r="K54" s="195"/>
      <c r="L54" s="1"/>
    </row>
    <row r="55" spans="2:12">
      <c r="B55" s="1">
        <v>37</v>
      </c>
      <c r="C55" s="66"/>
      <c r="D55" s="67"/>
      <c r="E55" s="67">
        <v>42.11</v>
      </c>
      <c r="F55" s="67">
        <v>42.58</v>
      </c>
      <c r="G55" s="67">
        <v>42.58</v>
      </c>
      <c r="H55" s="67">
        <v>42.46</v>
      </c>
      <c r="I55" s="194"/>
      <c r="J55" s="198"/>
      <c r="K55" s="195"/>
      <c r="L55" s="1"/>
    </row>
    <row r="56" spans="2:12">
      <c r="B56" s="1">
        <v>38</v>
      </c>
      <c r="C56" s="66"/>
      <c r="D56" s="67"/>
      <c r="E56" s="67">
        <v>42.46</v>
      </c>
      <c r="F56" s="67">
        <v>42.51</v>
      </c>
      <c r="G56" s="67">
        <v>42.61</v>
      </c>
      <c r="H56" s="67">
        <v>42.56</v>
      </c>
      <c r="I56" s="194"/>
      <c r="J56" s="198"/>
      <c r="K56" s="195"/>
      <c r="L56" s="1"/>
    </row>
    <row r="57" spans="2:12">
      <c r="B57" s="1">
        <v>39</v>
      </c>
      <c r="C57" s="66"/>
      <c r="D57" s="67"/>
      <c r="E57" s="67">
        <v>42.2</v>
      </c>
      <c r="F57" s="67">
        <v>42.44</v>
      </c>
      <c r="G57" s="67">
        <v>42.57</v>
      </c>
      <c r="H57" s="67">
        <v>42.61</v>
      </c>
      <c r="I57" s="194"/>
      <c r="J57" s="198"/>
      <c r="K57" s="195"/>
      <c r="L57" s="1"/>
    </row>
    <row r="58" spans="2:12">
      <c r="B58" s="1">
        <v>40</v>
      </c>
      <c r="C58" s="66"/>
      <c r="D58" s="67"/>
      <c r="E58" s="67">
        <v>42.18</v>
      </c>
      <c r="F58" s="67">
        <v>42.48</v>
      </c>
      <c r="G58" s="67">
        <v>42.52</v>
      </c>
      <c r="H58" s="67">
        <v>42.61</v>
      </c>
      <c r="I58" s="194"/>
      <c r="J58" s="198"/>
      <c r="K58" s="195"/>
      <c r="L58" s="1"/>
    </row>
    <row r="59" spans="2:12">
      <c r="B59" s="1">
        <v>41</v>
      </c>
      <c r="C59" s="66"/>
      <c r="D59" s="67"/>
      <c r="E59" s="67">
        <v>42.06</v>
      </c>
      <c r="F59" s="67">
        <v>42.7</v>
      </c>
      <c r="G59" s="67">
        <v>42.72</v>
      </c>
      <c r="H59" s="67">
        <v>42.72</v>
      </c>
      <c r="I59" s="194"/>
      <c r="J59" s="198"/>
      <c r="K59" s="195"/>
      <c r="L59" s="1"/>
    </row>
    <row r="60" spans="2:12">
      <c r="B60" s="1">
        <v>42</v>
      </c>
      <c r="C60" s="66"/>
      <c r="D60" s="67"/>
      <c r="E60" s="67">
        <v>42.08</v>
      </c>
      <c r="F60" s="67">
        <v>42.45</v>
      </c>
      <c r="G60" s="67">
        <v>42.72</v>
      </c>
      <c r="H60" s="67">
        <v>42.62</v>
      </c>
      <c r="I60" s="194"/>
      <c r="J60" s="198"/>
      <c r="K60" s="195"/>
      <c r="L60" s="1"/>
    </row>
    <row r="61" spans="2:12">
      <c r="B61" s="1">
        <v>43</v>
      </c>
      <c r="C61" s="66"/>
      <c r="D61" s="67"/>
      <c r="E61" s="67">
        <v>42.26</v>
      </c>
      <c r="F61" s="67">
        <v>42.43</v>
      </c>
      <c r="G61" s="67"/>
      <c r="H61" s="67"/>
      <c r="I61" s="194"/>
      <c r="J61" s="198"/>
      <c r="K61" s="195"/>
      <c r="L61" s="1"/>
    </row>
    <row r="62" spans="2:12">
      <c r="B62" s="1">
        <v>44</v>
      </c>
      <c r="C62" s="66"/>
      <c r="D62" s="67"/>
      <c r="E62" s="67">
        <v>43.49</v>
      </c>
      <c r="F62" s="67">
        <v>42.67</v>
      </c>
      <c r="G62" s="67"/>
      <c r="H62" s="67"/>
      <c r="I62" s="194"/>
      <c r="J62" s="198"/>
      <c r="K62" s="195"/>
      <c r="L62" s="1"/>
    </row>
    <row r="63" spans="2:12">
      <c r="B63" s="1">
        <v>45</v>
      </c>
      <c r="C63" s="66"/>
      <c r="D63" s="67"/>
      <c r="E63" s="67">
        <v>42.08</v>
      </c>
      <c r="F63" s="67">
        <v>42.6</v>
      </c>
      <c r="G63" s="67"/>
      <c r="H63" s="67"/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>
        <v>42.56</v>
      </c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>
        <v>42.41</v>
      </c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>
        <v>42.59</v>
      </c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>
        <v>42.45</v>
      </c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>
        <v>42.48</v>
      </c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>
        <v>42.62</v>
      </c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>
        <v>42.37</v>
      </c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>
        <v>42.47</v>
      </c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>
        <v>42.58</v>
      </c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>
        <v>42.71</v>
      </c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>
        <v>42.46</v>
      </c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>
        <v>42.42</v>
      </c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>
        <v>42.64</v>
      </c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>
        <v>42.36</v>
      </c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>
        <v>42.57</v>
      </c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2:P83"/>
  <sheetViews>
    <sheetView tabSelected="1"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5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197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189</v>
      </c>
      <c r="C8" s="167" t="s">
        <v>122</v>
      </c>
      <c r="D8" s="155">
        <f>COUNTA(C19:C83)</f>
        <v>41</v>
      </c>
      <c r="E8" s="172">
        <f>COUNTA(C19:C83)</f>
        <v>41</v>
      </c>
      <c r="F8" s="225">
        <f>MIN(C19:C82)</f>
        <v>42.04</v>
      </c>
      <c r="G8" s="229">
        <f>AVERAGE(C19:C85)</f>
        <v>42.363902439024386</v>
      </c>
      <c r="H8" s="212">
        <v>4</v>
      </c>
      <c r="I8" s="176">
        <f>G8-F8</f>
        <v>0.32390243902438698</v>
      </c>
      <c r="J8" s="181">
        <v>2.0590277777777777E-2</v>
      </c>
      <c r="K8" s="188">
        <f>J8</f>
        <v>2.0590277777777777E-2</v>
      </c>
      <c r="L8" s="189">
        <f>K8</f>
        <v>2.0590277777777777E-2</v>
      </c>
      <c r="M8" s="205" t="s">
        <v>137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41</v>
      </c>
      <c r="C9" s="168" t="s">
        <v>190</v>
      </c>
      <c r="D9" s="50">
        <f>COUNTA(D19:D83)+D8+1</f>
        <v>93</v>
      </c>
      <c r="E9" s="173">
        <f>COUNTA(D19:D83)+1</f>
        <v>52</v>
      </c>
      <c r="F9" s="228">
        <f>MIN(D19:D82)</f>
        <v>42.37</v>
      </c>
      <c r="G9" s="226">
        <f>AVERAGE(D19:D84)</f>
        <v>42.713333333333317</v>
      </c>
      <c r="H9" s="213">
        <v>6</v>
      </c>
      <c r="I9" s="177">
        <f>G9-F9</f>
        <v>0.3433333333333195</v>
      </c>
      <c r="J9" s="182">
        <v>4.7407407407407405E-2</v>
      </c>
      <c r="K9" s="190">
        <f>J9-J8</f>
        <v>2.6817129629629628E-2</v>
      </c>
      <c r="L9" s="191">
        <f>K9</f>
        <v>2.6817129629629628E-2</v>
      </c>
      <c r="M9" s="206" t="s">
        <v>151</v>
      </c>
      <c r="N9" s="158"/>
      <c r="O9" s="208"/>
      <c r="P9" s="49"/>
    </row>
    <row r="10" spans="1:16" s="3" customFormat="1" ht="30" customHeight="1">
      <c r="A10" s="165">
        <v>3</v>
      </c>
      <c r="B10" s="203" t="s">
        <v>189</v>
      </c>
      <c r="C10" s="168" t="s">
        <v>191</v>
      </c>
      <c r="D10" s="50">
        <f>COUNTA(E19:E83)+D9+1</f>
        <v>132</v>
      </c>
      <c r="E10" s="173">
        <f>COUNTA(E19:E83)+1</f>
        <v>39</v>
      </c>
      <c r="F10" s="224">
        <f>MIN(E19:E84)</f>
        <v>42.25</v>
      </c>
      <c r="G10" s="177">
        <f>AVERAGE(E19:E85)</f>
        <v>42.50447368421051</v>
      </c>
      <c r="H10" s="213">
        <v>7</v>
      </c>
      <c r="I10" s="177">
        <f t="shared" ref="I10:I13" si="0">G10-F10</f>
        <v>0.25447368421050953</v>
      </c>
      <c r="J10" s="182">
        <v>6.7685185185185182E-2</v>
      </c>
      <c r="K10" s="190">
        <f>J10-J9</f>
        <v>2.0277777777777777E-2</v>
      </c>
      <c r="L10" s="191">
        <f>K10+L8</f>
        <v>4.0868055555555553E-2</v>
      </c>
      <c r="M10" s="206" t="s">
        <v>165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41</v>
      </c>
      <c r="C11" s="168" t="s">
        <v>192</v>
      </c>
      <c r="D11" s="50">
        <f>COUNTA(F19:F83)+D10+1</f>
        <v>155</v>
      </c>
      <c r="E11" s="173">
        <f>COUNTA(F19:F83)+1</f>
        <v>23</v>
      </c>
      <c r="F11" s="178">
        <f>MIN(F19:F84)</f>
        <v>42.46</v>
      </c>
      <c r="G11" s="177">
        <f>AVERAGE(F19:F84)</f>
        <v>42.711818181818188</v>
      </c>
      <c r="H11" s="213">
        <v>2</v>
      </c>
      <c r="I11" s="177">
        <f t="shared" si="0"/>
        <v>0.25181818181818727</v>
      </c>
      <c r="J11" s="182">
        <v>8.0162037037037046E-2</v>
      </c>
      <c r="K11" s="190">
        <f>J11-J10</f>
        <v>1.2476851851851864E-2</v>
      </c>
      <c r="L11" s="191">
        <f>K11+L9</f>
        <v>3.9293981481481492E-2</v>
      </c>
      <c r="M11" s="206" t="s">
        <v>171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41</v>
      </c>
      <c r="C12" s="169" t="s">
        <v>193</v>
      </c>
      <c r="D12" s="50">
        <f>COUNTA(G19:G83)+D11+1</f>
        <v>187</v>
      </c>
      <c r="E12" s="173">
        <f>COUNTA(G19:G83)+1</f>
        <v>32</v>
      </c>
      <c r="F12" s="178">
        <f>MIN(G19:G84)</f>
        <v>42.42</v>
      </c>
      <c r="G12" s="177">
        <f>AVERAGE(G19:G84)</f>
        <v>42.849032258064518</v>
      </c>
      <c r="H12" s="213">
        <v>2</v>
      </c>
      <c r="I12" s="177">
        <f t="shared" si="0"/>
        <v>0.42903225806451672</v>
      </c>
      <c r="J12" s="182">
        <v>9.7129629629629635E-2</v>
      </c>
      <c r="K12" s="190">
        <f>J12-J11</f>
        <v>1.696759259259259E-2</v>
      </c>
      <c r="L12" s="221">
        <f>K12+L11</f>
        <v>5.6261574074074082E-2</v>
      </c>
      <c r="M12" s="206" t="s">
        <v>177</v>
      </c>
      <c r="N12" s="157"/>
      <c r="O12" s="128"/>
    </row>
    <row r="13" spans="1:16" s="3" customFormat="1" ht="30" customHeight="1" thickBot="1">
      <c r="A13" s="166" t="s">
        <v>37</v>
      </c>
      <c r="B13" s="204" t="s">
        <v>189</v>
      </c>
      <c r="C13" s="170" t="s">
        <v>194</v>
      </c>
      <c r="D13" s="207">
        <f>COUNTA(H19:H83)+D12+1</f>
        <v>241</v>
      </c>
      <c r="E13" s="174">
        <f>COUNTA(H19:H92)+1</f>
        <v>54</v>
      </c>
      <c r="F13" s="179">
        <f>MIN(H19:H77)</f>
        <v>42.25</v>
      </c>
      <c r="G13" s="180">
        <f>AVERAGE(H19:H77)</f>
        <v>42.6466037735849</v>
      </c>
      <c r="H13" s="214">
        <v>1</v>
      </c>
      <c r="I13" s="180">
        <f t="shared" si="0"/>
        <v>0.39660377358489995</v>
      </c>
      <c r="J13" s="183" t="str">
        <f>'Общие результаты'!G6</f>
        <v>3:00:05</v>
      </c>
      <c r="K13" s="192">
        <f>J13-J12</f>
        <v>2.7928240740740753E-2</v>
      </c>
      <c r="L13" s="193">
        <f>K13+L10</f>
        <v>6.87962962962963E-2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AVERAGE(F8,F10,F13)</f>
        <v>42.18</v>
      </c>
      <c r="G14" s="83">
        <f>AVERAGE(G8,G10,G13)</f>
        <v>42.50499329893993</v>
      </c>
      <c r="H14" s="136" t="s">
        <v>195</v>
      </c>
      <c r="I14" s="84">
        <f>AVERAGE(I8,I10,I13)</f>
        <v>0.32499329893993217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AVERAGE(F9,F11,F12)</f>
        <v>42.416666666666664</v>
      </c>
      <c r="G15" s="56">
        <f>AVERAGE(G9,G11,G12)</f>
        <v>42.758061257738667</v>
      </c>
      <c r="H15" s="137" t="s">
        <v>196</v>
      </c>
      <c r="I15" s="57">
        <f>AVERAGE(I9,I11,I12)</f>
        <v>0.34139459107200781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42.298333333333339</v>
      </c>
      <c r="G16" s="60">
        <f>AVERAGE(C19:H95)</f>
        <v>42.62169491525426</v>
      </c>
      <c r="H16" s="61"/>
      <c r="I16" s="62">
        <f>AVERAGE(I8:I13)</f>
        <v>0.33319394500596999</v>
      </c>
      <c r="J16" s="54"/>
      <c r="K16" s="54"/>
      <c r="L16" s="54"/>
      <c r="M16" s="58"/>
      <c r="N16" s="58"/>
    </row>
    <row r="18" spans="2:14" ht="15.75" thickBot="1">
      <c r="C18" s="63" t="str">
        <f>B8</f>
        <v>Пикулин Павел</v>
      </c>
      <c r="D18" s="63" t="str">
        <f>B9</f>
        <v>Мифтахутдинов Ильяс</v>
      </c>
      <c r="E18" s="63" t="str">
        <f>B10</f>
        <v>Пикулин Павел</v>
      </c>
      <c r="F18" s="63" t="str">
        <f>B11</f>
        <v>Мифтахутдинов Ильяс</v>
      </c>
      <c r="G18" s="63" t="str">
        <f>B12</f>
        <v>Мифтахутдинов Ильяс</v>
      </c>
      <c r="H18" s="63" t="str">
        <f>B12</f>
        <v>Мифтахутдинов Ильяс</v>
      </c>
      <c r="I18" s="63"/>
      <c r="J18" s="63"/>
    </row>
    <row r="19" spans="2:14">
      <c r="B19" s="1">
        <v>1</v>
      </c>
      <c r="C19" s="64">
        <v>42.82</v>
      </c>
      <c r="D19" s="65">
        <v>43.31</v>
      </c>
      <c r="E19" s="65">
        <v>43.12</v>
      </c>
      <c r="F19" s="65">
        <v>43.11</v>
      </c>
      <c r="G19" s="65">
        <v>43.38</v>
      </c>
      <c r="H19" s="65">
        <v>43.02</v>
      </c>
      <c r="I19" s="196"/>
      <c r="J19" s="197"/>
      <c r="K19" s="194"/>
      <c r="M19" s="2"/>
      <c r="N19" s="2"/>
    </row>
    <row r="20" spans="2:14">
      <c r="B20" s="1">
        <v>2</v>
      </c>
      <c r="C20" s="66">
        <v>42.48</v>
      </c>
      <c r="D20" s="67">
        <v>42.56</v>
      </c>
      <c r="E20" s="67">
        <v>42.63</v>
      </c>
      <c r="F20" s="67">
        <v>42.64</v>
      </c>
      <c r="G20" s="67">
        <v>42.73</v>
      </c>
      <c r="H20" s="67">
        <v>42.6</v>
      </c>
      <c r="I20" s="194"/>
      <c r="J20" s="198"/>
      <c r="K20" s="194"/>
      <c r="M20" s="3"/>
      <c r="N20" s="3"/>
    </row>
    <row r="21" spans="2:14">
      <c r="B21" s="1">
        <v>3</v>
      </c>
      <c r="C21" s="66">
        <v>43.61</v>
      </c>
      <c r="D21" s="67">
        <v>42.7</v>
      </c>
      <c r="E21" s="67">
        <v>42.42</v>
      </c>
      <c r="F21" s="67">
        <v>42.8</v>
      </c>
      <c r="G21" s="67">
        <v>42.74</v>
      </c>
      <c r="H21" s="67">
        <v>42.45</v>
      </c>
      <c r="I21" s="194"/>
      <c r="J21" s="198"/>
      <c r="K21" s="194"/>
      <c r="M21" s="3"/>
      <c r="N21" s="3"/>
    </row>
    <row r="22" spans="2:14">
      <c r="B22" s="1">
        <v>4</v>
      </c>
      <c r="C22" s="66">
        <v>42.11</v>
      </c>
      <c r="D22" s="67">
        <v>42.62</v>
      </c>
      <c r="E22" s="67">
        <v>42.36</v>
      </c>
      <c r="F22" s="67">
        <v>42.94</v>
      </c>
      <c r="G22" s="67">
        <v>42.77</v>
      </c>
      <c r="H22" s="67">
        <v>42.41</v>
      </c>
      <c r="I22" s="194"/>
      <c r="J22" s="198"/>
      <c r="K22" s="194"/>
      <c r="M22" s="3"/>
      <c r="N22" s="3"/>
    </row>
    <row r="23" spans="2:14">
      <c r="B23" s="1">
        <v>5</v>
      </c>
      <c r="C23" s="66">
        <v>42.43</v>
      </c>
      <c r="D23" s="67">
        <v>42.56</v>
      </c>
      <c r="E23" s="67">
        <v>42.42</v>
      </c>
      <c r="F23" s="67">
        <v>42.49</v>
      </c>
      <c r="G23" s="67">
        <v>43.02</v>
      </c>
      <c r="H23" s="67">
        <v>42.44</v>
      </c>
      <c r="I23" s="194"/>
      <c r="J23" s="198"/>
      <c r="K23" s="194"/>
    </row>
    <row r="24" spans="2:14">
      <c r="B24" s="1">
        <v>6</v>
      </c>
      <c r="C24" s="66">
        <v>42.35</v>
      </c>
      <c r="D24" s="67">
        <v>42.69</v>
      </c>
      <c r="E24" s="67">
        <v>42.26</v>
      </c>
      <c r="F24" s="67">
        <v>42.85</v>
      </c>
      <c r="G24" s="67">
        <v>42.56</v>
      </c>
      <c r="H24" s="67">
        <v>42.42</v>
      </c>
      <c r="I24" s="194"/>
      <c r="J24" s="198"/>
      <c r="K24" s="194"/>
    </row>
    <row r="25" spans="2:14">
      <c r="B25" s="1">
        <v>7</v>
      </c>
      <c r="C25" s="66">
        <v>42.36</v>
      </c>
      <c r="D25" s="67">
        <v>42.44</v>
      </c>
      <c r="E25" s="67">
        <v>42.25</v>
      </c>
      <c r="F25" s="67">
        <v>42.66</v>
      </c>
      <c r="G25" s="67">
        <v>42.64</v>
      </c>
      <c r="H25" s="67">
        <v>42.58</v>
      </c>
      <c r="I25" s="194"/>
      <c r="J25" s="198"/>
      <c r="K25" s="194"/>
    </row>
    <row r="26" spans="2:14">
      <c r="B26" s="1">
        <v>8</v>
      </c>
      <c r="C26" s="66">
        <v>42.39</v>
      </c>
      <c r="D26" s="67">
        <v>42.57</v>
      </c>
      <c r="E26" s="67">
        <v>42.38</v>
      </c>
      <c r="F26" s="67">
        <v>42.75</v>
      </c>
      <c r="G26" s="67">
        <v>42.63</v>
      </c>
      <c r="H26" s="67">
        <v>42.62</v>
      </c>
      <c r="I26" s="194"/>
      <c r="J26" s="198"/>
      <c r="K26" s="194"/>
    </row>
    <row r="27" spans="2:14">
      <c r="B27" s="1">
        <v>9</v>
      </c>
      <c r="C27" s="81">
        <v>42.21</v>
      </c>
      <c r="D27" s="67">
        <v>42.46</v>
      </c>
      <c r="E27" s="67">
        <v>42.4</v>
      </c>
      <c r="F27" s="67">
        <v>42.68</v>
      </c>
      <c r="G27" s="67">
        <v>42.52</v>
      </c>
      <c r="H27" s="67">
        <v>42.52</v>
      </c>
      <c r="I27" s="194"/>
      <c r="J27" s="198"/>
      <c r="K27" s="194"/>
    </row>
    <row r="28" spans="2:14">
      <c r="B28" s="1">
        <v>10</v>
      </c>
      <c r="C28" s="66">
        <v>42.34</v>
      </c>
      <c r="D28" s="67">
        <v>42.61</v>
      </c>
      <c r="E28" s="67">
        <v>42.42</v>
      </c>
      <c r="F28" s="67">
        <v>42.65</v>
      </c>
      <c r="G28" s="67">
        <v>42.79</v>
      </c>
      <c r="H28" s="67">
        <v>42.7</v>
      </c>
      <c r="I28" s="194"/>
      <c r="J28" s="198"/>
      <c r="K28" s="194"/>
    </row>
    <row r="29" spans="2:14">
      <c r="B29" s="1">
        <v>11</v>
      </c>
      <c r="C29" s="66">
        <v>42.23</v>
      </c>
      <c r="D29" s="67">
        <v>42.62</v>
      </c>
      <c r="E29" s="67">
        <v>42.52</v>
      </c>
      <c r="F29" s="67">
        <v>42.74</v>
      </c>
      <c r="G29" s="67">
        <v>42.67</v>
      </c>
      <c r="H29" s="67">
        <v>42.6</v>
      </c>
      <c r="I29" s="194"/>
      <c r="J29" s="198"/>
      <c r="K29" s="194"/>
    </row>
    <row r="30" spans="2:14">
      <c r="B30" s="1">
        <v>12</v>
      </c>
      <c r="C30" s="66">
        <v>42.31</v>
      </c>
      <c r="D30" s="67">
        <v>42.44</v>
      </c>
      <c r="E30" s="67">
        <v>42.42</v>
      </c>
      <c r="F30" s="67">
        <v>42.95</v>
      </c>
      <c r="G30" s="67">
        <v>42.87</v>
      </c>
      <c r="H30" s="67">
        <v>42.47</v>
      </c>
      <c r="I30" s="194"/>
      <c r="J30" s="198"/>
      <c r="K30" s="194"/>
    </row>
    <row r="31" spans="2:14">
      <c r="B31" s="1">
        <v>13</v>
      </c>
      <c r="C31" s="66">
        <v>42.3</v>
      </c>
      <c r="D31" s="67">
        <v>42.45</v>
      </c>
      <c r="E31" s="67">
        <v>42.33</v>
      </c>
      <c r="F31" s="67">
        <v>42.77</v>
      </c>
      <c r="G31" s="67">
        <v>42.57</v>
      </c>
      <c r="H31" s="67">
        <v>42.45</v>
      </c>
      <c r="I31" s="194"/>
      <c r="J31" s="198"/>
      <c r="K31" s="195"/>
      <c r="L31" s="1"/>
    </row>
    <row r="32" spans="2:14">
      <c r="B32" s="1">
        <v>14</v>
      </c>
      <c r="C32" s="70">
        <v>42.15</v>
      </c>
      <c r="D32" s="67">
        <v>42.51</v>
      </c>
      <c r="E32" s="67">
        <v>42.26</v>
      </c>
      <c r="F32" s="67">
        <v>42.77</v>
      </c>
      <c r="G32" s="67">
        <v>42.77</v>
      </c>
      <c r="H32" s="67">
        <v>42.25</v>
      </c>
      <c r="I32" s="194"/>
      <c r="J32" s="198"/>
      <c r="K32" s="195"/>
      <c r="L32" s="1"/>
    </row>
    <row r="33" spans="2:12">
      <c r="B33" s="1">
        <v>15</v>
      </c>
      <c r="C33" s="66">
        <v>42.43</v>
      </c>
      <c r="D33" s="67">
        <v>42.6</v>
      </c>
      <c r="E33" s="67">
        <v>43.08</v>
      </c>
      <c r="F33" s="67">
        <v>42.76</v>
      </c>
      <c r="G33" s="67">
        <v>42.83</v>
      </c>
      <c r="H33" s="67">
        <v>42.5</v>
      </c>
      <c r="I33" s="194"/>
      <c r="J33" s="198"/>
      <c r="K33" s="195"/>
      <c r="L33" s="1"/>
    </row>
    <row r="34" spans="2:12">
      <c r="B34" s="1">
        <v>16</v>
      </c>
      <c r="C34" s="66">
        <v>42.28</v>
      </c>
      <c r="D34" s="89">
        <v>42.59</v>
      </c>
      <c r="E34" s="67">
        <v>42.59</v>
      </c>
      <c r="F34" s="67">
        <v>42.58</v>
      </c>
      <c r="G34" s="67">
        <v>42.94</v>
      </c>
      <c r="H34" s="67">
        <v>42.43</v>
      </c>
      <c r="I34" s="194"/>
      <c r="J34" s="198"/>
      <c r="K34" s="195"/>
      <c r="L34" s="1"/>
    </row>
    <row r="35" spans="2:12">
      <c r="B35" s="1">
        <v>17</v>
      </c>
      <c r="C35" s="66">
        <v>42.18</v>
      </c>
      <c r="D35" s="67">
        <v>42.65</v>
      </c>
      <c r="E35" s="67">
        <v>42.3</v>
      </c>
      <c r="F35" s="67">
        <v>42.71</v>
      </c>
      <c r="G35" s="67">
        <v>44.36</v>
      </c>
      <c r="H35" s="67">
        <v>42.4</v>
      </c>
      <c r="I35" s="194"/>
      <c r="J35" s="198"/>
      <c r="K35" s="195"/>
      <c r="L35" s="1"/>
    </row>
    <row r="36" spans="2:12">
      <c r="B36" s="1">
        <v>18</v>
      </c>
      <c r="C36" s="66">
        <v>42.07</v>
      </c>
      <c r="D36" s="67">
        <v>42.55</v>
      </c>
      <c r="E36" s="67">
        <v>42.34</v>
      </c>
      <c r="F36" s="67">
        <v>42.46</v>
      </c>
      <c r="G36" s="67">
        <v>43.47</v>
      </c>
      <c r="H36" s="67">
        <v>42.57</v>
      </c>
      <c r="I36" s="194"/>
      <c r="J36" s="198"/>
      <c r="K36" s="195"/>
      <c r="L36" s="1"/>
    </row>
    <row r="37" spans="2:12">
      <c r="B37" s="1">
        <v>19</v>
      </c>
      <c r="C37" s="66">
        <v>42.04</v>
      </c>
      <c r="D37" s="67">
        <v>42.53</v>
      </c>
      <c r="E37" s="67">
        <v>42.34</v>
      </c>
      <c r="F37" s="67">
        <v>42.5</v>
      </c>
      <c r="G37" s="67">
        <v>44.51</v>
      </c>
      <c r="H37" s="67">
        <v>42.43</v>
      </c>
      <c r="I37" s="194"/>
      <c r="J37" s="198"/>
      <c r="K37" s="195"/>
      <c r="L37" s="1"/>
    </row>
    <row r="38" spans="2:12">
      <c r="B38" s="1">
        <v>20</v>
      </c>
      <c r="C38" s="66">
        <v>42.22</v>
      </c>
      <c r="D38" s="67">
        <v>42.64</v>
      </c>
      <c r="E38" s="67">
        <v>42.42</v>
      </c>
      <c r="F38" s="67">
        <v>42.66</v>
      </c>
      <c r="G38" s="67">
        <v>42.78</v>
      </c>
      <c r="H38" s="67">
        <v>42.38</v>
      </c>
      <c r="I38" s="194"/>
      <c r="J38" s="198"/>
      <c r="K38" s="195"/>
      <c r="L38" s="1"/>
    </row>
    <row r="39" spans="2:12">
      <c r="B39" s="1">
        <v>21</v>
      </c>
      <c r="C39" s="66">
        <v>42.18</v>
      </c>
      <c r="D39" s="67">
        <v>42.53</v>
      </c>
      <c r="E39" s="67">
        <v>42.43</v>
      </c>
      <c r="F39" s="67">
        <v>42.71</v>
      </c>
      <c r="G39" s="67">
        <v>42.65</v>
      </c>
      <c r="H39" s="67">
        <v>42.47</v>
      </c>
      <c r="I39" s="194"/>
      <c r="J39" s="198"/>
      <c r="K39" s="195"/>
      <c r="L39" s="1"/>
    </row>
    <row r="40" spans="2:12">
      <c r="B40" s="1">
        <v>22</v>
      </c>
      <c r="C40" s="66">
        <v>42.18</v>
      </c>
      <c r="D40" s="67">
        <v>42.46</v>
      </c>
      <c r="E40" s="67">
        <v>42.54</v>
      </c>
      <c r="F40" s="67">
        <v>42.48</v>
      </c>
      <c r="G40" s="67">
        <v>42.46</v>
      </c>
      <c r="H40" s="67">
        <v>42.46</v>
      </c>
      <c r="I40" s="194"/>
      <c r="J40" s="198"/>
      <c r="K40" s="195"/>
      <c r="L40" s="1"/>
    </row>
    <row r="41" spans="2:12">
      <c r="B41" s="1">
        <v>23</v>
      </c>
      <c r="C41" s="66">
        <v>42.11</v>
      </c>
      <c r="D41" s="67">
        <v>42.54</v>
      </c>
      <c r="E41" s="67">
        <v>42.47</v>
      </c>
      <c r="F41" s="67"/>
      <c r="G41" s="67">
        <v>42.44</v>
      </c>
      <c r="H41" s="67">
        <v>42.53</v>
      </c>
      <c r="I41" s="194"/>
      <c r="J41" s="198"/>
      <c r="K41" s="195"/>
      <c r="L41" s="1"/>
    </row>
    <row r="42" spans="2:12">
      <c r="B42" s="1">
        <v>24</v>
      </c>
      <c r="C42" s="66">
        <v>42.09</v>
      </c>
      <c r="D42" s="67">
        <v>42.69</v>
      </c>
      <c r="E42" s="67">
        <v>42.52</v>
      </c>
      <c r="F42" s="67"/>
      <c r="G42" s="67">
        <v>42.73</v>
      </c>
      <c r="H42" s="67">
        <v>42.45</v>
      </c>
      <c r="I42" s="194"/>
      <c r="J42" s="198"/>
      <c r="K42" s="195"/>
      <c r="L42" s="1"/>
    </row>
    <row r="43" spans="2:12">
      <c r="B43" s="1">
        <v>25</v>
      </c>
      <c r="C43" s="66">
        <v>42.47</v>
      </c>
      <c r="D43" s="67">
        <v>42.64</v>
      </c>
      <c r="E43" s="67">
        <v>42.36</v>
      </c>
      <c r="F43" s="67"/>
      <c r="G43" s="67">
        <v>42.56</v>
      </c>
      <c r="H43" s="67">
        <v>42.45</v>
      </c>
      <c r="I43" s="194"/>
      <c r="J43" s="198"/>
      <c r="K43" s="195"/>
      <c r="L43" s="1"/>
    </row>
    <row r="44" spans="2:12">
      <c r="B44" s="1">
        <v>26</v>
      </c>
      <c r="C44" s="66">
        <v>42.48</v>
      </c>
      <c r="D44" s="67">
        <v>42.75</v>
      </c>
      <c r="E44" s="67">
        <v>42.59</v>
      </c>
      <c r="F44" s="67"/>
      <c r="G44" s="67">
        <v>42.55</v>
      </c>
      <c r="H44" s="67">
        <v>42.46</v>
      </c>
      <c r="I44" s="194"/>
      <c r="J44" s="198"/>
      <c r="K44" s="195"/>
      <c r="L44" s="1"/>
    </row>
    <row r="45" spans="2:12">
      <c r="B45" s="1">
        <v>27</v>
      </c>
      <c r="C45" s="66">
        <v>42.33</v>
      </c>
      <c r="D45" s="67">
        <v>42.67</v>
      </c>
      <c r="E45" s="67">
        <v>42.34</v>
      </c>
      <c r="F45" s="67"/>
      <c r="G45" s="67">
        <v>42.77</v>
      </c>
      <c r="H45" s="67">
        <v>42.55</v>
      </c>
      <c r="I45" s="194"/>
      <c r="J45" s="198"/>
      <c r="K45" s="195"/>
      <c r="L45" s="1"/>
    </row>
    <row r="46" spans="2:12">
      <c r="B46" s="1">
        <v>28</v>
      </c>
      <c r="C46" s="66">
        <v>42.85</v>
      </c>
      <c r="D46" s="67">
        <v>42.71</v>
      </c>
      <c r="E46" s="67">
        <v>43.03</v>
      </c>
      <c r="F46" s="67"/>
      <c r="G46" s="67">
        <v>42.42</v>
      </c>
      <c r="H46" s="67">
        <v>42.32</v>
      </c>
      <c r="I46" s="194"/>
      <c r="J46" s="198"/>
      <c r="K46" s="195"/>
      <c r="L46" s="1"/>
    </row>
    <row r="47" spans="2:12">
      <c r="B47" s="1">
        <v>29</v>
      </c>
      <c r="C47" s="66">
        <v>42.39</v>
      </c>
      <c r="D47" s="67">
        <v>42.8</v>
      </c>
      <c r="E47" s="67">
        <v>42.38</v>
      </c>
      <c r="F47" s="67"/>
      <c r="G47" s="67">
        <v>42.86</v>
      </c>
      <c r="H47" s="67">
        <v>42.41</v>
      </c>
      <c r="I47" s="194"/>
      <c r="J47" s="198"/>
      <c r="K47" s="195"/>
      <c r="L47" s="1"/>
    </row>
    <row r="48" spans="2:12">
      <c r="B48" s="1">
        <v>30</v>
      </c>
      <c r="C48" s="66">
        <v>42.24</v>
      </c>
      <c r="D48" s="67">
        <v>42.61</v>
      </c>
      <c r="E48" s="67">
        <v>42.55</v>
      </c>
      <c r="F48" s="67"/>
      <c r="G48" s="67">
        <v>42.65</v>
      </c>
      <c r="H48" s="67">
        <v>42.43</v>
      </c>
      <c r="I48" s="194"/>
      <c r="J48" s="198"/>
      <c r="K48" s="195"/>
      <c r="L48" s="1"/>
    </row>
    <row r="49" spans="2:12">
      <c r="B49" s="1">
        <v>31</v>
      </c>
      <c r="C49" s="66">
        <v>42.24</v>
      </c>
      <c r="D49" s="67">
        <v>42.97</v>
      </c>
      <c r="E49" s="67">
        <v>42.54</v>
      </c>
      <c r="F49" s="67"/>
      <c r="G49" s="67">
        <v>42.68</v>
      </c>
      <c r="H49" s="67">
        <v>42.45</v>
      </c>
      <c r="I49" s="194"/>
      <c r="J49" s="198"/>
      <c r="K49" s="195"/>
      <c r="L49" s="1"/>
    </row>
    <row r="50" spans="2:12">
      <c r="B50" s="1">
        <v>32</v>
      </c>
      <c r="C50" s="66">
        <v>42.34</v>
      </c>
      <c r="D50" s="67">
        <v>42.82</v>
      </c>
      <c r="E50" s="67">
        <v>42.3</v>
      </c>
      <c r="F50" s="67"/>
      <c r="G50" s="67"/>
      <c r="H50" s="67">
        <v>42.41</v>
      </c>
      <c r="I50" s="194"/>
      <c r="J50" s="198"/>
      <c r="K50" s="195"/>
      <c r="L50" s="1"/>
    </row>
    <row r="51" spans="2:12">
      <c r="B51" s="1">
        <v>33</v>
      </c>
      <c r="C51" s="66">
        <v>42.28</v>
      </c>
      <c r="D51" s="67">
        <v>42.86</v>
      </c>
      <c r="E51" s="67">
        <v>42.43</v>
      </c>
      <c r="F51" s="67"/>
      <c r="G51" s="67"/>
      <c r="H51" s="67">
        <v>42.56</v>
      </c>
      <c r="I51" s="194"/>
      <c r="J51" s="198"/>
      <c r="K51" s="195"/>
      <c r="L51" s="1"/>
    </row>
    <row r="52" spans="2:12">
      <c r="B52" s="1">
        <v>34</v>
      </c>
      <c r="C52" s="66">
        <v>42.21</v>
      </c>
      <c r="D52" s="67">
        <v>43.5</v>
      </c>
      <c r="E52" s="67">
        <v>42.86</v>
      </c>
      <c r="F52" s="67"/>
      <c r="G52" s="67"/>
      <c r="H52" s="67">
        <v>42.51</v>
      </c>
      <c r="I52" s="194"/>
      <c r="J52" s="198"/>
      <c r="K52" s="195"/>
      <c r="L52" s="1"/>
    </row>
    <row r="53" spans="2:12">
      <c r="B53" s="1">
        <v>35</v>
      </c>
      <c r="C53" s="66">
        <v>42.4</v>
      </c>
      <c r="D53" s="67">
        <v>42.59</v>
      </c>
      <c r="E53" s="67">
        <v>42.49</v>
      </c>
      <c r="F53" s="67"/>
      <c r="G53" s="67"/>
      <c r="H53" s="67">
        <v>43.11</v>
      </c>
      <c r="I53" s="194"/>
      <c r="J53" s="198"/>
      <c r="K53" s="195"/>
      <c r="L53" s="1"/>
    </row>
    <row r="54" spans="2:12">
      <c r="B54" s="1">
        <v>36</v>
      </c>
      <c r="C54" s="66">
        <v>42.59</v>
      </c>
      <c r="D54" s="67">
        <v>42.52</v>
      </c>
      <c r="E54" s="67">
        <v>42.86</v>
      </c>
      <c r="F54" s="67"/>
      <c r="G54" s="67"/>
      <c r="H54" s="67">
        <v>42.91</v>
      </c>
      <c r="I54" s="194"/>
      <c r="J54" s="198"/>
      <c r="K54" s="195"/>
      <c r="L54" s="1"/>
    </row>
    <row r="55" spans="2:12">
      <c r="B55" s="1">
        <v>37</v>
      </c>
      <c r="C55" s="66">
        <v>42.47</v>
      </c>
      <c r="D55" s="67">
        <v>42.61</v>
      </c>
      <c r="E55" s="67">
        <v>42.6</v>
      </c>
      <c r="F55" s="67"/>
      <c r="G55" s="67"/>
      <c r="H55" s="67">
        <v>42.56</v>
      </c>
      <c r="I55" s="194"/>
      <c r="J55" s="198"/>
      <c r="K55" s="195"/>
      <c r="L55" s="1"/>
    </row>
    <row r="56" spans="2:12">
      <c r="B56" s="1">
        <v>38</v>
      </c>
      <c r="C56" s="66">
        <v>42.46</v>
      </c>
      <c r="D56" s="67">
        <v>42.43</v>
      </c>
      <c r="E56" s="67">
        <v>42.62</v>
      </c>
      <c r="F56" s="67"/>
      <c r="G56" s="67"/>
      <c r="H56" s="67">
        <v>42.36</v>
      </c>
      <c r="I56" s="194"/>
      <c r="J56" s="198"/>
      <c r="K56" s="195"/>
      <c r="L56" s="1"/>
    </row>
    <row r="57" spans="2:12">
      <c r="B57" s="1">
        <v>39</v>
      </c>
      <c r="C57" s="66">
        <v>42.23</v>
      </c>
      <c r="D57" s="67">
        <v>42.54</v>
      </c>
      <c r="E57" s="67"/>
      <c r="F57" s="67"/>
      <c r="G57" s="67"/>
      <c r="H57" s="67">
        <v>42.54</v>
      </c>
      <c r="I57" s="194"/>
      <c r="J57" s="198"/>
      <c r="K57" s="195"/>
      <c r="L57" s="1"/>
    </row>
    <row r="58" spans="2:12">
      <c r="B58" s="1">
        <v>40</v>
      </c>
      <c r="C58" s="66">
        <v>42.41</v>
      </c>
      <c r="D58" s="67">
        <v>42.62</v>
      </c>
      <c r="E58" s="67"/>
      <c r="F58" s="67"/>
      <c r="G58" s="67"/>
      <c r="H58" s="67">
        <v>42.38</v>
      </c>
      <c r="I58" s="194"/>
      <c r="J58" s="198"/>
      <c r="K58" s="195"/>
      <c r="L58" s="1"/>
    </row>
    <row r="59" spans="2:12">
      <c r="B59" s="1">
        <v>41</v>
      </c>
      <c r="C59" s="66">
        <v>42.66</v>
      </c>
      <c r="D59" s="67">
        <v>42.48</v>
      </c>
      <c r="E59" s="67"/>
      <c r="F59" s="67"/>
      <c r="G59" s="67"/>
      <c r="H59" s="67">
        <v>42.51</v>
      </c>
      <c r="I59" s="194"/>
      <c r="J59" s="198"/>
      <c r="K59" s="195"/>
      <c r="L59" s="1"/>
    </row>
    <row r="60" spans="2:12">
      <c r="B60" s="1">
        <v>42</v>
      </c>
      <c r="C60" s="66"/>
      <c r="D60" s="67">
        <v>42.77</v>
      </c>
      <c r="E60" s="67"/>
      <c r="F60" s="67"/>
      <c r="G60" s="67"/>
      <c r="H60" s="67">
        <v>43.04</v>
      </c>
      <c r="I60" s="194"/>
      <c r="J60" s="198"/>
      <c r="K60" s="195"/>
      <c r="L60" s="1"/>
    </row>
    <row r="61" spans="2:12">
      <c r="B61" s="1">
        <v>43</v>
      </c>
      <c r="C61" s="66"/>
      <c r="D61" s="67">
        <v>42.78</v>
      </c>
      <c r="E61" s="67"/>
      <c r="F61" s="67"/>
      <c r="G61" s="67"/>
      <c r="H61" s="67">
        <v>43.05</v>
      </c>
      <c r="I61" s="194"/>
      <c r="J61" s="198"/>
      <c r="K61" s="195"/>
      <c r="L61" s="1"/>
    </row>
    <row r="62" spans="2:12">
      <c r="B62" s="1">
        <v>44</v>
      </c>
      <c r="C62" s="66"/>
      <c r="D62" s="67">
        <v>42.61</v>
      </c>
      <c r="E62" s="67"/>
      <c r="F62" s="67"/>
      <c r="G62" s="67"/>
      <c r="H62" s="67">
        <v>43.53</v>
      </c>
      <c r="I62" s="194"/>
      <c r="J62" s="198"/>
      <c r="K62" s="195"/>
      <c r="L62" s="1"/>
    </row>
    <row r="63" spans="2:12">
      <c r="B63" s="1">
        <v>45</v>
      </c>
      <c r="C63" s="66"/>
      <c r="D63" s="67">
        <v>42.37</v>
      </c>
      <c r="E63" s="67"/>
      <c r="F63" s="67"/>
      <c r="G63" s="67"/>
      <c r="H63" s="67">
        <v>43.24</v>
      </c>
      <c r="I63" s="194"/>
      <c r="J63" s="198"/>
      <c r="K63" s="195"/>
      <c r="L63" s="1"/>
    </row>
    <row r="64" spans="2:12">
      <c r="B64" s="1">
        <v>46</v>
      </c>
      <c r="C64" s="66"/>
      <c r="D64" s="67">
        <v>43.02</v>
      </c>
      <c r="E64" s="67"/>
      <c r="F64" s="67"/>
      <c r="G64" s="67"/>
      <c r="H64" s="67">
        <v>43.68</v>
      </c>
      <c r="I64" s="194"/>
      <c r="J64" s="198"/>
      <c r="K64" s="195"/>
      <c r="L64" s="1"/>
    </row>
    <row r="65" spans="2:12">
      <c r="B65" s="1">
        <v>47</v>
      </c>
      <c r="C65" s="66"/>
      <c r="D65" s="67">
        <v>42.96</v>
      </c>
      <c r="E65" s="67"/>
      <c r="F65" s="67"/>
      <c r="G65" s="67"/>
      <c r="H65" s="67">
        <v>43.36</v>
      </c>
      <c r="I65" s="194"/>
      <c r="J65" s="198"/>
      <c r="K65" s="195"/>
      <c r="L65" s="1"/>
    </row>
    <row r="66" spans="2:12">
      <c r="B66" s="1">
        <v>48</v>
      </c>
      <c r="C66" s="66"/>
      <c r="D66" s="67">
        <v>43.16</v>
      </c>
      <c r="E66" s="67"/>
      <c r="F66" s="67"/>
      <c r="G66" s="67"/>
      <c r="H66" s="67">
        <v>42.69</v>
      </c>
      <c r="I66" s="194"/>
      <c r="J66" s="198"/>
      <c r="K66" s="195"/>
      <c r="L66" s="1"/>
    </row>
    <row r="67" spans="2:12">
      <c r="B67" s="1">
        <v>49</v>
      </c>
      <c r="C67" s="66"/>
      <c r="D67" s="67">
        <v>43.67</v>
      </c>
      <c r="E67" s="67"/>
      <c r="F67" s="67"/>
      <c r="G67" s="67"/>
      <c r="H67" s="67">
        <v>42.46</v>
      </c>
      <c r="I67" s="194"/>
      <c r="J67" s="198"/>
      <c r="K67" s="195"/>
      <c r="L67" s="1"/>
    </row>
    <row r="68" spans="2:12">
      <c r="B68" s="1">
        <v>50</v>
      </c>
      <c r="C68" s="66"/>
      <c r="D68" s="67">
        <v>43.14</v>
      </c>
      <c r="E68" s="67"/>
      <c r="F68" s="67"/>
      <c r="G68" s="67"/>
      <c r="H68" s="67">
        <v>42.74</v>
      </c>
      <c r="I68" s="194"/>
      <c r="J68" s="198"/>
      <c r="K68" s="195"/>
      <c r="L68" s="1"/>
    </row>
    <row r="69" spans="2:12">
      <c r="B69" s="1">
        <v>51</v>
      </c>
      <c r="C69" s="66"/>
      <c r="D69" s="67">
        <v>43.46</v>
      </c>
      <c r="E69" s="67"/>
      <c r="F69" s="67"/>
      <c r="G69" s="67"/>
      <c r="H69" s="67">
        <v>43.34</v>
      </c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/>
      <c r="G70" s="67"/>
      <c r="H70" s="67">
        <v>43.37</v>
      </c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/>
      <c r="G71" s="67"/>
      <c r="H71" s="67">
        <v>42.7</v>
      </c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C13" sqref="C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47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108</v>
      </c>
      <c r="C8" s="167" t="s">
        <v>191</v>
      </c>
      <c r="D8" s="155">
        <f>COUNTA(C19:C83)</f>
        <v>41</v>
      </c>
      <c r="E8" s="172">
        <f>COUNTA(C19:C83)</f>
        <v>41</v>
      </c>
      <c r="F8" s="225">
        <f>MIN(C19:C82)</f>
        <v>42.01</v>
      </c>
      <c r="G8" s="229">
        <f>AVERAGE(C19:C85)</f>
        <v>42.618536585365852</v>
      </c>
      <c r="H8" s="212">
        <v>6</v>
      </c>
      <c r="I8" s="176">
        <f>G8-F8</f>
        <v>0.60853658536585442</v>
      </c>
      <c r="J8" s="181">
        <v>2.071759259259259E-2</v>
      </c>
      <c r="K8" s="188">
        <f>J8</f>
        <v>2.071759259259259E-2</v>
      </c>
      <c r="L8" s="189">
        <f>K8</f>
        <v>2.071759259259259E-2</v>
      </c>
      <c r="M8" s="205" t="s">
        <v>136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40</v>
      </c>
      <c r="C9" s="168" t="s">
        <v>193</v>
      </c>
      <c r="D9" s="50">
        <f>COUNTA(D19:D83)+D8+1</f>
        <v>96</v>
      </c>
      <c r="E9" s="173">
        <f>COUNTA(D19:D83)+1</f>
        <v>55</v>
      </c>
      <c r="F9" s="228">
        <f>MIN(D19:D82)</f>
        <v>42.34</v>
      </c>
      <c r="G9" s="226">
        <f>AVERAGE(D19:D84)</f>
        <v>42.556111111111107</v>
      </c>
      <c r="H9" s="213">
        <v>12</v>
      </c>
      <c r="I9" s="177">
        <f>G9-F9</f>
        <v>0.21611111111110404</v>
      </c>
      <c r="J9" s="182">
        <v>4.8900462962962965E-2</v>
      </c>
      <c r="K9" s="190">
        <f>J9-J8</f>
        <v>2.8182870370370375E-2</v>
      </c>
      <c r="L9" s="191">
        <f>K9</f>
        <v>2.8182870370370375E-2</v>
      </c>
      <c r="M9" s="206" t="s">
        <v>155</v>
      </c>
      <c r="N9" s="158"/>
      <c r="O9" s="208"/>
      <c r="P9" s="49"/>
    </row>
    <row r="10" spans="1:16" s="3" customFormat="1" ht="30" customHeight="1">
      <c r="A10" s="165">
        <v>3</v>
      </c>
      <c r="B10" s="203" t="s">
        <v>108</v>
      </c>
      <c r="C10" s="168" t="s">
        <v>198</v>
      </c>
      <c r="D10" s="50">
        <f>COUNTA(E19:E83)+D9+1</f>
        <v>136</v>
      </c>
      <c r="E10" s="173">
        <f>COUNTA(E19:E83)+1</f>
        <v>40</v>
      </c>
      <c r="F10" s="224">
        <f>MIN(E19:E84)</f>
        <v>42.39</v>
      </c>
      <c r="G10" s="177">
        <f>AVERAGE(E19:E85)</f>
        <v>42.563846153846157</v>
      </c>
      <c r="H10" s="213">
        <v>14</v>
      </c>
      <c r="I10" s="177">
        <f t="shared" ref="I10:I13" si="0">G10-F10</f>
        <v>0.17384615384615643</v>
      </c>
      <c r="J10" s="182">
        <v>6.9699074074074066E-2</v>
      </c>
      <c r="K10" s="190">
        <f>J10-J9</f>
        <v>2.0798611111111101E-2</v>
      </c>
      <c r="L10" s="191">
        <f>K10+L8</f>
        <v>4.1516203703703694E-2</v>
      </c>
      <c r="M10" s="206" t="s">
        <v>167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40</v>
      </c>
      <c r="C11" s="168" t="s">
        <v>122</v>
      </c>
      <c r="D11" s="50">
        <f>COUNTA(F19:F83)+D10+1</f>
        <v>173</v>
      </c>
      <c r="E11" s="173">
        <f>COUNTA(F19:F83)+1</f>
        <v>37</v>
      </c>
      <c r="F11" s="178">
        <f>MIN(F19:F84)</f>
        <v>42.46</v>
      </c>
      <c r="G11" s="177">
        <f>AVERAGE(F19:F84)</f>
        <v>42.756388888888885</v>
      </c>
      <c r="H11" s="213">
        <v>5</v>
      </c>
      <c r="I11" s="177">
        <f t="shared" si="0"/>
        <v>0.29638888888888459</v>
      </c>
      <c r="J11" s="182">
        <v>8.9108796296296297E-2</v>
      </c>
      <c r="K11" s="190">
        <f>J11-J10</f>
        <v>1.9409722222222231E-2</v>
      </c>
      <c r="L11" s="191">
        <f>K11+L9</f>
        <v>4.7592592592592603E-2</v>
      </c>
      <c r="M11" s="206" t="s">
        <v>174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108</v>
      </c>
      <c r="C12" s="169">
        <v>4</v>
      </c>
      <c r="D12" s="50">
        <f>COUNTA(G19:G83)+D11+1</f>
        <v>219</v>
      </c>
      <c r="E12" s="173">
        <f>COUNTA(G19:G83)+1</f>
        <v>46</v>
      </c>
      <c r="F12" s="178">
        <f>MIN(G19:G84)</f>
        <v>42.15</v>
      </c>
      <c r="G12" s="177">
        <f>AVERAGE(G20:G84)</f>
        <v>42.43090909090909</v>
      </c>
      <c r="H12" s="213">
        <v>4</v>
      </c>
      <c r="I12" s="177">
        <f t="shared" si="0"/>
        <v>0.28090909090909122</v>
      </c>
      <c r="J12" s="182">
        <v>0.11363425925925925</v>
      </c>
      <c r="K12" s="190">
        <f>J12-J11</f>
        <v>2.4525462962962957E-2</v>
      </c>
      <c r="L12" s="221">
        <f t="shared" ref="L12" si="1">K12+L10</f>
        <v>6.6041666666666651E-2</v>
      </c>
      <c r="M12" s="206" t="s">
        <v>186</v>
      </c>
      <c r="N12" s="158" t="s">
        <v>204</v>
      </c>
      <c r="O12" s="234" t="s">
        <v>205</v>
      </c>
    </row>
    <row r="13" spans="1:16" s="3" customFormat="1" ht="30" customHeight="1" thickBot="1">
      <c r="A13" s="166" t="s">
        <v>37</v>
      </c>
      <c r="B13" s="204" t="s">
        <v>40</v>
      </c>
      <c r="C13" s="170">
        <v>69</v>
      </c>
      <c r="D13" s="207">
        <f>COUNTA(H19:H83)+D12+1</f>
        <v>241</v>
      </c>
      <c r="E13" s="174">
        <f>COUNTA(H19:H92)+1</f>
        <v>22</v>
      </c>
      <c r="F13" s="179">
        <f>MIN(H19:H77)</f>
        <v>42.52</v>
      </c>
      <c r="G13" s="180">
        <f>AVERAGE(H19:H77)</f>
        <v>43.02095238095238</v>
      </c>
      <c r="H13" s="214">
        <v>4</v>
      </c>
      <c r="I13" s="180">
        <f t="shared" si="0"/>
        <v>0.50095238095237704</v>
      </c>
      <c r="J13" s="183" t="str">
        <f>'Общие результаты'!G6</f>
        <v>3:00:05</v>
      </c>
      <c r="K13" s="192">
        <f>J13-J12</f>
        <v>1.1423611111111134E-2</v>
      </c>
      <c r="L13" s="193">
        <f>K13+L11</f>
        <v>5.9016203703703737E-2</v>
      </c>
      <c r="M13" s="185"/>
      <c r="N13" s="238" t="s">
        <v>187</v>
      </c>
      <c r="O13" s="234" t="s">
        <v>222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42.183333333333337</v>
      </c>
      <c r="G14" s="83">
        <f>AVERAGE(G8,G10,G12)</f>
        <v>42.537763943373704</v>
      </c>
      <c r="H14" s="136" t="s">
        <v>199</v>
      </c>
      <c r="I14" s="84">
        <f>AVERAGE(I8,I10,I12)</f>
        <v>0.35443061004036736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42.440000000000005</v>
      </c>
      <c r="G15" s="56">
        <f>AVERAGE(G9,G11,G13)</f>
        <v>42.777817460317465</v>
      </c>
      <c r="H15" s="137" t="s">
        <v>200</v>
      </c>
      <c r="I15" s="57">
        <f>AVERAGE(I9,I11,I13)</f>
        <v>0.33781746031745524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42.311666666666667</v>
      </c>
      <c r="G16" s="60">
        <f>AVERAGE(C19:F95,G20:G81,H19:H81)</f>
        <v>42.617063829787234</v>
      </c>
      <c r="H16" s="61"/>
      <c r="I16" s="62">
        <f>AVERAGE(I8:I13)</f>
        <v>0.34612403517891127</v>
      </c>
      <c r="J16" s="54"/>
      <c r="K16" s="54"/>
      <c r="L16" s="54"/>
      <c r="M16" s="58"/>
      <c r="N16" s="58"/>
    </row>
    <row r="18" spans="2:14" ht="15.75" thickBot="1">
      <c r="C18" s="63" t="str">
        <f>B8</f>
        <v>Стоцкий Андрей</v>
      </c>
      <c r="D18" s="63" t="str">
        <f>B9</f>
        <v>Петушков Андрей</v>
      </c>
      <c r="E18" s="63" t="str">
        <f>B10</f>
        <v>Стоцкий Андрей</v>
      </c>
      <c r="F18" s="63" t="str">
        <f>B11</f>
        <v>Петушков Андрей</v>
      </c>
      <c r="G18" s="63" t="str">
        <f>B12</f>
        <v>Стоцкий Андрей</v>
      </c>
      <c r="H18" s="63" t="str">
        <f>B12</f>
        <v>Стоцкий Андрей</v>
      </c>
      <c r="I18" s="63"/>
      <c r="J18" s="63"/>
    </row>
    <row r="19" spans="2:14">
      <c r="B19" s="1">
        <v>1</v>
      </c>
      <c r="C19" s="64">
        <v>43.16</v>
      </c>
      <c r="D19" s="65">
        <v>43.21</v>
      </c>
      <c r="E19" s="65">
        <v>42.95</v>
      </c>
      <c r="F19" s="65">
        <v>43.15</v>
      </c>
      <c r="G19" s="65">
        <v>90.96</v>
      </c>
      <c r="H19" s="65">
        <v>44.92</v>
      </c>
      <c r="I19" s="196"/>
      <c r="J19" s="197"/>
      <c r="K19" s="194"/>
      <c r="M19" s="2"/>
      <c r="N19" s="2"/>
    </row>
    <row r="20" spans="2:14">
      <c r="B20" s="1">
        <v>2</v>
      </c>
      <c r="C20" s="66">
        <v>42.64</v>
      </c>
      <c r="D20" s="67">
        <v>42.54</v>
      </c>
      <c r="E20" s="67">
        <v>42.56</v>
      </c>
      <c r="F20" s="67">
        <v>42.66</v>
      </c>
      <c r="G20" s="67">
        <v>43</v>
      </c>
      <c r="H20" s="67">
        <v>42.95</v>
      </c>
      <c r="I20" s="194"/>
      <c r="J20" s="198"/>
      <c r="K20" s="194"/>
      <c r="M20" s="3"/>
      <c r="N20" s="3"/>
    </row>
    <row r="21" spans="2:14">
      <c r="B21" s="1">
        <v>3</v>
      </c>
      <c r="C21" s="66">
        <v>43.27</v>
      </c>
      <c r="D21" s="67">
        <v>42.65</v>
      </c>
      <c r="E21" s="67">
        <v>42.48</v>
      </c>
      <c r="F21" s="67">
        <v>42.73</v>
      </c>
      <c r="G21" s="67">
        <v>42.3</v>
      </c>
      <c r="H21" s="67">
        <v>44.1</v>
      </c>
      <c r="I21" s="194"/>
      <c r="J21" s="198"/>
      <c r="K21" s="194"/>
      <c r="M21" s="3"/>
      <c r="N21" s="3"/>
    </row>
    <row r="22" spans="2:14">
      <c r="B22" s="1">
        <v>4</v>
      </c>
      <c r="C22" s="66">
        <v>45.1</v>
      </c>
      <c r="D22" s="67">
        <v>42.62</v>
      </c>
      <c r="E22" s="67">
        <v>42.55</v>
      </c>
      <c r="F22" s="67">
        <v>42.77</v>
      </c>
      <c r="G22" s="67">
        <v>42.32</v>
      </c>
      <c r="H22" s="67">
        <v>43.08</v>
      </c>
      <c r="I22" s="194"/>
      <c r="J22" s="198"/>
      <c r="K22" s="194"/>
      <c r="M22" s="3"/>
      <c r="N22" s="3"/>
    </row>
    <row r="23" spans="2:14">
      <c r="B23" s="1">
        <v>5</v>
      </c>
      <c r="C23" s="66">
        <v>45.17</v>
      </c>
      <c r="D23" s="67">
        <v>42.6</v>
      </c>
      <c r="E23" s="67">
        <v>42.69</v>
      </c>
      <c r="F23" s="67">
        <v>42.82</v>
      </c>
      <c r="G23" s="67">
        <v>42.41</v>
      </c>
      <c r="H23" s="67">
        <v>42.52</v>
      </c>
      <c r="I23" s="194"/>
      <c r="J23" s="198"/>
      <c r="K23" s="194"/>
    </row>
    <row r="24" spans="2:14">
      <c r="B24" s="1">
        <v>6</v>
      </c>
      <c r="C24" s="66">
        <v>43.18</v>
      </c>
      <c r="D24" s="67">
        <v>42.66</v>
      </c>
      <c r="E24" s="67">
        <v>42.73</v>
      </c>
      <c r="F24" s="67">
        <v>42.85</v>
      </c>
      <c r="G24" s="67">
        <v>42.32</v>
      </c>
      <c r="H24" s="67">
        <v>42.57</v>
      </c>
      <c r="I24" s="194"/>
      <c r="J24" s="198"/>
      <c r="K24" s="194"/>
    </row>
    <row r="25" spans="2:14">
      <c r="B25" s="1">
        <v>7</v>
      </c>
      <c r="C25" s="66">
        <v>44.31</v>
      </c>
      <c r="D25" s="67">
        <v>42.51</v>
      </c>
      <c r="E25" s="67">
        <v>42.44</v>
      </c>
      <c r="F25" s="67">
        <v>42.79</v>
      </c>
      <c r="G25" s="67">
        <v>42.29</v>
      </c>
      <c r="H25" s="67">
        <v>42.63</v>
      </c>
      <c r="I25" s="194"/>
      <c r="J25" s="198"/>
      <c r="K25" s="194"/>
    </row>
    <row r="26" spans="2:14">
      <c r="B26" s="1">
        <v>8</v>
      </c>
      <c r="C26" s="66">
        <v>43.29</v>
      </c>
      <c r="D26" s="67">
        <v>42.37</v>
      </c>
      <c r="E26" s="67">
        <v>42.44</v>
      </c>
      <c r="F26" s="67">
        <v>42.72</v>
      </c>
      <c r="G26" s="67">
        <v>42.26</v>
      </c>
      <c r="H26" s="67">
        <v>42.59</v>
      </c>
      <c r="I26" s="194"/>
      <c r="J26" s="198"/>
      <c r="K26" s="194"/>
    </row>
    <row r="27" spans="2:14">
      <c r="B27" s="1">
        <v>9</v>
      </c>
      <c r="C27" s="81">
        <v>42.29</v>
      </c>
      <c r="D27" s="67">
        <v>42.46</v>
      </c>
      <c r="E27" s="67">
        <v>42.6</v>
      </c>
      <c r="F27" s="67">
        <v>42.61</v>
      </c>
      <c r="G27" s="67">
        <v>42.47</v>
      </c>
      <c r="H27" s="67">
        <v>42.59</v>
      </c>
      <c r="I27" s="194"/>
      <c r="J27" s="198"/>
      <c r="K27" s="194"/>
    </row>
    <row r="28" spans="2:14">
      <c r="B28" s="1">
        <v>10</v>
      </c>
      <c r="C28" s="66">
        <v>43.36</v>
      </c>
      <c r="D28" s="67">
        <v>42.58</v>
      </c>
      <c r="E28" s="67">
        <v>42.59</v>
      </c>
      <c r="F28" s="67">
        <v>42.66</v>
      </c>
      <c r="G28" s="67">
        <v>42.36</v>
      </c>
      <c r="H28" s="67">
        <v>42.59</v>
      </c>
      <c r="I28" s="194"/>
      <c r="J28" s="198"/>
      <c r="K28" s="194"/>
    </row>
    <row r="29" spans="2:14">
      <c r="B29" s="1">
        <v>11</v>
      </c>
      <c r="C29" s="66">
        <v>42.19</v>
      </c>
      <c r="D29" s="67">
        <v>42.99</v>
      </c>
      <c r="E29" s="67">
        <v>42.47</v>
      </c>
      <c r="F29" s="67">
        <v>42.54</v>
      </c>
      <c r="G29" s="67">
        <v>42.49</v>
      </c>
      <c r="H29" s="67">
        <v>42.86</v>
      </c>
      <c r="I29" s="194"/>
      <c r="J29" s="198"/>
      <c r="K29" s="194"/>
    </row>
    <row r="30" spans="2:14">
      <c r="B30" s="1">
        <v>12</v>
      </c>
      <c r="C30" s="66">
        <v>42.27</v>
      </c>
      <c r="D30" s="67">
        <v>42.53</v>
      </c>
      <c r="E30" s="67">
        <v>42.46</v>
      </c>
      <c r="F30" s="67">
        <v>42.54</v>
      </c>
      <c r="G30" s="67">
        <v>42.16</v>
      </c>
      <c r="H30" s="67">
        <v>43.52</v>
      </c>
      <c r="I30" s="194"/>
      <c r="J30" s="198"/>
      <c r="K30" s="194"/>
    </row>
    <row r="31" spans="2:14">
      <c r="B31" s="1">
        <v>13</v>
      </c>
      <c r="C31" s="66">
        <v>42.34</v>
      </c>
      <c r="D31" s="67">
        <v>42.59</v>
      </c>
      <c r="E31" s="67">
        <v>42.48</v>
      </c>
      <c r="F31" s="67">
        <v>42.46</v>
      </c>
      <c r="G31" s="67">
        <v>42.5</v>
      </c>
      <c r="H31" s="67">
        <v>43.02</v>
      </c>
      <c r="I31" s="194"/>
      <c r="J31" s="198"/>
      <c r="K31" s="195"/>
      <c r="L31" s="1"/>
    </row>
    <row r="32" spans="2:14">
      <c r="B32" s="1">
        <v>14</v>
      </c>
      <c r="C32" s="70">
        <v>42.21</v>
      </c>
      <c r="D32" s="67">
        <v>42.55</v>
      </c>
      <c r="E32" s="67">
        <v>42.41</v>
      </c>
      <c r="F32" s="67">
        <v>42.56</v>
      </c>
      <c r="G32" s="67">
        <v>42.33</v>
      </c>
      <c r="H32" s="67">
        <v>43.35</v>
      </c>
      <c r="I32" s="194"/>
      <c r="J32" s="198"/>
      <c r="K32" s="195"/>
      <c r="L32" s="1"/>
    </row>
    <row r="33" spans="2:12">
      <c r="B33" s="1">
        <v>15</v>
      </c>
      <c r="C33" s="66">
        <v>42.17</v>
      </c>
      <c r="D33" s="67">
        <v>42.5</v>
      </c>
      <c r="E33" s="67">
        <v>42.63</v>
      </c>
      <c r="F33" s="67">
        <v>42.87</v>
      </c>
      <c r="G33" s="67">
        <v>42.18</v>
      </c>
      <c r="H33" s="67">
        <v>42.99</v>
      </c>
      <c r="I33" s="194"/>
      <c r="J33" s="198"/>
      <c r="K33" s="195"/>
      <c r="L33" s="1"/>
    </row>
    <row r="34" spans="2:12">
      <c r="B34" s="1">
        <v>16</v>
      </c>
      <c r="C34" s="66">
        <v>42.23</v>
      </c>
      <c r="D34" s="89">
        <v>42.54</v>
      </c>
      <c r="E34" s="67">
        <v>42.39</v>
      </c>
      <c r="F34" s="67">
        <v>42.96</v>
      </c>
      <c r="G34" s="67">
        <v>42.37</v>
      </c>
      <c r="H34" s="67">
        <v>42.69</v>
      </c>
      <c r="I34" s="194"/>
      <c r="J34" s="198"/>
      <c r="K34" s="195"/>
      <c r="L34" s="1"/>
    </row>
    <row r="35" spans="2:12">
      <c r="B35" s="1">
        <v>17</v>
      </c>
      <c r="C35" s="66">
        <v>42.11</v>
      </c>
      <c r="D35" s="67">
        <v>42.65</v>
      </c>
      <c r="E35" s="67">
        <v>42.46</v>
      </c>
      <c r="F35" s="67">
        <v>42.61</v>
      </c>
      <c r="G35" s="67">
        <v>43.08</v>
      </c>
      <c r="H35" s="67">
        <v>42.68</v>
      </c>
      <c r="I35" s="194"/>
      <c r="J35" s="198"/>
      <c r="K35" s="195"/>
      <c r="L35" s="1"/>
    </row>
    <row r="36" spans="2:12">
      <c r="B36" s="1">
        <v>18</v>
      </c>
      <c r="C36" s="66">
        <v>42.06</v>
      </c>
      <c r="D36" s="67">
        <v>42.64</v>
      </c>
      <c r="E36" s="67">
        <v>42.56</v>
      </c>
      <c r="F36" s="67">
        <v>42.59</v>
      </c>
      <c r="G36" s="67">
        <v>42.22</v>
      </c>
      <c r="H36" s="67">
        <v>42.74</v>
      </c>
      <c r="I36" s="194"/>
      <c r="J36" s="198"/>
      <c r="K36" s="195"/>
      <c r="L36" s="1"/>
    </row>
    <row r="37" spans="2:12">
      <c r="B37" s="1">
        <v>19</v>
      </c>
      <c r="C37" s="66">
        <v>42.01</v>
      </c>
      <c r="D37" s="67">
        <v>42.6</v>
      </c>
      <c r="E37" s="67">
        <v>42.53</v>
      </c>
      <c r="F37" s="67">
        <v>42.48</v>
      </c>
      <c r="G37" s="67">
        <v>42.37</v>
      </c>
      <c r="H37" s="67">
        <v>43.37</v>
      </c>
      <c r="I37" s="194"/>
      <c r="J37" s="198"/>
      <c r="K37" s="195"/>
      <c r="L37" s="1"/>
    </row>
    <row r="38" spans="2:12">
      <c r="B38" s="1">
        <v>20</v>
      </c>
      <c r="C38" s="66">
        <v>42.41</v>
      </c>
      <c r="D38" s="67">
        <v>42.37</v>
      </c>
      <c r="E38" s="67">
        <v>42.55</v>
      </c>
      <c r="F38" s="67">
        <v>42.67</v>
      </c>
      <c r="G38" s="67">
        <v>42.35</v>
      </c>
      <c r="H38" s="67">
        <v>42.84</v>
      </c>
      <c r="I38" s="194"/>
      <c r="J38" s="198"/>
      <c r="K38" s="195"/>
      <c r="L38" s="1"/>
    </row>
    <row r="39" spans="2:12">
      <c r="B39" s="1">
        <v>21</v>
      </c>
      <c r="C39" s="66">
        <v>42.13</v>
      </c>
      <c r="D39" s="67">
        <v>42.62</v>
      </c>
      <c r="E39" s="67">
        <v>42.52</v>
      </c>
      <c r="F39" s="67">
        <v>42.69</v>
      </c>
      <c r="G39" s="67">
        <v>42.44</v>
      </c>
      <c r="H39" s="67">
        <v>42.84</v>
      </c>
      <c r="I39" s="194"/>
      <c r="J39" s="198"/>
      <c r="K39" s="195"/>
      <c r="L39" s="1"/>
    </row>
    <row r="40" spans="2:12">
      <c r="B40" s="1">
        <v>22</v>
      </c>
      <c r="C40" s="66">
        <v>42.19</v>
      </c>
      <c r="D40" s="67">
        <v>42.48</v>
      </c>
      <c r="E40" s="67">
        <v>42.49</v>
      </c>
      <c r="F40" s="67">
        <v>42.56</v>
      </c>
      <c r="G40" s="67">
        <v>42.32</v>
      </c>
      <c r="H40" s="67"/>
      <c r="I40" s="194"/>
      <c r="J40" s="198"/>
      <c r="K40" s="195"/>
      <c r="L40" s="1"/>
    </row>
    <row r="41" spans="2:12">
      <c r="B41" s="1">
        <v>23</v>
      </c>
      <c r="C41" s="66">
        <v>42.25</v>
      </c>
      <c r="D41" s="67">
        <v>42.45</v>
      </c>
      <c r="E41" s="67">
        <v>42.61</v>
      </c>
      <c r="F41" s="67">
        <v>42.62</v>
      </c>
      <c r="G41" s="67">
        <v>42.34</v>
      </c>
      <c r="H41" s="67"/>
      <c r="I41" s="194"/>
      <c r="J41" s="198"/>
      <c r="K41" s="195"/>
      <c r="L41" s="1"/>
    </row>
    <row r="42" spans="2:12">
      <c r="B42" s="1">
        <v>24</v>
      </c>
      <c r="C42" s="66">
        <v>42.06</v>
      </c>
      <c r="D42" s="67">
        <v>42.54</v>
      </c>
      <c r="E42" s="67">
        <v>42.57</v>
      </c>
      <c r="F42" s="67">
        <v>42.78</v>
      </c>
      <c r="G42" s="67">
        <v>42.46</v>
      </c>
      <c r="H42" s="67"/>
      <c r="I42" s="194"/>
      <c r="J42" s="198"/>
      <c r="K42" s="195"/>
      <c r="L42" s="1"/>
    </row>
    <row r="43" spans="2:12">
      <c r="B43" s="1">
        <v>25</v>
      </c>
      <c r="C43" s="66">
        <v>42.23</v>
      </c>
      <c r="D43" s="67">
        <v>42.45</v>
      </c>
      <c r="E43" s="67">
        <v>42.73</v>
      </c>
      <c r="F43" s="67">
        <v>42.77</v>
      </c>
      <c r="G43" s="67">
        <v>42.55</v>
      </c>
      <c r="H43" s="67"/>
      <c r="I43" s="194"/>
      <c r="J43" s="198"/>
      <c r="K43" s="195"/>
      <c r="L43" s="1"/>
    </row>
    <row r="44" spans="2:12">
      <c r="B44" s="1">
        <v>26</v>
      </c>
      <c r="C44" s="66">
        <v>42.33</v>
      </c>
      <c r="D44" s="67">
        <v>42.37</v>
      </c>
      <c r="E44" s="67">
        <v>42.49</v>
      </c>
      <c r="F44" s="67">
        <v>42.86</v>
      </c>
      <c r="G44" s="67">
        <v>43.15</v>
      </c>
      <c r="H44" s="67"/>
      <c r="I44" s="194"/>
      <c r="J44" s="198"/>
      <c r="K44" s="195"/>
      <c r="L44" s="1"/>
    </row>
    <row r="45" spans="2:12">
      <c r="B45" s="1">
        <v>27</v>
      </c>
      <c r="C45" s="66">
        <v>42.04</v>
      </c>
      <c r="D45" s="67">
        <v>42.85</v>
      </c>
      <c r="E45" s="67">
        <v>42.43</v>
      </c>
      <c r="F45" s="67">
        <v>43.12</v>
      </c>
      <c r="G45" s="67">
        <v>42.35</v>
      </c>
      <c r="H45" s="67"/>
      <c r="I45" s="194"/>
      <c r="J45" s="198"/>
      <c r="K45" s="195"/>
      <c r="L45" s="1"/>
    </row>
    <row r="46" spans="2:12">
      <c r="B46" s="1">
        <v>28</v>
      </c>
      <c r="C46" s="66">
        <v>42.28</v>
      </c>
      <c r="D46" s="67">
        <v>42.79</v>
      </c>
      <c r="E46" s="67">
        <v>42.5</v>
      </c>
      <c r="F46" s="67">
        <v>42.77</v>
      </c>
      <c r="G46" s="67">
        <v>42.43</v>
      </c>
      <c r="H46" s="67"/>
      <c r="I46" s="194"/>
      <c r="J46" s="198"/>
      <c r="K46" s="195"/>
      <c r="L46" s="1"/>
    </row>
    <row r="47" spans="2:12">
      <c r="B47" s="1">
        <v>29</v>
      </c>
      <c r="C47" s="66">
        <v>42.09</v>
      </c>
      <c r="D47" s="67">
        <v>42.6</v>
      </c>
      <c r="E47" s="67">
        <v>42.66</v>
      </c>
      <c r="F47" s="67">
        <v>43.43</v>
      </c>
      <c r="G47" s="67">
        <v>42.26</v>
      </c>
      <c r="H47" s="67"/>
      <c r="I47" s="194"/>
      <c r="J47" s="198"/>
      <c r="K47" s="195"/>
      <c r="L47" s="1"/>
    </row>
    <row r="48" spans="2:12">
      <c r="B48" s="1">
        <v>30</v>
      </c>
      <c r="C48" s="66">
        <v>42.26</v>
      </c>
      <c r="D48" s="67">
        <v>42.4</v>
      </c>
      <c r="E48" s="67">
        <v>42.66</v>
      </c>
      <c r="F48" s="67">
        <v>42.78</v>
      </c>
      <c r="G48" s="67">
        <v>42.5</v>
      </c>
      <c r="H48" s="67"/>
      <c r="I48" s="194"/>
      <c r="J48" s="198"/>
      <c r="K48" s="195"/>
      <c r="L48" s="1"/>
    </row>
    <row r="49" spans="2:12">
      <c r="B49" s="1">
        <v>31</v>
      </c>
      <c r="C49" s="66">
        <v>42.04</v>
      </c>
      <c r="D49" s="67">
        <v>42.44</v>
      </c>
      <c r="E49" s="67">
        <v>42.69</v>
      </c>
      <c r="F49" s="67">
        <v>42.79</v>
      </c>
      <c r="G49" s="67">
        <v>42.4</v>
      </c>
      <c r="H49" s="67"/>
      <c r="I49" s="194"/>
      <c r="J49" s="198"/>
      <c r="K49" s="195"/>
      <c r="L49" s="1"/>
    </row>
    <row r="50" spans="2:12">
      <c r="B50" s="1">
        <v>32</v>
      </c>
      <c r="C50" s="66">
        <v>42.15</v>
      </c>
      <c r="D50" s="67">
        <v>42.6</v>
      </c>
      <c r="E50" s="67">
        <v>42.54</v>
      </c>
      <c r="F50" s="67">
        <v>42.98</v>
      </c>
      <c r="G50" s="67">
        <v>42.46</v>
      </c>
      <c r="H50" s="67"/>
      <c r="I50" s="194"/>
      <c r="J50" s="198"/>
      <c r="K50" s="195"/>
      <c r="L50" s="1"/>
    </row>
    <row r="51" spans="2:12">
      <c r="B51" s="1">
        <v>33</v>
      </c>
      <c r="C51" s="66">
        <v>42.31</v>
      </c>
      <c r="D51" s="67">
        <v>42.35</v>
      </c>
      <c r="E51" s="67">
        <v>42.95</v>
      </c>
      <c r="F51" s="67">
        <v>42.72</v>
      </c>
      <c r="G51" s="67">
        <v>42.39</v>
      </c>
      <c r="H51" s="67"/>
      <c r="I51" s="194"/>
      <c r="J51" s="198"/>
      <c r="K51" s="195"/>
      <c r="L51" s="1"/>
    </row>
    <row r="52" spans="2:12">
      <c r="B52" s="1">
        <v>34</v>
      </c>
      <c r="C52" s="66">
        <v>42.5</v>
      </c>
      <c r="D52" s="67">
        <v>42.47</v>
      </c>
      <c r="E52" s="67">
        <v>42.54</v>
      </c>
      <c r="F52" s="67">
        <v>42.86</v>
      </c>
      <c r="G52" s="67">
        <v>42.19</v>
      </c>
      <c r="H52" s="67"/>
      <c r="I52" s="194"/>
      <c r="J52" s="198"/>
      <c r="K52" s="195"/>
      <c r="L52" s="1"/>
    </row>
    <row r="53" spans="2:12">
      <c r="B53" s="1">
        <v>35</v>
      </c>
      <c r="C53" s="66">
        <v>42.58</v>
      </c>
      <c r="D53" s="67">
        <v>42.65</v>
      </c>
      <c r="E53" s="67">
        <v>42.53</v>
      </c>
      <c r="F53" s="67">
        <v>42.61</v>
      </c>
      <c r="G53" s="67">
        <v>42.53</v>
      </c>
      <c r="H53" s="67"/>
      <c r="I53" s="194"/>
      <c r="J53" s="198"/>
      <c r="K53" s="195"/>
      <c r="L53" s="1"/>
    </row>
    <row r="54" spans="2:12">
      <c r="B54" s="1">
        <v>36</v>
      </c>
      <c r="C54" s="66">
        <v>42.49</v>
      </c>
      <c r="D54" s="67">
        <v>42.38</v>
      </c>
      <c r="E54" s="67">
        <v>42.41</v>
      </c>
      <c r="F54" s="67">
        <v>42.85</v>
      </c>
      <c r="G54" s="67">
        <v>42.53</v>
      </c>
      <c r="H54" s="67"/>
      <c r="I54" s="194"/>
      <c r="J54" s="198"/>
      <c r="K54" s="195"/>
      <c r="L54" s="1"/>
    </row>
    <row r="55" spans="2:12">
      <c r="B55" s="1">
        <v>37</v>
      </c>
      <c r="C55" s="66">
        <v>42.55</v>
      </c>
      <c r="D55" s="67">
        <v>42.55</v>
      </c>
      <c r="E55" s="67">
        <v>42.42</v>
      </c>
      <c r="F55" s="67"/>
      <c r="G55" s="67">
        <v>42.31</v>
      </c>
      <c r="H55" s="67"/>
      <c r="I55" s="194"/>
      <c r="J55" s="198"/>
      <c r="K55" s="195"/>
      <c r="L55" s="1"/>
    </row>
    <row r="56" spans="2:12">
      <c r="B56" s="1">
        <v>38</v>
      </c>
      <c r="C56" s="66">
        <v>43.17</v>
      </c>
      <c r="D56" s="67">
        <v>42.5</v>
      </c>
      <c r="E56" s="67">
        <v>42.44</v>
      </c>
      <c r="F56" s="67"/>
      <c r="G56" s="67">
        <v>42.33</v>
      </c>
      <c r="H56" s="67"/>
      <c r="I56" s="194"/>
      <c r="J56" s="198"/>
      <c r="K56" s="195"/>
      <c r="L56" s="1"/>
    </row>
    <row r="57" spans="2:12">
      <c r="B57" s="1">
        <v>39</v>
      </c>
      <c r="C57" s="66">
        <v>42.2</v>
      </c>
      <c r="D57" s="67">
        <v>42.34</v>
      </c>
      <c r="E57" s="67">
        <v>42.84</v>
      </c>
      <c r="F57" s="67"/>
      <c r="G57" s="67">
        <v>42.33</v>
      </c>
      <c r="H57" s="67"/>
      <c r="I57" s="194"/>
      <c r="J57" s="198"/>
      <c r="K57" s="195"/>
      <c r="L57" s="1"/>
    </row>
    <row r="58" spans="2:12">
      <c r="B58" s="1">
        <v>40</v>
      </c>
      <c r="C58" s="66">
        <v>42.92</v>
      </c>
      <c r="D58" s="67">
        <v>42.53</v>
      </c>
      <c r="E58" s="67"/>
      <c r="F58" s="67"/>
      <c r="G58" s="67">
        <v>42.61</v>
      </c>
      <c r="H58" s="67"/>
      <c r="I58" s="194"/>
      <c r="J58" s="198"/>
      <c r="K58" s="195"/>
      <c r="L58" s="1"/>
    </row>
    <row r="59" spans="2:12">
      <c r="B59" s="1">
        <v>41</v>
      </c>
      <c r="C59" s="66">
        <v>42.82</v>
      </c>
      <c r="D59" s="67">
        <v>42.42</v>
      </c>
      <c r="E59" s="67"/>
      <c r="F59" s="67"/>
      <c r="G59" s="67">
        <v>42.59</v>
      </c>
      <c r="H59" s="67"/>
      <c r="I59" s="194"/>
      <c r="J59" s="198"/>
      <c r="K59" s="195"/>
      <c r="L59" s="1"/>
    </row>
    <row r="60" spans="2:12">
      <c r="B60" s="1">
        <v>42</v>
      </c>
      <c r="C60" s="66"/>
      <c r="D60" s="67">
        <v>42.4</v>
      </c>
      <c r="E60" s="67"/>
      <c r="F60" s="67"/>
      <c r="G60" s="67">
        <v>42.8</v>
      </c>
      <c r="H60" s="67"/>
      <c r="I60" s="194"/>
      <c r="J60" s="198"/>
      <c r="K60" s="195"/>
      <c r="L60" s="1"/>
    </row>
    <row r="61" spans="2:12">
      <c r="B61" s="1">
        <v>43</v>
      </c>
      <c r="C61" s="66"/>
      <c r="D61" s="67">
        <v>42.64</v>
      </c>
      <c r="E61" s="67"/>
      <c r="F61" s="67"/>
      <c r="G61" s="67">
        <v>42.47</v>
      </c>
      <c r="H61" s="67"/>
      <c r="I61" s="194"/>
      <c r="J61" s="198"/>
      <c r="K61" s="195"/>
      <c r="L61" s="1"/>
    </row>
    <row r="62" spans="2:12">
      <c r="B62" s="1">
        <v>44</v>
      </c>
      <c r="C62" s="66"/>
      <c r="D62" s="67">
        <v>42.51</v>
      </c>
      <c r="E62" s="67"/>
      <c r="F62" s="67"/>
      <c r="G62" s="67">
        <v>42.15</v>
      </c>
      <c r="H62" s="67"/>
      <c r="I62" s="194"/>
      <c r="J62" s="198"/>
      <c r="K62" s="195"/>
      <c r="L62" s="1"/>
    </row>
    <row r="63" spans="2:12">
      <c r="B63" s="1">
        <v>45</v>
      </c>
      <c r="C63" s="66"/>
      <c r="D63" s="67">
        <v>42.57</v>
      </c>
      <c r="E63" s="67"/>
      <c r="F63" s="67"/>
      <c r="G63" s="67">
        <v>42.29</v>
      </c>
      <c r="H63" s="67"/>
      <c r="I63" s="194"/>
      <c r="J63" s="198"/>
      <c r="K63" s="195"/>
      <c r="L63" s="1"/>
    </row>
    <row r="64" spans="2:12">
      <c r="B64" s="1">
        <v>46</v>
      </c>
      <c r="C64" s="66"/>
      <c r="D64" s="67">
        <v>42.48</v>
      </c>
      <c r="E64" s="67"/>
      <c r="F64" s="67"/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>
        <v>42.39</v>
      </c>
      <c r="E65" s="67"/>
      <c r="F65" s="67"/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>
        <v>42.62</v>
      </c>
      <c r="E66" s="67"/>
      <c r="F66" s="67"/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>
        <v>42.56</v>
      </c>
      <c r="E67" s="67"/>
      <c r="F67" s="67"/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>
        <v>42.44</v>
      </c>
      <c r="E68" s="67"/>
      <c r="F68" s="67"/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>
        <v>42.74</v>
      </c>
      <c r="E69" s="67"/>
      <c r="F69" s="67"/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>
        <v>42.54</v>
      </c>
      <c r="E70" s="67"/>
      <c r="F70" s="67"/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>
        <v>42.67</v>
      </c>
      <c r="E71" s="67"/>
      <c r="F71" s="67"/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>
        <v>42.53</v>
      </c>
      <c r="E72" s="67"/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C13" sqref="C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100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44</v>
      </c>
      <c r="C8" s="167">
        <v>11</v>
      </c>
      <c r="D8" s="155">
        <f>COUNTA(C19:C83)</f>
        <v>42</v>
      </c>
      <c r="E8" s="172">
        <f>COUNTA(C19:C83)</f>
        <v>42</v>
      </c>
      <c r="F8" s="225">
        <f>MIN(C19:C82)</f>
        <v>42.19</v>
      </c>
      <c r="G8" s="229">
        <f>AVERAGE(C19:C85)</f>
        <v>42.680952380952377</v>
      </c>
      <c r="H8" s="212">
        <v>0</v>
      </c>
      <c r="I8" s="176">
        <f>G8-F8</f>
        <v>0.49095238095237903</v>
      </c>
      <c r="J8" s="181">
        <v>2.1238425925925924E-2</v>
      </c>
      <c r="K8" s="218">
        <f>J8</f>
        <v>2.1238425925925924E-2</v>
      </c>
      <c r="L8" s="189">
        <f>K8</f>
        <v>2.1238425925925924E-2</v>
      </c>
      <c r="M8" s="205" t="s">
        <v>139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39</v>
      </c>
      <c r="C9" s="168" t="s">
        <v>122</v>
      </c>
      <c r="D9" s="50">
        <f>COUNTA(D19:D83)+D8+1</f>
        <v>97</v>
      </c>
      <c r="E9" s="173">
        <f>COUNTA(D19:D83)+1</f>
        <v>55</v>
      </c>
      <c r="F9" s="232">
        <f>MIN(D19:D82)</f>
        <v>42.54</v>
      </c>
      <c r="G9" s="215">
        <f>AVERAGE(D19:D84)</f>
        <v>42.789444444444456</v>
      </c>
      <c r="H9" s="213">
        <v>6</v>
      </c>
      <c r="I9" s="177">
        <f>G9-F9</f>
        <v>0.24944444444445679</v>
      </c>
      <c r="J9" s="182">
        <v>4.9583333333333333E-2</v>
      </c>
      <c r="K9" s="190">
        <f>J9-J8</f>
        <v>2.8344907407407409E-2</v>
      </c>
      <c r="L9" s="191">
        <f>K9</f>
        <v>2.8344907407407409E-2</v>
      </c>
      <c r="M9" s="206" t="s">
        <v>156</v>
      </c>
      <c r="N9" s="158" t="s">
        <v>187</v>
      </c>
      <c r="O9" s="220" t="s">
        <v>188</v>
      </c>
      <c r="P9" s="49"/>
    </row>
    <row r="10" spans="1:16" s="3" customFormat="1" ht="30" customHeight="1" thickBot="1">
      <c r="A10" s="165">
        <v>3</v>
      </c>
      <c r="B10" s="203" t="s">
        <v>39</v>
      </c>
      <c r="C10" s="168" t="s">
        <v>129</v>
      </c>
      <c r="D10" s="50">
        <f>COUNTA(E19:E83)+D9+1</f>
        <v>157</v>
      </c>
      <c r="E10" s="173">
        <f>COUNTA(E19:E83)+1</f>
        <v>60</v>
      </c>
      <c r="F10" s="233">
        <f>MIN(E19:E84)</f>
        <v>42.2</v>
      </c>
      <c r="G10" s="222">
        <f>AVERAGE(E19:E85)</f>
        <v>42.571016949152551</v>
      </c>
      <c r="H10" s="213">
        <v>3</v>
      </c>
      <c r="I10" s="177">
        <f t="shared" ref="I10:I13" si="0">G10-F10</f>
        <v>0.37101694915254768</v>
      </c>
      <c r="J10" s="182">
        <v>8.0312499999999995E-2</v>
      </c>
      <c r="K10" s="190">
        <f>J10-J9</f>
        <v>3.0729166666666662E-2</v>
      </c>
      <c r="L10" s="221">
        <f>K10+L9</f>
        <v>5.9074074074074071E-2</v>
      </c>
      <c r="M10" s="206" t="s">
        <v>173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44</v>
      </c>
      <c r="C11" s="168" t="s">
        <v>201</v>
      </c>
      <c r="D11" s="50">
        <f>COUNTA(F19:F83)+D10+1</f>
        <v>197</v>
      </c>
      <c r="E11" s="173">
        <f>COUNTA(F19:F83)+1</f>
        <v>40</v>
      </c>
      <c r="F11" s="224">
        <f>MIN(F19:F84)</f>
        <v>42.36</v>
      </c>
      <c r="G11" s="177">
        <f>AVERAGE(F19:F84)</f>
        <v>42.660769230769233</v>
      </c>
      <c r="H11" s="213">
        <v>1</v>
      </c>
      <c r="I11" s="177">
        <f t="shared" si="0"/>
        <v>0.30076923076923379</v>
      </c>
      <c r="J11" s="182">
        <v>0.10115740740740742</v>
      </c>
      <c r="K11" s="190">
        <f>J11-J10</f>
        <v>2.0844907407407423E-2</v>
      </c>
      <c r="L11" s="191">
        <f>K11+L8</f>
        <v>4.2083333333333348E-2</v>
      </c>
      <c r="M11" s="206" t="s">
        <v>175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44</v>
      </c>
      <c r="C12" s="169" t="s">
        <v>191</v>
      </c>
      <c r="D12" s="50">
        <f>COUNTA(G19:G83)+D11+1</f>
        <v>216</v>
      </c>
      <c r="E12" s="173">
        <f>COUNTA(G19:G83)+1</f>
        <v>19</v>
      </c>
      <c r="F12" s="178">
        <f>MIN(G19:G84)</f>
        <v>42.63</v>
      </c>
      <c r="G12" s="177">
        <f>AVERAGE(G19:G84)</f>
        <v>42.836111111111101</v>
      </c>
      <c r="H12" s="213">
        <v>7</v>
      </c>
      <c r="I12" s="177">
        <f t="shared" si="0"/>
        <v>0.20611111111109892</v>
      </c>
      <c r="J12" s="182">
        <v>0.11167824074074074</v>
      </c>
      <c r="K12" s="190">
        <f>J12-J11</f>
        <v>1.0520833333333326E-2</v>
      </c>
      <c r="L12" s="191">
        <f>K12+L11</f>
        <v>5.2604166666666674E-2</v>
      </c>
      <c r="M12" s="206" t="s">
        <v>184</v>
      </c>
      <c r="N12" s="157"/>
      <c r="O12" s="128"/>
    </row>
    <row r="13" spans="1:16" s="3" customFormat="1" ht="30" customHeight="1" thickBot="1">
      <c r="A13" s="166" t="s">
        <v>37</v>
      </c>
      <c r="B13" s="204" t="s">
        <v>44</v>
      </c>
      <c r="C13" s="170" t="s">
        <v>190</v>
      </c>
      <c r="D13" s="207">
        <f>COUNTA(H19:H83)+D12+1</f>
        <v>241</v>
      </c>
      <c r="E13" s="174">
        <f>COUNTA(H19:H92)+1</f>
        <v>25</v>
      </c>
      <c r="F13" s="179">
        <f>MIN(H19:H77)</f>
        <v>42.62</v>
      </c>
      <c r="G13" s="180">
        <f>AVERAGE(H19:H77)</f>
        <v>42.917916666666663</v>
      </c>
      <c r="H13" s="214">
        <v>1</v>
      </c>
      <c r="I13" s="180">
        <f t="shared" si="0"/>
        <v>0.29791666666666572</v>
      </c>
      <c r="J13" s="183" t="str">
        <f>'Общие результаты'!G6</f>
        <v>3:00:05</v>
      </c>
      <c r="K13" s="192">
        <f>J13-J12</f>
        <v>1.3379629629629644E-2</v>
      </c>
      <c r="L13" s="193">
        <f>K13+L12</f>
        <v>6.5983796296296318E-2</v>
      </c>
      <c r="M13" s="185"/>
      <c r="N13" s="238" t="s">
        <v>187</v>
      </c>
      <c r="O13" s="234" t="s">
        <v>232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AVERAGE(F8,F11,F12,F13)</f>
        <v>42.45</v>
      </c>
      <c r="G14" s="83">
        <f>AVERAGE(G8,G11,G12,G13)</f>
        <v>42.77393734737484</v>
      </c>
      <c r="H14" s="136" t="s">
        <v>202</v>
      </c>
      <c r="I14" s="84">
        <f>AVERAGE(I8,I11,I12,I13)</f>
        <v>0.32393734737484436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AVERAGE(F9,F10)</f>
        <v>42.370000000000005</v>
      </c>
      <c r="G15" s="56">
        <f>AVERAGE(G9,G10)</f>
        <v>42.680230696798503</v>
      </c>
      <c r="H15" s="137" t="s">
        <v>203</v>
      </c>
      <c r="I15" s="57">
        <f>AVERAGE(I9,I10)</f>
        <v>0.31023069679850224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42.423333333333332</v>
      </c>
      <c r="G16" s="60">
        <f>AVERAGE(C19:H95)</f>
        <v>42.710889830508506</v>
      </c>
      <c r="H16" s="61"/>
      <c r="I16" s="62">
        <f>AVERAGE(I8:I13)</f>
        <v>0.31936846384939699</v>
      </c>
      <c r="J16" s="54"/>
      <c r="K16" s="54"/>
      <c r="L16" s="54"/>
      <c r="M16" s="58"/>
      <c r="N16" s="58"/>
    </row>
    <row r="18" spans="2:14" ht="15.75" thickBot="1">
      <c r="C18" s="63" t="str">
        <f>B8</f>
        <v>Шутка Виталий</v>
      </c>
      <c r="D18" s="63" t="str">
        <f>B9</f>
        <v>Фортуна Таня</v>
      </c>
      <c r="E18" s="63" t="str">
        <f>B10</f>
        <v>Фортуна Таня</v>
      </c>
      <c r="F18" s="63" t="str">
        <f>B11</f>
        <v>Шутка Виталий</v>
      </c>
      <c r="G18" s="63" t="str">
        <f>B12</f>
        <v>Шутка Виталий</v>
      </c>
      <c r="H18" s="63" t="str">
        <f>B12</f>
        <v>Шутка Виталий</v>
      </c>
      <c r="I18" s="63"/>
      <c r="J18" s="63"/>
    </row>
    <row r="19" spans="2:14">
      <c r="B19" s="1">
        <v>1</v>
      </c>
      <c r="C19" s="64">
        <v>42.82</v>
      </c>
      <c r="D19" s="65">
        <v>43.53</v>
      </c>
      <c r="E19" s="65">
        <v>42.95</v>
      </c>
      <c r="F19" s="65">
        <v>43.25</v>
      </c>
      <c r="G19" s="65">
        <v>43.76</v>
      </c>
      <c r="H19" s="65">
        <v>43.39</v>
      </c>
      <c r="I19" s="196"/>
      <c r="J19" s="197"/>
      <c r="K19" s="194"/>
      <c r="M19" s="2"/>
      <c r="N19" s="2"/>
    </row>
    <row r="20" spans="2:14">
      <c r="B20" s="1">
        <v>2</v>
      </c>
      <c r="C20" s="66">
        <v>42.56</v>
      </c>
      <c r="D20" s="67">
        <v>42.73</v>
      </c>
      <c r="E20" s="67">
        <v>42.48</v>
      </c>
      <c r="F20" s="67">
        <v>42.6</v>
      </c>
      <c r="G20" s="67">
        <v>42.84</v>
      </c>
      <c r="H20" s="67">
        <v>42.93</v>
      </c>
      <c r="I20" s="194"/>
      <c r="J20" s="198"/>
      <c r="K20" s="194"/>
      <c r="M20" s="3"/>
      <c r="N20" s="3"/>
    </row>
    <row r="21" spans="2:14">
      <c r="B21" s="1">
        <v>3</v>
      </c>
      <c r="C21" s="66">
        <v>43.16</v>
      </c>
      <c r="D21" s="67">
        <v>42.75</v>
      </c>
      <c r="E21" s="67">
        <v>42.46</v>
      </c>
      <c r="F21" s="67">
        <v>42.7</v>
      </c>
      <c r="G21" s="67">
        <v>42.87</v>
      </c>
      <c r="H21" s="67">
        <v>42.66</v>
      </c>
      <c r="I21" s="194"/>
      <c r="J21" s="198"/>
      <c r="K21" s="194"/>
      <c r="M21" s="3"/>
      <c r="N21" s="3"/>
    </row>
    <row r="22" spans="2:14">
      <c r="B22" s="1">
        <v>4</v>
      </c>
      <c r="C22" s="66">
        <v>42.81</v>
      </c>
      <c r="D22" s="67">
        <v>42.65</v>
      </c>
      <c r="E22" s="67">
        <v>42.52</v>
      </c>
      <c r="F22" s="67">
        <v>42.81</v>
      </c>
      <c r="G22" s="67">
        <v>42.66</v>
      </c>
      <c r="H22" s="67">
        <v>42.79</v>
      </c>
      <c r="I22" s="194"/>
      <c r="J22" s="198"/>
      <c r="K22" s="194"/>
      <c r="M22" s="3"/>
      <c r="N22" s="3"/>
    </row>
    <row r="23" spans="2:14">
      <c r="B23" s="1">
        <v>5</v>
      </c>
      <c r="C23" s="66">
        <v>42.69</v>
      </c>
      <c r="D23" s="67">
        <v>42.92</v>
      </c>
      <c r="E23" s="67">
        <v>42.61</v>
      </c>
      <c r="F23" s="67">
        <v>42.53</v>
      </c>
      <c r="G23" s="67">
        <v>42.92</v>
      </c>
      <c r="H23" s="67">
        <v>43.55</v>
      </c>
      <c r="I23" s="194"/>
      <c r="J23" s="198"/>
      <c r="K23" s="194"/>
    </row>
    <row r="24" spans="2:14">
      <c r="B24" s="1">
        <v>6</v>
      </c>
      <c r="C24" s="66">
        <v>42.39</v>
      </c>
      <c r="D24" s="67">
        <v>42.81</v>
      </c>
      <c r="E24" s="67">
        <v>42.44</v>
      </c>
      <c r="F24" s="67">
        <v>42.61</v>
      </c>
      <c r="G24" s="67">
        <v>42.63</v>
      </c>
      <c r="H24" s="67">
        <v>42.9</v>
      </c>
      <c r="I24" s="194"/>
      <c r="J24" s="198"/>
      <c r="K24" s="194"/>
    </row>
    <row r="25" spans="2:14">
      <c r="B25" s="1">
        <v>7</v>
      </c>
      <c r="C25" s="66">
        <v>42.32</v>
      </c>
      <c r="D25" s="67">
        <v>42.69</v>
      </c>
      <c r="E25" s="67">
        <v>42.42</v>
      </c>
      <c r="F25" s="67">
        <v>42.61</v>
      </c>
      <c r="G25" s="67">
        <v>42.65</v>
      </c>
      <c r="H25" s="67">
        <v>42.79</v>
      </c>
      <c r="I25" s="194"/>
      <c r="J25" s="198"/>
      <c r="K25" s="194"/>
    </row>
    <row r="26" spans="2:14">
      <c r="B26" s="1">
        <v>8</v>
      </c>
      <c r="C26" s="66">
        <v>42.39</v>
      </c>
      <c r="D26" s="67">
        <v>42.78</v>
      </c>
      <c r="E26" s="67">
        <v>42.38</v>
      </c>
      <c r="F26" s="67">
        <v>42.54</v>
      </c>
      <c r="G26" s="67">
        <v>42.9</v>
      </c>
      <c r="H26" s="67">
        <v>42.85</v>
      </c>
      <c r="I26" s="194"/>
      <c r="J26" s="198"/>
      <c r="K26" s="194"/>
    </row>
    <row r="27" spans="2:14">
      <c r="B27" s="1">
        <v>9</v>
      </c>
      <c r="C27" s="81">
        <v>42.38</v>
      </c>
      <c r="D27" s="67">
        <v>42.8</v>
      </c>
      <c r="E27" s="67">
        <v>42.5</v>
      </c>
      <c r="F27" s="67">
        <v>42.66</v>
      </c>
      <c r="G27" s="67">
        <v>42.71</v>
      </c>
      <c r="H27" s="67">
        <v>42.96</v>
      </c>
      <c r="I27" s="194"/>
      <c r="J27" s="198"/>
      <c r="K27" s="194"/>
    </row>
    <row r="28" spans="2:14">
      <c r="B28" s="1">
        <v>10</v>
      </c>
      <c r="C28" s="66">
        <v>42.32</v>
      </c>
      <c r="D28" s="67">
        <v>42.67</v>
      </c>
      <c r="E28" s="67">
        <v>42.3</v>
      </c>
      <c r="F28" s="67">
        <v>42.54</v>
      </c>
      <c r="G28" s="67">
        <v>42.65</v>
      </c>
      <c r="H28" s="67">
        <v>42.81</v>
      </c>
      <c r="I28" s="194"/>
      <c r="J28" s="198"/>
      <c r="K28" s="194"/>
    </row>
    <row r="29" spans="2:14">
      <c r="B29" s="1">
        <v>11</v>
      </c>
      <c r="C29" s="66">
        <v>42.32</v>
      </c>
      <c r="D29" s="67">
        <v>42.63</v>
      </c>
      <c r="E29" s="67">
        <v>42.41</v>
      </c>
      <c r="F29" s="67">
        <v>42.69</v>
      </c>
      <c r="G29" s="67">
        <v>42.67</v>
      </c>
      <c r="H29" s="67">
        <v>42.96</v>
      </c>
      <c r="I29" s="194"/>
      <c r="J29" s="198"/>
      <c r="K29" s="194"/>
    </row>
    <row r="30" spans="2:14">
      <c r="B30" s="1">
        <v>12</v>
      </c>
      <c r="C30" s="66">
        <v>42.19</v>
      </c>
      <c r="D30" s="67">
        <v>42.68</v>
      </c>
      <c r="E30" s="67">
        <v>42.82</v>
      </c>
      <c r="F30" s="67">
        <v>42.61</v>
      </c>
      <c r="G30" s="67">
        <v>43.16</v>
      </c>
      <c r="H30" s="67">
        <v>42.76</v>
      </c>
      <c r="I30" s="194"/>
      <c r="J30" s="198"/>
      <c r="K30" s="194"/>
    </row>
    <row r="31" spans="2:14">
      <c r="B31" s="1">
        <v>13</v>
      </c>
      <c r="C31" s="66">
        <v>42.39</v>
      </c>
      <c r="D31" s="67">
        <v>42.67</v>
      </c>
      <c r="E31" s="67">
        <v>42.68</v>
      </c>
      <c r="F31" s="67">
        <v>42.59</v>
      </c>
      <c r="G31" s="67">
        <v>42.7</v>
      </c>
      <c r="H31" s="67">
        <v>42.74</v>
      </c>
      <c r="I31" s="194"/>
      <c r="J31" s="198"/>
      <c r="K31" s="195"/>
      <c r="L31" s="1"/>
    </row>
    <row r="32" spans="2:14">
      <c r="B32" s="1">
        <v>14</v>
      </c>
      <c r="C32" s="70">
        <v>42.43</v>
      </c>
      <c r="D32" s="67">
        <v>42.73</v>
      </c>
      <c r="E32" s="67">
        <v>42.58</v>
      </c>
      <c r="F32" s="67">
        <v>42.59</v>
      </c>
      <c r="G32" s="67">
        <v>42.64</v>
      </c>
      <c r="H32" s="67">
        <v>42.92</v>
      </c>
      <c r="I32" s="194"/>
      <c r="J32" s="198"/>
      <c r="K32" s="195"/>
      <c r="L32" s="1"/>
    </row>
    <row r="33" spans="2:12">
      <c r="B33" s="1">
        <v>15</v>
      </c>
      <c r="C33" s="66">
        <v>42.59</v>
      </c>
      <c r="D33" s="67">
        <v>42.54</v>
      </c>
      <c r="E33" s="67">
        <v>42.51</v>
      </c>
      <c r="F33" s="67">
        <v>42.83</v>
      </c>
      <c r="G33" s="67">
        <v>42.76</v>
      </c>
      <c r="H33" s="67">
        <v>42.83</v>
      </c>
      <c r="I33" s="194"/>
      <c r="J33" s="198"/>
      <c r="K33" s="195"/>
      <c r="L33" s="1"/>
    </row>
    <row r="34" spans="2:12">
      <c r="B34" s="1">
        <v>16</v>
      </c>
      <c r="C34" s="66">
        <v>42.48</v>
      </c>
      <c r="D34" s="89">
        <v>42.67</v>
      </c>
      <c r="E34" s="67">
        <v>42.97</v>
      </c>
      <c r="F34" s="67">
        <v>42.83</v>
      </c>
      <c r="G34" s="67">
        <v>42.81</v>
      </c>
      <c r="H34" s="67">
        <v>42.62</v>
      </c>
      <c r="I34" s="194"/>
      <c r="J34" s="198"/>
      <c r="K34" s="195"/>
      <c r="L34" s="1"/>
    </row>
    <row r="35" spans="2:12">
      <c r="B35" s="1">
        <v>17</v>
      </c>
      <c r="C35" s="66">
        <v>42.44</v>
      </c>
      <c r="D35" s="67">
        <v>42.84</v>
      </c>
      <c r="E35" s="67">
        <v>42.44</v>
      </c>
      <c r="F35" s="67">
        <v>42.77</v>
      </c>
      <c r="G35" s="67">
        <v>42.8</v>
      </c>
      <c r="H35" s="67">
        <v>43</v>
      </c>
      <c r="I35" s="194"/>
      <c r="J35" s="198"/>
      <c r="K35" s="195"/>
      <c r="L35" s="1"/>
    </row>
    <row r="36" spans="2:12">
      <c r="B36" s="1">
        <v>18</v>
      </c>
      <c r="C36" s="66">
        <v>42.53</v>
      </c>
      <c r="D36" s="67">
        <v>42.87</v>
      </c>
      <c r="E36" s="67">
        <v>42.55</v>
      </c>
      <c r="F36" s="67">
        <v>42.8</v>
      </c>
      <c r="G36" s="67">
        <v>42.92</v>
      </c>
      <c r="H36" s="67">
        <v>42.78</v>
      </c>
      <c r="I36" s="194"/>
      <c r="J36" s="198"/>
      <c r="K36" s="195"/>
      <c r="L36" s="1"/>
    </row>
    <row r="37" spans="2:12">
      <c r="B37" s="1">
        <v>19</v>
      </c>
      <c r="C37" s="66">
        <v>42.46</v>
      </c>
      <c r="D37" s="67">
        <v>42.88</v>
      </c>
      <c r="E37" s="67">
        <v>42.84</v>
      </c>
      <c r="F37" s="67">
        <v>42.68</v>
      </c>
      <c r="G37" s="67"/>
      <c r="H37" s="67">
        <v>42.97</v>
      </c>
      <c r="I37" s="194"/>
      <c r="J37" s="198"/>
      <c r="K37" s="195"/>
      <c r="L37" s="1"/>
    </row>
    <row r="38" spans="2:12">
      <c r="B38" s="1">
        <v>20</v>
      </c>
      <c r="C38" s="66">
        <v>42.46</v>
      </c>
      <c r="D38" s="67">
        <v>42.86</v>
      </c>
      <c r="E38" s="67">
        <v>43.59</v>
      </c>
      <c r="F38" s="67">
        <v>42.81</v>
      </c>
      <c r="G38" s="67"/>
      <c r="H38" s="67">
        <v>42.8</v>
      </c>
      <c r="I38" s="194"/>
      <c r="J38" s="198"/>
      <c r="K38" s="195"/>
      <c r="L38" s="1"/>
    </row>
    <row r="39" spans="2:12">
      <c r="B39" s="1">
        <v>21</v>
      </c>
      <c r="C39" s="66">
        <v>42.6</v>
      </c>
      <c r="D39" s="67">
        <v>42.63</v>
      </c>
      <c r="E39" s="67">
        <v>44.84</v>
      </c>
      <c r="F39" s="67">
        <v>42.86</v>
      </c>
      <c r="G39" s="67"/>
      <c r="H39" s="67">
        <v>43.14</v>
      </c>
      <c r="I39" s="194"/>
      <c r="J39" s="198"/>
      <c r="K39" s="195"/>
      <c r="L39" s="1"/>
    </row>
    <row r="40" spans="2:12">
      <c r="B40" s="1">
        <v>22</v>
      </c>
      <c r="C40" s="66">
        <v>42.62</v>
      </c>
      <c r="D40" s="67">
        <v>42.6</v>
      </c>
      <c r="E40" s="67">
        <v>42.66</v>
      </c>
      <c r="F40" s="67">
        <v>42.59</v>
      </c>
      <c r="G40" s="67"/>
      <c r="H40" s="67">
        <v>42.96</v>
      </c>
      <c r="I40" s="194"/>
      <c r="J40" s="198"/>
      <c r="K40" s="195"/>
      <c r="L40" s="1"/>
    </row>
    <row r="41" spans="2:12">
      <c r="B41" s="1">
        <v>23</v>
      </c>
      <c r="C41" s="66">
        <v>42.43</v>
      </c>
      <c r="D41" s="67">
        <v>42.75</v>
      </c>
      <c r="E41" s="67">
        <v>42.53</v>
      </c>
      <c r="F41" s="67">
        <v>42.5</v>
      </c>
      <c r="G41" s="67"/>
      <c r="H41" s="67">
        <v>43</v>
      </c>
      <c r="I41" s="194"/>
      <c r="J41" s="198"/>
      <c r="K41" s="195"/>
      <c r="L41" s="1"/>
    </row>
    <row r="42" spans="2:12">
      <c r="B42" s="1">
        <v>24</v>
      </c>
      <c r="C42" s="66">
        <v>43.02</v>
      </c>
      <c r="D42" s="67">
        <v>42.63</v>
      </c>
      <c r="E42" s="67">
        <v>42.41</v>
      </c>
      <c r="F42" s="67">
        <v>42.48</v>
      </c>
      <c r="G42" s="67"/>
      <c r="H42" s="67">
        <v>42.92</v>
      </c>
      <c r="I42" s="194"/>
      <c r="J42" s="198"/>
      <c r="K42" s="195"/>
      <c r="L42" s="1"/>
    </row>
    <row r="43" spans="2:12">
      <c r="B43" s="1">
        <v>25</v>
      </c>
      <c r="C43" s="66">
        <v>42.61</v>
      </c>
      <c r="D43" s="67">
        <v>42.66</v>
      </c>
      <c r="E43" s="67">
        <v>42.84</v>
      </c>
      <c r="F43" s="67">
        <v>42.36</v>
      </c>
      <c r="G43" s="67"/>
      <c r="H43" s="67"/>
      <c r="I43" s="194"/>
      <c r="J43" s="198"/>
      <c r="K43" s="195"/>
      <c r="L43" s="1"/>
    </row>
    <row r="44" spans="2:12">
      <c r="B44" s="1">
        <v>26</v>
      </c>
      <c r="C44" s="66">
        <v>43.4</v>
      </c>
      <c r="D44" s="67">
        <v>42.65</v>
      </c>
      <c r="E44" s="67">
        <v>42.53</v>
      </c>
      <c r="F44" s="67">
        <v>42.92</v>
      </c>
      <c r="G44" s="67"/>
      <c r="H44" s="67"/>
      <c r="I44" s="194"/>
      <c r="J44" s="198"/>
      <c r="K44" s="195"/>
      <c r="L44" s="1"/>
    </row>
    <row r="45" spans="2:12">
      <c r="B45" s="1">
        <v>27</v>
      </c>
      <c r="C45" s="66">
        <v>43.01</v>
      </c>
      <c r="D45" s="67">
        <v>42.66</v>
      </c>
      <c r="E45" s="67">
        <v>42.31</v>
      </c>
      <c r="F45" s="67">
        <v>43.07</v>
      </c>
      <c r="G45" s="67"/>
      <c r="H45" s="67"/>
      <c r="I45" s="194"/>
      <c r="J45" s="198"/>
      <c r="K45" s="195"/>
      <c r="L45" s="1"/>
    </row>
    <row r="46" spans="2:12">
      <c r="B46" s="1">
        <v>28</v>
      </c>
      <c r="C46" s="66">
        <v>42.75</v>
      </c>
      <c r="D46" s="67">
        <v>42.7</v>
      </c>
      <c r="E46" s="67">
        <v>42.42</v>
      </c>
      <c r="F46" s="67">
        <v>42.5</v>
      </c>
      <c r="G46" s="67"/>
      <c r="H46" s="67"/>
      <c r="I46" s="194"/>
      <c r="J46" s="198"/>
      <c r="K46" s="195"/>
      <c r="L46" s="1"/>
    </row>
    <row r="47" spans="2:12">
      <c r="B47" s="1">
        <v>29</v>
      </c>
      <c r="C47" s="66">
        <v>42.54</v>
      </c>
      <c r="D47" s="67">
        <v>42.88</v>
      </c>
      <c r="E47" s="67">
        <v>42.42</v>
      </c>
      <c r="F47" s="67">
        <v>42.58</v>
      </c>
      <c r="G47" s="67"/>
      <c r="H47" s="67"/>
      <c r="I47" s="194"/>
      <c r="J47" s="198"/>
      <c r="K47" s="195"/>
      <c r="L47" s="1"/>
    </row>
    <row r="48" spans="2:12">
      <c r="B48" s="1">
        <v>30</v>
      </c>
      <c r="C48" s="66">
        <v>42.71</v>
      </c>
      <c r="D48" s="67">
        <v>42.85</v>
      </c>
      <c r="E48" s="67">
        <v>42.5</v>
      </c>
      <c r="F48" s="67">
        <v>42.44</v>
      </c>
      <c r="G48" s="67"/>
      <c r="H48" s="67"/>
      <c r="I48" s="194"/>
      <c r="J48" s="198"/>
      <c r="K48" s="195"/>
      <c r="L48" s="1"/>
    </row>
    <row r="49" spans="2:12">
      <c r="B49" s="1">
        <v>31</v>
      </c>
      <c r="C49" s="66">
        <v>42.84</v>
      </c>
      <c r="D49" s="67">
        <v>42.67</v>
      </c>
      <c r="E49" s="67">
        <v>42.55</v>
      </c>
      <c r="F49" s="67">
        <v>42.74</v>
      </c>
      <c r="G49" s="67"/>
      <c r="H49" s="67"/>
      <c r="I49" s="194"/>
      <c r="J49" s="198"/>
      <c r="K49" s="195"/>
      <c r="L49" s="1"/>
    </row>
    <row r="50" spans="2:12">
      <c r="B50" s="1">
        <v>32</v>
      </c>
      <c r="C50" s="66">
        <v>42.54</v>
      </c>
      <c r="D50" s="67">
        <v>42.65</v>
      </c>
      <c r="E50" s="67">
        <v>42.38</v>
      </c>
      <c r="F50" s="67">
        <v>42.52</v>
      </c>
      <c r="G50" s="67"/>
      <c r="H50" s="67"/>
      <c r="I50" s="194"/>
      <c r="J50" s="198"/>
      <c r="K50" s="195"/>
      <c r="L50" s="1"/>
    </row>
    <row r="51" spans="2:12">
      <c r="B51" s="1">
        <v>33</v>
      </c>
      <c r="C51" s="66">
        <v>42.61</v>
      </c>
      <c r="D51" s="67">
        <v>42.76</v>
      </c>
      <c r="E51" s="67">
        <v>42.57</v>
      </c>
      <c r="F51" s="67">
        <v>42.64</v>
      </c>
      <c r="G51" s="67"/>
      <c r="H51" s="67"/>
      <c r="I51" s="194"/>
      <c r="J51" s="198"/>
      <c r="K51" s="195"/>
      <c r="L51" s="1"/>
    </row>
    <row r="52" spans="2:12">
      <c r="B52" s="1">
        <v>34</v>
      </c>
      <c r="C52" s="66">
        <v>42.68</v>
      </c>
      <c r="D52" s="67">
        <v>42.66</v>
      </c>
      <c r="E52" s="67">
        <v>42.52</v>
      </c>
      <c r="F52" s="67">
        <v>42.59</v>
      </c>
      <c r="G52" s="67"/>
      <c r="H52" s="67"/>
      <c r="I52" s="194"/>
      <c r="J52" s="198"/>
      <c r="K52" s="195"/>
      <c r="L52" s="1"/>
    </row>
    <row r="53" spans="2:12">
      <c r="B53" s="1">
        <v>35</v>
      </c>
      <c r="C53" s="66">
        <v>42.51</v>
      </c>
      <c r="D53" s="67">
        <v>42.63</v>
      </c>
      <c r="E53" s="67">
        <v>42.45</v>
      </c>
      <c r="F53" s="67">
        <v>42.72</v>
      </c>
      <c r="G53" s="67"/>
      <c r="H53" s="67"/>
      <c r="I53" s="194"/>
      <c r="J53" s="198"/>
      <c r="K53" s="195"/>
      <c r="L53" s="1"/>
    </row>
    <row r="54" spans="2:12">
      <c r="B54" s="1">
        <v>36</v>
      </c>
      <c r="C54" s="66">
        <v>42.52</v>
      </c>
      <c r="D54" s="67">
        <v>42.77</v>
      </c>
      <c r="E54" s="67">
        <v>42.49</v>
      </c>
      <c r="F54" s="67">
        <v>42.69</v>
      </c>
      <c r="G54" s="67"/>
      <c r="H54" s="67"/>
      <c r="I54" s="194"/>
      <c r="J54" s="198"/>
      <c r="K54" s="195"/>
      <c r="L54" s="1"/>
    </row>
    <row r="55" spans="2:12">
      <c r="B55" s="1">
        <v>37</v>
      </c>
      <c r="C55" s="66">
        <v>42.36</v>
      </c>
      <c r="D55" s="67">
        <v>42.82</v>
      </c>
      <c r="E55" s="67">
        <v>42.2</v>
      </c>
      <c r="F55" s="67">
        <v>42.5</v>
      </c>
      <c r="G55" s="67"/>
      <c r="H55" s="67"/>
      <c r="I55" s="194"/>
      <c r="J55" s="198"/>
      <c r="K55" s="195"/>
      <c r="L55" s="1"/>
    </row>
    <row r="56" spans="2:12">
      <c r="B56" s="1">
        <v>38</v>
      </c>
      <c r="C56" s="66">
        <v>42.87</v>
      </c>
      <c r="D56" s="67">
        <v>42.62</v>
      </c>
      <c r="E56" s="67">
        <v>42.36</v>
      </c>
      <c r="F56" s="67">
        <v>42.52</v>
      </c>
      <c r="G56" s="67"/>
      <c r="H56" s="67"/>
      <c r="I56" s="194"/>
      <c r="J56" s="198"/>
      <c r="K56" s="195"/>
      <c r="L56" s="1"/>
    </row>
    <row r="57" spans="2:12">
      <c r="B57" s="1">
        <v>39</v>
      </c>
      <c r="C57" s="66">
        <v>42.84</v>
      </c>
      <c r="D57" s="67">
        <v>42.66</v>
      </c>
      <c r="E57" s="67">
        <v>42.56</v>
      </c>
      <c r="F57" s="67">
        <v>42.5</v>
      </c>
      <c r="G57" s="67"/>
      <c r="H57" s="67"/>
      <c r="I57" s="194"/>
      <c r="J57" s="198"/>
      <c r="K57" s="195"/>
      <c r="L57" s="1"/>
    </row>
    <row r="58" spans="2:12">
      <c r="B58" s="1">
        <v>40</v>
      </c>
      <c r="C58" s="66">
        <v>43.19</v>
      </c>
      <c r="D58" s="67">
        <v>42.92</v>
      </c>
      <c r="E58" s="67">
        <v>42.58</v>
      </c>
      <c r="F58" s="67"/>
      <c r="G58" s="67"/>
      <c r="H58" s="67"/>
      <c r="I58" s="194"/>
      <c r="J58" s="198"/>
      <c r="K58" s="195"/>
      <c r="L58" s="1"/>
    </row>
    <row r="59" spans="2:12">
      <c r="B59" s="1">
        <v>41</v>
      </c>
      <c r="C59" s="66">
        <v>43.38</v>
      </c>
      <c r="D59" s="67">
        <v>42.79</v>
      </c>
      <c r="E59" s="67">
        <v>42.54</v>
      </c>
      <c r="F59" s="67"/>
      <c r="G59" s="67"/>
      <c r="H59" s="67"/>
      <c r="I59" s="194"/>
      <c r="J59" s="198"/>
      <c r="K59" s="195"/>
      <c r="L59" s="1"/>
    </row>
    <row r="60" spans="2:12">
      <c r="B60" s="1">
        <v>42</v>
      </c>
      <c r="C60" s="66">
        <v>44.44</v>
      </c>
      <c r="D60" s="67">
        <v>42.72</v>
      </c>
      <c r="E60" s="67">
        <v>42.43</v>
      </c>
      <c r="F60" s="67"/>
      <c r="G60" s="67"/>
      <c r="H60" s="67"/>
      <c r="I60" s="194"/>
      <c r="J60" s="198"/>
      <c r="K60" s="195"/>
      <c r="L60" s="1"/>
    </row>
    <row r="61" spans="2:12">
      <c r="B61" s="1">
        <v>43</v>
      </c>
      <c r="C61" s="66"/>
      <c r="D61" s="67">
        <v>43.7</v>
      </c>
      <c r="E61" s="67">
        <v>42.28</v>
      </c>
      <c r="F61" s="67"/>
      <c r="G61" s="67"/>
      <c r="H61" s="67"/>
      <c r="I61" s="194"/>
      <c r="J61" s="198"/>
      <c r="K61" s="195"/>
      <c r="L61" s="1"/>
    </row>
    <row r="62" spans="2:12">
      <c r="B62" s="1">
        <v>44</v>
      </c>
      <c r="C62" s="66"/>
      <c r="D62" s="67">
        <v>42.81</v>
      </c>
      <c r="E62" s="67">
        <v>42.41</v>
      </c>
      <c r="F62" s="67"/>
      <c r="G62" s="67"/>
      <c r="H62" s="67"/>
      <c r="I62" s="194"/>
      <c r="J62" s="198"/>
      <c r="K62" s="195"/>
      <c r="L62" s="1"/>
    </row>
    <row r="63" spans="2:12">
      <c r="B63" s="1">
        <v>45</v>
      </c>
      <c r="C63" s="66"/>
      <c r="D63" s="67">
        <v>42.79</v>
      </c>
      <c r="E63" s="67">
        <v>42.58</v>
      </c>
      <c r="F63" s="67"/>
      <c r="G63" s="67"/>
      <c r="H63" s="67"/>
      <c r="I63" s="194"/>
      <c r="J63" s="198"/>
      <c r="K63" s="195"/>
      <c r="L63" s="1"/>
    </row>
    <row r="64" spans="2:12">
      <c r="B64" s="1">
        <v>46</v>
      </c>
      <c r="C64" s="66"/>
      <c r="D64" s="67">
        <v>43.28</v>
      </c>
      <c r="E64" s="67">
        <v>42.45</v>
      </c>
      <c r="F64" s="67"/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>
        <v>42.89</v>
      </c>
      <c r="E65" s="67">
        <v>42.42</v>
      </c>
      <c r="F65" s="67"/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>
        <v>42.76</v>
      </c>
      <c r="E66" s="67">
        <v>42.4</v>
      </c>
      <c r="F66" s="67"/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>
        <v>42.86</v>
      </c>
      <c r="E67" s="67">
        <v>42.88</v>
      </c>
      <c r="F67" s="67"/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>
        <v>42.85</v>
      </c>
      <c r="E68" s="67">
        <v>42.86</v>
      </c>
      <c r="F68" s="67"/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>
        <v>42.67</v>
      </c>
      <c r="E69" s="67">
        <v>42.27</v>
      </c>
      <c r="F69" s="67"/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>
        <v>43.05</v>
      </c>
      <c r="E70" s="67">
        <v>42.4</v>
      </c>
      <c r="F70" s="67"/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>
        <v>42.62</v>
      </c>
      <c r="E71" s="67">
        <v>42.37</v>
      </c>
      <c r="F71" s="67"/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>
        <v>42.97</v>
      </c>
      <c r="E72" s="67">
        <v>42.53</v>
      </c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>
        <v>42.4</v>
      </c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>
        <v>42.58</v>
      </c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>
        <v>42.54</v>
      </c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>
        <v>42.32</v>
      </c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>
        <v>42.46</v>
      </c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76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48</v>
      </c>
      <c r="C8" s="167" t="s">
        <v>198</v>
      </c>
      <c r="D8" s="155">
        <f>COUNTA(C19:C83)</f>
        <v>23</v>
      </c>
      <c r="E8" s="172">
        <f>COUNTA(C19:C83)</f>
        <v>23</v>
      </c>
      <c r="F8" s="233">
        <f>MIN(C19:C82)</f>
        <v>42.35</v>
      </c>
      <c r="G8" s="229">
        <f>AVERAGE(C19:C85)</f>
        <v>43.262608695652162</v>
      </c>
      <c r="H8" s="212">
        <v>2</v>
      </c>
      <c r="I8" s="176">
        <f>G8-F8</f>
        <v>0.91260869565216041</v>
      </c>
      <c r="J8" s="181">
        <v>1.2013888888888888E-2</v>
      </c>
      <c r="K8" s="188">
        <f>J8</f>
        <v>1.2013888888888888E-2</v>
      </c>
      <c r="L8" s="189">
        <f>K8</f>
        <v>1.2013888888888888E-2</v>
      </c>
      <c r="M8" s="205" t="s">
        <v>132</v>
      </c>
      <c r="N8" s="219" t="s">
        <v>209</v>
      </c>
      <c r="O8" s="220" t="s">
        <v>210</v>
      </c>
      <c r="P8" s="49"/>
    </row>
    <row r="9" spans="1:16" s="3" customFormat="1" ht="30" customHeight="1">
      <c r="A9" s="165">
        <v>2</v>
      </c>
      <c r="B9" s="203" t="s">
        <v>43</v>
      </c>
      <c r="C9" s="168" t="s">
        <v>206</v>
      </c>
      <c r="D9" s="50">
        <f>COUNTA(D19:D83)+D8+1</f>
        <v>48</v>
      </c>
      <c r="E9" s="173">
        <f>COUNTA(D19:D83)+1</f>
        <v>25</v>
      </c>
      <c r="F9" s="230">
        <f>MIN(D19:D82)</f>
        <v>42.44</v>
      </c>
      <c r="G9" s="215">
        <f>AVERAGE(D19:D84)</f>
        <v>42.678333333333335</v>
      </c>
      <c r="H9" s="213">
        <v>2</v>
      </c>
      <c r="I9" s="177">
        <f>G9-F9</f>
        <v>0.23833333333333684</v>
      </c>
      <c r="J9" s="182">
        <v>2.5300925925925925E-2</v>
      </c>
      <c r="K9" s="190">
        <f>J9-J8</f>
        <v>1.3287037037037036E-2</v>
      </c>
      <c r="L9" s="191">
        <f>K9</f>
        <v>1.3287037037037036E-2</v>
      </c>
      <c r="M9" s="206" t="s">
        <v>143</v>
      </c>
      <c r="N9" s="158"/>
      <c r="O9" s="208"/>
      <c r="P9" s="49"/>
    </row>
    <row r="10" spans="1:16" s="3" customFormat="1" ht="30" customHeight="1">
      <c r="A10" s="165">
        <v>3</v>
      </c>
      <c r="B10" s="203" t="s">
        <v>48</v>
      </c>
      <c r="C10" s="168" t="s">
        <v>207</v>
      </c>
      <c r="D10" s="50">
        <f>COUNTA(E19:E83)+D9+1</f>
        <v>94</v>
      </c>
      <c r="E10" s="173">
        <f>COUNTA(E19:E83)+1</f>
        <v>46</v>
      </c>
      <c r="F10" s="178">
        <f>MIN(E19:E84)</f>
        <v>42.59</v>
      </c>
      <c r="G10" s="177">
        <f>AVERAGE(E19:E85)</f>
        <v>42.965555555555568</v>
      </c>
      <c r="H10" s="213">
        <v>2</v>
      </c>
      <c r="I10" s="177">
        <f t="shared" ref="I10:I13" si="0">G10-F10</f>
        <v>0.37555555555556452</v>
      </c>
      <c r="J10" s="182">
        <v>4.9282407407407407E-2</v>
      </c>
      <c r="K10" s="190">
        <f>J10-J9</f>
        <v>2.3981481481481482E-2</v>
      </c>
      <c r="L10" s="191">
        <f>K10+L8</f>
        <v>3.5995370370370372E-2</v>
      </c>
      <c r="M10" s="206" t="s">
        <v>154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43</v>
      </c>
      <c r="C11" s="168" t="s">
        <v>190</v>
      </c>
      <c r="D11" s="50">
        <f>COUNTA(F19:F83)+D10+1</f>
        <v>154</v>
      </c>
      <c r="E11" s="173">
        <f>COUNTA(F19:F83)+1</f>
        <v>60</v>
      </c>
      <c r="F11" s="178">
        <f>MIN(F19:F84)</f>
        <v>42.35</v>
      </c>
      <c r="G11" s="177">
        <f>AVERAGE(F19:F84)</f>
        <v>42.702881355932213</v>
      </c>
      <c r="H11" s="213">
        <v>4</v>
      </c>
      <c r="I11" s="177">
        <f t="shared" si="0"/>
        <v>0.3528813559322117</v>
      </c>
      <c r="J11" s="182">
        <v>8.0069444444444443E-2</v>
      </c>
      <c r="K11" s="190">
        <f>J11-J10</f>
        <v>3.0787037037037036E-2</v>
      </c>
      <c r="L11" s="191">
        <f>K11+L9</f>
        <v>4.4074074074074071E-2</v>
      </c>
      <c r="M11" s="206" t="s">
        <v>170</v>
      </c>
      <c r="N11" s="158"/>
      <c r="O11" s="208"/>
      <c r="P11" s="49"/>
    </row>
    <row r="12" spans="1:16" s="3" customFormat="1" ht="30" customHeight="1" thickBot="1">
      <c r="A12" s="165">
        <v>5</v>
      </c>
      <c r="B12" s="209" t="s">
        <v>48</v>
      </c>
      <c r="C12" s="169" t="s">
        <v>198</v>
      </c>
      <c r="D12" s="50">
        <f>COUNTA(G19:G83)+D11+1</f>
        <v>194</v>
      </c>
      <c r="E12" s="173">
        <f>COUNTA(G19:G83)+1</f>
        <v>40</v>
      </c>
      <c r="F12" s="236">
        <f>MIN(G19:G84)</f>
        <v>42.62</v>
      </c>
      <c r="G12" s="177">
        <f>AVERAGE(G19:G84)</f>
        <v>42.892051282051284</v>
      </c>
      <c r="H12" s="213">
        <v>2</v>
      </c>
      <c r="I12" s="177">
        <f t="shared" si="0"/>
        <v>0.27205128205128659</v>
      </c>
      <c r="J12" s="182">
        <v>0.10100694444444445</v>
      </c>
      <c r="K12" s="190">
        <f>J12-J11</f>
        <v>2.0937500000000012E-2</v>
      </c>
      <c r="L12" s="221">
        <f t="shared" ref="L12" si="1">K12+L10</f>
        <v>5.6932870370370384E-2</v>
      </c>
      <c r="M12" s="206" t="s">
        <v>180</v>
      </c>
      <c r="N12" s="157"/>
      <c r="O12" s="128"/>
    </row>
    <row r="13" spans="1:16" s="3" customFormat="1" ht="30" customHeight="1" thickBot="1">
      <c r="A13" s="166" t="s">
        <v>37</v>
      </c>
      <c r="B13" s="204" t="s">
        <v>43</v>
      </c>
      <c r="C13" s="170" t="s">
        <v>128</v>
      </c>
      <c r="D13" s="207">
        <f>COUNTA(H19:H83)+D12+1</f>
        <v>240</v>
      </c>
      <c r="E13" s="174">
        <f>COUNTA(H19:H92)+1</f>
        <v>46</v>
      </c>
      <c r="F13" s="225">
        <f>MIN(H19:H77)</f>
        <v>42.33</v>
      </c>
      <c r="G13" s="235">
        <f>AVERAGE(H19:H77)</f>
        <v>42.79355555555555</v>
      </c>
      <c r="H13" s="214">
        <v>2</v>
      </c>
      <c r="I13" s="180">
        <f t="shared" si="0"/>
        <v>0.46355555555555128</v>
      </c>
      <c r="J13" s="183" t="str">
        <f>'Общие результаты'!G6</f>
        <v>3:00:05</v>
      </c>
      <c r="K13" s="192">
        <f>J13-J12</f>
        <v>2.4050925925925934E-2</v>
      </c>
      <c r="L13" s="193">
        <f>K13+L11</f>
        <v>6.8125000000000005E-2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42.52</v>
      </c>
      <c r="G14" s="83">
        <f>AVERAGE(G8,G10,G12)</f>
        <v>43.040071844419664</v>
      </c>
      <c r="H14" s="136" t="s">
        <v>208</v>
      </c>
      <c r="I14" s="84">
        <f>AVERAGE(I8,I10,I12)</f>
        <v>0.52007184441967047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42.373333333333328</v>
      </c>
      <c r="G15" s="56">
        <f>AVERAGE(G9,G11,G13)</f>
        <v>42.72492341494037</v>
      </c>
      <c r="H15" s="137" t="s">
        <v>126</v>
      </c>
      <c r="I15" s="57">
        <f>AVERAGE(I9,I11,I13)</f>
        <v>0.35159008160703326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42.446666666666665</v>
      </c>
      <c r="G16" s="60">
        <f>AVERAGE(C19:H95)</f>
        <v>42.854212765957456</v>
      </c>
      <c r="H16" s="61"/>
      <c r="I16" s="62">
        <f>AVERAGE(I8:I13)</f>
        <v>0.43583096301335189</v>
      </c>
      <c r="J16" s="54"/>
      <c r="K16" s="54"/>
      <c r="L16" s="54"/>
      <c r="M16" s="58"/>
      <c r="N16" s="58"/>
    </row>
    <row r="18" spans="2:14" ht="15.75" thickBot="1">
      <c r="C18" s="63" t="str">
        <f>B8</f>
        <v>Тыщенко Миша</v>
      </c>
      <c r="D18" s="63" t="str">
        <f>B9</f>
        <v>Манило Денис</v>
      </c>
      <c r="E18" s="63" t="str">
        <f>B10</f>
        <v>Тыщенко Миша</v>
      </c>
      <c r="F18" s="63" t="str">
        <f>B11</f>
        <v>Манило Денис</v>
      </c>
      <c r="G18" s="63" t="str">
        <f>B12</f>
        <v>Тыщенко Миша</v>
      </c>
      <c r="H18" s="63" t="str">
        <f>B12</f>
        <v>Тыщенко Миша</v>
      </c>
      <c r="I18" s="63"/>
      <c r="J18" s="63"/>
    </row>
    <row r="19" spans="2:14">
      <c r="B19" s="1">
        <v>1</v>
      </c>
      <c r="C19" s="64">
        <v>45.85</v>
      </c>
      <c r="D19" s="65">
        <v>43.43</v>
      </c>
      <c r="E19" s="65">
        <v>43.52</v>
      </c>
      <c r="F19" s="65">
        <v>43.49</v>
      </c>
      <c r="G19" s="65">
        <v>43.14</v>
      </c>
      <c r="H19" s="65">
        <v>43.46</v>
      </c>
      <c r="I19" s="196"/>
      <c r="J19" s="197"/>
      <c r="K19" s="194"/>
      <c r="M19" s="2"/>
      <c r="N19" s="2"/>
    </row>
    <row r="20" spans="2:14">
      <c r="B20" s="1">
        <v>2</v>
      </c>
      <c r="C20" s="66">
        <v>43.71</v>
      </c>
      <c r="D20" s="67">
        <v>42.65</v>
      </c>
      <c r="E20" s="67">
        <v>43</v>
      </c>
      <c r="F20" s="67">
        <v>42.81</v>
      </c>
      <c r="G20" s="67">
        <v>42.94</v>
      </c>
      <c r="H20" s="67">
        <v>42.77</v>
      </c>
      <c r="I20" s="194"/>
      <c r="J20" s="198"/>
      <c r="K20" s="194"/>
      <c r="M20" s="3"/>
      <c r="N20" s="3"/>
    </row>
    <row r="21" spans="2:14">
      <c r="B21" s="1">
        <v>3</v>
      </c>
      <c r="C21" s="66">
        <v>43.72</v>
      </c>
      <c r="D21" s="67">
        <v>42.61</v>
      </c>
      <c r="E21" s="67">
        <v>42.94</v>
      </c>
      <c r="F21" s="67">
        <v>42.76</v>
      </c>
      <c r="G21" s="67">
        <v>42.84</v>
      </c>
      <c r="H21" s="67">
        <v>42.6</v>
      </c>
      <c r="I21" s="194"/>
      <c r="J21" s="198"/>
      <c r="K21" s="194"/>
      <c r="M21" s="3"/>
      <c r="N21" s="3"/>
    </row>
    <row r="22" spans="2:14">
      <c r="B22" s="1">
        <v>4</v>
      </c>
      <c r="C22" s="66">
        <v>42.43</v>
      </c>
      <c r="D22" s="67">
        <v>42.55</v>
      </c>
      <c r="E22" s="67">
        <v>42.86</v>
      </c>
      <c r="F22" s="67">
        <v>42.78</v>
      </c>
      <c r="G22" s="67">
        <v>42.73</v>
      </c>
      <c r="H22" s="67">
        <v>42.63</v>
      </c>
      <c r="I22" s="194"/>
      <c r="J22" s="198"/>
      <c r="K22" s="194"/>
      <c r="M22" s="3"/>
      <c r="N22" s="3"/>
    </row>
    <row r="23" spans="2:14">
      <c r="B23" s="1">
        <v>5</v>
      </c>
      <c r="C23" s="66">
        <v>45.3</v>
      </c>
      <c r="D23" s="67">
        <v>42.68</v>
      </c>
      <c r="E23" s="67">
        <v>42.98</v>
      </c>
      <c r="F23" s="67">
        <v>42.69</v>
      </c>
      <c r="G23" s="67">
        <v>42.77</v>
      </c>
      <c r="H23" s="67">
        <v>42.59</v>
      </c>
      <c r="I23" s="194"/>
      <c r="J23" s="198"/>
      <c r="K23" s="194"/>
    </row>
    <row r="24" spans="2:14">
      <c r="B24" s="1">
        <v>6</v>
      </c>
      <c r="C24" s="66">
        <v>43.95</v>
      </c>
      <c r="D24" s="67">
        <v>42.65</v>
      </c>
      <c r="E24" s="67">
        <v>42.72</v>
      </c>
      <c r="F24" s="67">
        <v>42.76</v>
      </c>
      <c r="G24" s="67">
        <v>43.34</v>
      </c>
      <c r="H24" s="67">
        <v>42.78</v>
      </c>
      <c r="I24" s="194"/>
      <c r="J24" s="198"/>
      <c r="K24" s="194"/>
    </row>
    <row r="25" spans="2:14">
      <c r="B25" s="1">
        <v>7</v>
      </c>
      <c r="C25" s="66">
        <v>45.12</v>
      </c>
      <c r="D25" s="67">
        <v>42.61</v>
      </c>
      <c r="E25" s="67">
        <v>43.07</v>
      </c>
      <c r="F25" s="67">
        <v>42.79</v>
      </c>
      <c r="G25" s="67">
        <v>43.49</v>
      </c>
      <c r="H25" s="67">
        <v>42.68</v>
      </c>
      <c r="I25" s="194"/>
      <c r="J25" s="198"/>
      <c r="K25" s="194"/>
    </row>
    <row r="26" spans="2:14">
      <c r="B26" s="1">
        <v>8</v>
      </c>
      <c r="C26" s="66">
        <v>43.01</v>
      </c>
      <c r="D26" s="67">
        <v>42.52</v>
      </c>
      <c r="E26" s="67">
        <v>43.58</v>
      </c>
      <c r="F26" s="67">
        <v>42.7</v>
      </c>
      <c r="G26" s="67">
        <v>42.79</v>
      </c>
      <c r="H26" s="67">
        <v>42.5</v>
      </c>
      <c r="I26" s="194"/>
      <c r="J26" s="198"/>
      <c r="K26" s="194"/>
    </row>
    <row r="27" spans="2:14">
      <c r="B27" s="1">
        <v>9</v>
      </c>
      <c r="C27" s="81">
        <v>42.48</v>
      </c>
      <c r="D27" s="67">
        <v>42.71</v>
      </c>
      <c r="E27" s="67">
        <v>42.91</v>
      </c>
      <c r="F27" s="67">
        <v>42.69</v>
      </c>
      <c r="G27" s="67">
        <v>42.73</v>
      </c>
      <c r="H27" s="67">
        <v>42.57</v>
      </c>
      <c r="I27" s="194"/>
      <c r="J27" s="198"/>
      <c r="K27" s="194"/>
    </row>
    <row r="28" spans="2:14">
      <c r="B28" s="1">
        <v>10</v>
      </c>
      <c r="C28" s="66">
        <v>42.7</v>
      </c>
      <c r="D28" s="67">
        <v>42.44</v>
      </c>
      <c r="E28" s="67">
        <v>43.05</v>
      </c>
      <c r="F28" s="67">
        <v>42.57</v>
      </c>
      <c r="G28" s="67">
        <v>42.92</v>
      </c>
      <c r="H28" s="67">
        <v>42.63</v>
      </c>
      <c r="I28" s="194"/>
      <c r="J28" s="198"/>
      <c r="K28" s="194"/>
    </row>
    <row r="29" spans="2:14">
      <c r="B29" s="1">
        <v>11</v>
      </c>
      <c r="C29" s="66">
        <v>42.58</v>
      </c>
      <c r="D29" s="67">
        <v>42.68</v>
      </c>
      <c r="E29" s="67">
        <v>42.84</v>
      </c>
      <c r="F29" s="67">
        <v>42.61</v>
      </c>
      <c r="G29" s="67">
        <v>42.89</v>
      </c>
      <c r="H29" s="67">
        <v>42.61</v>
      </c>
      <c r="I29" s="194"/>
      <c r="J29" s="198"/>
      <c r="K29" s="194"/>
    </row>
    <row r="30" spans="2:14">
      <c r="B30" s="1">
        <v>12</v>
      </c>
      <c r="C30" s="66">
        <v>43.25</v>
      </c>
      <c r="D30" s="67">
        <v>42.58</v>
      </c>
      <c r="E30" s="67">
        <v>43.63</v>
      </c>
      <c r="F30" s="67">
        <v>42.7</v>
      </c>
      <c r="G30" s="67">
        <v>43.27</v>
      </c>
      <c r="H30" s="67">
        <v>43.25</v>
      </c>
      <c r="I30" s="194"/>
      <c r="J30" s="198"/>
      <c r="K30" s="194"/>
    </row>
    <row r="31" spans="2:14">
      <c r="B31" s="1">
        <v>13</v>
      </c>
      <c r="C31" s="66">
        <v>43.3</v>
      </c>
      <c r="D31" s="67">
        <v>42.65</v>
      </c>
      <c r="E31" s="67">
        <v>42.95</v>
      </c>
      <c r="F31" s="67">
        <v>42.7</v>
      </c>
      <c r="G31" s="67">
        <v>42.89</v>
      </c>
      <c r="H31" s="67">
        <v>42.5</v>
      </c>
      <c r="I31" s="194"/>
      <c r="J31" s="198"/>
      <c r="K31" s="195"/>
      <c r="L31" s="1"/>
    </row>
    <row r="32" spans="2:14">
      <c r="B32" s="1">
        <v>14</v>
      </c>
      <c r="C32" s="70">
        <v>43.67</v>
      </c>
      <c r="D32" s="67">
        <v>42.55</v>
      </c>
      <c r="E32" s="67">
        <v>43.19</v>
      </c>
      <c r="F32" s="67">
        <v>42.59</v>
      </c>
      <c r="G32" s="67">
        <v>42.95</v>
      </c>
      <c r="H32" s="67">
        <v>42.45</v>
      </c>
      <c r="I32" s="194"/>
      <c r="J32" s="198"/>
      <c r="K32" s="195"/>
      <c r="L32" s="1"/>
    </row>
    <row r="33" spans="2:12">
      <c r="B33" s="1">
        <v>15</v>
      </c>
      <c r="C33" s="66">
        <v>42.39</v>
      </c>
      <c r="D33" s="67">
        <v>42.73</v>
      </c>
      <c r="E33" s="67">
        <v>42.79</v>
      </c>
      <c r="F33" s="67">
        <v>42.63</v>
      </c>
      <c r="G33" s="67">
        <v>43.02</v>
      </c>
      <c r="H33" s="67">
        <v>42.63</v>
      </c>
      <c r="I33" s="194"/>
      <c r="J33" s="198"/>
      <c r="K33" s="195"/>
      <c r="L33" s="1"/>
    </row>
    <row r="34" spans="2:12">
      <c r="B34" s="1">
        <v>16</v>
      </c>
      <c r="C34" s="66">
        <v>42.67</v>
      </c>
      <c r="D34" s="89">
        <v>42.51</v>
      </c>
      <c r="E34" s="67">
        <v>42.59</v>
      </c>
      <c r="F34" s="67">
        <v>42.64</v>
      </c>
      <c r="G34" s="67">
        <v>42.79</v>
      </c>
      <c r="H34" s="67">
        <v>42.58</v>
      </c>
      <c r="I34" s="194"/>
      <c r="J34" s="198"/>
      <c r="K34" s="195"/>
      <c r="L34" s="1"/>
    </row>
    <row r="35" spans="2:12">
      <c r="B35" s="1">
        <v>17</v>
      </c>
      <c r="C35" s="66">
        <v>42.35</v>
      </c>
      <c r="D35" s="67">
        <v>42.72</v>
      </c>
      <c r="E35" s="67">
        <v>43.18</v>
      </c>
      <c r="F35" s="67">
        <v>42.69</v>
      </c>
      <c r="G35" s="67">
        <v>42.96</v>
      </c>
      <c r="H35" s="67">
        <v>42.6</v>
      </c>
      <c r="I35" s="194"/>
      <c r="J35" s="198"/>
      <c r="K35" s="195"/>
      <c r="L35" s="1"/>
    </row>
    <row r="36" spans="2:12">
      <c r="B36" s="1">
        <v>18</v>
      </c>
      <c r="C36" s="66">
        <v>42.48</v>
      </c>
      <c r="D36" s="67">
        <v>42.93</v>
      </c>
      <c r="E36" s="67">
        <v>42.72</v>
      </c>
      <c r="F36" s="67">
        <v>42.66</v>
      </c>
      <c r="G36" s="67">
        <v>43.03</v>
      </c>
      <c r="H36" s="67">
        <v>42.43</v>
      </c>
      <c r="I36" s="194"/>
      <c r="J36" s="198"/>
      <c r="K36" s="195"/>
      <c r="L36" s="1"/>
    </row>
    <row r="37" spans="2:12">
      <c r="B37" s="1">
        <v>19</v>
      </c>
      <c r="C37" s="66">
        <v>43.08</v>
      </c>
      <c r="D37" s="67">
        <v>42.58</v>
      </c>
      <c r="E37" s="67">
        <v>42.83</v>
      </c>
      <c r="F37" s="67">
        <v>42.81</v>
      </c>
      <c r="G37" s="67">
        <v>42.96</v>
      </c>
      <c r="H37" s="67">
        <v>42.59</v>
      </c>
      <c r="I37" s="194"/>
      <c r="J37" s="198"/>
      <c r="K37" s="195"/>
      <c r="L37" s="1"/>
    </row>
    <row r="38" spans="2:12">
      <c r="B38" s="1">
        <v>20</v>
      </c>
      <c r="C38" s="66">
        <v>42.91</v>
      </c>
      <c r="D38" s="67">
        <v>42.66</v>
      </c>
      <c r="E38" s="67">
        <v>43.05</v>
      </c>
      <c r="F38" s="67">
        <v>42.67</v>
      </c>
      <c r="G38" s="67">
        <v>42.79</v>
      </c>
      <c r="H38" s="67">
        <v>42.51</v>
      </c>
      <c r="I38" s="194"/>
      <c r="J38" s="198"/>
      <c r="K38" s="195"/>
      <c r="L38" s="1"/>
    </row>
    <row r="39" spans="2:12">
      <c r="B39" s="1">
        <v>21</v>
      </c>
      <c r="C39" s="66">
        <v>42.68</v>
      </c>
      <c r="D39" s="67">
        <v>42.7</v>
      </c>
      <c r="E39" s="67">
        <v>43.01</v>
      </c>
      <c r="F39" s="67">
        <v>42.68</v>
      </c>
      <c r="G39" s="67">
        <v>42.77</v>
      </c>
      <c r="H39" s="67">
        <v>42.54</v>
      </c>
      <c r="I39" s="194"/>
      <c r="J39" s="198"/>
      <c r="K39" s="195"/>
      <c r="L39" s="1"/>
    </row>
    <row r="40" spans="2:12">
      <c r="B40" s="1">
        <v>22</v>
      </c>
      <c r="C40" s="66">
        <v>42.97</v>
      </c>
      <c r="D40" s="67">
        <v>42.72</v>
      </c>
      <c r="E40" s="67">
        <v>42.83</v>
      </c>
      <c r="F40" s="67">
        <v>42.77</v>
      </c>
      <c r="G40" s="67">
        <v>42.91</v>
      </c>
      <c r="H40" s="67">
        <v>42.44</v>
      </c>
      <c r="I40" s="194"/>
      <c r="J40" s="198"/>
      <c r="K40" s="195"/>
      <c r="L40" s="1"/>
    </row>
    <row r="41" spans="2:12">
      <c r="B41" s="1">
        <v>23</v>
      </c>
      <c r="C41" s="66">
        <v>42.44</v>
      </c>
      <c r="D41" s="67">
        <v>42.74</v>
      </c>
      <c r="E41" s="67">
        <v>42.71</v>
      </c>
      <c r="F41" s="67">
        <v>42.74</v>
      </c>
      <c r="G41" s="67">
        <v>42.94</v>
      </c>
      <c r="H41" s="67">
        <v>42.54</v>
      </c>
      <c r="I41" s="194"/>
      <c r="J41" s="198"/>
      <c r="K41" s="195"/>
      <c r="L41" s="1"/>
    </row>
    <row r="42" spans="2:12">
      <c r="B42" s="1">
        <v>24</v>
      </c>
      <c r="C42" s="66"/>
      <c r="D42" s="67">
        <v>42.68</v>
      </c>
      <c r="E42" s="67">
        <v>43.46</v>
      </c>
      <c r="F42" s="67">
        <v>43.55</v>
      </c>
      <c r="G42" s="67">
        <v>42.78</v>
      </c>
      <c r="H42" s="67">
        <v>42.33</v>
      </c>
      <c r="I42" s="194"/>
      <c r="J42" s="198"/>
      <c r="K42" s="195"/>
      <c r="L42" s="1"/>
    </row>
    <row r="43" spans="2:12">
      <c r="B43" s="1">
        <v>25</v>
      </c>
      <c r="C43" s="66"/>
      <c r="D43" s="67"/>
      <c r="E43" s="67">
        <v>42.9</v>
      </c>
      <c r="F43" s="67">
        <v>42.64</v>
      </c>
      <c r="G43" s="67">
        <v>42.9</v>
      </c>
      <c r="H43" s="67">
        <v>43.38</v>
      </c>
      <c r="I43" s="194"/>
      <c r="J43" s="198"/>
      <c r="K43" s="195"/>
      <c r="L43" s="1"/>
    </row>
    <row r="44" spans="2:12">
      <c r="B44" s="1">
        <v>26</v>
      </c>
      <c r="C44" s="66"/>
      <c r="D44" s="67"/>
      <c r="E44" s="67">
        <v>42.74</v>
      </c>
      <c r="F44" s="67">
        <v>42.53</v>
      </c>
      <c r="G44" s="67">
        <v>42.68</v>
      </c>
      <c r="H44" s="67">
        <v>42.84</v>
      </c>
      <c r="I44" s="194"/>
      <c r="J44" s="198"/>
      <c r="K44" s="195"/>
      <c r="L44" s="1"/>
    </row>
    <row r="45" spans="2:12">
      <c r="B45" s="1">
        <v>27</v>
      </c>
      <c r="C45" s="66"/>
      <c r="D45" s="67"/>
      <c r="E45" s="67">
        <v>42.7</v>
      </c>
      <c r="F45" s="67">
        <v>42.51</v>
      </c>
      <c r="G45" s="67">
        <v>42.85</v>
      </c>
      <c r="H45" s="67">
        <v>42.56</v>
      </c>
      <c r="I45" s="194"/>
      <c r="J45" s="198"/>
      <c r="K45" s="195"/>
      <c r="L45" s="1"/>
    </row>
    <row r="46" spans="2:12">
      <c r="B46" s="1">
        <v>28</v>
      </c>
      <c r="C46" s="66"/>
      <c r="D46" s="67"/>
      <c r="E46" s="67">
        <v>42.71</v>
      </c>
      <c r="F46" s="67">
        <v>42.62</v>
      </c>
      <c r="G46" s="67">
        <v>42.89</v>
      </c>
      <c r="H46" s="67">
        <v>42.51</v>
      </c>
      <c r="I46" s="194"/>
      <c r="J46" s="198"/>
      <c r="K46" s="195"/>
      <c r="L46" s="1"/>
    </row>
    <row r="47" spans="2:12">
      <c r="B47" s="1">
        <v>29</v>
      </c>
      <c r="C47" s="66"/>
      <c r="D47" s="67"/>
      <c r="E47" s="67">
        <v>42.83</v>
      </c>
      <c r="F47" s="67">
        <v>42.43</v>
      </c>
      <c r="G47" s="67">
        <v>42.88</v>
      </c>
      <c r="H47" s="67">
        <v>42.53</v>
      </c>
      <c r="I47" s="194"/>
      <c r="J47" s="198"/>
      <c r="K47" s="195"/>
      <c r="L47" s="1"/>
    </row>
    <row r="48" spans="2:12">
      <c r="B48" s="1">
        <v>30</v>
      </c>
      <c r="C48" s="66"/>
      <c r="D48" s="67"/>
      <c r="E48" s="67">
        <v>42.71</v>
      </c>
      <c r="F48" s="67">
        <v>42.87</v>
      </c>
      <c r="G48" s="67">
        <v>42.95</v>
      </c>
      <c r="H48" s="67">
        <v>42.43</v>
      </c>
      <c r="I48" s="194"/>
      <c r="J48" s="198"/>
      <c r="K48" s="195"/>
      <c r="L48" s="1"/>
    </row>
    <row r="49" spans="2:12">
      <c r="B49" s="1">
        <v>31</v>
      </c>
      <c r="C49" s="66"/>
      <c r="D49" s="67"/>
      <c r="E49" s="67">
        <v>42.67</v>
      </c>
      <c r="F49" s="67">
        <v>42.43</v>
      </c>
      <c r="G49" s="67">
        <v>42.77</v>
      </c>
      <c r="H49" s="67">
        <v>42.61</v>
      </c>
      <c r="I49" s="194"/>
      <c r="J49" s="198"/>
      <c r="K49" s="195"/>
      <c r="L49" s="1"/>
    </row>
    <row r="50" spans="2:12">
      <c r="B50" s="1">
        <v>32</v>
      </c>
      <c r="C50" s="66"/>
      <c r="D50" s="67"/>
      <c r="E50" s="67">
        <v>42.92</v>
      </c>
      <c r="F50" s="67">
        <v>42.61</v>
      </c>
      <c r="G50" s="67">
        <v>42.72</v>
      </c>
      <c r="H50" s="67">
        <v>42.53</v>
      </c>
      <c r="I50" s="194"/>
      <c r="J50" s="198"/>
      <c r="K50" s="195"/>
      <c r="L50" s="1"/>
    </row>
    <row r="51" spans="2:12">
      <c r="B51" s="1">
        <v>33</v>
      </c>
      <c r="C51" s="66"/>
      <c r="D51" s="67"/>
      <c r="E51" s="67">
        <v>42.65</v>
      </c>
      <c r="F51" s="67">
        <v>42.58</v>
      </c>
      <c r="G51" s="67">
        <v>42.95</v>
      </c>
      <c r="H51" s="67">
        <v>43.15</v>
      </c>
      <c r="I51" s="194"/>
      <c r="J51" s="198"/>
      <c r="K51" s="195"/>
      <c r="L51" s="1"/>
    </row>
    <row r="52" spans="2:12">
      <c r="B52" s="1">
        <v>34</v>
      </c>
      <c r="C52" s="66"/>
      <c r="D52" s="67"/>
      <c r="E52" s="67">
        <v>42.72</v>
      </c>
      <c r="F52" s="67">
        <v>42.64</v>
      </c>
      <c r="G52" s="67">
        <v>42.76</v>
      </c>
      <c r="H52" s="67">
        <v>43.61</v>
      </c>
      <c r="I52" s="194"/>
      <c r="J52" s="198"/>
      <c r="K52" s="195"/>
      <c r="L52" s="1"/>
    </row>
    <row r="53" spans="2:12">
      <c r="B53" s="1">
        <v>35</v>
      </c>
      <c r="C53" s="66"/>
      <c r="D53" s="67"/>
      <c r="E53" s="67">
        <v>42.79</v>
      </c>
      <c r="F53" s="67">
        <v>42.5</v>
      </c>
      <c r="G53" s="67">
        <v>42.75</v>
      </c>
      <c r="H53" s="67">
        <v>43.33</v>
      </c>
      <c r="I53" s="194"/>
      <c r="J53" s="198"/>
      <c r="K53" s="195"/>
      <c r="L53" s="1"/>
    </row>
    <row r="54" spans="2:12">
      <c r="B54" s="1">
        <v>36</v>
      </c>
      <c r="C54" s="66"/>
      <c r="D54" s="67"/>
      <c r="E54" s="67">
        <v>42.9</v>
      </c>
      <c r="F54" s="67">
        <v>42.81</v>
      </c>
      <c r="G54" s="67">
        <v>42.77</v>
      </c>
      <c r="H54" s="67">
        <v>44.45</v>
      </c>
      <c r="I54" s="194"/>
      <c r="J54" s="198"/>
      <c r="K54" s="195"/>
      <c r="L54" s="1"/>
    </row>
    <row r="55" spans="2:12">
      <c r="B55" s="1">
        <v>37</v>
      </c>
      <c r="C55" s="66"/>
      <c r="D55" s="67"/>
      <c r="E55" s="67">
        <v>42.8</v>
      </c>
      <c r="F55" s="67">
        <v>42.71</v>
      </c>
      <c r="G55" s="67">
        <v>42.72</v>
      </c>
      <c r="H55" s="67">
        <v>43.28</v>
      </c>
      <c r="I55" s="194"/>
      <c r="J55" s="198"/>
      <c r="K55" s="195"/>
      <c r="L55" s="1"/>
    </row>
    <row r="56" spans="2:12">
      <c r="B56" s="1">
        <v>38</v>
      </c>
      <c r="C56" s="66"/>
      <c r="D56" s="67"/>
      <c r="E56" s="67">
        <v>42.88</v>
      </c>
      <c r="F56" s="67">
        <v>42.98</v>
      </c>
      <c r="G56" s="67">
        <v>42.62</v>
      </c>
      <c r="H56" s="67">
        <v>44.29</v>
      </c>
      <c r="I56" s="194"/>
      <c r="J56" s="198"/>
      <c r="K56" s="195"/>
      <c r="L56" s="1"/>
    </row>
    <row r="57" spans="2:12">
      <c r="B57" s="1">
        <v>39</v>
      </c>
      <c r="C57" s="66"/>
      <c r="D57" s="67"/>
      <c r="E57" s="67">
        <v>42.99</v>
      </c>
      <c r="F57" s="67">
        <v>42.71</v>
      </c>
      <c r="G57" s="67">
        <v>42.94</v>
      </c>
      <c r="H57" s="67">
        <v>42.52</v>
      </c>
      <c r="I57" s="194"/>
      <c r="J57" s="198"/>
      <c r="K57" s="195"/>
      <c r="L57" s="1"/>
    </row>
    <row r="58" spans="2:12">
      <c r="B58" s="1">
        <v>40</v>
      </c>
      <c r="C58" s="66"/>
      <c r="D58" s="67"/>
      <c r="E58" s="67">
        <v>43.07</v>
      </c>
      <c r="F58" s="67">
        <v>42.84</v>
      </c>
      <c r="G58" s="67"/>
      <c r="H58" s="67">
        <v>42.63</v>
      </c>
      <c r="I58" s="194"/>
      <c r="J58" s="198"/>
      <c r="K58" s="195"/>
      <c r="L58" s="1"/>
    </row>
    <row r="59" spans="2:12">
      <c r="B59" s="1">
        <v>41</v>
      </c>
      <c r="C59" s="66"/>
      <c r="D59" s="67"/>
      <c r="E59" s="67">
        <v>43.09</v>
      </c>
      <c r="F59" s="67">
        <v>42.75</v>
      </c>
      <c r="G59" s="67"/>
      <c r="H59" s="67">
        <v>42.65</v>
      </c>
      <c r="I59" s="194"/>
      <c r="J59" s="198"/>
      <c r="K59" s="195"/>
      <c r="L59" s="1"/>
    </row>
    <row r="60" spans="2:12">
      <c r="B60" s="1">
        <v>42</v>
      </c>
      <c r="C60" s="66"/>
      <c r="D60" s="67"/>
      <c r="E60" s="67">
        <v>43.07</v>
      </c>
      <c r="F60" s="67">
        <v>42.55</v>
      </c>
      <c r="G60" s="67"/>
      <c r="H60" s="67">
        <v>42.59</v>
      </c>
      <c r="I60" s="194"/>
      <c r="J60" s="198"/>
      <c r="K60" s="195"/>
      <c r="L60" s="1"/>
    </row>
    <row r="61" spans="2:12">
      <c r="B61" s="1">
        <v>43</v>
      </c>
      <c r="C61" s="66"/>
      <c r="D61" s="67"/>
      <c r="E61" s="67">
        <v>42.95</v>
      </c>
      <c r="F61" s="67">
        <v>42.49</v>
      </c>
      <c r="G61" s="67"/>
      <c r="H61" s="67">
        <v>42.92</v>
      </c>
      <c r="I61" s="194"/>
      <c r="J61" s="198"/>
      <c r="K61" s="195"/>
      <c r="L61" s="1"/>
    </row>
    <row r="62" spans="2:12">
      <c r="B62" s="1">
        <v>44</v>
      </c>
      <c r="C62" s="66"/>
      <c r="D62" s="67"/>
      <c r="E62" s="67">
        <v>44.05</v>
      </c>
      <c r="F62" s="67">
        <v>42.63</v>
      </c>
      <c r="G62" s="67"/>
      <c r="H62" s="67">
        <v>42.86</v>
      </c>
      <c r="I62" s="194"/>
      <c r="J62" s="198"/>
      <c r="K62" s="195"/>
      <c r="L62" s="1"/>
    </row>
    <row r="63" spans="2:12">
      <c r="B63" s="1">
        <v>45</v>
      </c>
      <c r="C63" s="66"/>
      <c r="D63" s="67"/>
      <c r="E63" s="67">
        <v>42.9</v>
      </c>
      <c r="F63" s="67">
        <v>42.64</v>
      </c>
      <c r="G63" s="67"/>
      <c r="H63" s="67">
        <v>42.83</v>
      </c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>
        <v>42.59</v>
      </c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>
        <v>42.62</v>
      </c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>
        <v>42.63</v>
      </c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>
        <v>42.46</v>
      </c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>
        <v>42.51</v>
      </c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>
        <v>42.57</v>
      </c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>
        <v>42.68</v>
      </c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>
        <v>42.45</v>
      </c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>
        <v>42.44</v>
      </c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>
        <v>42.76</v>
      </c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>
        <v>44.36</v>
      </c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>
        <v>42.57</v>
      </c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>
        <v>42.53</v>
      </c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>
        <v>42.35</v>
      </c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2:P83"/>
  <sheetViews>
    <sheetView topLeftCell="A4" zoomScale="80" zoomScaleNormal="80" workbookViewId="0">
      <selection activeCell="C14" sqref="C14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121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211</v>
      </c>
      <c r="C8" s="167">
        <v>21</v>
      </c>
      <c r="D8" s="155">
        <f>COUNTA(C19:C83)</f>
        <v>42</v>
      </c>
      <c r="E8" s="172">
        <f>COUNTA(C19:C83)</f>
        <v>42</v>
      </c>
      <c r="F8" s="225">
        <f>MIN(C19:C82)</f>
        <v>42.01</v>
      </c>
      <c r="G8" s="229">
        <f>AVERAGE(C19:C85)</f>
        <v>42.60071428571429</v>
      </c>
      <c r="H8" s="212">
        <v>3</v>
      </c>
      <c r="I8" s="176">
        <f>G8-F8</f>
        <v>0.59071428571429152</v>
      </c>
      <c r="J8" s="181">
        <v>2.1215277777777777E-2</v>
      </c>
      <c r="K8" s="218">
        <f>J8</f>
        <v>2.1215277777777777E-2</v>
      </c>
      <c r="L8" s="189">
        <f>K8</f>
        <v>2.1215277777777777E-2</v>
      </c>
      <c r="M8" s="205" t="s">
        <v>138</v>
      </c>
      <c r="N8" s="219" t="s">
        <v>213</v>
      </c>
      <c r="O8" s="220" t="s">
        <v>210</v>
      </c>
      <c r="P8" s="49"/>
    </row>
    <row r="9" spans="1:16" s="3" customFormat="1" ht="30" customHeight="1">
      <c r="A9" s="165">
        <v>2</v>
      </c>
      <c r="B9" s="203" t="s">
        <v>211</v>
      </c>
      <c r="C9" s="168" t="s">
        <v>201</v>
      </c>
      <c r="D9" s="50">
        <f>COUNTA(D19:D83)+D8+1</f>
        <v>64</v>
      </c>
      <c r="E9" s="173">
        <f>COUNTA(D19:D83)+1</f>
        <v>22</v>
      </c>
      <c r="F9" s="230">
        <f>MIN(D19:D82)</f>
        <v>42.41</v>
      </c>
      <c r="G9" s="215">
        <f>AVERAGE(D19:D84)</f>
        <v>42.710952380952371</v>
      </c>
      <c r="H9" s="213">
        <v>5</v>
      </c>
      <c r="I9" s="177">
        <f>G9-F9</f>
        <v>0.3009523809523742</v>
      </c>
      <c r="J9" s="182">
        <v>3.2939814814814811E-2</v>
      </c>
      <c r="K9" s="190">
        <f>J9-J8</f>
        <v>1.1724537037037033E-2</v>
      </c>
      <c r="L9" s="191">
        <f>K9+L8</f>
        <v>3.2939814814814811E-2</v>
      </c>
      <c r="M9" s="206" t="s">
        <v>147</v>
      </c>
      <c r="N9" s="158" t="s">
        <v>187</v>
      </c>
      <c r="O9" s="220" t="s">
        <v>188</v>
      </c>
      <c r="P9" s="49"/>
    </row>
    <row r="10" spans="1:16" s="3" customFormat="1" ht="30" customHeight="1">
      <c r="A10" s="165">
        <v>3</v>
      </c>
      <c r="B10" s="203" t="s">
        <v>50</v>
      </c>
      <c r="C10" s="168" t="s">
        <v>192</v>
      </c>
      <c r="D10" s="50">
        <f>COUNTA(E19:E83)+D9+1</f>
        <v>123</v>
      </c>
      <c r="E10" s="173">
        <f>COUNTA(E19:E83)+1</f>
        <v>59</v>
      </c>
      <c r="F10" s="178">
        <f>MIN(E19:E84)</f>
        <v>42.79</v>
      </c>
      <c r="G10" s="177">
        <f>AVERAGE(E19:E85)</f>
        <v>43.282413793103437</v>
      </c>
      <c r="H10" s="213">
        <v>4</v>
      </c>
      <c r="I10" s="177">
        <f t="shared" ref="I10:I13" si="0">G10-F10</f>
        <v>0.49241379310343802</v>
      </c>
      <c r="J10" s="182">
        <v>6.3657407407407399E-2</v>
      </c>
      <c r="K10" s="190">
        <f>J10-J9</f>
        <v>3.0717592592592588E-2</v>
      </c>
      <c r="L10" s="191">
        <f>K10</f>
        <v>3.0717592592592588E-2</v>
      </c>
      <c r="M10" s="206" t="s">
        <v>161</v>
      </c>
      <c r="N10" s="158"/>
      <c r="O10" s="138"/>
      <c r="P10" s="49"/>
    </row>
    <row r="11" spans="1:16" s="3" customFormat="1" ht="30" customHeight="1" thickBot="1">
      <c r="A11" s="165">
        <v>4</v>
      </c>
      <c r="B11" s="203" t="s">
        <v>211</v>
      </c>
      <c r="C11" s="168" t="s">
        <v>206</v>
      </c>
      <c r="D11" s="50">
        <f>COUNTA(F19:F83)+D10+1</f>
        <v>173</v>
      </c>
      <c r="E11" s="173">
        <f>COUNTA(F19:F83)+1</f>
        <v>50</v>
      </c>
      <c r="F11" s="236">
        <f>MIN(F19:F84)</f>
        <v>42.29</v>
      </c>
      <c r="G11" s="177">
        <f>AVERAGE(F19:F84)</f>
        <v>42.639795918367348</v>
      </c>
      <c r="H11" s="213">
        <v>2</v>
      </c>
      <c r="I11" s="177">
        <f t="shared" si="0"/>
        <v>0.34979591836734869</v>
      </c>
      <c r="J11" s="182">
        <v>8.9432870370370357E-2</v>
      </c>
      <c r="K11" s="190">
        <f>J11-J10</f>
        <v>2.5775462962962958E-2</v>
      </c>
      <c r="L11" s="191">
        <f>K11+L9</f>
        <v>5.8715277777777769E-2</v>
      </c>
      <c r="M11" s="206" t="s">
        <v>140</v>
      </c>
      <c r="N11" s="158"/>
      <c r="O11" s="208"/>
      <c r="P11" s="49"/>
    </row>
    <row r="12" spans="1:16" s="3" customFormat="1" ht="30" customHeight="1" thickBot="1">
      <c r="A12" s="165">
        <v>5</v>
      </c>
      <c r="B12" s="209" t="s">
        <v>50</v>
      </c>
      <c r="C12" s="169" t="s">
        <v>129</v>
      </c>
      <c r="D12" s="50">
        <f>COUNTA(G19:G83)+D11+1</f>
        <v>219</v>
      </c>
      <c r="E12" s="173">
        <f>COUNTA(G19:G83)+1</f>
        <v>46</v>
      </c>
      <c r="F12" s="233">
        <f>MIN(G19:G84)</f>
        <v>42.65</v>
      </c>
      <c r="G12" s="222">
        <f>AVERAGE(G19:G84)</f>
        <v>42.989333333333335</v>
      </c>
      <c r="H12" s="213">
        <v>2</v>
      </c>
      <c r="I12" s="177">
        <f t="shared" si="0"/>
        <v>0.33933333333333593</v>
      </c>
      <c r="J12" s="182">
        <v>0.11343750000000001</v>
      </c>
      <c r="K12" s="190">
        <f>J12-J11</f>
        <v>2.4004629629629654E-2</v>
      </c>
      <c r="L12" s="237">
        <f t="shared" ref="L12" si="1">K12+L10</f>
        <v>5.4722222222222242E-2</v>
      </c>
      <c r="M12" s="206" t="s">
        <v>185</v>
      </c>
      <c r="N12" s="157"/>
      <c r="O12" s="128"/>
    </row>
    <row r="13" spans="1:16" s="3" customFormat="1" ht="30" customHeight="1" thickBot="1">
      <c r="A13" s="166" t="s">
        <v>37</v>
      </c>
      <c r="B13" s="204" t="s">
        <v>211</v>
      </c>
      <c r="C13" s="170">
        <v>11</v>
      </c>
      <c r="D13" s="207">
        <f>COUNTA(H19:H83)+D12+1</f>
        <v>240</v>
      </c>
      <c r="E13" s="174">
        <f>COUNTA(H19:H92)+1</f>
        <v>21</v>
      </c>
      <c r="F13" s="239">
        <f>MIN(H19:H77)</f>
        <v>42.46</v>
      </c>
      <c r="G13" s="180">
        <f>AVERAGE(H19:H77)</f>
        <v>42.777000000000001</v>
      </c>
      <c r="H13" s="214">
        <v>7</v>
      </c>
      <c r="I13" s="180">
        <f t="shared" si="0"/>
        <v>0.31700000000000017</v>
      </c>
      <c r="J13" s="183" t="str">
        <f>'Общие результаты'!G6</f>
        <v>3:00:05</v>
      </c>
      <c r="K13" s="192">
        <f>J13-J12</f>
        <v>1.1620370370370378E-2</v>
      </c>
      <c r="L13" s="193">
        <f>K13+L11</f>
        <v>7.0335648148148147E-2</v>
      </c>
      <c r="M13" s="185"/>
      <c r="N13" s="238" t="s">
        <v>191</v>
      </c>
      <c r="O13" s="317" t="s">
        <v>234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AVERAGE(F8,F9,F11,F13)</f>
        <v>42.292499999999997</v>
      </c>
      <c r="G14" s="83">
        <f>AVERAGE(G8,G9,G11,G13)</f>
        <v>42.682115646258509</v>
      </c>
      <c r="H14" s="136" t="s">
        <v>211</v>
      </c>
      <c r="I14" s="84">
        <f>AVERAGE(I8,I9,I11,I13)</f>
        <v>0.38961564625850365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AVERAGE(F10,F12)</f>
        <v>42.72</v>
      </c>
      <c r="G15" s="56">
        <f>AVERAGE(G10,G12)</f>
        <v>43.135873563218382</v>
      </c>
      <c r="H15" s="137" t="s">
        <v>212</v>
      </c>
      <c r="I15" s="57">
        <f>AVERAGE(I10,I12)</f>
        <v>0.41587356321838698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42.434999999999995</v>
      </c>
      <c r="G16" s="60">
        <f>AVERAGE(C19:H95)</f>
        <v>42.876382978723413</v>
      </c>
      <c r="H16" s="61"/>
      <c r="I16" s="62">
        <f>AVERAGE(I8:I13)</f>
        <v>0.3983682852451314</v>
      </c>
      <c r="J16" s="54"/>
      <c r="K16" s="54"/>
      <c r="L16" s="54"/>
      <c r="M16" s="58"/>
      <c r="N16" s="58"/>
    </row>
    <row r="18" spans="2:14" ht="15.75" thickBot="1">
      <c r="C18" s="63" t="str">
        <f>B8</f>
        <v>Наум</v>
      </c>
      <c r="D18" s="63" t="str">
        <f>B9</f>
        <v>Наум</v>
      </c>
      <c r="E18" s="63" t="str">
        <f>B10</f>
        <v>Загорулько Иван</v>
      </c>
      <c r="F18" s="63" t="str">
        <f>B11</f>
        <v>Наум</v>
      </c>
      <c r="G18" s="63" t="str">
        <f>B12</f>
        <v>Загорулько Иван</v>
      </c>
      <c r="H18" s="63" t="str">
        <f>B12</f>
        <v>Загорулько Иван</v>
      </c>
      <c r="I18" s="63"/>
      <c r="J18" s="63"/>
    </row>
    <row r="19" spans="2:14">
      <c r="B19" s="1">
        <v>1</v>
      </c>
      <c r="C19" s="64">
        <v>45.06</v>
      </c>
      <c r="D19" s="65">
        <v>42.7</v>
      </c>
      <c r="E19" s="65">
        <v>44.07</v>
      </c>
      <c r="F19" s="65">
        <v>43.02</v>
      </c>
      <c r="G19" s="65">
        <v>43.31</v>
      </c>
      <c r="H19" s="65">
        <v>43.11</v>
      </c>
      <c r="I19" s="196"/>
      <c r="J19" s="197"/>
      <c r="K19" s="194"/>
      <c r="M19" s="2"/>
      <c r="N19" s="2"/>
    </row>
    <row r="20" spans="2:14">
      <c r="B20" s="1">
        <v>2</v>
      </c>
      <c r="C20" s="66">
        <v>43.36</v>
      </c>
      <c r="D20" s="67">
        <v>42.74</v>
      </c>
      <c r="E20" s="67">
        <v>43.64</v>
      </c>
      <c r="F20" s="67">
        <v>42.35</v>
      </c>
      <c r="G20" s="67">
        <v>43.19</v>
      </c>
      <c r="H20" s="67">
        <v>42.59</v>
      </c>
      <c r="I20" s="194"/>
      <c r="J20" s="198"/>
      <c r="K20" s="194"/>
      <c r="M20" s="3"/>
      <c r="N20" s="3"/>
    </row>
    <row r="21" spans="2:14">
      <c r="B21" s="1">
        <v>3</v>
      </c>
      <c r="C21" s="66">
        <v>42.71</v>
      </c>
      <c r="D21" s="67">
        <v>42.52</v>
      </c>
      <c r="E21" s="67">
        <v>43.64</v>
      </c>
      <c r="F21" s="67">
        <v>43.21</v>
      </c>
      <c r="G21" s="67">
        <v>42.92</v>
      </c>
      <c r="H21" s="67">
        <v>42.64</v>
      </c>
      <c r="I21" s="194"/>
      <c r="J21" s="198"/>
      <c r="K21" s="194"/>
      <c r="M21" s="3"/>
      <c r="N21" s="3"/>
    </row>
    <row r="22" spans="2:14">
      <c r="B22" s="1">
        <v>4</v>
      </c>
      <c r="C22" s="66">
        <v>42.33</v>
      </c>
      <c r="D22" s="67">
        <v>43.28</v>
      </c>
      <c r="E22" s="67">
        <v>43.48</v>
      </c>
      <c r="F22" s="67">
        <v>42.49</v>
      </c>
      <c r="G22" s="67">
        <v>42.72</v>
      </c>
      <c r="H22" s="67">
        <v>42.54</v>
      </c>
      <c r="I22" s="194"/>
      <c r="J22" s="198"/>
      <c r="K22" s="194"/>
      <c r="M22" s="3"/>
      <c r="N22" s="3"/>
    </row>
    <row r="23" spans="2:14">
      <c r="B23" s="1">
        <v>5</v>
      </c>
      <c r="C23" s="66">
        <v>45.47</v>
      </c>
      <c r="D23" s="67">
        <v>43.01</v>
      </c>
      <c r="E23" s="67">
        <v>43.34</v>
      </c>
      <c r="F23" s="67">
        <v>42.46</v>
      </c>
      <c r="G23" s="67">
        <v>43.32</v>
      </c>
      <c r="H23" s="67">
        <v>42.5</v>
      </c>
      <c r="I23" s="194"/>
      <c r="J23" s="198"/>
      <c r="K23" s="194"/>
    </row>
    <row r="24" spans="2:14">
      <c r="B24" s="1">
        <v>6</v>
      </c>
      <c r="C24" s="66">
        <v>43.2</v>
      </c>
      <c r="D24" s="67">
        <v>42.62</v>
      </c>
      <c r="E24" s="67">
        <v>43.07</v>
      </c>
      <c r="F24" s="67">
        <v>42.76</v>
      </c>
      <c r="G24" s="67">
        <v>42.8</v>
      </c>
      <c r="H24" s="67">
        <v>42.5</v>
      </c>
      <c r="I24" s="194"/>
      <c r="J24" s="198"/>
      <c r="K24" s="194"/>
    </row>
    <row r="25" spans="2:14">
      <c r="B25" s="1">
        <v>7</v>
      </c>
      <c r="C25" s="66">
        <v>43.2</v>
      </c>
      <c r="D25" s="67">
        <v>43.15</v>
      </c>
      <c r="E25" s="67">
        <v>42.98</v>
      </c>
      <c r="F25" s="67">
        <v>42.51</v>
      </c>
      <c r="G25" s="67">
        <v>42.65</v>
      </c>
      <c r="H25" s="67">
        <v>42.77</v>
      </c>
      <c r="I25" s="194"/>
      <c r="J25" s="198"/>
      <c r="K25" s="194"/>
    </row>
    <row r="26" spans="2:14">
      <c r="B26" s="1">
        <v>8</v>
      </c>
      <c r="C26" s="66">
        <v>42.29</v>
      </c>
      <c r="D26" s="67">
        <v>42.97</v>
      </c>
      <c r="E26" s="67">
        <v>43.16</v>
      </c>
      <c r="F26" s="67">
        <v>42.38</v>
      </c>
      <c r="G26" s="67">
        <v>42.67</v>
      </c>
      <c r="H26" s="67">
        <v>42.99</v>
      </c>
      <c r="I26" s="194"/>
      <c r="J26" s="198"/>
      <c r="K26" s="194"/>
    </row>
    <row r="27" spans="2:14">
      <c r="B27" s="1">
        <v>9</v>
      </c>
      <c r="C27" s="81">
        <v>42.64</v>
      </c>
      <c r="D27" s="67">
        <v>43.13</v>
      </c>
      <c r="E27" s="67">
        <v>43.32</v>
      </c>
      <c r="F27" s="67">
        <v>42.61</v>
      </c>
      <c r="G27" s="67">
        <v>42.9</v>
      </c>
      <c r="H27" s="67">
        <v>43.51</v>
      </c>
      <c r="I27" s="194"/>
      <c r="J27" s="198"/>
      <c r="K27" s="194"/>
    </row>
    <row r="28" spans="2:14">
      <c r="B28" s="1">
        <v>10</v>
      </c>
      <c r="C28" s="66">
        <v>43.11</v>
      </c>
      <c r="D28" s="67">
        <v>42.83</v>
      </c>
      <c r="E28" s="67">
        <v>44.36</v>
      </c>
      <c r="F28" s="67">
        <v>42.61</v>
      </c>
      <c r="G28" s="67">
        <v>42.73</v>
      </c>
      <c r="H28" s="67">
        <v>42.64</v>
      </c>
      <c r="I28" s="194"/>
      <c r="J28" s="198"/>
      <c r="K28" s="194"/>
    </row>
    <row r="29" spans="2:14">
      <c r="B29" s="1">
        <v>11</v>
      </c>
      <c r="C29" s="66">
        <v>42.39</v>
      </c>
      <c r="D29" s="67">
        <v>42.8</v>
      </c>
      <c r="E29" s="67">
        <v>43.31</v>
      </c>
      <c r="F29" s="67">
        <v>42.43</v>
      </c>
      <c r="G29" s="67">
        <v>42.81</v>
      </c>
      <c r="H29" s="67">
        <v>42.53</v>
      </c>
      <c r="I29" s="194"/>
      <c r="J29" s="198"/>
      <c r="K29" s="194"/>
    </row>
    <row r="30" spans="2:14">
      <c r="B30" s="1">
        <v>12</v>
      </c>
      <c r="C30" s="66">
        <v>42.2</v>
      </c>
      <c r="D30" s="67">
        <v>42.55</v>
      </c>
      <c r="E30" s="67">
        <v>42.99</v>
      </c>
      <c r="F30" s="67">
        <v>42.43</v>
      </c>
      <c r="G30" s="67">
        <v>42.92</v>
      </c>
      <c r="H30" s="67">
        <v>42.7</v>
      </c>
      <c r="I30" s="194"/>
      <c r="J30" s="198"/>
      <c r="K30" s="194"/>
    </row>
    <row r="31" spans="2:14">
      <c r="B31" s="1">
        <v>13</v>
      </c>
      <c r="C31" s="66">
        <v>42.1</v>
      </c>
      <c r="D31" s="67">
        <v>42.6</v>
      </c>
      <c r="E31" s="67">
        <v>42.94</v>
      </c>
      <c r="F31" s="67">
        <v>42.6</v>
      </c>
      <c r="G31" s="67">
        <v>42.8</v>
      </c>
      <c r="H31" s="67">
        <v>42.46</v>
      </c>
      <c r="I31" s="194"/>
      <c r="J31" s="198"/>
      <c r="K31" s="195"/>
      <c r="L31" s="1"/>
    </row>
    <row r="32" spans="2:14">
      <c r="B32" s="1">
        <v>14</v>
      </c>
      <c r="C32" s="70">
        <v>42.29</v>
      </c>
      <c r="D32" s="67">
        <v>42.47</v>
      </c>
      <c r="E32" s="67">
        <v>42.91</v>
      </c>
      <c r="F32" s="67">
        <v>42.73</v>
      </c>
      <c r="G32" s="67">
        <v>42.88</v>
      </c>
      <c r="H32" s="67">
        <v>42.62</v>
      </c>
      <c r="I32" s="194"/>
      <c r="J32" s="198"/>
      <c r="K32" s="195"/>
      <c r="L32" s="1"/>
    </row>
    <row r="33" spans="2:12">
      <c r="B33" s="1">
        <v>15</v>
      </c>
      <c r="C33" s="66">
        <v>42.21</v>
      </c>
      <c r="D33" s="67">
        <v>42.44</v>
      </c>
      <c r="E33" s="67">
        <v>43.13</v>
      </c>
      <c r="F33" s="67">
        <v>42.54</v>
      </c>
      <c r="G33" s="67">
        <v>43</v>
      </c>
      <c r="H33" s="67">
        <v>42.52</v>
      </c>
      <c r="I33" s="194"/>
      <c r="J33" s="198"/>
      <c r="K33" s="195"/>
      <c r="L33" s="1"/>
    </row>
    <row r="34" spans="2:12">
      <c r="B34" s="1">
        <v>16</v>
      </c>
      <c r="C34" s="66">
        <v>42.16</v>
      </c>
      <c r="D34" s="89">
        <v>42.43</v>
      </c>
      <c r="E34" s="67">
        <v>43.06</v>
      </c>
      <c r="F34" s="67">
        <v>42.71</v>
      </c>
      <c r="G34" s="67">
        <v>42.99</v>
      </c>
      <c r="H34" s="67">
        <v>43.18</v>
      </c>
      <c r="I34" s="194"/>
      <c r="J34" s="198"/>
      <c r="K34" s="195"/>
      <c r="L34" s="1"/>
    </row>
    <row r="35" spans="2:12">
      <c r="B35" s="1">
        <v>17</v>
      </c>
      <c r="C35" s="66">
        <v>42.08</v>
      </c>
      <c r="D35" s="67">
        <v>42.43</v>
      </c>
      <c r="E35" s="67">
        <v>43.28</v>
      </c>
      <c r="F35" s="67">
        <v>42.43</v>
      </c>
      <c r="G35" s="67">
        <v>43.01</v>
      </c>
      <c r="H35" s="67">
        <v>42.48</v>
      </c>
      <c r="I35" s="194"/>
      <c r="J35" s="198"/>
      <c r="K35" s="195"/>
      <c r="L35" s="1"/>
    </row>
    <row r="36" spans="2:12">
      <c r="B36" s="1">
        <v>18</v>
      </c>
      <c r="C36" s="66">
        <v>42.14</v>
      </c>
      <c r="D36" s="67">
        <v>42.41</v>
      </c>
      <c r="E36" s="67">
        <v>42.9</v>
      </c>
      <c r="F36" s="67">
        <v>42.29</v>
      </c>
      <c r="G36" s="67">
        <v>42.78</v>
      </c>
      <c r="H36" s="67">
        <v>42.49</v>
      </c>
      <c r="I36" s="194"/>
      <c r="J36" s="198"/>
      <c r="K36" s="195"/>
      <c r="L36" s="1"/>
    </row>
    <row r="37" spans="2:12">
      <c r="B37" s="1">
        <v>19</v>
      </c>
      <c r="C37" s="66">
        <v>42.12</v>
      </c>
      <c r="D37" s="67">
        <v>42.51</v>
      </c>
      <c r="E37" s="67">
        <v>44.34</v>
      </c>
      <c r="F37" s="67">
        <v>42.44</v>
      </c>
      <c r="G37" s="67">
        <v>42.87</v>
      </c>
      <c r="H37" s="67">
        <v>43.23</v>
      </c>
      <c r="I37" s="194"/>
      <c r="J37" s="198"/>
      <c r="K37" s="195"/>
      <c r="L37" s="1"/>
    </row>
    <row r="38" spans="2:12">
      <c r="B38" s="1">
        <v>20</v>
      </c>
      <c r="C38" s="66">
        <v>42.47</v>
      </c>
      <c r="D38" s="67">
        <v>42.76</v>
      </c>
      <c r="E38" s="67">
        <v>43.52</v>
      </c>
      <c r="F38" s="67">
        <v>42.4</v>
      </c>
      <c r="G38" s="67">
        <v>43.02</v>
      </c>
      <c r="H38" s="67">
        <v>43.54</v>
      </c>
      <c r="I38" s="194"/>
      <c r="J38" s="198"/>
      <c r="K38" s="195"/>
      <c r="L38" s="1"/>
    </row>
    <row r="39" spans="2:12">
      <c r="B39" s="1">
        <v>21</v>
      </c>
      <c r="C39" s="66">
        <v>42.26</v>
      </c>
      <c r="D39" s="67">
        <v>42.58</v>
      </c>
      <c r="E39" s="67">
        <v>42.88</v>
      </c>
      <c r="F39" s="67">
        <v>42.46</v>
      </c>
      <c r="G39" s="67">
        <v>42.89</v>
      </c>
      <c r="H39" s="67"/>
      <c r="I39" s="194"/>
      <c r="J39" s="198"/>
      <c r="K39" s="195"/>
      <c r="L39" s="1"/>
    </row>
    <row r="40" spans="2:12">
      <c r="B40" s="1">
        <v>22</v>
      </c>
      <c r="C40" s="66">
        <v>42.21</v>
      </c>
      <c r="D40" s="67"/>
      <c r="E40" s="67">
        <v>42.86</v>
      </c>
      <c r="F40" s="67">
        <v>42.56</v>
      </c>
      <c r="G40" s="67">
        <v>43.22</v>
      </c>
      <c r="H40" s="67"/>
      <c r="I40" s="194"/>
      <c r="J40" s="198"/>
      <c r="K40" s="195"/>
      <c r="L40" s="1"/>
    </row>
    <row r="41" spans="2:12">
      <c r="B41" s="1">
        <v>23</v>
      </c>
      <c r="C41" s="66">
        <v>42.05</v>
      </c>
      <c r="D41" s="67"/>
      <c r="E41" s="67">
        <v>43.08</v>
      </c>
      <c r="F41" s="67">
        <v>42.62</v>
      </c>
      <c r="G41" s="67">
        <v>42.97</v>
      </c>
      <c r="H41" s="67"/>
      <c r="I41" s="194"/>
      <c r="J41" s="198"/>
      <c r="K41" s="195"/>
      <c r="L41" s="1"/>
    </row>
    <row r="42" spans="2:12">
      <c r="B42" s="1">
        <v>24</v>
      </c>
      <c r="C42" s="66">
        <v>42.16</v>
      </c>
      <c r="D42" s="67"/>
      <c r="E42" s="67">
        <v>42.79</v>
      </c>
      <c r="F42" s="67">
        <v>42.46</v>
      </c>
      <c r="G42" s="67">
        <v>42.92</v>
      </c>
      <c r="H42" s="67"/>
      <c r="I42" s="194"/>
      <c r="J42" s="198"/>
      <c r="K42" s="195"/>
      <c r="L42" s="1"/>
    </row>
    <row r="43" spans="2:12">
      <c r="B43" s="1">
        <v>25</v>
      </c>
      <c r="C43" s="66">
        <v>42.36</v>
      </c>
      <c r="D43" s="67"/>
      <c r="E43" s="67">
        <v>43.09</v>
      </c>
      <c r="F43" s="67">
        <v>42.53</v>
      </c>
      <c r="G43" s="67">
        <v>43.14</v>
      </c>
      <c r="H43" s="67"/>
      <c r="I43" s="194"/>
      <c r="J43" s="198"/>
      <c r="K43" s="195"/>
      <c r="L43" s="1"/>
    </row>
    <row r="44" spans="2:12">
      <c r="B44" s="1">
        <v>26</v>
      </c>
      <c r="C44" s="66">
        <v>42.21</v>
      </c>
      <c r="D44" s="67"/>
      <c r="E44" s="67">
        <v>42.99</v>
      </c>
      <c r="F44" s="67">
        <v>42.5</v>
      </c>
      <c r="G44" s="67">
        <v>42.92</v>
      </c>
      <c r="H44" s="67"/>
      <c r="I44" s="194"/>
      <c r="J44" s="198"/>
      <c r="K44" s="195"/>
      <c r="L44" s="1"/>
    </row>
    <row r="45" spans="2:12">
      <c r="B45" s="1">
        <v>27</v>
      </c>
      <c r="C45" s="66">
        <v>42.11</v>
      </c>
      <c r="D45" s="67"/>
      <c r="E45" s="67">
        <v>42.89</v>
      </c>
      <c r="F45" s="67">
        <v>42.94</v>
      </c>
      <c r="G45" s="67">
        <v>43.22</v>
      </c>
      <c r="H45" s="67"/>
      <c r="I45" s="194"/>
      <c r="J45" s="198"/>
      <c r="K45" s="195"/>
      <c r="L45" s="1"/>
    </row>
    <row r="46" spans="2:12">
      <c r="B46" s="1">
        <v>28</v>
      </c>
      <c r="C46" s="66">
        <v>42.01</v>
      </c>
      <c r="D46" s="67"/>
      <c r="E46" s="67">
        <v>43.07</v>
      </c>
      <c r="F46" s="67">
        <v>42.61</v>
      </c>
      <c r="G46" s="67">
        <v>43.07</v>
      </c>
      <c r="H46" s="67"/>
      <c r="I46" s="194"/>
      <c r="J46" s="198"/>
      <c r="K46" s="195"/>
      <c r="L46" s="1"/>
    </row>
    <row r="47" spans="2:12">
      <c r="B47" s="1">
        <v>29</v>
      </c>
      <c r="C47" s="66">
        <v>42.14</v>
      </c>
      <c r="D47" s="67"/>
      <c r="E47" s="67">
        <v>43.25</v>
      </c>
      <c r="F47" s="67">
        <v>42.66</v>
      </c>
      <c r="G47" s="67">
        <v>42.94</v>
      </c>
      <c r="H47" s="67"/>
      <c r="I47" s="194"/>
      <c r="J47" s="198"/>
      <c r="K47" s="195"/>
      <c r="L47" s="1"/>
    </row>
    <row r="48" spans="2:12">
      <c r="B48" s="1">
        <v>30</v>
      </c>
      <c r="C48" s="66">
        <v>42.19</v>
      </c>
      <c r="D48" s="67"/>
      <c r="E48" s="67">
        <v>43.13</v>
      </c>
      <c r="F48" s="67">
        <v>42.54</v>
      </c>
      <c r="G48" s="67">
        <v>43.24</v>
      </c>
      <c r="H48" s="67"/>
      <c r="I48" s="194"/>
      <c r="J48" s="198"/>
      <c r="K48" s="195"/>
      <c r="L48" s="1"/>
    </row>
    <row r="49" spans="2:12">
      <c r="B49" s="1">
        <v>31</v>
      </c>
      <c r="C49" s="66">
        <v>42.15</v>
      </c>
      <c r="D49" s="67"/>
      <c r="E49" s="67">
        <v>43.08</v>
      </c>
      <c r="F49" s="67">
        <v>42.63</v>
      </c>
      <c r="G49" s="67">
        <v>43</v>
      </c>
      <c r="H49" s="67"/>
      <c r="I49" s="194"/>
      <c r="J49" s="198"/>
      <c r="K49" s="195"/>
      <c r="L49" s="1"/>
    </row>
    <row r="50" spans="2:12">
      <c r="B50" s="1">
        <v>32</v>
      </c>
      <c r="C50" s="66">
        <v>42.24</v>
      </c>
      <c r="D50" s="67"/>
      <c r="E50" s="67">
        <v>43.07</v>
      </c>
      <c r="F50" s="67">
        <v>43.08</v>
      </c>
      <c r="G50" s="67">
        <v>43.14</v>
      </c>
      <c r="H50" s="67"/>
      <c r="I50" s="194"/>
      <c r="J50" s="198"/>
      <c r="K50" s="195"/>
      <c r="L50" s="1"/>
    </row>
    <row r="51" spans="2:12">
      <c r="B51" s="1">
        <v>33</v>
      </c>
      <c r="C51" s="66">
        <v>42.25</v>
      </c>
      <c r="D51" s="67"/>
      <c r="E51" s="67">
        <v>43.16</v>
      </c>
      <c r="F51" s="67">
        <v>42.72</v>
      </c>
      <c r="G51" s="67">
        <v>42.83</v>
      </c>
      <c r="H51" s="67"/>
      <c r="I51" s="194"/>
      <c r="J51" s="198"/>
      <c r="K51" s="195"/>
      <c r="L51" s="1"/>
    </row>
    <row r="52" spans="2:12">
      <c r="B52" s="1">
        <v>34</v>
      </c>
      <c r="C52" s="66">
        <v>42.58</v>
      </c>
      <c r="D52" s="67"/>
      <c r="E52" s="67">
        <v>43.54</v>
      </c>
      <c r="F52" s="67">
        <v>42.52</v>
      </c>
      <c r="G52" s="67">
        <v>43.03</v>
      </c>
      <c r="H52" s="67"/>
      <c r="I52" s="194"/>
      <c r="J52" s="198"/>
      <c r="K52" s="195"/>
      <c r="L52" s="1"/>
    </row>
    <row r="53" spans="2:12">
      <c r="B53" s="1">
        <v>35</v>
      </c>
      <c r="C53" s="66">
        <v>42.7</v>
      </c>
      <c r="D53" s="67"/>
      <c r="E53" s="67">
        <v>44.08</v>
      </c>
      <c r="F53" s="67">
        <v>42.58</v>
      </c>
      <c r="G53" s="67">
        <v>43.12</v>
      </c>
      <c r="H53" s="67"/>
      <c r="I53" s="194"/>
      <c r="J53" s="198"/>
      <c r="K53" s="195"/>
      <c r="L53" s="1"/>
    </row>
    <row r="54" spans="2:12">
      <c r="B54" s="1">
        <v>36</v>
      </c>
      <c r="C54" s="66">
        <v>42.49</v>
      </c>
      <c r="D54" s="67"/>
      <c r="E54" s="67">
        <v>43.13</v>
      </c>
      <c r="F54" s="67">
        <v>42.73</v>
      </c>
      <c r="G54" s="67">
        <v>43.02</v>
      </c>
      <c r="H54" s="67"/>
      <c r="I54" s="194"/>
      <c r="J54" s="198"/>
      <c r="K54" s="195"/>
      <c r="L54" s="1"/>
    </row>
    <row r="55" spans="2:12">
      <c r="B55" s="1">
        <v>37</v>
      </c>
      <c r="C55" s="66">
        <v>42.39</v>
      </c>
      <c r="D55" s="67"/>
      <c r="E55" s="67">
        <v>42.98</v>
      </c>
      <c r="F55" s="67">
        <v>42.84</v>
      </c>
      <c r="G55" s="67">
        <v>42.97</v>
      </c>
      <c r="H55" s="67"/>
      <c r="I55" s="194"/>
      <c r="J55" s="198"/>
      <c r="K55" s="195"/>
      <c r="L55" s="1"/>
    </row>
    <row r="56" spans="2:12">
      <c r="B56" s="1">
        <v>38</v>
      </c>
      <c r="C56" s="66">
        <v>43.82</v>
      </c>
      <c r="D56" s="67"/>
      <c r="E56" s="67">
        <v>43.21</v>
      </c>
      <c r="F56" s="67">
        <v>42.7</v>
      </c>
      <c r="G56" s="67">
        <v>42.93</v>
      </c>
      <c r="H56" s="67"/>
      <c r="I56" s="194"/>
      <c r="J56" s="198"/>
      <c r="K56" s="195"/>
      <c r="L56" s="1"/>
    </row>
    <row r="57" spans="2:12">
      <c r="B57" s="1">
        <v>39</v>
      </c>
      <c r="C57" s="66">
        <v>42.41</v>
      </c>
      <c r="D57" s="67"/>
      <c r="E57" s="67">
        <v>43.18</v>
      </c>
      <c r="F57" s="67">
        <v>42.52</v>
      </c>
      <c r="G57" s="67">
        <v>43.07</v>
      </c>
      <c r="H57" s="67"/>
      <c r="I57" s="194"/>
      <c r="J57" s="198"/>
      <c r="K57" s="195"/>
      <c r="L57" s="1"/>
    </row>
    <row r="58" spans="2:12">
      <c r="B58" s="1">
        <v>40</v>
      </c>
      <c r="C58" s="66">
        <v>43.11</v>
      </c>
      <c r="D58" s="67"/>
      <c r="E58" s="67">
        <v>43</v>
      </c>
      <c r="F58" s="67">
        <v>42.58</v>
      </c>
      <c r="G58" s="67">
        <v>43.49</v>
      </c>
      <c r="H58" s="67"/>
      <c r="I58" s="194"/>
      <c r="J58" s="198"/>
      <c r="K58" s="195"/>
      <c r="L58" s="1"/>
    </row>
    <row r="59" spans="2:12">
      <c r="B59" s="1">
        <v>41</v>
      </c>
      <c r="C59" s="66">
        <v>42.78</v>
      </c>
      <c r="D59" s="67"/>
      <c r="E59" s="67">
        <v>42.84</v>
      </c>
      <c r="F59" s="67">
        <v>42.61</v>
      </c>
      <c r="G59" s="67">
        <v>43.12</v>
      </c>
      <c r="H59" s="67"/>
      <c r="I59" s="194"/>
      <c r="J59" s="198"/>
      <c r="K59" s="195"/>
      <c r="L59" s="1"/>
    </row>
    <row r="60" spans="2:12">
      <c r="B60" s="1">
        <v>42</v>
      </c>
      <c r="C60" s="66">
        <v>43.08</v>
      </c>
      <c r="D60" s="67"/>
      <c r="E60" s="67">
        <v>43</v>
      </c>
      <c r="F60" s="67">
        <v>42.59</v>
      </c>
      <c r="G60" s="67">
        <v>43.11</v>
      </c>
      <c r="H60" s="67"/>
      <c r="I60" s="194"/>
      <c r="J60" s="198"/>
      <c r="K60" s="195"/>
      <c r="L60" s="1"/>
    </row>
    <row r="61" spans="2:12">
      <c r="B61" s="1">
        <v>43</v>
      </c>
      <c r="C61" s="66"/>
      <c r="D61" s="67"/>
      <c r="E61" s="67">
        <v>43.83</v>
      </c>
      <c r="F61" s="67">
        <v>42.36</v>
      </c>
      <c r="G61" s="67">
        <v>43.04</v>
      </c>
      <c r="H61" s="67"/>
      <c r="I61" s="194"/>
      <c r="J61" s="198"/>
      <c r="K61" s="195"/>
      <c r="L61" s="1"/>
    </row>
    <row r="62" spans="2:12">
      <c r="B62" s="1">
        <v>44</v>
      </c>
      <c r="C62" s="66"/>
      <c r="D62" s="67"/>
      <c r="E62" s="67">
        <v>43.04</v>
      </c>
      <c r="F62" s="67">
        <v>43.02</v>
      </c>
      <c r="G62" s="67">
        <v>42.9</v>
      </c>
      <c r="H62" s="67"/>
      <c r="I62" s="194"/>
      <c r="J62" s="198"/>
      <c r="K62" s="195"/>
      <c r="L62" s="1"/>
    </row>
    <row r="63" spans="2:12">
      <c r="B63" s="1">
        <v>45</v>
      </c>
      <c r="C63" s="66"/>
      <c r="D63" s="67"/>
      <c r="E63" s="67">
        <v>43.23</v>
      </c>
      <c r="F63" s="67">
        <v>42.58</v>
      </c>
      <c r="G63" s="67">
        <v>42.93</v>
      </c>
      <c r="H63" s="67"/>
      <c r="I63" s="194"/>
      <c r="J63" s="198"/>
      <c r="K63" s="195"/>
      <c r="L63" s="1"/>
    </row>
    <row r="64" spans="2:12">
      <c r="B64" s="1">
        <v>46</v>
      </c>
      <c r="C64" s="66"/>
      <c r="D64" s="67"/>
      <c r="E64" s="67">
        <v>43.16</v>
      </c>
      <c r="F64" s="67">
        <v>42.72</v>
      </c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>
        <v>43.32</v>
      </c>
      <c r="F65" s="67">
        <v>42.63</v>
      </c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>
        <v>43.41</v>
      </c>
      <c r="F66" s="67">
        <v>43.24</v>
      </c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>
        <v>43.95</v>
      </c>
      <c r="F67" s="67">
        <v>43.42</v>
      </c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>
        <v>43</v>
      </c>
      <c r="F68" s="67"/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>
        <v>43.11</v>
      </c>
      <c r="F69" s="67"/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>
        <v>43.27</v>
      </c>
      <c r="F70" s="67"/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>
        <v>43.47</v>
      </c>
      <c r="F71" s="67"/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>
        <v>44.74</v>
      </c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>
        <v>43.75</v>
      </c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>
        <v>42.95</v>
      </c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>
        <v>42.97</v>
      </c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>
        <v>43.44</v>
      </c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C12" sqref="C12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106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>
      <c r="A8" s="164">
        <v>1</v>
      </c>
      <c r="B8" s="171" t="s">
        <v>42</v>
      </c>
      <c r="C8" s="167">
        <v>13</v>
      </c>
      <c r="D8" s="155">
        <f>COUNTA(C19:C83)</f>
        <v>25</v>
      </c>
      <c r="E8" s="172">
        <f>COUNTA(C19:C83)</f>
        <v>25</v>
      </c>
      <c r="F8" s="231">
        <f>MIN(C19:C82)</f>
        <v>42.23</v>
      </c>
      <c r="G8" s="176">
        <f>AVERAGE(C19:C85)</f>
        <v>42.989200000000004</v>
      </c>
      <c r="H8" s="212">
        <v>5</v>
      </c>
      <c r="I8" s="176">
        <f>G8-F8</f>
        <v>0.75920000000000698</v>
      </c>
      <c r="J8" s="181">
        <v>1.292824074074074E-2</v>
      </c>
      <c r="K8" s="188">
        <f>J8</f>
        <v>1.292824074074074E-2</v>
      </c>
      <c r="L8" s="189">
        <f>K8</f>
        <v>1.292824074074074E-2</v>
      </c>
      <c r="M8" s="205" t="s">
        <v>134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42</v>
      </c>
      <c r="C9" s="168" t="s">
        <v>194</v>
      </c>
      <c r="D9" s="50">
        <f>COUNTA(D19:D83)+D8+1</f>
        <v>59</v>
      </c>
      <c r="E9" s="173">
        <f>COUNTA(D19:D83)+1</f>
        <v>34</v>
      </c>
      <c r="F9" s="223">
        <f>MIN(D19:D82)</f>
        <v>42.35</v>
      </c>
      <c r="G9" s="215">
        <f>AVERAGE(D19:D84)</f>
        <v>42.667575757575754</v>
      </c>
      <c r="H9" s="213">
        <v>3</v>
      </c>
      <c r="I9" s="177">
        <f>G9-F9</f>
        <v>0.31757575757575296</v>
      </c>
      <c r="J9" s="182">
        <v>3.0821759259259257E-2</v>
      </c>
      <c r="K9" s="190">
        <f>J9-J8</f>
        <v>1.7893518518518517E-2</v>
      </c>
      <c r="L9" s="191">
        <f>K9+L8</f>
        <v>3.0821759259259257E-2</v>
      </c>
      <c r="M9" s="206" t="s">
        <v>146</v>
      </c>
      <c r="N9" s="158"/>
      <c r="O9" s="208"/>
      <c r="P9" s="49"/>
    </row>
    <row r="10" spans="1:16" s="3" customFormat="1" ht="30" customHeight="1" thickBot="1">
      <c r="A10" s="165">
        <v>3</v>
      </c>
      <c r="B10" s="203" t="s">
        <v>46</v>
      </c>
      <c r="C10" s="168" t="s">
        <v>128</v>
      </c>
      <c r="D10" s="50">
        <f>COUNTA(E19:E83)+D9+1</f>
        <v>90</v>
      </c>
      <c r="E10" s="173">
        <f>COUNTA(E19:E83)+1</f>
        <v>31</v>
      </c>
      <c r="F10" s="233">
        <f>MIN(E19:E84)</f>
        <v>42.37</v>
      </c>
      <c r="G10" s="222">
        <f>AVERAGE(E19:E85)</f>
        <v>42.653666666666666</v>
      </c>
      <c r="H10" s="213">
        <v>4</v>
      </c>
      <c r="I10" s="177">
        <f t="shared" ref="I10:I13" si="0">G10-F10</f>
        <v>0.28366666666666873</v>
      </c>
      <c r="J10" s="182">
        <v>4.7222222222222221E-2</v>
      </c>
      <c r="K10" s="190">
        <f>J10-J9</f>
        <v>1.6400462962962964E-2</v>
      </c>
      <c r="L10" s="191">
        <f>K10</f>
        <v>1.6400462962962964E-2</v>
      </c>
      <c r="M10" s="206" t="s">
        <v>150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46</v>
      </c>
      <c r="C11" s="168" t="s">
        <v>201</v>
      </c>
      <c r="D11" s="50">
        <f>COUNTA(F19:F83)+D10+1</f>
        <v>125</v>
      </c>
      <c r="E11" s="173">
        <f>COUNTA(F19:F83)+1</f>
        <v>35</v>
      </c>
      <c r="F11" s="224">
        <f>MIN(F19:F84)</f>
        <v>42.42</v>
      </c>
      <c r="G11" s="177">
        <f>AVERAGE(F19:F84)</f>
        <v>42.625294117647066</v>
      </c>
      <c r="H11" s="213">
        <v>9</v>
      </c>
      <c r="I11" s="177">
        <f t="shared" si="0"/>
        <v>0.20529411764706396</v>
      </c>
      <c r="J11" s="182">
        <v>6.5590277777777775E-2</v>
      </c>
      <c r="K11" s="190">
        <f>J11-J10</f>
        <v>1.8368055555555554E-2</v>
      </c>
      <c r="L11" s="191">
        <f>K11+L10</f>
        <v>3.4768518518518518E-2</v>
      </c>
      <c r="M11" s="206" t="s">
        <v>163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42</v>
      </c>
      <c r="C12" s="169" t="s">
        <v>127</v>
      </c>
      <c r="D12" s="50">
        <f>COUNTA(G19:G83)+D11+1</f>
        <v>184</v>
      </c>
      <c r="E12" s="173">
        <f>COUNTA(G19:G83)+1</f>
        <v>59</v>
      </c>
      <c r="F12" s="178">
        <f>MIN(G19:G84)</f>
        <v>42.5</v>
      </c>
      <c r="G12" s="177">
        <f>AVERAGE(G19:G84)</f>
        <v>42.82931034482759</v>
      </c>
      <c r="H12" s="213">
        <v>9</v>
      </c>
      <c r="I12" s="177">
        <f t="shared" si="0"/>
        <v>0.32931034482759003</v>
      </c>
      <c r="J12" s="182">
        <v>9.5937500000000009E-2</v>
      </c>
      <c r="K12" s="190">
        <f>J12-J11</f>
        <v>3.0347222222222234E-2</v>
      </c>
      <c r="L12" s="221">
        <f>K12+L9</f>
        <v>6.1168981481481491E-2</v>
      </c>
      <c r="M12" s="206" t="s">
        <v>176</v>
      </c>
      <c r="N12" s="157"/>
      <c r="O12" s="128"/>
    </row>
    <row r="13" spans="1:16" s="3" customFormat="1" ht="30" customHeight="1" thickBot="1">
      <c r="A13" s="166" t="s">
        <v>37</v>
      </c>
      <c r="B13" s="204" t="s">
        <v>46</v>
      </c>
      <c r="C13" s="170" t="s">
        <v>206</v>
      </c>
      <c r="D13" s="207">
        <f>COUNTA(H19:H83)+D12+1</f>
        <v>240</v>
      </c>
      <c r="E13" s="174">
        <f>COUNTA(H19:H92)+1</f>
        <v>56</v>
      </c>
      <c r="F13" s="179">
        <f>MIN(H19:H77)</f>
        <v>42.64</v>
      </c>
      <c r="G13" s="180">
        <f>AVERAGE(H19:H77)</f>
        <v>43.289272727272724</v>
      </c>
      <c r="H13" s="214">
        <v>13</v>
      </c>
      <c r="I13" s="180">
        <f t="shared" si="0"/>
        <v>0.64927272727272367</v>
      </c>
      <c r="J13" s="183" t="str">
        <f>'Общие результаты'!G6</f>
        <v>3:00:05</v>
      </c>
      <c r="K13" s="192">
        <f>J13-J12</f>
        <v>2.912037037037038E-2</v>
      </c>
      <c r="L13" s="193">
        <f>K13+L11</f>
        <v>6.3888888888888898E-2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AVERAGE(F8,F9,F12)</f>
        <v>42.36</v>
      </c>
      <c r="G14" s="83">
        <f>AVERAGE(G8,G9,G12)</f>
        <v>42.828695367467787</v>
      </c>
      <c r="H14" s="136" t="s">
        <v>215</v>
      </c>
      <c r="I14" s="84">
        <f>AVERAGE(I8,I9,I12)</f>
        <v>0.46869536746778334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AVERAGE(F10,F11,F13)</f>
        <v>42.476666666666667</v>
      </c>
      <c r="G15" s="56">
        <f>AVERAGE(G10,G11,G13)</f>
        <v>42.856077837195492</v>
      </c>
      <c r="H15" s="137" t="s">
        <v>216</v>
      </c>
      <c r="I15" s="57">
        <f>AVERAGE(I10,I11,I13)</f>
        <v>0.37941117052881879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42.418333333333329</v>
      </c>
      <c r="G16" s="60">
        <f>AVERAGE(C19:H95)</f>
        <v>42.879319148936169</v>
      </c>
      <c r="H16" s="61"/>
      <c r="I16" s="62">
        <f>AVERAGE(I8:I13)</f>
        <v>0.42405326899830104</v>
      </c>
      <c r="J16" s="54"/>
      <c r="K16" s="54"/>
      <c r="L16" s="54"/>
      <c r="M16" s="58"/>
      <c r="N16" s="58"/>
    </row>
    <row r="18" spans="2:14" ht="15.75" thickBot="1">
      <c r="C18" s="63" t="str">
        <f>B8</f>
        <v>Ткаченко Кирилл</v>
      </c>
      <c r="D18" s="63" t="str">
        <f>B9</f>
        <v>Ткаченко Кирилл</v>
      </c>
      <c r="E18" s="63" t="str">
        <f>B10</f>
        <v>Гаврилюк Олег</v>
      </c>
      <c r="F18" s="63" t="str">
        <f>B11</f>
        <v>Гаврилюк Олег</v>
      </c>
      <c r="G18" s="63" t="str">
        <f>B12</f>
        <v>Ткаченко Кирилл</v>
      </c>
      <c r="H18" s="63" t="str">
        <f>B12</f>
        <v>Ткаченко Кирилл</v>
      </c>
      <c r="I18" s="63"/>
      <c r="J18" s="63"/>
    </row>
    <row r="19" spans="2:14">
      <c r="B19" s="1">
        <v>1</v>
      </c>
      <c r="C19" s="64">
        <v>44.51</v>
      </c>
      <c r="D19" s="65">
        <v>43.23</v>
      </c>
      <c r="E19" s="65">
        <v>42.96</v>
      </c>
      <c r="F19" s="65">
        <v>43.09</v>
      </c>
      <c r="G19" s="65">
        <v>44.73</v>
      </c>
      <c r="H19" s="65">
        <v>43.27</v>
      </c>
      <c r="I19" s="196"/>
      <c r="J19" s="197"/>
      <c r="K19" s="194"/>
      <c r="M19" s="2"/>
      <c r="N19" s="2"/>
    </row>
    <row r="20" spans="2:14">
      <c r="B20" s="1">
        <v>2</v>
      </c>
      <c r="C20" s="66">
        <v>42.48</v>
      </c>
      <c r="D20" s="67">
        <v>42.92</v>
      </c>
      <c r="E20" s="67">
        <v>42.61</v>
      </c>
      <c r="F20" s="67">
        <v>42.58</v>
      </c>
      <c r="G20" s="67">
        <v>43.2</v>
      </c>
      <c r="H20" s="67">
        <v>42.65</v>
      </c>
      <c r="I20" s="194"/>
      <c r="J20" s="198"/>
      <c r="K20" s="194"/>
      <c r="M20" s="3"/>
      <c r="N20" s="3"/>
    </row>
    <row r="21" spans="2:14">
      <c r="B21" s="1">
        <v>3</v>
      </c>
      <c r="C21" s="66">
        <v>42.39</v>
      </c>
      <c r="D21" s="67">
        <v>42.35</v>
      </c>
      <c r="E21" s="67">
        <v>43.11</v>
      </c>
      <c r="F21" s="67">
        <v>42.5</v>
      </c>
      <c r="G21" s="67">
        <v>42.94</v>
      </c>
      <c r="H21" s="67">
        <v>42.7</v>
      </c>
      <c r="I21" s="194"/>
      <c r="J21" s="198"/>
      <c r="K21" s="194"/>
      <c r="M21" s="3"/>
      <c r="N21" s="3"/>
    </row>
    <row r="22" spans="2:14">
      <c r="B22" s="1">
        <v>4</v>
      </c>
      <c r="C22" s="66">
        <v>45.2</v>
      </c>
      <c r="D22" s="67">
        <v>42.51</v>
      </c>
      <c r="E22" s="67">
        <v>42.69</v>
      </c>
      <c r="F22" s="67">
        <v>42.49</v>
      </c>
      <c r="G22" s="67">
        <v>42.88</v>
      </c>
      <c r="H22" s="67">
        <v>42.73</v>
      </c>
      <c r="I22" s="194"/>
      <c r="J22" s="198"/>
      <c r="K22" s="194"/>
      <c r="M22" s="3"/>
      <c r="N22" s="3"/>
    </row>
    <row r="23" spans="2:14">
      <c r="B23" s="1">
        <v>5</v>
      </c>
      <c r="C23" s="66">
        <v>45.5</v>
      </c>
      <c r="D23" s="67">
        <v>42.49</v>
      </c>
      <c r="E23" s="67">
        <v>42.52</v>
      </c>
      <c r="F23" s="67">
        <v>42.58</v>
      </c>
      <c r="G23" s="67">
        <v>43.63</v>
      </c>
      <c r="H23" s="67">
        <v>42.79</v>
      </c>
      <c r="I23" s="194"/>
      <c r="J23" s="198"/>
      <c r="K23" s="194"/>
    </row>
    <row r="24" spans="2:14">
      <c r="B24" s="1">
        <v>6</v>
      </c>
      <c r="C24" s="66">
        <v>43.38</v>
      </c>
      <c r="D24" s="67">
        <v>42.36</v>
      </c>
      <c r="E24" s="67">
        <v>42.86</v>
      </c>
      <c r="F24" s="67">
        <v>42.42</v>
      </c>
      <c r="G24" s="67">
        <v>42.62</v>
      </c>
      <c r="H24" s="67">
        <v>42.77</v>
      </c>
      <c r="I24" s="194"/>
      <c r="J24" s="198"/>
      <c r="K24" s="194"/>
    </row>
    <row r="25" spans="2:14">
      <c r="B25" s="1">
        <v>7</v>
      </c>
      <c r="C25" s="66">
        <v>44.92</v>
      </c>
      <c r="D25" s="67">
        <v>42.36</v>
      </c>
      <c r="E25" s="67">
        <v>42.45</v>
      </c>
      <c r="F25" s="67">
        <v>42.46</v>
      </c>
      <c r="G25" s="67">
        <v>42.97</v>
      </c>
      <c r="H25" s="67">
        <v>43.01</v>
      </c>
      <c r="I25" s="194"/>
      <c r="J25" s="198"/>
      <c r="K25" s="194"/>
    </row>
    <row r="26" spans="2:14">
      <c r="B26" s="1">
        <v>8</v>
      </c>
      <c r="C26" s="66">
        <v>42.36</v>
      </c>
      <c r="D26" s="67">
        <v>42.58</v>
      </c>
      <c r="E26" s="67">
        <v>42.41</v>
      </c>
      <c r="F26" s="67">
        <v>42.56</v>
      </c>
      <c r="G26" s="67">
        <v>42.82</v>
      </c>
      <c r="H26" s="67">
        <v>42.66</v>
      </c>
      <c r="I26" s="194"/>
      <c r="J26" s="198"/>
      <c r="K26" s="194"/>
    </row>
    <row r="27" spans="2:14">
      <c r="B27" s="1">
        <v>9</v>
      </c>
      <c r="C27" s="81">
        <v>42.35</v>
      </c>
      <c r="D27" s="67">
        <v>42.51</v>
      </c>
      <c r="E27" s="67">
        <v>42.37</v>
      </c>
      <c r="F27" s="67">
        <v>42.45</v>
      </c>
      <c r="G27" s="67">
        <v>42.64</v>
      </c>
      <c r="H27" s="67">
        <v>42.67</v>
      </c>
      <c r="I27" s="194"/>
      <c r="J27" s="198"/>
      <c r="K27" s="194"/>
    </row>
    <row r="28" spans="2:14">
      <c r="B28" s="1">
        <v>10</v>
      </c>
      <c r="C28" s="66">
        <v>43.46</v>
      </c>
      <c r="D28" s="67">
        <v>42.53</v>
      </c>
      <c r="E28" s="67">
        <v>42.54</v>
      </c>
      <c r="F28" s="67">
        <v>42.66</v>
      </c>
      <c r="G28" s="67">
        <v>42.63</v>
      </c>
      <c r="H28" s="67">
        <v>42.72</v>
      </c>
      <c r="I28" s="194"/>
      <c r="J28" s="198"/>
      <c r="K28" s="194"/>
    </row>
    <row r="29" spans="2:14">
      <c r="B29" s="1">
        <v>11</v>
      </c>
      <c r="C29" s="66">
        <v>42.44</v>
      </c>
      <c r="D29" s="67">
        <v>42.67</v>
      </c>
      <c r="E29" s="67">
        <v>42.7</v>
      </c>
      <c r="F29" s="67">
        <v>42.69</v>
      </c>
      <c r="G29" s="67">
        <v>42.63</v>
      </c>
      <c r="H29" s="67">
        <v>42.86</v>
      </c>
      <c r="I29" s="194"/>
      <c r="J29" s="198"/>
      <c r="K29" s="194"/>
    </row>
    <row r="30" spans="2:14">
      <c r="B30" s="1">
        <v>12</v>
      </c>
      <c r="C30" s="66">
        <v>43.9</v>
      </c>
      <c r="D30" s="67">
        <v>42.72</v>
      </c>
      <c r="E30" s="67">
        <v>42.81</v>
      </c>
      <c r="F30" s="67">
        <v>42.68</v>
      </c>
      <c r="G30" s="67">
        <v>42.83</v>
      </c>
      <c r="H30" s="67">
        <v>42.83</v>
      </c>
      <c r="I30" s="194"/>
      <c r="J30" s="198"/>
      <c r="K30" s="194"/>
    </row>
    <row r="31" spans="2:14">
      <c r="B31" s="1">
        <v>13</v>
      </c>
      <c r="C31" s="66">
        <v>42.72</v>
      </c>
      <c r="D31" s="67">
        <v>42.48</v>
      </c>
      <c r="E31" s="67">
        <v>43.38</v>
      </c>
      <c r="F31" s="67">
        <v>42.6</v>
      </c>
      <c r="G31" s="67">
        <v>43.04</v>
      </c>
      <c r="H31" s="67">
        <v>42.9</v>
      </c>
      <c r="I31" s="194"/>
      <c r="J31" s="198"/>
      <c r="K31" s="195"/>
      <c r="L31" s="1"/>
    </row>
    <row r="32" spans="2:14">
      <c r="B32" s="1">
        <v>14</v>
      </c>
      <c r="C32" s="70">
        <v>42.58</v>
      </c>
      <c r="D32" s="67">
        <v>42.59</v>
      </c>
      <c r="E32" s="67">
        <v>42.45</v>
      </c>
      <c r="F32" s="67">
        <v>42.54</v>
      </c>
      <c r="G32" s="67">
        <v>42.76</v>
      </c>
      <c r="H32" s="67">
        <v>42.99</v>
      </c>
      <c r="I32" s="194"/>
      <c r="J32" s="198"/>
      <c r="K32" s="195"/>
      <c r="L32" s="1"/>
    </row>
    <row r="33" spans="2:12">
      <c r="B33" s="1">
        <v>15</v>
      </c>
      <c r="C33" s="66">
        <v>42.26</v>
      </c>
      <c r="D33" s="67">
        <v>42.38</v>
      </c>
      <c r="E33" s="67">
        <v>42.68</v>
      </c>
      <c r="F33" s="67">
        <v>42.89</v>
      </c>
      <c r="G33" s="67">
        <v>42.83</v>
      </c>
      <c r="H33" s="67">
        <v>42.69</v>
      </c>
      <c r="I33" s="194"/>
      <c r="J33" s="198"/>
      <c r="K33" s="195"/>
      <c r="L33" s="1"/>
    </row>
    <row r="34" spans="2:12">
      <c r="B34" s="1">
        <v>16</v>
      </c>
      <c r="C34" s="66">
        <v>42.23</v>
      </c>
      <c r="D34" s="89">
        <v>42.54</v>
      </c>
      <c r="E34" s="67">
        <v>42.38</v>
      </c>
      <c r="F34" s="67">
        <v>42.71</v>
      </c>
      <c r="G34" s="67">
        <v>43.17</v>
      </c>
      <c r="H34" s="67">
        <v>42.86</v>
      </c>
      <c r="I34" s="194"/>
      <c r="J34" s="198"/>
      <c r="K34" s="195"/>
      <c r="L34" s="1"/>
    </row>
    <row r="35" spans="2:12">
      <c r="B35" s="1">
        <v>17</v>
      </c>
      <c r="C35" s="66">
        <v>42.29</v>
      </c>
      <c r="D35" s="67">
        <v>42.64</v>
      </c>
      <c r="E35" s="67">
        <v>42.59</v>
      </c>
      <c r="F35" s="67">
        <v>42.5</v>
      </c>
      <c r="G35" s="67">
        <v>42.83</v>
      </c>
      <c r="H35" s="67">
        <v>42.65</v>
      </c>
      <c r="I35" s="194"/>
      <c r="J35" s="198"/>
      <c r="K35" s="195"/>
      <c r="L35" s="1"/>
    </row>
    <row r="36" spans="2:12">
      <c r="B36" s="1">
        <v>18</v>
      </c>
      <c r="C36" s="66">
        <v>42.32</v>
      </c>
      <c r="D36" s="67">
        <v>42.49</v>
      </c>
      <c r="E36" s="67">
        <v>42.57</v>
      </c>
      <c r="F36" s="67">
        <v>42.55</v>
      </c>
      <c r="G36" s="67">
        <v>42.76</v>
      </c>
      <c r="H36" s="67">
        <v>42.82</v>
      </c>
      <c r="I36" s="194"/>
      <c r="J36" s="198"/>
      <c r="K36" s="195"/>
      <c r="L36" s="1"/>
    </row>
    <row r="37" spans="2:12">
      <c r="B37" s="1">
        <v>19</v>
      </c>
      <c r="C37" s="66">
        <v>42.27</v>
      </c>
      <c r="D37" s="67">
        <v>43.1</v>
      </c>
      <c r="E37" s="67">
        <v>42.55</v>
      </c>
      <c r="F37" s="67">
        <v>42.65</v>
      </c>
      <c r="G37" s="67">
        <v>42.52</v>
      </c>
      <c r="H37" s="67">
        <v>42.91</v>
      </c>
      <c r="I37" s="194"/>
      <c r="J37" s="198"/>
      <c r="K37" s="195"/>
      <c r="L37" s="1"/>
    </row>
    <row r="38" spans="2:12">
      <c r="B38" s="1">
        <v>20</v>
      </c>
      <c r="C38" s="66">
        <v>42.34</v>
      </c>
      <c r="D38" s="67">
        <v>42.99</v>
      </c>
      <c r="E38" s="67">
        <v>42.55</v>
      </c>
      <c r="F38" s="67">
        <v>42.9</v>
      </c>
      <c r="G38" s="67">
        <v>42.75</v>
      </c>
      <c r="H38" s="67">
        <v>42.88</v>
      </c>
      <c r="I38" s="194"/>
      <c r="J38" s="198"/>
      <c r="K38" s="195"/>
      <c r="L38" s="1"/>
    </row>
    <row r="39" spans="2:12">
      <c r="B39" s="1">
        <v>21</v>
      </c>
      <c r="C39" s="66">
        <v>42.53</v>
      </c>
      <c r="D39" s="67">
        <v>42.56</v>
      </c>
      <c r="E39" s="67">
        <v>42.65</v>
      </c>
      <c r="F39" s="67">
        <v>42.57</v>
      </c>
      <c r="G39" s="67">
        <v>42.61</v>
      </c>
      <c r="H39" s="67">
        <v>42.67</v>
      </c>
      <c r="I39" s="194"/>
      <c r="J39" s="198"/>
      <c r="K39" s="195"/>
      <c r="L39" s="1"/>
    </row>
    <row r="40" spans="2:12">
      <c r="B40" s="1">
        <v>22</v>
      </c>
      <c r="C40" s="66">
        <v>42.84</v>
      </c>
      <c r="D40" s="67">
        <v>42.54</v>
      </c>
      <c r="E40" s="67">
        <v>42.59</v>
      </c>
      <c r="F40" s="67">
        <v>42.63</v>
      </c>
      <c r="G40" s="67">
        <v>42.5</v>
      </c>
      <c r="H40" s="67">
        <v>43.02</v>
      </c>
      <c r="I40" s="194"/>
      <c r="J40" s="198"/>
      <c r="K40" s="195"/>
      <c r="L40" s="1"/>
    </row>
    <row r="41" spans="2:12">
      <c r="B41" s="1">
        <v>23</v>
      </c>
      <c r="C41" s="66">
        <v>42.71</v>
      </c>
      <c r="D41" s="67">
        <v>42.5</v>
      </c>
      <c r="E41" s="67">
        <v>42.71</v>
      </c>
      <c r="F41" s="67">
        <v>42.62</v>
      </c>
      <c r="G41" s="67">
        <v>42.75</v>
      </c>
      <c r="H41" s="67">
        <v>42.77</v>
      </c>
      <c r="I41" s="194"/>
      <c r="J41" s="198"/>
      <c r="K41" s="195"/>
      <c r="L41" s="1"/>
    </row>
    <row r="42" spans="2:12">
      <c r="B42" s="1">
        <v>24</v>
      </c>
      <c r="C42" s="66">
        <v>42.47</v>
      </c>
      <c r="D42" s="67">
        <v>42.84</v>
      </c>
      <c r="E42" s="67">
        <v>42.55</v>
      </c>
      <c r="F42" s="67">
        <v>42.56</v>
      </c>
      <c r="G42" s="67">
        <v>42.73</v>
      </c>
      <c r="H42" s="67">
        <v>42.69</v>
      </c>
      <c r="I42" s="194"/>
      <c r="J42" s="198"/>
      <c r="K42" s="195"/>
      <c r="L42" s="1"/>
    </row>
    <row r="43" spans="2:12">
      <c r="B43" s="1">
        <v>25</v>
      </c>
      <c r="C43" s="66">
        <v>42.28</v>
      </c>
      <c r="D43" s="67">
        <v>42.57</v>
      </c>
      <c r="E43" s="67">
        <v>42.56</v>
      </c>
      <c r="F43" s="67">
        <v>42.67</v>
      </c>
      <c r="G43" s="67">
        <v>42.55</v>
      </c>
      <c r="H43" s="67">
        <v>43.33</v>
      </c>
      <c r="I43" s="194"/>
      <c r="J43" s="198"/>
      <c r="K43" s="195"/>
      <c r="L43" s="1"/>
    </row>
    <row r="44" spans="2:12">
      <c r="B44" s="1">
        <v>26</v>
      </c>
      <c r="C44" s="66"/>
      <c r="D44" s="67">
        <v>42.9</v>
      </c>
      <c r="E44" s="67">
        <v>42.73</v>
      </c>
      <c r="F44" s="67">
        <v>43.12</v>
      </c>
      <c r="G44" s="67">
        <v>42.82</v>
      </c>
      <c r="H44" s="67">
        <v>42.78</v>
      </c>
      <c r="I44" s="194"/>
      <c r="J44" s="198"/>
      <c r="K44" s="195"/>
      <c r="L44" s="1"/>
    </row>
    <row r="45" spans="2:12">
      <c r="B45" s="1">
        <v>27</v>
      </c>
      <c r="C45" s="66"/>
      <c r="D45" s="67">
        <v>43.41</v>
      </c>
      <c r="E45" s="67">
        <v>42.69</v>
      </c>
      <c r="F45" s="67">
        <v>42.69</v>
      </c>
      <c r="G45" s="67">
        <v>43.01</v>
      </c>
      <c r="H45" s="67">
        <v>42.88</v>
      </c>
      <c r="I45" s="194"/>
      <c r="J45" s="198"/>
      <c r="K45" s="195"/>
      <c r="L45" s="1"/>
    </row>
    <row r="46" spans="2:12">
      <c r="B46" s="1">
        <v>28</v>
      </c>
      <c r="C46" s="66"/>
      <c r="D46" s="67">
        <v>42.53</v>
      </c>
      <c r="E46" s="67">
        <v>42.62</v>
      </c>
      <c r="F46" s="67">
        <v>42.49</v>
      </c>
      <c r="G46" s="67">
        <v>42.79</v>
      </c>
      <c r="H46" s="67">
        <v>42.69</v>
      </c>
      <c r="I46" s="194"/>
      <c r="J46" s="198"/>
      <c r="K46" s="195"/>
      <c r="L46" s="1"/>
    </row>
    <row r="47" spans="2:12">
      <c r="B47" s="1">
        <v>29</v>
      </c>
      <c r="C47" s="66"/>
      <c r="D47" s="67">
        <v>42.6</v>
      </c>
      <c r="E47" s="67">
        <v>42.61</v>
      </c>
      <c r="F47" s="67">
        <v>42.67</v>
      </c>
      <c r="G47" s="67">
        <v>42.68</v>
      </c>
      <c r="H47" s="67">
        <v>42.72</v>
      </c>
      <c r="I47" s="194"/>
      <c r="J47" s="198"/>
      <c r="K47" s="195"/>
      <c r="L47" s="1"/>
    </row>
    <row r="48" spans="2:12">
      <c r="B48" s="1">
        <v>30</v>
      </c>
      <c r="C48" s="66"/>
      <c r="D48" s="67">
        <v>43.18</v>
      </c>
      <c r="E48" s="67">
        <v>42.72</v>
      </c>
      <c r="F48" s="67">
        <v>42.49</v>
      </c>
      <c r="G48" s="67">
        <v>42.62</v>
      </c>
      <c r="H48" s="67">
        <v>42.64</v>
      </c>
      <c r="I48" s="194"/>
      <c r="J48" s="198"/>
      <c r="K48" s="195"/>
      <c r="L48" s="1"/>
    </row>
    <row r="49" spans="2:12">
      <c r="B49" s="1">
        <v>31</v>
      </c>
      <c r="C49" s="66"/>
      <c r="D49" s="67">
        <v>42.57</v>
      </c>
      <c r="E49" s="67"/>
      <c r="F49" s="67">
        <v>42.42</v>
      </c>
      <c r="G49" s="67">
        <v>42.94</v>
      </c>
      <c r="H49" s="67">
        <v>42.75</v>
      </c>
      <c r="I49" s="194"/>
      <c r="J49" s="198"/>
      <c r="K49" s="195"/>
      <c r="L49" s="1"/>
    </row>
    <row r="50" spans="2:12">
      <c r="B50" s="1">
        <v>32</v>
      </c>
      <c r="C50" s="66"/>
      <c r="D50" s="67">
        <v>42.57</v>
      </c>
      <c r="E50" s="67"/>
      <c r="F50" s="67">
        <v>42.52</v>
      </c>
      <c r="G50" s="67">
        <v>42.87</v>
      </c>
      <c r="H50" s="67">
        <v>42.89</v>
      </c>
      <c r="I50" s="194"/>
      <c r="J50" s="198"/>
      <c r="K50" s="195"/>
      <c r="L50" s="1"/>
    </row>
    <row r="51" spans="2:12">
      <c r="B51" s="1">
        <v>33</v>
      </c>
      <c r="C51" s="66"/>
      <c r="D51" s="67">
        <v>42.82</v>
      </c>
      <c r="E51" s="67"/>
      <c r="F51" s="67">
        <v>42.63</v>
      </c>
      <c r="G51" s="67">
        <v>42.52</v>
      </c>
      <c r="H51" s="67">
        <v>42.72</v>
      </c>
      <c r="I51" s="194"/>
      <c r="J51" s="198"/>
      <c r="K51" s="195"/>
      <c r="L51" s="1"/>
    </row>
    <row r="52" spans="2:12">
      <c r="B52" s="1">
        <v>34</v>
      </c>
      <c r="C52" s="66"/>
      <c r="D52" s="67"/>
      <c r="E52" s="67"/>
      <c r="F52" s="67">
        <v>42.68</v>
      </c>
      <c r="G52" s="67">
        <v>42.75</v>
      </c>
      <c r="H52" s="67">
        <v>43.3</v>
      </c>
      <c r="I52" s="194"/>
      <c r="J52" s="198"/>
      <c r="K52" s="195"/>
      <c r="L52" s="1"/>
    </row>
    <row r="53" spans="2:12">
      <c r="B53" s="1">
        <v>35</v>
      </c>
      <c r="C53" s="66"/>
      <c r="D53" s="67"/>
      <c r="E53" s="67"/>
      <c r="F53" s="67"/>
      <c r="G53" s="67">
        <v>43</v>
      </c>
      <c r="H53" s="67">
        <v>42.92</v>
      </c>
      <c r="I53" s="194"/>
      <c r="J53" s="198"/>
      <c r="K53" s="195"/>
      <c r="L53" s="1"/>
    </row>
    <row r="54" spans="2:12">
      <c r="B54" s="1">
        <v>36</v>
      </c>
      <c r="C54" s="66"/>
      <c r="D54" s="67"/>
      <c r="E54" s="67"/>
      <c r="F54" s="67"/>
      <c r="G54" s="67">
        <v>42.58</v>
      </c>
      <c r="H54" s="67">
        <v>42.95</v>
      </c>
      <c r="I54" s="194"/>
      <c r="J54" s="198"/>
      <c r="K54" s="195"/>
      <c r="L54" s="1"/>
    </row>
    <row r="55" spans="2:12">
      <c r="B55" s="1">
        <v>37</v>
      </c>
      <c r="C55" s="66"/>
      <c r="D55" s="67"/>
      <c r="E55" s="67"/>
      <c r="F55" s="67"/>
      <c r="G55" s="67">
        <v>42.77</v>
      </c>
      <c r="H55" s="67">
        <v>43.57</v>
      </c>
      <c r="I55" s="194"/>
      <c r="J55" s="198"/>
      <c r="K55" s="195"/>
      <c r="L55" s="1"/>
    </row>
    <row r="56" spans="2:12">
      <c r="B56" s="1">
        <v>38</v>
      </c>
      <c r="C56" s="66"/>
      <c r="D56" s="67"/>
      <c r="E56" s="67"/>
      <c r="F56" s="67"/>
      <c r="G56" s="67">
        <v>42.84</v>
      </c>
      <c r="H56" s="67">
        <v>65.849999999999994</v>
      </c>
      <c r="I56" s="194"/>
      <c r="J56" s="198"/>
      <c r="K56" s="195"/>
      <c r="L56" s="1"/>
    </row>
    <row r="57" spans="2:12">
      <c r="B57" s="1">
        <v>39</v>
      </c>
      <c r="C57" s="66"/>
      <c r="D57" s="67"/>
      <c r="E57" s="67"/>
      <c r="F57" s="67"/>
      <c r="G57" s="67">
        <v>42.89</v>
      </c>
      <c r="H57" s="67">
        <v>43.06</v>
      </c>
      <c r="I57" s="194"/>
      <c r="J57" s="198"/>
      <c r="K57" s="195"/>
      <c r="L57" s="1"/>
    </row>
    <row r="58" spans="2:12">
      <c r="B58" s="1">
        <v>40</v>
      </c>
      <c r="C58" s="66"/>
      <c r="D58" s="67"/>
      <c r="E58" s="67"/>
      <c r="F58" s="67"/>
      <c r="G58" s="67">
        <v>42.6</v>
      </c>
      <c r="H58" s="67">
        <v>42.95</v>
      </c>
      <c r="I58" s="194"/>
      <c r="J58" s="198"/>
      <c r="K58" s="195"/>
      <c r="L58" s="1"/>
    </row>
    <row r="59" spans="2:12">
      <c r="B59" s="1">
        <v>41</v>
      </c>
      <c r="C59" s="66"/>
      <c r="D59" s="67"/>
      <c r="E59" s="67"/>
      <c r="F59" s="67"/>
      <c r="G59" s="67">
        <v>42.58</v>
      </c>
      <c r="H59" s="67">
        <v>42.92</v>
      </c>
      <c r="I59" s="194"/>
      <c r="J59" s="198"/>
      <c r="K59" s="195"/>
      <c r="L59" s="1"/>
    </row>
    <row r="60" spans="2:12">
      <c r="B60" s="1">
        <v>42</v>
      </c>
      <c r="C60" s="66"/>
      <c r="D60" s="67"/>
      <c r="E60" s="67"/>
      <c r="F60" s="67"/>
      <c r="G60" s="67">
        <v>42.62</v>
      </c>
      <c r="H60" s="67">
        <v>42.82</v>
      </c>
      <c r="I60" s="194"/>
      <c r="J60" s="198"/>
      <c r="K60" s="195"/>
      <c r="L60" s="1"/>
    </row>
    <row r="61" spans="2:12">
      <c r="B61" s="1">
        <v>43</v>
      </c>
      <c r="C61" s="66"/>
      <c r="D61" s="67"/>
      <c r="E61" s="67"/>
      <c r="F61" s="67"/>
      <c r="G61" s="67">
        <v>42.72</v>
      </c>
      <c r="H61" s="67">
        <v>42.83</v>
      </c>
      <c r="I61" s="194"/>
      <c r="J61" s="198"/>
      <c r="K61" s="195"/>
      <c r="L61" s="1"/>
    </row>
    <row r="62" spans="2:12">
      <c r="B62" s="1">
        <v>44</v>
      </c>
      <c r="C62" s="66"/>
      <c r="D62" s="67"/>
      <c r="E62" s="67"/>
      <c r="F62" s="67"/>
      <c r="G62" s="67">
        <v>43.27</v>
      </c>
      <c r="H62" s="67">
        <v>42.97</v>
      </c>
      <c r="I62" s="194"/>
      <c r="J62" s="198"/>
      <c r="K62" s="195"/>
      <c r="L62" s="1"/>
    </row>
    <row r="63" spans="2:12">
      <c r="B63" s="1">
        <v>45</v>
      </c>
      <c r="C63" s="66"/>
      <c r="D63" s="67"/>
      <c r="E63" s="67"/>
      <c r="F63" s="67"/>
      <c r="G63" s="67">
        <v>42.7</v>
      </c>
      <c r="H63" s="67">
        <v>42.78</v>
      </c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/>
      <c r="G64" s="67">
        <v>42.64</v>
      </c>
      <c r="H64" s="67">
        <v>43.16</v>
      </c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/>
      <c r="G65" s="67">
        <v>42.78</v>
      </c>
      <c r="H65" s="67">
        <v>42.85</v>
      </c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/>
      <c r="G66" s="67">
        <v>42.76</v>
      </c>
      <c r="H66" s="67">
        <v>42.97</v>
      </c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/>
      <c r="G67" s="67">
        <v>42.78</v>
      </c>
      <c r="H67" s="67">
        <v>42.77</v>
      </c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/>
      <c r="G68" s="67">
        <v>42.59</v>
      </c>
      <c r="H68" s="67">
        <v>42.87</v>
      </c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/>
      <c r="G69" s="67">
        <v>42.87</v>
      </c>
      <c r="H69" s="67">
        <v>42.88</v>
      </c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/>
      <c r="G70" s="67">
        <v>42.92</v>
      </c>
      <c r="H70" s="67">
        <v>42.89</v>
      </c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/>
      <c r="G71" s="67">
        <v>42.64</v>
      </c>
      <c r="H71" s="67">
        <v>42.81</v>
      </c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/>
      <c r="G72" s="67">
        <v>42.77</v>
      </c>
      <c r="H72" s="67">
        <v>42.81</v>
      </c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>
        <v>42.57</v>
      </c>
      <c r="H73" s="67">
        <v>43.07</v>
      </c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>
        <v>42.55</v>
      </c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>
        <v>42.77</v>
      </c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>
        <v>43.57</v>
      </c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116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217</v>
      </c>
      <c r="C8" s="167" t="s">
        <v>201</v>
      </c>
      <c r="D8" s="155">
        <f>COUNTA(C19:C83)</f>
        <v>40</v>
      </c>
      <c r="E8" s="172">
        <f>COUNTA(C19:C83)</f>
        <v>40</v>
      </c>
      <c r="F8" s="225">
        <f>MIN(C19:C82)</f>
        <v>42.42</v>
      </c>
      <c r="G8" s="229">
        <f>AVERAGE(C19:C85)</f>
        <v>43.020000000000017</v>
      </c>
      <c r="H8" s="212">
        <v>7</v>
      </c>
      <c r="I8" s="176">
        <f>G8-F8</f>
        <v>0.60000000000001563</v>
      </c>
      <c r="J8" s="181">
        <v>2.0439814814814817E-2</v>
      </c>
      <c r="K8" s="188">
        <f>J8</f>
        <v>2.0439814814814817E-2</v>
      </c>
      <c r="L8" s="189">
        <f>K8</f>
        <v>2.0439814814814817E-2</v>
      </c>
      <c r="M8" s="205" t="s">
        <v>135</v>
      </c>
      <c r="N8" s="156"/>
      <c r="O8" s="154"/>
      <c r="P8" s="49"/>
    </row>
    <row r="9" spans="1:16" s="3" customFormat="1" ht="30" customHeight="1">
      <c r="A9" s="165">
        <v>2</v>
      </c>
      <c r="B9" s="203" t="s">
        <v>217</v>
      </c>
      <c r="C9" s="168" t="s">
        <v>198</v>
      </c>
      <c r="D9" s="50">
        <f>COUNTA(D19:D83)+D8+1</f>
        <v>74</v>
      </c>
      <c r="E9" s="173">
        <f>COUNTA(D19:D83)+1</f>
        <v>34</v>
      </c>
      <c r="F9" s="230">
        <f>MIN(D19:D82)</f>
        <v>42.66</v>
      </c>
      <c r="G9" s="215">
        <f>AVERAGE(D19:D84)</f>
        <v>43.031212121212121</v>
      </c>
      <c r="H9" s="213">
        <v>6</v>
      </c>
      <c r="I9" s="177">
        <f>G9-F9</f>
        <v>0.37121212121212466</v>
      </c>
      <c r="J9" s="182">
        <v>3.8483796296296294E-2</v>
      </c>
      <c r="K9" s="190">
        <f>J9-J8</f>
        <v>1.8043981481481477E-2</v>
      </c>
      <c r="L9" s="191">
        <f>K9+L8</f>
        <v>3.8483796296296294E-2</v>
      </c>
      <c r="M9" s="206" t="s">
        <v>149</v>
      </c>
      <c r="N9" s="158"/>
      <c r="O9" s="208"/>
      <c r="P9" s="49"/>
    </row>
    <row r="10" spans="1:16" s="3" customFormat="1" ht="30" customHeight="1" thickBot="1">
      <c r="A10" s="165">
        <v>3</v>
      </c>
      <c r="B10" s="203" t="s">
        <v>67</v>
      </c>
      <c r="C10" s="168" t="s">
        <v>194</v>
      </c>
      <c r="D10" s="50">
        <f>COUNTA(E19:E83)+D9+1</f>
        <v>101</v>
      </c>
      <c r="E10" s="173">
        <f>COUNTA(E19:E83)+1</f>
        <v>27</v>
      </c>
      <c r="F10" s="236">
        <f>MIN(E19:E84)</f>
        <v>42.67</v>
      </c>
      <c r="G10" s="177">
        <f>AVERAGE(E19:E85)</f>
        <v>42.898076923076921</v>
      </c>
      <c r="H10" s="213">
        <v>4</v>
      </c>
      <c r="I10" s="177">
        <f t="shared" ref="I10:I13" si="0">G10-F10</f>
        <v>0.22807692307691951</v>
      </c>
      <c r="J10" s="182">
        <v>5.2986111111111116E-2</v>
      </c>
      <c r="K10" s="190">
        <f>J10-J9</f>
        <v>1.4502314814814822E-2</v>
      </c>
      <c r="L10" s="191">
        <f>K10</f>
        <v>1.4502314814814822E-2</v>
      </c>
      <c r="M10" s="206" t="s">
        <v>159</v>
      </c>
      <c r="N10" s="158"/>
      <c r="O10" s="138"/>
      <c r="P10" s="49"/>
    </row>
    <row r="11" spans="1:16" s="3" customFormat="1" ht="30" customHeight="1" thickBot="1">
      <c r="A11" s="165">
        <v>4</v>
      </c>
      <c r="B11" s="203" t="s">
        <v>67</v>
      </c>
      <c r="C11" s="168" t="s">
        <v>214</v>
      </c>
      <c r="D11" s="50">
        <f>COUNTA(F19:F83)+D10+1</f>
        <v>133</v>
      </c>
      <c r="E11" s="173">
        <f>COUNTA(F19:F83)+1</f>
        <v>32</v>
      </c>
      <c r="F11" s="233">
        <f>MIN(F19:F84)</f>
        <v>42.53</v>
      </c>
      <c r="G11" s="222">
        <f>AVERAGE(F19:F84)</f>
        <v>42.763548387096776</v>
      </c>
      <c r="H11" s="213">
        <v>6</v>
      </c>
      <c r="I11" s="177">
        <f t="shared" si="0"/>
        <v>0.23354838709677495</v>
      </c>
      <c r="J11" s="182">
        <v>6.9918981481481471E-2</v>
      </c>
      <c r="K11" s="190">
        <f>J11-J10</f>
        <v>1.6932870370370355E-2</v>
      </c>
      <c r="L11" s="191">
        <f>K11+L10</f>
        <v>3.1435185185185177E-2</v>
      </c>
      <c r="M11" s="206" t="s">
        <v>166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67</v>
      </c>
      <c r="C12" s="169" t="s">
        <v>191</v>
      </c>
      <c r="D12" s="50">
        <f>COUNTA(G19:G83)+D11+1</f>
        <v>193</v>
      </c>
      <c r="E12" s="173">
        <f>COUNTA(G19:G83)+1</f>
        <v>60</v>
      </c>
      <c r="F12" s="224">
        <f>MIN(G19:G84)</f>
        <v>42.58</v>
      </c>
      <c r="G12" s="177">
        <f>AVERAGE(G19:G84)</f>
        <v>42.817118644067797</v>
      </c>
      <c r="H12" s="213">
        <v>9</v>
      </c>
      <c r="I12" s="177">
        <f t="shared" si="0"/>
        <v>0.23711864406779881</v>
      </c>
      <c r="J12" s="182">
        <v>0.10074074074074074</v>
      </c>
      <c r="K12" s="190">
        <f>J12-J11</f>
        <v>3.0821759259259271E-2</v>
      </c>
      <c r="L12" s="221">
        <f>K12+L11</f>
        <v>6.2256944444444448E-2</v>
      </c>
      <c r="M12" s="206" t="s">
        <v>179</v>
      </c>
      <c r="N12" s="157"/>
      <c r="O12" s="128"/>
    </row>
    <row r="13" spans="1:16" s="3" customFormat="1" ht="30" customHeight="1" thickBot="1">
      <c r="A13" s="166" t="s">
        <v>37</v>
      </c>
      <c r="B13" s="204" t="s">
        <v>217</v>
      </c>
      <c r="C13" s="170" t="s">
        <v>127</v>
      </c>
      <c r="D13" s="207">
        <f>COUNTA(H19:H83)+D12+1</f>
        <v>239</v>
      </c>
      <c r="E13" s="174">
        <f>COUNTA(H19:H92)+1</f>
        <v>46</v>
      </c>
      <c r="F13" s="179">
        <f>MIN(H19:H77)</f>
        <v>42.51</v>
      </c>
      <c r="G13" s="180">
        <f>AVERAGE(H19:H77)</f>
        <v>43.373999999999995</v>
      </c>
      <c r="H13" s="214">
        <v>0</v>
      </c>
      <c r="I13" s="180">
        <f t="shared" si="0"/>
        <v>0.86399999999999721</v>
      </c>
      <c r="J13" s="183" t="str">
        <f>'Общие результаты'!G6</f>
        <v>3:00:05</v>
      </c>
      <c r="K13" s="192">
        <f>J13-J12</f>
        <v>2.4317129629629647E-2</v>
      </c>
      <c r="L13" s="193">
        <f>K13+L9</f>
        <v>6.2800925925925941E-2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AVERAGE(F8,F9,F13)</f>
        <v>42.53</v>
      </c>
      <c r="G14" s="83">
        <f>AVERAGE(G8,G9,G13)</f>
        <v>43.141737373737378</v>
      </c>
      <c r="H14" s="136" t="s">
        <v>218</v>
      </c>
      <c r="I14" s="84">
        <f>AVERAGE(I8,I9,I13)</f>
        <v>0.61173737373737913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AVERAGE(F10,F11,F12)</f>
        <v>42.593333333333334</v>
      </c>
      <c r="G15" s="56">
        <f>AVERAGE(G10,G11,G12)</f>
        <v>42.826247984747162</v>
      </c>
      <c r="H15" s="137" t="s">
        <v>219</v>
      </c>
      <c r="I15" s="57">
        <f>AVERAGE(I10,I11,I12)</f>
        <v>0.23291465141383108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42.561666666666667</v>
      </c>
      <c r="G16" s="60">
        <f>AVERAGE(C19:H95)</f>
        <v>42.990982905982889</v>
      </c>
      <c r="H16" s="61"/>
      <c r="I16" s="62">
        <f>AVERAGE(I8:I13)</f>
        <v>0.42232601257560515</v>
      </c>
      <c r="J16" s="54"/>
      <c r="K16" s="54"/>
      <c r="L16" s="54"/>
      <c r="M16" s="58"/>
      <c r="N16" s="58"/>
    </row>
    <row r="18" spans="2:14" ht="15.75" thickBot="1">
      <c r="C18" s="63" t="str">
        <f>B8</f>
        <v>Медведева Даша</v>
      </c>
      <c r="D18" s="63" t="str">
        <f>B9</f>
        <v>Медведева Даша</v>
      </c>
      <c r="E18" s="63" t="str">
        <f>B10</f>
        <v>Паненко Женя</v>
      </c>
      <c r="F18" s="63" t="str">
        <f>B11</f>
        <v>Паненко Женя</v>
      </c>
      <c r="G18" s="63" t="str">
        <f>B12</f>
        <v>Паненко Женя</v>
      </c>
      <c r="H18" s="63" t="str">
        <f>B12</f>
        <v>Паненко Женя</v>
      </c>
      <c r="I18" s="63"/>
      <c r="J18" s="63"/>
    </row>
    <row r="19" spans="2:14">
      <c r="B19" s="1">
        <v>1</v>
      </c>
      <c r="C19" s="64">
        <v>44.52</v>
      </c>
      <c r="D19" s="65">
        <v>43.77</v>
      </c>
      <c r="E19" s="65">
        <v>43.79</v>
      </c>
      <c r="F19" s="65">
        <v>43.49</v>
      </c>
      <c r="G19" s="65">
        <v>43.44</v>
      </c>
      <c r="H19" s="65">
        <v>43.81</v>
      </c>
      <c r="I19" s="196"/>
      <c r="J19" s="197"/>
      <c r="K19" s="194"/>
      <c r="M19" s="2"/>
      <c r="N19" s="2"/>
    </row>
    <row r="20" spans="2:14">
      <c r="B20" s="1">
        <v>2</v>
      </c>
      <c r="C20" s="66">
        <v>42.83</v>
      </c>
      <c r="D20" s="67">
        <v>43.14</v>
      </c>
      <c r="E20" s="67">
        <v>42.94</v>
      </c>
      <c r="F20" s="67">
        <v>42.81</v>
      </c>
      <c r="G20" s="67">
        <v>42.77</v>
      </c>
      <c r="H20" s="67">
        <v>43.61</v>
      </c>
      <c r="I20" s="194"/>
      <c r="J20" s="198"/>
      <c r="K20" s="194"/>
      <c r="M20" s="3"/>
      <c r="N20" s="3"/>
    </row>
    <row r="21" spans="2:14">
      <c r="B21" s="1">
        <v>3</v>
      </c>
      <c r="C21" s="66">
        <v>42.82</v>
      </c>
      <c r="D21" s="67">
        <v>43.69</v>
      </c>
      <c r="E21" s="67">
        <v>42.83</v>
      </c>
      <c r="F21" s="67">
        <v>42.78</v>
      </c>
      <c r="G21" s="67">
        <v>42.69</v>
      </c>
      <c r="H21" s="67">
        <v>43.52</v>
      </c>
      <c r="I21" s="194"/>
      <c r="J21" s="198"/>
      <c r="K21" s="194"/>
      <c r="M21" s="3"/>
      <c r="N21" s="3"/>
    </row>
    <row r="22" spans="2:14">
      <c r="B22" s="1">
        <v>4</v>
      </c>
      <c r="C22" s="66">
        <v>43.56</v>
      </c>
      <c r="D22" s="67">
        <v>42.94</v>
      </c>
      <c r="E22" s="67">
        <v>42.83</v>
      </c>
      <c r="F22" s="67">
        <v>42.8</v>
      </c>
      <c r="G22" s="67">
        <v>43.14</v>
      </c>
      <c r="H22" s="67">
        <v>43.21</v>
      </c>
      <c r="I22" s="194"/>
      <c r="J22" s="198"/>
      <c r="K22" s="194"/>
      <c r="M22" s="3"/>
      <c r="N22" s="3"/>
    </row>
    <row r="23" spans="2:14">
      <c r="B23" s="1">
        <v>5</v>
      </c>
      <c r="C23" s="66">
        <v>45.99</v>
      </c>
      <c r="D23" s="67">
        <v>42.85</v>
      </c>
      <c r="E23" s="67">
        <v>42.78</v>
      </c>
      <c r="F23" s="67">
        <v>42.83</v>
      </c>
      <c r="G23" s="67">
        <v>42.78</v>
      </c>
      <c r="H23" s="67">
        <v>43.1</v>
      </c>
      <c r="I23" s="194"/>
      <c r="J23" s="198"/>
      <c r="K23" s="194"/>
    </row>
    <row r="24" spans="2:14">
      <c r="B24" s="1">
        <v>6</v>
      </c>
      <c r="C24" s="66">
        <v>43.37</v>
      </c>
      <c r="D24" s="67">
        <v>43.14</v>
      </c>
      <c r="E24" s="67">
        <v>42.81</v>
      </c>
      <c r="F24" s="67">
        <v>42.55</v>
      </c>
      <c r="G24" s="67">
        <v>42.73</v>
      </c>
      <c r="H24" s="67">
        <v>43.74</v>
      </c>
      <c r="I24" s="194"/>
      <c r="J24" s="198"/>
      <c r="K24" s="194"/>
    </row>
    <row r="25" spans="2:14">
      <c r="B25" s="1">
        <v>7</v>
      </c>
      <c r="C25" s="66">
        <v>45.32</v>
      </c>
      <c r="D25" s="67">
        <v>42.7</v>
      </c>
      <c r="E25" s="67">
        <v>42.9</v>
      </c>
      <c r="F25" s="67">
        <v>42.65</v>
      </c>
      <c r="G25" s="67">
        <v>42.67</v>
      </c>
      <c r="H25" s="67">
        <v>44.52</v>
      </c>
      <c r="I25" s="194"/>
      <c r="J25" s="198"/>
      <c r="K25" s="194"/>
    </row>
    <row r="26" spans="2:14">
      <c r="B26" s="1">
        <v>8</v>
      </c>
      <c r="C26" s="66">
        <v>42.44</v>
      </c>
      <c r="D26" s="67">
        <v>43.14</v>
      </c>
      <c r="E26" s="67">
        <v>42.76</v>
      </c>
      <c r="F26" s="67">
        <v>42.62</v>
      </c>
      <c r="G26" s="67">
        <v>42.65</v>
      </c>
      <c r="H26" s="67">
        <v>43.12</v>
      </c>
      <c r="I26" s="194"/>
      <c r="J26" s="198"/>
      <c r="K26" s="194"/>
    </row>
    <row r="27" spans="2:14">
      <c r="B27" s="1">
        <v>9</v>
      </c>
      <c r="C27" s="81">
        <v>42.68</v>
      </c>
      <c r="D27" s="67">
        <v>43.1</v>
      </c>
      <c r="E27" s="67">
        <v>42.86</v>
      </c>
      <c r="F27" s="67">
        <v>42.57</v>
      </c>
      <c r="G27" s="67">
        <v>43.09</v>
      </c>
      <c r="H27" s="67">
        <v>43.48</v>
      </c>
      <c r="I27" s="194"/>
      <c r="J27" s="198"/>
      <c r="K27" s="194"/>
    </row>
    <row r="28" spans="2:14">
      <c r="B28" s="1">
        <v>10</v>
      </c>
      <c r="C28" s="66">
        <v>42.61</v>
      </c>
      <c r="D28" s="67">
        <v>43.1</v>
      </c>
      <c r="E28" s="67">
        <v>42.85</v>
      </c>
      <c r="F28" s="67">
        <v>42.86</v>
      </c>
      <c r="G28" s="67">
        <v>42.65</v>
      </c>
      <c r="H28" s="67">
        <v>43.19</v>
      </c>
      <c r="I28" s="194"/>
      <c r="J28" s="198"/>
      <c r="K28" s="194"/>
    </row>
    <row r="29" spans="2:14">
      <c r="B29" s="1">
        <v>11</v>
      </c>
      <c r="C29" s="66">
        <v>42.57</v>
      </c>
      <c r="D29" s="67">
        <v>42.66</v>
      </c>
      <c r="E29" s="67">
        <v>42.95</v>
      </c>
      <c r="F29" s="67">
        <v>43.35</v>
      </c>
      <c r="G29" s="67">
        <v>42.82</v>
      </c>
      <c r="H29" s="67">
        <v>43.59</v>
      </c>
      <c r="I29" s="194"/>
      <c r="J29" s="198"/>
      <c r="K29" s="194"/>
    </row>
    <row r="30" spans="2:14">
      <c r="B30" s="1">
        <v>12</v>
      </c>
      <c r="C30" s="66">
        <v>43.76</v>
      </c>
      <c r="D30" s="67">
        <v>43.49</v>
      </c>
      <c r="E30" s="67">
        <v>43.07</v>
      </c>
      <c r="F30" s="67">
        <v>42.77</v>
      </c>
      <c r="G30" s="67">
        <v>42.67</v>
      </c>
      <c r="H30" s="67">
        <v>43.42</v>
      </c>
      <c r="I30" s="194"/>
      <c r="J30" s="198"/>
      <c r="K30" s="194"/>
    </row>
    <row r="31" spans="2:14">
      <c r="B31" s="1">
        <v>13</v>
      </c>
      <c r="C31" s="66">
        <v>42.84</v>
      </c>
      <c r="D31" s="67">
        <v>42.76</v>
      </c>
      <c r="E31" s="67">
        <v>42.89</v>
      </c>
      <c r="F31" s="67">
        <v>42.75</v>
      </c>
      <c r="G31" s="67">
        <v>42.62</v>
      </c>
      <c r="H31" s="67">
        <v>43.26</v>
      </c>
      <c r="I31" s="194"/>
      <c r="J31" s="198"/>
      <c r="K31" s="195"/>
      <c r="L31" s="1"/>
    </row>
    <row r="32" spans="2:14">
      <c r="B32" s="1">
        <v>14</v>
      </c>
      <c r="C32" s="70">
        <v>42.97</v>
      </c>
      <c r="D32" s="67">
        <v>42.69</v>
      </c>
      <c r="E32" s="67">
        <v>42.98</v>
      </c>
      <c r="F32" s="67">
        <v>42.71</v>
      </c>
      <c r="G32" s="67">
        <v>42.6</v>
      </c>
      <c r="H32" s="67">
        <v>43.43</v>
      </c>
      <c r="I32" s="194"/>
      <c r="J32" s="198"/>
      <c r="K32" s="195"/>
      <c r="L32" s="1"/>
    </row>
    <row r="33" spans="2:12">
      <c r="B33" s="1">
        <v>15</v>
      </c>
      <c r="C33" s="66">
        <v>42.87</v>
      </c>
      <c r="D33" s="67">
        <v>42.75</v>
      </c>
      <c r="E33" s="67">
        <v>42.85</v>
      </c>
      <c r="F33" s="67">
        <v>42.61</v>
      </c>
      <c r="G33" s="67">
        <v>42.69</v>
      </c>
      <c r="H33" s="67">
        <v>43.27</v>
      </c>
      <c r="I33" s="194"/>
      <c r="J33" s="198"/>
      <c r="K33" s="195"/>
      <c r="L33" s="1"/>
    </row>
    <row r="34" spans="2:12">
      <c r="B34" s="1">
        <v>16</v>
      </c>
      <c r="C34" s="66">
        <v>42.46</v>
      </c>
      <c r="D34" s="89">
        <v>42.91</v>
      </c>
      <c r="E34" s="67">
        <v>42.97</v>
      </c>
      <c r="F34" s="67">
        <v>42.53</v>
      </c>
      <c r="G34" s="67">
        <v>42.75</v>
      </c>
      <c r="H34" s="67">
        <v>43.22</v>
      </c>
      <c r="I34" s="194"/>
      <c r="J34" s="198"/>
      <c r="K34" s="195"/>
      <c r="L34" s="1"/>
    </row>
    <row r="35" spans="2:12">
      <c r="B35" s="1">
        <v>17</v>
      </c>
      <c r="C35" s="66">
        <v>42.54</v>
      </c>
      <c r="D35" s="67">
        <v>42.74</v>
      </c>
      <c r="E35" s="67">
        <v>42.92</v>
      </c>
      <c r="F35" s="67">
        <v>42.89</v>
      </c>
      <c r="G35" s="67">
        <v>42.9</v>
      </c>
      <c r="H35" s="67">
        <v>43.44</v>
      </c>
      <c r="I35" s="194"/>
      <c r="J35" s="198"/>
      <c r="K35" s="195"/>
      <c r="L35" s="1"/>
    </row>
    <row r="36" spans="2:12">
      <c r="B36" s="1">
        <v>18</v>
      </c>
      <c r="C36" s="66">
        <v>42.97</v>
      </c>
      <c r="D36" s="67">
        <v>42.82</v>
      </c>
      <c r="E36" s="67">
        <v>42.98</v>
      </c>
      <c r="F36" s="67">
        <v>42.73</v>
      </c>
      <c r="G36" s="67">
        <v>42.84</v>
      </c>
      <c r="H36" s="67">
        <v>43.35</v>
      </c>
      <c r="I36" s="194"/>
      <c r="J36" s="198"/>
      <c r="K36" s="195"/>
      <c r="L36" s="1"/>
    </row>
    <row r="37" spans="2:12">
      <c r="B37" s="1">
        <v>19</v>
      </c>
      <c r="C37" s="66">
        <v>43.43</v>
      </c>
      <c r="D37" s="67">
        <v>42.66</v>
      </c>
      <c r="E37" s="67">
        <v>42.67</v>
      </c>
      <c r="F37" s="67">
        <v>42.77</v>
      </c>
      <c r="G37" s="67">
        <v>42.7</v>
      </c>
      <c r="H37" s="67">
        <v>43.19</v>
      </c>
      <c r="I37" s="194"/>
      <c r="J37" s="198"/>
      <c r="K37" s="195"/>
      <c r="L37" s="1"/>
    </row>
    <row r="38" spans="2:12">
      <c r="B38" s="1">
        <v>20</v>
      </c>
      <c r="C38" s="66">
        <v>42.81</v>
      </c>
      <c r="D38" s="67">
        <v>43.23</v>
      </c>
      <c r="E38" s="67">
        <v>42.87</v>
      </c>
      <c r="F38" s="67">
        <v>42.76</v>
      </c>
      <c r="G38" s="67">
        <v>42.77</v>
      </c>
      <c r="H38" s="67">
        <v>42.91</v>
      </c>
      <c r="I38" s="194"/>
      <c r="J38" s="198"/>
      <c r="K38" s="195"/>
      <c r="L38" s="1"/>
    </row>
    <row r="39" spans="2:12">
      <c r="B39" s="1">
        <v>21</v>
      </c>
      <c r="C39" s="66">
        <v>42.77</v>
      </c>
      <c r="D39" s="67">
        <v>42.93</v>
      </c>
      <c r="E39" s="67">
        <v>42.76</v>
      </c>
      <c r="F39" s="67">
        <v>42.96</v>
      </c>
      <c r="G39" s="67">
        <v>42.82</v>
      </c>
      <c r="H39" s="67">
        <v>43.4</v>
      </c>
      <c r="I39" s="194"/>
      <c r="J39" s="198"/>
      <c r="K39" s="195"/>
      <c r="L39" s="1"/>
    </row>
    <row r="40" spans="2:12">
      <c r="B40" s="1">
        <v>22</v>
      </c>
      <c r="C40" s="66">
        <v>42.83</v>
      </c>
      <c r="D40" s="67">
        <v>43.19</v>
      </c>
      <c r="E40" s="67">
        <v>42.81</v>
      </c>
      <c r="F40" s="67">
        <v>42.77</v>
      </c>
      <c r="G40" s="67">
        <v>42.97</v>
      </c>
      <c r="H40" s="67">
        <v>42.99</v>
      </c>
      <c r="I40" s="194"/>
      <c r="J40" s="198"/>
      <c r="K40" s="195"/>
      <c r="L40" s="1"/>
    </row>
    <row r="41" spans="2:12">
      <c r="B41" s="1">
        <v>23</v>
      </c>
      <c r="C41" s="66">
        <v>42.42</v>
      </c>
      <c r="D41" s="67">
        <v>43.2</v>
      </c>
      <c r="E41" s="67">
        <v>42.73</v>
      </c>
      <c r="F41" s="67">
        <v>42.76</v>
      </c>
      <c r="G41" s="67">
        <v>42.9</v>
      </c>
      <c r="H41" s="67">
        <v>42.83</v>
      </c>
      <c r="I41" s="194"/>
      <c r="J41" s="198"/>
      <c r="K41" s="195"/>
      <c r="L41" s="1"/>
    </row>
    <row r="42" spans="2:12">
      <c r="B42" s="1">
        <v>24</v>
      </c>
      <c r="C42" s="66">
        <v>42.89</v>
      </c>
      <c r="D42" s="67">
        <v>42.9</v>
      </c>
      <c r="E42" s="67">
        <v>42.96</v>
      </c>
      <c r="F42" s="67">
        <v>42.69</v>
      </c>
      <c r="G42" s="67">
        <v>42.9</v>
      </c>
      <c r="H42" s="67">
        <v>43.13</v>
      </c>
      <c r="I42" s="194"/>
      <c r="J42" s="198"/>
      <c r="K42" s="195"/>
      <c r="L42" s="1"/>
    </row>
    <row r="43" spans="2:12">
      <c r="B43" s="1">
        <v>25</v>
      </c>
      <c r="C43" s="66">
        <v>42.69</v>
      </c>
      <c r="D43" s="67">
        <v>43.36</v>
      </c>
      <c r="E43" s="67">
        <v>42.76</v>
      </c>
      <c r="F43" s="67">
        <v>42.59</v>
      </c>
      <c r="G43" s="67">
        <v>42.88</v>
      </c>
      <c r="H43" s="67">
        <v>42.93</v>
      </c>
      <c r="I43" s="194"/>
      <c r="J43" s="198"/>
      <c r="K43" s="195"/>
      <c r="L43" s="1"/>
    </row>
    <row r="44" spans="2:12">
      <c r="B44" s="1">
        <v>26</v>
      </c>
      <c r="C44" s="66">
        <v>42.47</v>
      </c>
      <c r="D44" s="67">
        <v>43.4</v>
      </c>
      <c r="E44" s="67">
        <v>42.83</v>
      </c>
      <c r="F44" s="67">
        <v>42.69</v>
      </c>
      <c r="G44" s="67">
        <v>42.71</v>
      </c>
      <c r="H44" s="67">
        <v>43.11</v>
      </c>
      <c r="I44" s="194"/>
      <c r="J44" s="198"/>
      <c r="K44" s="195"/>
      <c r="L44" s="1"/>
    </row>
    <row r="45" spans="2:12">
      <c r="B45" s="1">
        <v>27</v>
      </c>
      <c r="C45" s="66">
        <v>42.64</v>
      </c>
      <c r="D45" s="67">
        <v>42.84</v>
      </c>
      <c r="E45" s="67"/>
      <c r="F45" s="67">
        <v>42.66</v>
      </c>
      <c r="G45" s="67">
        <v>42.82</v>
      </c>
      <c r="H45" s="67">
        <v>43.55</v>
      </c>
      <c r="I45" s="194"/>
      <c r="J45" s="198"/>
      <c r="K45" s="195"/>
      <c r="L45" s="1"/>
    </row>
    <row r="46" spans="2:12">
      <c r="B46" s="1">
        <v>28</v>
      </c>
      <c r="C46" s="66">
        <v>42.67</v>
      </c>
      <c r="D46" s="67">
        <v>43.24</v>
      </c>
      <c r="E46" s="67"/>
      <c r="F46" s="67">
        <v>42.72</v>
      </c>
      <c r="G46" s="67">
        <v>42.93</v>
      </c>
      <c r="H46" s="67">
        <v>43.18</v>
      </c>
      <c r="I46" s="194"/>
      <c r="J46" s="198"/>
      <c r="K46" s="195"/>
      <c r="L46" s="1"/>
    </row>
    <row r="47" spans="2:12">
      <c r="B47" s="1">
        <v>29</v>
      </c>
      <c r="C47" s="66">
        <v>42.89</v>
      </c>
      <c r="D47" s="67">
        <v>42.87</v>
      </c>
      <c r="E47" s="67"/>
      <c r="F47" s="67">
        <v>42.73</v>
      </c>
      <c r="G47" s="67">
        <v>42.91</v>
      </c>
      <c r="H47" s="67">
        <v>43.59</v>
      </c>
      <c r="I47" s="194"/>
      <c r="J47" s="198"/>
      <c r="K47" s="195"/>
      <c r="L47" s="1"/>
    </row>
    <row r="48" spans="2:12">
      <c r="B48" s="1">
        <v>30</v>
      </c>
      <c r="C48" s="66">
        <v>42.42</v>
      </c>
      <c r="D48" s="67">
        <v>43.09</v>
      </c>
      <c r="E48" s="67"/>
      <c r="F48" s="67">
        <v>42.57</v>
      </c>
      <c r="G48" s="67">
        <v>42.74</v>
      </c>
      <c r="H48" s="67">
        <v>43.16</v>
      </c>
      <c r="I48" s="194"/>
      <c r="J48" s="198"/>
      <c r="K48" s="195"/>
      <c r="L48" s="1"/>
    </row>
    <row r="49" spans="2:12">
      <c r="B49" s="1">
        <v>31</v>
      </c>
      <c r="C49" s="66">
        <v>42.46</v>
      </c>
      <c r="D49" s="67">
        <v>42.99</v>
      </c>
      <c r="E49" s="67"/>
      <c r="F49" s="67">
        <v>42.7</v>
      </c>
      <c r="G49" s="67">
        <v>43.01</v>
      </c>
      <c r="H49" s="67">
        <v>43.11</v>
      </c>
      <c r="I49" s="194"/>
      <c r="J49" s="198"/>
      <c r="K49" s="195"/>
      <c r="L49" s="1"/>
    </row>
    <row r="50" spans="2:12">
      <c r="B50" s="1">
        <v>32</v>
      </c>
      <c r="C50" s="66">
        <v>42.78</v>
      </c>
      <c r="D50" s="67">
        <v>42.81</v>
      </c>
      <c r="E50" s="67"/>
      <c r="F50" s="67"/>
      <c r="G50" s="67">
        <v>42.76</v>
      </c>
      <c r="H50" s="67">
        <v>43.33</v>
      </c>
      <c r="I50" s="194"/>
      <c r="J50" s="198"/>
      <c r="K50" s="195"/>
      <c r="L50" s="1"/>
    </row>
    <row r="51" spans="2:12">
      <c r="B51" s="1">
        <v>33</v>
      </c>
      <c r="C51" s="66">
        <v>42.51</v>
      </c>
      <c r="D51" s="67">
        <v>42.93</v>
      </c>
      <c r="E51" s="67"/>
      <c r="F51" s="67"/>
      <c r="G51" s="67">
        <v>42.81</v>
      </c>
      <c r="H51" s="67">
        <v>43.01</v>
      </c>
      <c r="I51" s="194"/>
      <c r="J51" s="198"/>
      <c r="K51" s="195"/>
      <c r="L51" s="1"/>
    </row>
    <row r="52" spans="2:12">
      <c r="B52" s="1">
        <v>34</v>
      </c>
      <c r="C52" s="66">
        <v>42.73</v>
      </c>
      <c r="D52" s="67"/>
      <c r="E52" s="67"/>
      <c r="F52" s="67"/>
      <c r="G52" s="67">
        <v>42.82</v>
      </c>
      <c r="H52" s="67">
        <v>43.35</v>
      </c>
      <c r="I52" s="194"/>
      <c r="J52" s="198"/>
      <c r="K52" s="195"/>
      <c r="L52" s="1"/>
    </row>
    <row r="53" spans="2:12">
      <c r="B53" s="1">
        <v>35</v>
      </c>
      <c r="C53" s="66">
        <v>42.86</v>
      </c>
      <c r="D53" s="67"/>
      <c r="E53" s="67"/>
      <c r="F53" s="67"/>
      <c r="G53" s="67">
        <v>42.8</v>
      </c>
      <c r="H53" s="67">
        <v>43.46</v>
      </c>
      <c r="I53" s="194"/>
      <c r="J53" s="198"/>
      <c r="K53" s="195"/>
      <c r="L53" s="1"/>
    </row>
    <row r="54" spans="2:12">
      <c r="B54" s="1">
        <v>36</v>
      </c>
      <c r="C54" s="66">
        <v>42.87</v>
      </c>
      <c r="D54" s="67"/>
      <c r="E54" s="67"/>
      <c r="F54" s="67"/>
      <c r="G54" s="67">
        <v>42.71</v>
      </c>
      <c r="H54" s="67">
        <v>43.72</v>
      </c>
      <c r="I54" s="194"/>
      <c r="J54" s="198"/>
      <c r="K54" s="195"/>
      <c r="L54" s="1"/>
    </row>
    <row r="55" spans="2:12">
      <c r="B55" s="1">
        <v>37</v>
      </c>
      <c r="C55" s="66">
        <v>42.74</v>
      </c>
      <c r="D55" s="67"/>
      <c r="E55" s="67"/>
      <c r="F55" s="67"/>
      <c r="G55" s="67">
        <v>42.94</v>
      </c>
      <c r="H55" s="67">
        <v>44.13</v>
      </c>
      <c r="I55" s="194"/>
      <c r="J55" s="198"/>
      <c r="K55" s="195"/>
      <c r="L55" s="1"/>
    </row>
    <row r="56" spans="2:12">
      <c r="B56" s="1">
        <v>38</v>
      </c>
      <c r="C56" s="66">
        <v>42.49</v>
      </c>
      <c r="D56" s="67"/>
      <c r="E56" s="67"/>
      <c r="F56" s="67"/>
      <c r="G56" s="67">
        <v>42.83</v>
      </c>
      <c r="H56" s="67">
        <v>45.59</v>
      </c>
      <c r="I56" s="194"/>
      <c r="J56" s="198"/>
      <c r="K56" s="195"/>
      <c r="L56" s="1"/>
    </row>
    <row r="57" spans="2:12">
      <c r="B57" s="1">
        <v>39</v>
      </c>
      <c r="C57" s="66">
        <v>44.38</v>
      </c>
      <c r="D57" s="67"/>
      <c r="E57" s="67"/>
      <c r="F57" s="67"/>
      <c r="G57" s="67">
        <v>43.02</v>
      </c>
      <c r="H57" s="67">
        <v>42.51</v>
      </c>
      <c r="I57" s="194"/>
      <c r="J57" s="198"/>
      <c r="K57" s="195"/>
      <c r="L57" s="1"/>
    </row>
    <row r="58" spans="2:12">
      <c r="B58" s="1">
        <v>40</v>
      </c>
      <c r="C58" s="66">
        <v>42.93</v>
      </c>
      <c r="D58" s="67"/>
      <c r="E58" s="67"/>
      <c r="F58" s="67"/>
      <c r="G58" s="67">
        <v>42.73</v>
      </c>
      <c r="H58" s="67">
        <v>42.99</v>
      </c>
      <c r="I58" s="194"/>
      <c r="J58" s="198"/>
      <c r="K58" s="195"/>
      <c r="L58" s="1"/>
    </row>
    <row r="59" spans="2:12">
      <c r="B59" s="1">
        <v>41</v>
      </c>
      <c r="C59" s="66"/>
      <c r="D59" s="67"/>
      <c r="E59" s="67"/>
      <c r="F59" s="67"/>
      <c r="G59" s="67">
        <v>42.68</v>
      </c>
      <c r="H59" s="67">
        <v>43.02</v>
      </c>
      <c r="I59" s="194"/>
      <c r="J59" s="198"/>
      <c r="K59" s="195"/>
      <c r="L59" s="1"/>
    </row>
    <row r="60" spans="2:12">
      <c r="B60" s="1">
        <v>42</v>
      </c>
      <c r="C60" s="66"/>
      <c r="D60" s="67"/>
      <c r="E60" s="67"/>
      <c r="F60" s="67"/>
      <c r="G60" s="67">
        <v>42.82</v>
      </c>
      <c r="H60" s="67">
        <v>43.29</v>
      </c>
      <c r="I60" s="194"/>
      <c r="J60" s="198"/>
      <c r="K60" s="195"/>
      <c r="L60" s="1"/>
    </row>
    <row r="61" spans="2:12">
      <c r="B61" s="1">
        <v>43</v>
      </c>
      <c r="C61" s="66"/>
      <c r="D61" s="67"/>
      <c r="E61" s="67"/>
      <c r="F61" s="67"/>
      <c r="G61" s="67">
        <v>42.76</v>
      </c>
      <c r="H61" s="67">
        <v>43.23</v>
      </c>
      <c r="I61" s="194"/>
      <c r="J61" s="198"/>
      <c r="K61" s="195"/>
      <c r="L61" s="1"/>
    </row>
    <row r="62" spans="2:12">
      <c r="B62" s="1">
        <v>44</v>
      </c>
      <c r="C62" s="66"/>
      <c r="D62" s="67"/>
      <c r="E62" s="67"/>
      <c r="F62" s="67"/>
      <c r="G62" s="67">
        <v>42.65</v>
      </c>
      <c r="H62" s="67">
        <v>43.45</v>
      </c>
      <c r="I62" s="194"/>
      <c r="J62" s="198"/>
      <c r="K62" s="195"/>
      <c r="L62" s="1"/>
    </row>
    <row r="63" spans="2:12">
      <c r="B63" s="1">
        <v>45</v>
      </c>
      <c r="C63" s="66"/>
      <c r="D63" s="67"/>
      <c r="E63" s="67"/>
      <c r="F63" s="67"/>
      <c r="G63" s="67">
        <v>42.64</v>
      </c>
      <c r="H63" s="67">
        <v>43.39</v>
      </c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/>
      <c r="G64" s="67">
        <v>42.84</v>
      </c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/>
      <c r="G65" s="67">
        <v>42.91</v>
      </c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/>
      <c r="G66" s="67">
        <v>42.71</v>
      </c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/>
      <c r="G67" s="67">
        <v>42.97</v>
      </c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/>
      <c r="G68" s="67">
        <v>42.96</v>
      </c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/>
      <c r="G69" s="67">
        <v>42.81</v>
      </c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/>
      <c r="G70" s="67">
        <v>42.82</v>
      </c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/>
      <c r="G71" s="67">
        <v>42.74</v>
      </c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/>
      <c r="G72" s="67">
        <v>43.02</v>
      </c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>
        <v>42.58</v>
      </c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>
        <v>42.8</v>
      </c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>
        <v>42.87</v>
      </c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>
        <v>42.86</v>
      </c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>
        <v>42.79</v>
      </c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93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94</v>
      </c>
      <c r="C8" s="167">
        <v>44</v>
      </c>
      <c r="D8" s="155">
        <f>COUNTA(C19:C83)</f>
        <v>24</v>
      </c>
      <c r="E8" s="172">
        <f>COUNTA(C19:C83)</f>
        <v>24</v>
      </c>
      <c r="F8" s="233">
        <f>MIN(C19:C82)</f>
        <v>42.46</v>
      </c>
      <c r="G8" s="229">
        <f>AVERAGE(C19:C85)</f>
        <v>43.502083333333331</v>
      </c>
      <c r="H8" s="212">
        <v>0</v>
      </c>
      <c r="I8" s="176">
        <f>G8-F8</f>
        <v>1.0420833333333306</v>
      </c>
      <c r="J8" s="181">
        <v>1.2592592592592593E-2</v>
      </c>
      <c r="K8" s="188">
        <f>J8</f>
        <v>1.2592592592592593E-2</v>
      </c>
      <c r="L8" s="189">
        <f>K8</f>
        <v>1.2592592592592593E-2</v>
      </c>
      <c r="M8" s="205" t="s">
        <v>133</v>
      </c>
      <c r="N8" s="219" t="s">
        <v>221</v>
      </c>
      <c r="O8" s="220" t="s">
        <v>210</v>
      </c>
      <c r="P8" s="49"/>
    </row>
    <row r="9" spans="1:16" s="3" customFormat="1" ht="30" customHeight="1">
      <c r="A9" s="165">
        <v>2</v>
      </c>
      <c r="B9" s="203" t="s">
        <v>95</v>
      </c>
      <c r="C9" s="168">
        <v>7</v>
      </c>
      <c r="D9" s="50">
        <f>COUNTA(D19:D83)+D8+1</f>
        <v>58</v>
      </c>
      <c r="E9" s="173">
        <f>COUNTA(D19:D83)+1</f>
        <v>34</v>
      </c>
      <c r="F9" s="230">
        <f>MIN(D19:D82)</f>
        <v>42.69</v>
      </c>
      <c r="G9" s="215">
        <f>AVERAGE(D19:D84)</f>
        <v>42.987575757575762</v>
      </c>
      <c r="H9" s="213">
        <v>4</v>
      </c>
      <c r="I9" s="177">
        <f>G9-F9</f>
        <v>0.29757575757576404</v>
      </c>
      <c r="J9" s="182">
        <v>3.050925925925926E-2</v>
      </c>
      <c r="K9" s="190">
        <f>J9-J8</f>
        <v>1.7916666666666668E-2</v>
      </c>
      <c r="L9" s="191">
        <f>K9</f>
        <v>1.7916666666666668E-2</v>
      </c>
      <c r="M9" s="206" t="s">
        <v>145</v>
      </c>
      <c r="N9" s="158" t="s">
        <v>187</v>
      </c>
      <c r="O9" s="220" t="s">
        <v>222</v>
      </c>
      <c r="P9" s="49"/>
    </row>
    <row r="10" spans="1:16" s="3" customFormat="1" ht="30" customHeight="1" thickBot="1">
      <c r="A10" s="165">
        <v>3</v>
      </c>
      <c r="B10" s="203" t="s">
        <v>94</v>
      </c>
      <c r="C10" s="168">
        <v>6</v>
      </c>
      <c r="D10" s="50">
        <f>COUNTA(E19:E83)+D9+1</f>
        <v>100</v>
      </c>
      <c r="E10" s="173">
        <f>COUNTA(E19:E83)+1</f>
        <v>42</v>
      </c>
      <c r="F10" s="236">
        <f>MIN(E19:E84)</f>
        <v>42.52</v>
      </c>
      <c r="G10" s="177">
        <f>AVERAGE(E19:E85)</f>
        <v>42.899024390243888</v>
      </c>
      <c r="H10" s="213">
        <v>4</v>
      </c>
      <c r="I10" s="177">
        <f t="shared" ref="I10:I13" si="0">G10-F10</f>
        <v>0.37902439024388457</v>
      </c>
      <c r="J10" s="182">
        <v>5.2523148148148145E-2</v>
      </c>
      <c r="K10" s="190">
        <f>J10-J9</f>
        <v>2.2013888888888885E-2</v>
      </c>
      <c r="L10" s="191">
        <f>K10+L8</f>
        <v>3.4606481481481474E-2</v>
      </c>
      <c r="M10" s="206" t="s">
        <v>158</v>
      </c>
      <c r="N10" s="158"/>
      <c r="O10" s="138"/>
      <c r="P10" s="49"/>
    </row>
    <row r="11" spans="1:16" s="3" customFormat="1" ht="30" customHeight="1" thickBot="1">
      <c r="A11" s="165">
        <v>4</v>
      </c>
      <c r="B11" s="203" t="s">
        <v>95</v>
      </c>
      <c r="C11" s="168">
        <v>5</v>
      </c>
      <c r="D11" s="50">
        <f>COUNTA(F19:F83)+D10+1</f>
        <v>156</v>
      </c>
      <c r="E11" s="173">
        <f>COUNTA(F19:F83)+1</f>
        <v>56</v>
      </c>
      <c r="F11" s="225">
        <f>MIN(F19:F84)</f>
        <v>42.44</v>
      </c>
      <c r="G11" s="222">
        <f>AVERAGE(F19:F84)</f>
        <v>42.874545454545448</v>
      </c>
      <c r="H11" s="213">
        <v>2</v>
      </c>
      <c r="I11" s="177">
        <f t="shared" si="0"/>
        <v>0.43454545454545013</v>
      </c>
      <c r="J11" s="182">
        <v>8.143518518518518E-2</v>
      </c>
      <c r="K11" s="190">
        <f>J11-J10</f>
        <v>2.8912037037037035E-2</v>
      </c>
      <c r="L11" s="191">
        <f>K11+L9</f>
        <v>4.6828703703703706E-2</v>
      </c>
      <c r="M11" s="206" t="s">
        <v>172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94</v>
      </c>
      <c r="C12" s="169">
        <v>69</v>
      </c>
      <c r="D12" s="50">
        <f>COUNTA(G19:G83)+D11+1</f>
        <v>210</v>
      </c>
      <c r="E12" s="173">
        <f>COUNTA(G19:G83)+1</f>
        <v>54</v>
      </c>
      <c r="F12" s="224">
        <f>MIN(G19:G84)</f>
        <v>42.59</v>
      </c>
      <c r="G12" s="177">
        <f>AVERAGE(G19:G84)</f>
        <v>42.893962264150943</v>
      </c>
      <c r="H12" s="213">
        <v>8</v>
      </c>
      <c r="I12" s="177">
        <f t="shared" si="0"/>
        <v>0.30396226415093963</v>
      </c>
      <c r="J12" s="182">
        <v>0.10934027777777777</v>
      </c>
      <c r="K12" s="190">
        <f>J12-J11</f>
        <v>2.7905092592592592E-2</v>
      </c>
      <c r="L12" s="221">
        <f t="shared" ref="L12" si="1">K12+L10</f>
        <v>6.2511574074074067E-2</v>
      </c>
      <c r="M12" s="206" t="s">
        <v>183</v>
      </c>
      <c r="N12" s="157"/>
      <c r="O12" s="128"/>
    </row>
    <row r="13" spans="1:16" s="3" customFormat="1" ht="30" customHeight="1" thickBot="1">
      <c r="A13" s="166" t="s">
        <v>37</v>
      </c>
      <c r="B13" s="204" t="s">
        <v>95</v>
      </c>
      <c r="C13" s="170">
        <v>3</v>
      </c>
      <c r="D13" s="207">
        <f>COUNTA(H19:H83)+D12+1</f>
        <v>239</v>
      </c>
      <c r="E13" s="174">
        <f>COUNTA(H19:H92)+1</f>
        <v>29</v>
      </c>
      <c r="F13" s="179">
        <f>MIN(H19:H77)</f>
        <v>42.63</v>
      </c>
      <c r="G13" s="180">
        <f>AVERAGE(H19:H77)</f>
        <v>43.220357142857132</v>
      </c>
      <c r="H13" s="214">
        <v>1</v>
      </c>
      <c r="I13" s="180">
        <f t="shared" si="0"/>
        <v>0.5903571428571297</v>
      </c>
      <c r="J13" s="183" t="str">
        <f>'Общие результаты'!G6</f>
        <v>3:00:05</v>
      </c>
      <c r="K13" s="192">
        <f>J13-J12</f>
        <v>1.5717592592592616E-2</v>
      </c>
      <c r="L13" s="193">
        <f>K13+L11</f>
        <v>6.2546296296296322E-2</v>
      </c>
      <c r="M13" s="185"/>
      <c r="N13" s="238" t="s">
        <v>187</v>
      </c>
      <c r="O13" s="234" t="s">
        <v>230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42.523333333333333</v>
      </c>
      <c r="G14" s="83">
        <f>AVERAGE(G8,G10,G12)</f>
        <v>43.098356662576045</v>
      </c>
      <c r="H14" s="136" t="s">
        <v>220</v>
      </c>
      <c r="I14" s="84">
        <f>AVERAGE(I8,I10,I12)</f>
        <v>0.57502332924271826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42.586666666666666</v>
      </c>
      <c r="G15" s="56">
        <f>AVERAGE(G9,G11,G13)</f>
        <v>43.027492784992781</v>
      </c>
      <c r="H15" s="137" t="s">
        <v>126</v>
      </c>
      <c r="I15" s="57">
        <f>AVERAGE(I9,I11,I13)</f>
        <v>0.44082611832611462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42.555</v>
      </c>
      <c r="G16" s="60">
        <f>AVERAGE(C19:H95)</f>
        <v>43.004914529914551</v>
      </c>
      <c r="H16" s="61"/>
      <c r="I16" s="62">
        <f>AVERAGE(I8:I13)</f>
        <v>0.50792472378441644</v>
      </c>
      <c r="J16" s="54"/>
      <c r="K16" s="54"/>
      <c r="L16" s="54"/>
      <c r="M16" s="58"/>
      <c r="N16" s="58"/>
    </row>
    <row r="18" spans="2:14" ht="15.75" thickBot="1">
      <c r="C18" s="63" t="str">
        <f>B8</f>
        <v>Шиленко Саша</v>
      </c>
      <c r="D18" s="63" t="str">
        <f>B9</f>
        <v>Сомок Денис</v>
      </c>
      <c r="E18" s="63" t="str">
        <f>B10</f>
        <v>Шиленко Саша</v>
      </c>
      <c r="F18" s="63" t="str">
        <f>B11</f>
        <v>Сомок Денис</v>
      </c>
      <c r="G18" s="63" t="str">
        <f>B12</f>
        <v>Шиленко Саша</v>
      </c>
      <c r="H18" s="63" t="str">
        <f>B12</f>
        <v>Шиленко Саша</v>
      </c>
      <c r="I18" s="63"/>
      <c r="J18" s="63"/>
    </row>
    <row r="19" spans="2:14">
      <c r="B19" s="1">
        <v>1</v>
      </c>
      <c r="C19" s="64">
        <v>45.08</v>
      </c>
      <c r="D19" s="65">
        <v>43.72</v>
      </c>
      <c r="E19" s="65">
        <v>43.58</v>
      </c>
      <c r="F19" s="65">
        <v>43.62</v>
      </c>
      <c r="G19" s="65">
        <v>43.34</v>
      </c>
      <c r="H19" s="65">
        <v>44.12</v>
      </c>
      <c r="I19" s="196"/>
      <c r="J19" s="197"/>
      <c r="K19" s="194"/>
      <c r="M19" s="2"/>
      <c r="N19" s="2"/>
    </row>
    <row r="20" spans="2:14">
      <c r="B20" s="1">
        <v>2</v>
      </c>
      <c r="C20" s="66">
        <v>45.26</v>
      </c>
      <c r="D20" s="67">
        <v>43.05</v>
      </c>
      <c r="E20" s="67">
        <v>43.48</v>
      </c>
      <c r="F20" s="67">
        <v>42.76</v>
      </c>
      <c r="G20" s="67">
        <v>42.9</v>
      </c>
      <c r="H20" s="67">
        <v>43</v>
      </c>
      <c r="I20" s="194"/>
      <c r="J20" s="198"/>
      <c r="K20" s="194"/>
      <c r="M20" s="3"/>
      <c r="N20" s="3"/>
    </row>
    <row r="21" spans="2:14">
      <c r="B21" s="1">
        <v>3</v>
      </c>
      <c r="C21" s="66">
        <v>43.12</v>
      </c>
      <c r="D21" s="67">
        <v>42.95</v>
      </c>
      <c r="E21" s="67">
        <v>43.01</v>
      </c>
      <c r="F21" s="67">
        <v>42.44</v>
      </c>
      <c r="G21" s="67">
        <v>43.17</v>
      </c>
      <c r="H21" s="67">
        <v>42.98</v>
      </c>
      <c r="I21" s="194"/>
      <c r="J21" s="198"/>
      <c r="K21" s="194"/>
      <c r="M21" s="3"/>
      <c r="N21" s="3"/>
    </row>
    <row r="22" spans="2:14">
      <c r="B22" s="1">
        <v>4</v>
      </c>
      <c r="C22" s="66">
        <v>42.73</v>
      </c>
      <c r="D22" s="67">
        <v>42.79</v>
      </c>
      <c r="E22" s="67">
        <v>42.97</v>
      </c>
      <c r="F22" s="67">
        <v>43.04</v>
      </c>
      <c r="G22" s="67">
        <v>42.99</v>
      </c>
      <c r="H22" s="67">
        <v>43</v>
      </c>
      <c r="I22" s="194"/>
      <c r="J22" s="198"/>
      <c r="K22" s="194"/>
      <c r="M22" s="3"/>
      <c r="N22" s="3"/>
    </row>
    <row r="23" spans="2:14">
      <c r="B23" s="1">
        <v>5</v>
      </c>
      <c r="C23" s="66">
        <v>44.64</v>
      </c>
      <c r="D23" s="67">
        <v>43.02</v>
      </c>
      <c r="E23" s="67">
        <v>42.75</v>
      </c>
      <c r="F23" s="67">
        <v>42.68</v>
      </c>
      <c r="G23" s="67">
        <v>43.05</v>
      </c>
      <c r="H23" s="67">
        <v>42.77</v>
      </c>
      <c r="I23" s="194"/>
      <c r="J23" s="198"/>
      <c r="K23" s="194"/>
    </row>
    <row r="24" spans="2:14">
      <c r="B24" s="1">
        <v>6</v>
      </c>
      <c r="C24" s="66">
        <v>44.23</v>
      </c>
      <c r="D24" s="67">
        <v>42.81</v>
      </c>
      <c r="E24" s="67">
        <v>42.7</v>
      </c>
      <c r="F24" s="67">
        <v>42.7</v>
      </c>
      <c r="G24" s="67">
        <v>42.96</v>
      </c>
      <c r="H24" s="67">
        <v>42.75</v>
      </c>
      <c r="I24" s="194"/>
      <c r="J24" s="198"/>
      <c r="K24" s="194"/>
    </row>
    <row r="25" spans="2:14">
      <c r="B25" s="1">
        <v>7</v>
      </c>
      <c r="C25" s="66">
        <v>44.42</v>
      </c>
      <c r="D25" s="67">
        <v>43.04</v>
      </c>
      <c r="E25" s="67">
        <v>42.9</v>
      </c>
      <c r="F25" s="67">
        <v>42.79</v>
      </c>
      <c r="G25" s="67">
        <v>42.83</v>
      </c>
      <c r="H25" s="67">
        <v>43.32</v>
      </c>
      <c r="I25" s="194"/>
      <c r="J25" s="198"/>
      <c r="K25" s="194"/>
    </row>
    <row r="26" spans="2:14">
      <c r="B26" s="1">
        <v>8</v>
      </c>
      <c r="C26" s="66">
        <v>42.89</v>
      </c>
      <c r="D26" s="67">
        <v>42.95</v>
      </c>
      <c r="E26" s="67">
        <v>42.95</v>
      </c>
      <c r="F26" s="67">
        <v>42.52</v>
      </c>
      <c r="G26" s="67">
        <v>43.18</v>
      </c>
      <c r="H26" s="67">
        <v>45.89</v>
      </c>
      <c r="I26" s="194"/>
      <c r="J26" s="198"/>
      <c r="K26" s="194"/>
    </row>
    <row r="27" spans="2:14">
      <c r="B27" s="1">
        <v>9</v>
      </c>
      <c r="C27" s="81">
        <v>42.46</v>
      </c>
      <c r="D27" s="67">
        <v>42.86</v>
      </c>
      <c r="E27" s="67">
        <v>42.52</v>
      </c>
      <c r="F27" s="67">
        <v>43.57</v>
      </c>
      <c r="G27" s="67">
        <v>42.72</v>
      </c>
      <c r="H27" s="67">
        <v>43.12</v>
      </c>
      <c r="I27" s="194"/>
      <c r="J27" s="198"/>
      <c r="K27" s="194"/>
    </row>
    <row r="28" spans="2:14">
      <c r="B28" s="1">
        <v>10</v>
      </c>
      <c r="C28" s="66">
        <v>42.74</v>
      </c>
      <c r="D28" s="67">
        <v>42.76</v>
      </c>
      <c r="E28" s="67">
        <v>42.68</v>
      </c>
      <c r="F28" s="67">
        <v>42.85</v>
      </c>
      <c r="G28" s="67">
        <v>42.86</v>
      </c>
      <c r="H28" s="67">
        <v>43.72</v>
      </c>
      <c r="I28" s="194"/>
      <c r="J28" s="198"/>
      <c r="K28" s="194"/>
    </row>
    <row r="29" spans="2:14">
      <c r="B29" s="1">
        <v>11</v>
      </c>
      <c r="C29" s="66">
        <v>42.78</v>
      </c>
      <c r="D29" s="67">
        <v>42.84</v>
      </c>
      <c r="E29" s="67">
        <v>42.62</v>
      </c>
      <c r="F29" s="67">
        <v>43.39</v>
      </c>
      <c r="G29" s="67">
        <v>43.06</v>
      </c>
      <c r="H29" s="67">
        <v>42.63</v>
      </c>
      <c r="I29" s="194"/>
      <c r="J29" s="198"/>
      <c r="K29" s="194"/>
    </row>
    <row r="30" spans="2:14">
      <c r="B30" s="1">
        <v>12</v>
      </c>
      <c r="C30" s="66">
        <v>43.16</v>
      </c>
      <c r="D30" s="67">
        <v>43.17</v>
      </c>
      <c r="E30" s="67">
        <v>42.71</v>
      </c>
      <c r="F30" s="67">
        <v>42.82</v>
      </c>
      <c r="G30" s="67">
        <v>42.98</v>
      </c>
      <c r="H30" s="67">
        <v>42.88</v>
      </c>
      <c r="I30" s="194"/>
      <c r="J30" s="198"/>
      <c r="K30" s="194"/>
    </row>
    <row r="31" spans="2:14">
      <c r="B31" s="1">
        <v>13</v>
      </c>
      <c r="C31" s="66">
        <v>43</v>
      </c>
      <c r="D31" s="67">
        <v>42.95</v>
      </c>
      <c r="E31" s="67">
        <v>42.92</v>
      </c>
      <c r="F31" s="67">
        <v>43.01</v>
      </c>
      <c r="G31" s="67">
        <v>42.99</v>
      </c>
      <c r="H31" s="67">
        <v>42.76</v>
      </c>
      <c r="I31" s="194"/>
      <c r="J31" s="198"/>
      <c r="K31" s="195"/>
      <c r="L31" s="1"/>
    </row>
    <row r="32" spans="2:14">
      <c r="B32" s="1">
        <v>14</v>
      </c>
      <c r="C32" s="70">
        <v>44.47</v>
      </c>
      <c r="D32" s="67">
        <v>42.79</v>
      </c>
      <c r="E32" s="67">
        <v>43.12</v>
      </c>
      <c r="F32" s="67">
        <v>42.96</v>
      </c>
      <c r="G32" s="67">
        <v>42.82</v>
      </c>
      <c r="H32" s="67">
        <v>42.75</v>
      </c>
      <c r="I32" s="194"/>
      <c r="J32" s="198"/>
      <c r="K32" s="195"/>
      <c r="L32" s="1"/>
    </row>
    <row r="33" spans="2:12">
      <c r="B33" s="1">
        <v>15</v>
      </c>
      <c r="C33" s="66">
        <v>43.17</v>
      </c>
      <c r="D33" s="67">
        <v>43</v>
      </c>
      <c r="E33" s="67">
        <v>43.62</v>
      </c>
      <c r="F33" s="67">
        <v>42.66</v>
      </c>
      <c r="G33" s="67">
        <v>42.64</v>
      </c>
      <c r="H33" s="67">
        <v>42.92</v>
      </c>
      <c r="I33" s="194"/>
      <c r="J33" s="198"/>
      <c r="K33" s="195"/>
      <c r="L33" s="1"/>
    </row>
    <row r="34" spans="2:12">
      <c r="B34" s="1">
        <v>16</v>
      </c>
      <c r="C34" s="66">
        <v>43.78</v>
      </c>
      <c r="D34" s="89">
        <v>42.99</v>
      </c>
      <c r="E34" s="67">
        <v>42.9</v>
      </c>
      <c r="F34" s="67">
        <v>42.81</v>
      </c>
      <c r="G34" s="67">
        <v>42.7</v>
      </c>
      <c r="H34" s="67">
        <v>42.69</v>
      </c>
      <c r="I34" s="194"/>
      <c r="J34" s="198"/>
      <c r="K34" s="195"/>
      <c r="L34" s="1"/>
    </row>
    <row r="35" spans="2:12">
      <c r="B35" s="1">
        <v>17</v>
      </c>
      <c r="C35" s="66">
        <v>43.38</v>
      </c>
      <c r="D35" s="67">
        <v>42.99</v>
      </c>
      <c r="E35" s="67">
        <v>42.92</v>
      </c>
      <c r="F35" s="67">
        <v>42.93</v>
      </c>
      <c r="G35" s="67">
        <v>42.78</v>
      </c>
      <c r="H35" s="67">
        <v>43.08</v>
      </c>
      <c r="I35" s="194"/>
      <c r="J35" s="198"/>
      <c r="K35" s="195"/>
      <c r="L35" s="1"/>
    </row>
    <row r="36" spans="2:12">
      <c r="B36" s="1">
        <v>18</v>
      </c>
      <c r="C36" s="66">
        <v>42.67</v>
      </c>
      <c r="D36" s="67">
        <v>42.87</v>
      </c>
      <c r="E36" s="67">
        <v>43.09</v>
      </c>
      <c r="F36" s="67">
        <v>42.87</v>
      </c>
      <c r="G36" s="67">
        <v>42.75</v>
      </c>
      <c r="H36" s="67">
        <v>43</v>
      </c>
      <c r="I36" s="194"/>
      <c r="J36" s="198"/>
      <c r="K36" s="195"/>
      <c r="L36" s="1"/>
    </row>
    <row r="37" spans="2:12">
      <c r="B37" s="1">
        <v>19</v>
      </c>
      <c r="C37" s="66">
        <v>42.66</v>
      </c>
      <c r="D37" s="67">
        <v>43.81</v>
      </c>
      <c r="E37" s="67">
        <v>42.79</v>
      </c>
      <c r="F37" s="67">
        <v>42.7</v>
      </c>
      <c r="G37" s="67">
        <v>42.76</v>
      </c>
      <c r="H37" s="67">
        <v>42.87</v>
      </c>
      <c r="I37" s="194"/>
      <c r="J37" s="198"/>
      <c r="K37" s="195"/>
      <c r="L37" s="1"/>
    </row>
    <row r="38" spans="2:12">
      <c r="B38" s="1">
        <v>20</v>
      </c>
      <c r="C38" s="66">
        <v>42.94</v>
      </c>
      <c r="D38" s="67">
        <v>42.94</v>
      </c>
      <c r="E38" s="67">
        <v>42.97</v>
      </c>
      <c r="F38" s="67">
        <v>43.04</v>
      </c>
      <c r="G38" s="67">
        <v>42.87</v>
      </c>
      <c r="H38" s="67">
        <v>43.05</v>
      </c>
      <c r="I38" s="194"/>
      <c r="J38" s="198"/>
      <c r="K38" s="195"/>
      <c r="L38" s="1"/>
    </row>
    <row r="39" spans="2:12">
      <c r="B39" s="1">
        <v>21</v>
      </c>
      <c r="C39" s="66">
        <v>42.69</v>
      </c>
      <c r="D39" s="67">
        <v>43.11</v>
      </c>
      <c r="E39" s="67">
        <v>42.83</v>
      </c>
      <c r="F39" s="67">
        <v>42.83</v>
      </c>
      <c r="G39" s="67">
        <v>42.87</v>
      </c>
      <c r="H39" s="67">
        <v>44.65</v>
      </c>
      <c r="I39" s="194"/>
      <c r="J39" s="198"/>
      <c r="K39" s="195"/>
      <c r="L39" s="1"/>
    </row>
    <row r="40" spans="2:12">
      <c r="B40" s="1">
        <v>22</v>
      </c>
      <c r="C40" s="66">
        <v>42.58</v>
      </c>
      <c r="D40" s="67">
        <v>43.01</v>
      </c>
      <c r="E40" s="67">
        <v>42.89</v>
      </c>
      <c r="F40" s="67">
        <v>42.76</v>
      </c>
      <c r="G40" s="67">
        <v>42.74</v>
      </c>
      <c r="H40" s="67">
        <v>43.1</v>
      </c>
      <c r="I40" s="194"/>
      <c r="J40" s="198"/>
      <c r="K40" s="195"/>
      <c r="L40" s="1"/>
    </row>
    <row r="41" spans="2:12">
      <c r="B41" s="1">
        <v>23</v>
      </c>
      <c r="C41" s="66">
        <v>42.77</v>
      </c>
      <c r="D41" s="67">
        <v>42.93</v>
      </c>
      <c r="E41" s="67">
        <v>42.78</v>
      </c>
      <c r="F41" s="67">
        <v>43.09</v>
      </c>
      <c r="G41" s="67">
        <v>42.86</v>
      </c>
      <c r="H41" s="67">
        <v>43.01</v>
      </c>
      <c r="I41" s="194"/>
      <c r="J41" s="198"/>
      <c r="K41" s="195"/>
      <c r="L41" s="1"/>
    </row>
    <row r="42" spans="2:12">
      <c r="B42" s="1">
        <v>24</v>
      </c>
      <c r="C42" s="66">
        <v>46.43</v>
      </c>
      <c r="D42" s="67">
        <v>42.69</v>
      </c>
      <c r="E42" s="67">
        <v>42.86</v>
      </c>
      <c r="F42" s="67">
        <v>42.87</v>
      </c>
      <c r="G42" s="67">
        <v>42.85</v>
      </c>
      <c r="H42" s="67">
        <v>44.1</v>
      </c>
      <c r="I42" s="194"/>
      <c r="J42" s="198"/>
      <c r="K42" s="195"/>
      <c r="L42" s="1"/>
    </row>
    <row r="43" spans="2:12">
      <c r="B43" s="1">
        <v>25</v>
      </c>
      <c r="C43" s="66"/>
      <c r="D43" s="67">
        <v>42.99</v>
      </c>
      <c r="E43" s="67">
        <v>42.7</v>
      </c>
      <c r="F43" s="67">
        <v>42.69</v>
      </c>
      <c r="G43" s="67">
        <v>42.69</v>
      </c>
      <c r="H43" s="67">
        <v>43.1</v>
      </c>
      <c r="I43" s="194"/>
      <c r="J43" s="198"/>
      <c r="K43" s="195"/>
      <c r="L43" s="1"/>
    </row>
    <row r="44" spans="2:12">
      <c r="B44" s="1">
        <v>26</v>
      </c>
      <c r="C44" s="66"/>
      <c r="D44" s="67">
        <v>43.01</v>
      </c>
      <c r="E44" s="67">
        <v>42.6</v>
      </c>
      <c r="F44" s="67">
        <v>42.72</v>
      </c>
      <c r="G44" s="67">
        <v>43</v>
      </c>
      <c r="H44" s="67">
        <v>42.87</v>
      </c>
      <c r="I44" s="194"/>
      <c r="J44" s="198"/>
      <c r="K44" s="195"/>
      <c r="L44" s="1"/>
    </row>
    <row r="45" spans="2:12">
      <c r="B45" s="1">
        <v>27</v>
      </c>
      <c r="C45" s="66"/>
      <c r="D45" s="67">
        <v>42.92</v>
      </c>
      <c r="E45" s="67">
        <v>42.65</v>
      </c>
      <c r="F45" s="67">
        <v>42.95</v>
      </c>
      <c r="G45" s="67">
        <v>42.61</v>
      </c>
      <c r="H45" s="67">
        <v>42.83</v>
      </c>
      <c r="I45" s="194"/>
      <c r="J45" s="198"/>
      <c r="K45" s="195"/>
      <c r="L45" s="1"/>
    </row>
    <row r="46" spans="2:12">
      <c r="B46" s="1">
        <v>28</v>
      </c>
      <c r="C46" s="66"/>
      <c r="D46" s="67">
        <v>43.22</v>
      </c>
      <c r="E46" s="67">
        <v>42.96</v>
      </c>
      <c r="F46" s="67">
        <v>43.36</v>
      </c>
      <c r="G46" s="67">
        <v>42.59</v>
      </c>
      <c r="H46" s="67">
        <v>43.21</v>
      </c>
      <c r="I46" s="194"/>
      <c r="J46" s="198"/>
      <c r="K46" s="195"/>
      <c r="L46" s="1"/>
    </row>
    <row r="47" spans="2:12">
      <c r="B47" s="1">
        <v>29</v>
      </c>
      <c r="C47" s="66"/>
      <c r="D47" s="67">
        <v>42.74</v>
      </c>
      <c r="E47" s="67">
        <v>42.76</v>
      </c>
      <c r="F47" s="67">
        <v>42.74</v>
      </c>
      <c r="G47" s="67">
        <v>42.95</v>
      </c>
      <c r="H47" s="67"/>
      <c r="I47" s="194"/>
      <c r="J47" s="198"/>
      <c r="K47" s="195"/>
      <c r="L47" s="1"/>
    </row>
    <row r="48" spans="2:12">
      <c r="B48" s="1">
        <v>30</v>
      </c>
      <c r="C48" s="66"/>
      <c r="D48" s="67">
        <v>42.83</v>
      </c>
      <c r="E48" s="67">
        <v>42.86</v>
      </c>
      <c r="F48" s="67">
        <v>42.87</v>
      </c>
      <c r="G48" s="67">
        <v>42.65</v>
      </c>
      <c r="H48" s="67"/>
      <c r="I48" s="194"/>
      <c r="J48" s="198"/>
      <c r="K48" s="195"/>
      <c r="L48" s="1"/>
    </row>
    <row r="49" spans="2:12">
      <c r="B49" s="1">
        <v>31</v>
      </c>
      <c r="C49" s="66"/>
      <c r="D49" s="67">
        <v>42.81</v>
      </c>
      <c r="E49" s="67">
        <v>42.6</v>
      </c>
      <c r="F49" s="67">
        <v>42.82</v>
      </c>
      <c r="G49" s="67">
        <v>42.83</v>
      </c>
      <c r="H49" s="67"/>
      <c r="I49" s="194"/>
      <c r="J49" s="198"/>
      <c r="K49" s="195"/>
      <c r="L49" s="1"/>
    </row>
    <row r="50" spans="2:12">
      <c r="B50" s="1">
        <v>32</v>
      </c>
      <c r="C50" s="66"/>
      <c r="D50" s="67">
        <v>42.94</v>
      </c>
      <c r="E50" s="67">
        <v>42.67</v>
      </c>
      <c r="F50" s="67">
        <v>42.74</v>
      </c>
      <c r="G50" s="67">
        <v>42.71</v>
      </c>
      <c r="H50" s="67"/>
      <c r="I50" s="194"/>
      <c r="J50" s="198"/>
      <c r="K50" s="195"/>
      <c r="L50" s="1"/>
    </row>
    <row r="51" spans="2:12">
      <c r="B51" s="1">
        <v>33</v>
      </c>
      <c r="C51" s="66"/>
      <c r="D51" s="67">
        <v>43.09</v>
      </c>
      <c r="E51" s="67">
        <v>44.35</v>
      </c>
      <c r="F51" s="67">
        <v>42.6</v>
      </c>
      <c r="G51" s="67">
        <v>42.93</v>
      </c>
      <c r="H51" s="67"/>
      <c r="I51" s="194"/>
      <c r="J51" s="198"/>
      <c r="K51" s="195"/>
      <c r="L51" s="1"/>
    </row>
    <row r="52" spans="2:12">
      <c r="B52" s="1">
        <v>34</v>
      </c>
      <c r="C52" s="66"/>
      <c r="D52" s="67"/>
      <c r="E52" s="67">
        <v>42.87</v>
      </c>
      <c r="F52" s="67">
        <v>42.66</v>
      </c>
      <c r="G52" s="67">
        <v>43.84</v>
      </c>
      <c r="H52" s="67"/>
      <c r="I52" s="194"/>
      <c r="J52" s="198"/>
      <c r="K52" s="195"/>
      <c r="L52" s="1"/>
    </row>
    <row r="53" spans="2:12">
      <c r="B53" s="1">
        <v>35</v>
      </c>
      <c r="C53" s="66"/>
      <c r="D53" s="67"/>
      <c r="E53" s="67">
        <v>42.78</v>
      </c>
      <c r="F53" s="67">
        <v>42.75</v>
      </c>
      <c r="G53" s="67">
        <v>42.93</v>
      </c>
      <c r="H53" s="67"/>
      <c r="I53" s="194"/>
      <c r="J53" s="198"/>
      <c r="K53" s="195"/>
      <c r="L53" s="1"/>
    </row>
    <row r="54" spans="2:12">
      <c r="B54" s="1">
        <v>36</v>
      </c>
      <c r="C54" s="66"/>
      <c r="D54" s="67"/>
      <c r="E54" s="67">
        <v>42.86</v>
      </c>
      <c r="F54" s="67">
        <v>42.84</v>
      </c>
      <c r="G54" s="67">
        <v>42.97</v>
      </c>
      <c r="H54" s="67"/>
      <c r="I54" s="194"/>
      <c r="J54" s="198"/>
      <c r="K54" s="195"/>
      <c r="L54" s="1"/>
    </row>
    <row r="55" spans="2:12">
      <c r="B55" s="1">
        <v>37</v>
      </c>
      <c r="C55" s="66"/>
      <c r="D55" s="67"/>
      <c r="E55" s="67">
        <v>42.66</v>
      </c>
      <c r="F55" s="67">
        <v>42.61</v>
      </c>
      <c r="G55" s="67">
        <v>42.6</v>
      </c>
      <c r="H55" s="67"/>
      <c r="I55" s="194"/>
      <c r="J55" s="198"/>
      <c r="K55" s="195"/>
      <c r="L55" s="1"/>
    </row>
    <row r="56" spans="2:12">
      <c r="B56" s="1">
        <v>38</v>
      </c>
      <c r="C56" s="66"/>
      <c r="D56" s="67"/>
      <c r="E56" s="67">
        <v>42.69</v>
      </c>
      <c r="F56" s="67">
        <v>43.41</v>
      </c>
      <c r="G56" s="67">
        <v>42.69</v>
      </c>
      <c r="H56" s="67"/>
      <c r="I56" s="194"/>
      <c r="J56" s="198"/>
      <c r="K56" s="195"/>
      <c r="L56" s="1"/>
    </row>
    <row r="57" spans="2:12">
      <c r="B57" s="1">
        <v>39</v>
      </c>
      <c r="C57" s="66"/>
      <c r="D57" s="67"/>
      <c r="E57" s="67">
        <v>42.85</v>
      </c>
      <c r="F57" s="67">
        <v>42.94</v>
      </c>
      <c r="G57" s="67">
        <v>42.86</v>
      </c>
      <c r="H57" s="67"/>
      <c r="I57" s="194"/>
      <c r="J57" s="198"/>
      <c r="K57" s="195"/>
      <c r="L57" s="1"/>
    </row>
    <row r="58" spans="2:12">
      <c r="B58" s="1">
        <v>40</v>
      </c>
      <c r="C58" s="66"/>
      <c r="D58" s="67"/>
      <c r="E58" s="67">
        <v>42.59</v>
      </c>
      <c r="F58" s="67">
        <v>42.79</v>
      </c>
      <c r="G58" s="67">
        <v>43.23</v>
      </c>
      <c r="H58" s="67"/>
      <c r="I58" s="194"/>
      <c r="J58" s="198"/>
      <c r="K58" s="195"/>
      <c r="L58" s="1"/>
    </row>
    <row r="59" spans="2:12">
      <c r="B59" s="1">
        <v>41</v>
      </c>
      <c r="C59" s="66"/>
      <c r="D59" s="67"/>
      <c r="E59" s="67">
        <v>42.85</v>
      </c>
      <c r="F59" s="67">
        <v>42.78</v>
      </c>
      <c r="G59" s="67">
        <v>42.97</v>
      </c>
      <c r="H59" s="67"/>
      <c r="I59" s="194"/>
      <c r="J59" s="198"/>
      <c r="K59" s="195"/>
      <c r="L59" s="1"/>
    </row>
    <row r="60" spans="2:12">
      <c r="B60" s="1">
        <v>42</v>
      </c>
      <c r="C60" s="66"/>
      <c r="D60" s="67"/>
      <c r="E60" s="67"/>
      <c r="F60" s="67">
        <v>42.87</v>
      </c>
      <c r="G60" s="67">
        <v>43.31</v>
      </c>
      <c r="H60" s="67"/>
      <c r="I60" s="194"/>
      <c r="J60" s="198"/>
      <c r="K60" s="195"/>
      <c r="L60" s="1"/>
    </row>
    <row r="61" spans="2:12">
      <c r="B61" s="1">
        <v>43</v>
      </c>
      <c r="C61" s="66"/>
      <c r="D61" s="67"/>
      <c r="E61" s="67"/>
      <c r="F61" s="67">
        <v>42.64</v>
      </c>
      <c r="G61" s="67">
        <v>43.07</v>
      </c>
      <c r="H61" s="67"/>
      <c r="I61" s="194"/>
      <c r="J61" s="198"/>
      <c r="K61" s="195"/>
      <c r="L61" s="1"/>
    </row>
    <row r="62" spans="2:12">
      <c r="B62" s="1">
        <v>44</v>
      </c>
      <c r="C62" s="66"/>
      <c r="D62" s="67"/>
      <c r="E62" s="67"/>
      <c r="F62" s="67">
        <v>43.27</v>
      </c>
      <c r="G62" s="67">
        <v>42.69</v>
      </c>
      <c r="H62" s="67"/>
      <c r="I62" s="194"/>
      <c r="J62" s="198"/>
      <c r="K62" s="195"/>
      <c r="L62" s="1"/>
    </row>
    <row r="63" spans="2:12">
      <c r="B63" s="1">
        <v>45</v>
      </c>
      <c r="C63" s="66"/>
      <c r="D63" s="67"/>
      <c r="E63" s="67"/>
      <c r="F63" s="67">
        <v>43.03</v>
      </c>
      <c r="G63" s="67">
        <v>42.81</v>
      </c>
      <c r="H63" s="67"/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>
        <v>42.57</v>
      </c>
      <c r="G64" s="67">
        <v>42.77</v>
      </c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>
        <v>42.62</v>
      </c>
      <c r="G65" s="67">
        <v>42.59</v>
      </c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>
        <v>42.57</v>
      </c>
      <c r="G66" s="67">
        <v>42.83</v>
      </c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>
        <v>42.74</v>
      </c>
      <c r="G67" s="67">
        <v>43.01</v>
      </c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>
        <v>42.54</v>
      </c>
      <c r="G68" s="67">
        <v>43</v>
      </c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>
        <v>42.87</v>
      </c>
      <c r="G69" s="67">
        <v>42.89</v>
      </c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>
        <v>43.81</v>
      </c>
      <c r="G70" s="67">
        <v>42.87</v>
      </c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>
        <v>42.84</v>
      </c>
      <c r="G71" s="67">
        <v>42.82</v>
      </c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>
        <v>42.8</v>
      </c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>
        <v>42.95</v>
      </c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3" sqref="E13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101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103</v>
      </c>
      <c r="C8" s="167" t="s">
        <v>187</v>
      </c>
      <c r="D8" s="155">
        <f>COUNTA(C19:C83)</f>
        <v>44</v>
      </c>
      <c r="E8" s="172">
        <f>COUNTA(C19:C83)</f>
        <v>44</v>
      </c>
      <c r="F8" s="225">
        <f>MIN(C19:C82)</f>
        <v>42.23</v>
      </c>
      <c r="G8" s="229">
        <f>AVERAGE(C19:C85)</f>
        <v>42.965681818181821</v>
      </c>
      <c r="H8" s="212">
        <v>3</v>
      </c>
      <c r="I8" s="176">
        <f>G8-F8</f>
        <v>0.7356818181818241</v>
      </c>
      <c r="J8" s="181">
        <v>2.2395833333333334E-2</v>
      </c>
      <c r="K8" s="218">
        <f>J8</f>
        <v>2.2395833333333334E-2</v>
      </c>
      <c r="L8" s="189">
        <f>K8</f>
        <v>2.2395833333333334E-2</v>
      </c>
      <c r="M8" s="205" t="s">
        <v>141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223</v>
      </c>
      <c r="C9" s="168" t="s">
        <v>214</v>
      </c>
      <c r="D9" s="50">
        <f>COUNTA(D19:D83)+D8+1</f>
        <v>102</v>
      </c>
      <c r="E9" s="173">
        <f>COUNTA(D19:D83)+1</f>
        <v>58</v>
      </c>
      <c r="F9" s="228">
        <f>MIN(D19:D82)</f>
        <v>42.28</v>
      </c>
      <c r="G9" s="226">
        <f>AVERAGE(D19:D84)</f>
        <v>42.610350877192971</v>
      </c>
      <c r="H9" s="213">
        <v>8</v>
      </c>
      <c r="I9" s="177">
        <f>G9-F9</f>
        <v>0.33035087719296996</v>
      </c>
      <c r="J9" s="182">
        <v>5.2094907407407409E-2</v>
      </c>
      <c r="K9" s="190">
        <f>J9-J8</f>
        <v>2.9699074074074076E-2</v>
      </c>
      <c r="L9" s="191">
        <f>K9</f>
        <v>2.9699074074074076E-2</v>
      </c>
      <c r="M9" s="206" t="s">
        <v>160</v>
      </c>
      <c r="N9" s="158" t="s">
        <v>226</v>
      </c>
      <c r="O9" s="220" t="s">
        <v>188</v>
      </c>
      <c r="P9" s="49"/>
    </row>
    <row r="10" spans="1:16" s="3" customFormat="1" ht="30" customHeight="1">
      <c r="A10" s="165">
        <v>3</v>
      </c>
      <c r="B10" s="203" t="s">
        <v>103</v>
      </c>
      <c r="C10" s="168" t="s">
        <v>207</v>
      </c>
      <c r="D10" s="50">
        <f>COUNTA(E19:E83)+D9+1</f>
        <v>131</v>
      </c>
      <c r="E10" s="173">
        <f>COUNTA(E19:E83)+1</f>
        <v>29</v>
      </c>
      <c r="F10" s="224">
        <f>MIN(E19:E84)</f>
        <v>42.68</v>
      </c>
      <c r="G10" s="177">
        <f>AVERAGE(E19:E85)</f>
        <v>43.031785714285725</v>
      </c>
      <c r="H10" s="213">
        <v>4</v>
      </c>
      <c r="I10" s="177">
        <f t="shared" ref="I10:I13" si="0">G10-F10</f>
        <v>0.35178571428572525</v>
      </c>
      <c r="J10" s="182">
        <v>6.8101851851851858E-2</v>
      </c>
      <c r="K10" s="190">
        <f>J10-J9</f>
        <v>1.6006944444444449E-2</v>
      </c>
      <c r="L10" s="191">
        <f>K10+L8</f>
        <v>3.8402777777777786E-2</v>
      </c>
      <c r="M10" s="206" t="s">
        <v>164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223</v>
      </c>
      <c r="C11" s="168" t="s">
        <v>201</v>
      </c>
      <c r="D11" s="50">
        <f>COUNTA(F19:F83)+D10+1</f>
        <v>153</v>
      </c>
      <c r="E11" s="173">
        <f>COUNTA(F19:F83)+1</f>
        <v>22</v>
      </c>
      <c r="F11" s="178">
        <f>MIN(F19:F84)</f>
        <v>42.44</v>
      </c>
      <c r="G11" s="177">
        <f>AVERAGE(F19:F84)</f>
        <v>42.706190476190464</v>
      </c>
      <c r="H11" s="213">
        <v>2</v>
      </c>
      <c r="I11" s="177">
        <f t="shared" si="0"/>
        <v>0.26619047619046654</v>
      </c>
      <c r="J11" s="182">
        <v>8.0104166666666657E-2</v>
      </c>
      <c r="K11" s="190">
        <f>J11-J10</f>
        <v>1.2002314814814799E-2</v>
      </c>
      <c r="L11" s="191">
        <f>K11+L9</f>
        <v>4.1701388888888871E-2</v>
      </c>
      <c r="M11" s="206" t="s">
        <v>169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103</v>
      </c>
      <c r="C12" s="169" t="s">
        <v>214</v>
      </c>
      <c r="D12" s="50">
        <f>COUNTA(G19:G83)+D11+1</f>
        <v>193</v>
      </c>
      <c r="E12" s="173">
        <f>COUNTA(G19:G83)+1</f>
        <v>40</v>
      </c>
      <c r="F12" s="178">
        <f>MIN(G19:G84)</f>
        <v>42.43</v>
      </c>
      <c r="G12" s="177">
        <f>AVERAGE(G19:G84)</f>
        <v>42.665384615384625</v>
      </c>
      <c r="H12" s="213">
        <v>9</v>
      </c>
      <c r="I12" s="177">
        <f t="shared" si="0"/>
        <v>0.23538461538462485</v>
      </c>
      <c r="J12" s="182">
        <v>0.1009375</v>
      </c>
      <c r="K12" s="190">
        <f>J12-J11</f>
        <v>2.0833333333333343E-2</v>
      </c>
      <c r="L12" s="221">
        <f t="shared" ref="L12" si="1">K12+L10</f>
        <v>5.9236111111111128E-2</v>
      </c>
      <c r="M12" s="206" t="s">
        <v>178</v>
      </c>
      <c r="N12" s="157"/>
      <c r="O12" s="128"/>
    </row>
    <row r="13" spans="1:16" s="3" customFormat="1" ht="30" customHeight="1" thickBot="1">
      <c r="A13" s="166" t="s">
        <v>37</v>
      </c>
      <c r="B13" s="204" t="s">
        <v>223</v>
      </c>
      <c r="C13" s="170" t="s">
        <v>193</v>
      </c>
      <c r="D13" s="207">
        <f>COUNTA(H19:H83)+D12+1</f>
        <v>239</v>
      </c>
      <c r="E13" s="174">
        <f>COUNTA(H19:H92)+1</f>
        <v>46</v>
      </c>
      <c r="F13" s="179">
        <f>MIN(H19:H77)</f>
        <v>42.3</v>
      </c>
      <c r="G13" s="180">
        <f>AVERAGE(H19:H77)</f>
        <v>43.019111111111116</v>
      </c>
      <c r="H13" s="214">
        <v>0</v>
      </c>
      <c r="I13" s="180">
        <f t="shared" si="0"/>
        <v>0.71911111111111836</v>
      </c>
      <c r="J13" s="183" t="str">
        <f>'Общие результаты'!G6</f>
        <v>3:00:05</v>
      </c>
      <c r="K13" s="192">
        <f>J13-J12</f>
        <v>2.4120370370370389E-2</v>
      </c>
      <c r="L13" s="193">
        <f>K13+L11</f>
        <v>6.582175925925926E-2</v>
      </c>
      <c r="M13" s="185"/>
      <c r="N13" s="238" t="s">
        <v>191</v>
      </c>
      <c r="O13" s="234" t="s">
        <v>231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42.446666666666665</v>
      </c>
      <c r="G14" s="83">
        <f>AVERAGE(G8,G10,G12)</f>
        <v>42.887617382617385</v>
      </c>
      <c r="H14" s="136" t="s">
        <v>225</v>
      </c>
      <c r="I14" s="84">
        <f>AVERAGE(I8,I10,I12)</f>
        <v>0.44095071595072471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42.339999999999996</v>
      </c>
      <c r="G15" s="56">
        <f>AVERAGE(G9,G11,G13)</f>
        <v>42.778550821498186</v>
      </c>
      <c r="H15" s="137" t="s">
        <v>224</v>
      </c>
      <c r="I15" s="57">
        <f>AVERAGE(I9,I11,I13)</f>
        <v>0.43855082149818497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42.393333333333338</v>
      </c>
      <c r="G16" s="60">
        <f>AVERAGE(C19:H95)</f>
        <v>42.823974358974333</v>
      </c>
      <c r="H16" s="61"/>
      <c r="I16" s="62">
        <f>AVERAGE(I8:I13)</f>
        <v>0.43975076872445484</v>
      </c>
      <c r="J16" s="54"/>
      <c r="K16" s="54"/>
      <c r="L16" s="54"/>
      <c r="M16" s="58"/>
      <c r="N16" s="58"/>
    </row>
    <row r="18" spans="2:14" ht="15.75" thickBot="1">
      <c r="C18" s="63" t="str">
        <f>B8</f>
        <v>Хлопонин Андрей</v>
      </c>
      <c r="D18" s="63" t="str">
        <f>B9</f>
        <v>Онащук Максим</v>
      </c>
      <c r="E18" s="63" t="str">
        <f>B10</f>
        <v>Хлопонин Андрей</v>
      </c>
      <c r="F18" s="63" t="str">
        <f>B11</f>
        <v>Онащук Максим</v>
      </c>
      <c r="G18" s="63" t="str">
        <f>B12</f>
        <v>Хлопонин Андрей</v>
      </c>
      <c r="H18" s="63" t="str">
        <f>B12</f>
        <v>Хлопонин Андрей</v>
      </c>
      <c r="I18" s="63"/>
      <c r="J18" s="63"/>
    </row>
    <row r="19" spans="2:14">
      <c r="B19" s="1">
        <v>1</v>
      </c>
      <c r="C19" s="64">
        <v>45.56</v>
      </c>
      <c r="D19" s="65">
        <v>43.55</v>
      </c>
      <c r="E19" s="65">
        <v>43.43</v>
      </c>
      <c r="F19" s="65">
        <v>43.17</v>
      </c>
      <c r="G19" s="65">
        <v>43.28</v>
      </c>
      <c r="H19" s="65">
        <v>43.37</v>
      </c>
      <c r="I19" s="196"/>
      <c r="J19" s="197"/>
      <c r="K19" s="194"/>
      <c r="M19" s="2"/>
      <c r="N19" s="2"/>
    </row>
    <row r="20" spans="2:14">
      <c r="B20" s="1">
        <v>2</v>
      </c>
      <c r="C20" s="66">
        <v>44.11</v>
      </c>
      <c r="D20" s="67">
        <v>42.68</v>
      </c>
      <c r="E20" s="67">
        <v>42.78</v>
      </c>
      <c r="F20" s="67">
        <v>42.86</v>
      </c>
      <c r="G20" s="67">
        <v>42.56</v>
      </c>
      <c r="H20" s="67">
        <v>42.86</v>
      </c>
      <c r="I20" s="194"/>
      <c r="J20" s="198"/>
      <c r="K20" s="194"/>
      <c r="M20" s="3"/>
      <c r="N20" s="3"/>
    </row>
    <row r="21" spans="2:14">
      <c r="B21" s="1">
        <v>3</v>
      </c>
      <c r="C21" s="66">
        <v>43.4</v>
      </c>
      <c r="D21" s="67">
        <v>42.95</v>
      </c>
      <c r="E21" s="67">
        <v>42.91</v>
      </c>
      <c r="F21" s="67">
        <v>42.52</v>
      </c>
      <c r="G21" s="67">
        <v>42.48</v>
      </c>
      <c r="H21" s="67">
        <v>42.89</v>
      </c>
      <c r="I21" s="194"/>
      <c r="J21" s="198"/>
      <c r="K21" s="194"/>
      <c r="M21" s="3"/>
      <c r="N21" s="3"/>
    </row>
    <row r="22" spans="2:14">
      <c r="B22" s="1">
        <v>4</v>
      </c>
      <c r="C22" s="66">
        <v>42.66</v>
      </c>
      <c r="D22" s="67">
        <v>42.81</v>
      </c>
      <c r="E22" s="67">
        <v>42.95</v>
      </c>
      <c r="F22" s="67">
        <v>42.75</v>
      </c>
      <c r="G22" s="67">
        <v>42.53</v>
      </c>
      <c r="H22" s="67">
        <v>42.69</v>
      </c>
      <c r="I22" s="194"/>
      <c r="J22" s="198"/>
      <c r="K22" s="194"/>
      <c r="M22" s="3"/>
      <c r="N22" s="3"/>
    </row>
    <row r="23" spans="2:14">
      <c r="B23" s="1">
        <v>5</v>
      </c>
      <c r="C23" s="66">
        <v>44.04</v>
      </c>
      <c r="D23" s="67">
        <v>43.04</v>
      </c>
      <c r="E23" s="67">
        <v>42.8</v>
      </c>
      <c r="F23" s="67">
        <v>42.84</v>
      </c>
      <c r="G23" s="67">
        <v>42.5</v>
      </c>
      <c r="H23" s="67">
        <v>42.63</v>
      </c>
      <c r="I23" s="194"/>
      <c r="J23" s="198"/>
      <c r="K23" s="194"/>
    </row>
    <row r="24" spans="2:14">
      <c r="B24" s="1">
        <v>6</v>
      </c>
      <c r="C24" s="66">
        <v>43.51</v>
      </c>
      <c r="D24" s="67">
        <v>42.65</v>
      </c>
      <c r="E24" s="67">
        <v>42.91</v>
      </c>
      <c r="F24" s="67">
        <v>42.44</v>
      </c>
      <c r="G24" s="67">
        <v>42.51</v>
      </c>
      <c r="H24" s="67">
        <v>42.93</v>
      </c>
      <c r="I24" s="194"/>
      <c r="J24" s="198"/>
      <c r="K24" s="194"/>
    </row>
    <row r="25" spans="2:14">
      <c r="B25" s="1">
        <v>7</v>
      </c>
      <c r="C25" s="66">
        <v>44.8</v>
      </c>
      <c r="D25" s="67">
        <v>42.68</v>
      </c>
      <c r="E25" s="67">
        <v>43.63</v>
      </c>
      <c r="F25" s="67">
        <v>42.89</v>
      </c>
      <c r="G25" s="67">
        <v>42.5</v>
      </c>
      <c r="H25" s="67">
        <v>42.94</v>
      </c>
      <c r="I25" s="194"/>
      <c r="J25" s="198"/>
      <c r="K25" s="194"/>
    </row>
    <row r="26" spans="2:14">
      <c r="B26" s="1">
        <v>8</v>
      </c>
      <c r="C26" s="66">
        <v>42.49</v>
      </c>
      <c r="D26" s="67">
        <v>42.42</v>
      </c>
      <c r="E26" s="67">
        <v>42.84</v>
      </c>
      <c r="F26" s="67">
        <v>42.78</v>
      </c>
      <c r="G26" s="67">
        <v>43.66</v>
      </c>
      <c r="H26" s="67">
        <v>42.75</v>
      </c>
      <c r="I26" s="194"/>
      <c r="J26" s="198"/>
      <c r="K26" s="194"/>
    </row>
    <row r="27" spans="2:14">
      <c r="B27" s="1">
        <v>9</v>
      </c>
      <c r="C27" s="81">
        <v>42.46</v>
      </c>
      <c r="D27" s="67">
        <v>42.45</v>
      </c>
      <c r="E27" s="67">
        <v>42.91</v>
      </c>
      <c r="F27" s="67">
        <v>42.79</v>
      </c>
      <c r="G27" s="67">
        <v>42.77</v>
      </c>
      <c r="H27" s="67">
        <v>42.92</v>
      </c>
      <c r="I27" s="194"/>
      <c r="J27" s="198"/>
      <c r="K27" s="194"/>
    </row>
    <row r="28" spans="2:14">
      <c r="B28" s="1">
        <v>10</v>
      </c>
      <c r="C28" s="66">
        <v>42.66</v>
      </c>
      <c r="D28" s="67">
        <v>42.7</v>
      </c>
      <c r="E28" s="67">
        <v>42.77</v>
      </c>
      <c r="F28" s="67">
        <v>42.94</v>
      </c>
      <c r="G28" s="67">
        <v>42.8</v>
      </c>
      <c r="H28" s="67">
        <v>42.58</v>
      </c>
      <c r="I28" s="194"/>
      <c r="J28" s="198"/>
      <c r="K28" s="194"/>
    </row>
    <row r="29" spans="2:14">
      <c r="B29" s="1">
        <v>11</v>
      </c>
      <c r="C29" s="66">
        <v>42.47</v>
      </c>
      <c r="D29" s="67">
        <v>42.52</v>
      </c>
      <c r="E29" s="67">
        <v>42.78</v>
      </c>
      <c r="F29" s="67">
        <v>42.65</v>
      </c>
      <c r="G29" s="67">
        <v>42.63</v>
      </c>
      <c r="H29" s="67">
        <v>42.62</v>
      </c>
      <c r="I29" s="194"/>
      <c r="J29" s="198"/>
      <c r="K29" s="194"/>
    </row>
    <row r="30" spans="2:14">
      <c r="B30" s="1">
        <v>12</v>
      </c>
      <c r="C30" s="66">
        <v>43.89</v>
      </c>
      <c r="D30" s="67">
        <v>42.65</v>
      </c>
      <c r="E30" s="67">
        <v>43.07</v>
      </c>
      <c r="F30" s="67">
        <v>42.53</v>
      </c>
      <c r="G30" s="67">
        <v>42.59</v>
      </c>
      <c r="H30" s="67">
        <v>42.75</v>
      </c>
      <c r="I30" s="194"/>
      <c r="J30" s="198"/>
      <c r="K30" s="194"/>
    </row>
    <row r="31" spans="2:14">
      <c r="B31" s="1">
        <v>13</v>
      </c>
      <c r="C31" s="66">
        <v>42.83</v>
      </c>
      <c r="D31" s="67">
        <v>42.54</v>
      </c>
      <c r="E31" s="67">
        <v>43.21</v>
      </c>
      <c r="F31" s="67">
        <v>42.66</v>
      </c>
      <c r="G31" s="67">
        <v>42.71</v>
      </c>
      <c r="H31" s="67">
        <v>42.53</v>
      </c>
      <c r="I31" s="194"/>
      <c r="J31" s="198"/>
      <c r="K31" s="195"/>
      <c r="L31" s="1"/>
    </row>
    <row r="32" spans="2:14">
      <c r="B32" s="1">
        <v>14</v>
      </c>
      <c r="C32" s="70">
        <v>45.45</v>
      </c>
      <c r="D32" s="67">
        <v>42.48</v>
      </c>
      <c r="E32" s="67">
        <v>43.46</v>
      </c>
      <c r="F32" s="67">
        <v>42.55</v>
      </c>
      <c r="G32" s="67">
        <v>42.6</v>
      </c>
      <c r="H32" s="67">
        <v>42.72</v>
      </c>
      <c r="I32" s="194"/>
      <c r="J32" s="198"/>
      <c r="K32" s="195"/>
      <c r="L32" s="1"/>
    </row>
    <row r="33" spans="2:12">
      <c r="B33" s="1">
        <v>15</v>
      </c>
      <c r="C33" s="66">
        <v>43.16</v>
      </c>
      <c r="D33" s="67">
        <v>42.38</v>
      </c>
      <c r="E33" s="67">
        <v>44.08</v>
      </c>
      <c r="F33" s="67">
        <v>42.56</v>
      </c>
      <c r="G33" s="67">
        <v>42.47</v>
      </c>
      <c r="H33" s="67">
        <v>42.69</v>
      </c>
      <c r="I33" s="194"/>
      <c r="J33" s="198"/>
      <c r="K33" s="195"/>
      <c r="L33" s="1"/>
    </row>
    <row r="34" spans="2:12">
      <c r="B34" s="1">
        <v>16</v>
      </c>
      <c r="C34" s="66">
        <v>42.86</v>
      </c>
      <c r="D34" s="89">
        <v>42.51</v>
      </c>
      <c r="E34" s="67">
        <v>42.73</v>
      </c>
      <c r="F34" s="67">
        <v>42.56</v>
      </c>
      <c r="G34" s="67">
        <v>42.48</v>
      </c>
      <c r="H34" s="67">
        <v>42.82</v>
      </c>
      <c r="I34" s="194"/>
      <c r="J34" s="198"/>
      <c r="K34" s="195"/>
      <c r="L34" s="1"/>
    </row>
    <row r="35" spans="2:12">
      <c r="B35" s="1">
        <v>17</v>
      </c>
      <c r="C35" s="66">
        <v>42.33</v>
      </c>
      <c r="D35" s="67">
        <v>42.32</v>
      </c>
      <c r="E35" s="67">
        <v>42.88</v>
      </c>
      <c r="F35" s="67">
        <v>42.58</v>
      </c>
      <c r="G35" s="67">
        <v>42.54</v>
      </c>
      <c r="H35" s="67">
        <v>42.78</v>
      </c>
      <c r="I35" s="194"/>
      <c r="J35" s="198"/>
      <c r="K35" s="195"/>
      <c r="L35" s="1"/>
    </row>
    <row r="36" spans="2:12">
      <c r="B36" s="1">
        <v>18</v>
      </c>
      <c r="C36" s="66">
        <v>42.51</v>
      </c>
      <c r="D36" s="67">
        <v>42.54</v>
      </c>
      <c r="E36" s="67">
        <v>43.53</v>
      </c>
      <c r="F36" s="67">
        <v>42.64</v>
      </c>
      <c r="G36" s="67">
        <v>42.59</v>
      </c>
      <c r="H36" s="67">
        <v>42.63</v>
      </c>
      <c r="I36" s="194"/>
      <c r="J36" s="198"/>
      <c r="K36" s="195"/>
      <c r="L36" s="1"/>
    </row>
    <row r="37" spans="2:12">
      <c r="B37" s="1">
        <v>19</v>
      </c>
      <c r="C37" s="66">
        <v>42.27</v>
      </c>
      <c r="D37" s="67">
        <v>42.34</v>
      </c>
      <c r="E37" s="67">
        <v>42.81</v>
      </c>
      <c r="F37" s="67">
        <v>42.63</v>
      </c>
      <c r="G37" s="67">
        <v>42.71</v>
      </c>
      <c r="H37" s="67">
        <v>42.73</v>
      </c>
      <c r="I37" s="194"/>
      <c r="J37" s="198"/>
      <c r="K37" s="195"/>
      <c r="L37" s="1"/>
    </row>
    <row r="38" spans="2:12">
      <c r="B38" s="1">
        <v>20</v>
      </c>
      <c r="C38" s="66">
        <v>42.52</v>
      </c>
      <c r="D38" s="67">
        <v>43.46</v>
      </c>
      <c r="E38" s="67">
        <v>42.68</v>
      </c>
      <c r="F38" s="67">
        <v>42.76</v>
      </c>
      <c r="G38" s="67">
        <v>42.62</v>
      </c>
      <c r="H38" s="67">
        <v>42.65</v>
      </c>
      <c r="I38" s="194"/>
      <c r="J38" s="198"/>
      <c r="K38" s="195"/>
      <c r="L38" s="1"/>
    </row>
    <row r="39" spans="2:12">
      <c r="B39" s="1">
        <v>21</v>
      </c>
      <c r="C39" s="66">
        <v>42.75</v>
      </c>
      <c r="D39" s="67">
        <v>42.48</v>
      </c>
      <c r="E39" s="67">
        <v>42.98</v>
      </c>
      <c r="F39" s="67">
        <v>42.73</v>
      </c>
      <c r="G39" s="67">
        <v>42.47</v>
      </c>
      <c r="H39" s="67">
        <v>42.71</v>
      </c>
      <c r="I39" s="194"/>
      <c r="J39" s="198"/>
      <c r="K39" s="195"/>
      <c r="L39" s="1"/>
    </row>
    <row r="40" spans="2:12">
      <c r="B40" s="1">
        <v>22</v>
      </c>
      <c r="C40" s="66">
        <v>42.91</v>
      </c>
      <c r="D40" s="67">
        <v>42.41</v>
      </c>
      <c r="E40" s="67">
        <v>42.83</v>
      </c>
      <c r="F40" s="67"/>
      <c r="G40" s="67">
        <v>42.6</v>
      </c>
      <c r="H40" s="67">
        <v>43</v>
      </c>
      <c r="I40" s="194"/>
      <c r="J40" s="198"/>
      <c r="K40" s="195"/>
      <c r="L40" s="1"/>
    </row>
    <row r="41" spans="2:12">
      <c r="B41" s="1">
        <v>23</v>
      </c>
      <c r="C41" s="66">
        <v>42.48</v>
      </c>
      <c r="D41" s="67">
        <v>42.76</v>
      </c>
      <c r="E41" s="67">
        <v>42.85</v>
      </c>
      <c r="F41" s="67"/>
      <c r="G41" s="67">
        <v>42.66</v>
      </c>
      <c r="H41" s="67">
        <v>42.3</v>
      </c>
      <c r="I41" s="194"/>
      <c r="J41" s="198"/>
      <c r="K41" s="195"/>
      <c r="L41" s="1"/>
    </row>
    <row r="42" spans="2:12">
      <c r="B42" s="1">
        <v>24</v>
      </c>
      <c r="C42" s="66">
        <v>43.05</v>
      </c>
      <c r="D42" s="67">
        <v>42.96</v>
      </c>
      <c r="E42" s="67">
        <v>43.29</v>
      </c>
      <c r="F42" s="67"/>
      <c r="G42" s="67">
        <v>42.68</v>
      </c>
      <c r="H42" s="67">
        <v>42.59</v>
      </c>
      <c r="I42" s="194"/>
      <c r="J42" s="198"/>
      <c r="K42" s="195"/>
      <c r="L42" s="1"/>
    </row>
    <row r="43" spans="2:12">
      <c r="B43" s="1">
        <v>25</v>
      </c>
      <c r="C43" s="66">
        <v>42.36</v>
      </c>
      <c r="D43" s="67">
        <v>42.86</v>
      </c>
      <c r="E43" s="67">
        <v>43.15</v>
      </c>
      <c r="F43" s="67"/>
      <c r="G43" s="67">
        <v>42.57</v>
      </c>
      <c r="H43" s="67">
        <v>42.49</v>
      </c>
      <c r="I43" s="194"/>
      <c r="J43" s="198"/>
      <c r="K43" s="195"/>
      <c r="L43" s="1"/>
    </row>
    <row r="44" spans="2:12">
      <c r="B44" s="1">
        <v>26</v>
      </c>
      <c r="C44" s="66">
        <v>42.4</v>
      </c>
      <c r="D44" s="67">
        <v>42.82</v>
      </c>
      <c r="E44" s="67">
        <v>42.97</v>
      </c>
      <c r="F44" s="67"/>
      <c r="G44" s="67">
        <v>42.43</v>
      </c>
      <c r="H44" s="67">
        <v>42.52</v>
      </c>
      <c r="I44" s="194"/>
      <c r="J44" s="198"/>
      <c r="K44" s="195"/>
      <c r="L44" s="1"/>
    </row>
    <row r="45" spans="2:12">
      <c r="B45" s="1">
        <v>27</v>
      </c>
      <c r="C45" s="66">
        <v>42.62</v>
      </c>
      <c r="D45" s="67">
        <v>42.81</v>
      </c>
      <c r="E45" s="67">
        <v>42.89</v>
      </c>
      <c r="F45" s="67"/>
      <c r="G45" s="67">
        <v>42.59</v>
      </c>
      <c r="H45" s="67">
        <v>43.44</v>
      </c>
      <c r="I45" s="194"/>
      <c r="J45" s="198"/>
      <c r="K45" s="195"/>
      <c r="L45" s="1"/>
    </row>
    <row r="46" spans="2:12">
      <c r="B46" s="1">
        <v>28</v>
      </c>
      <c r="C46" s="66">
        <v>42.36</v>
      </c>
      <c r="D46" s="67">
        <v>42.46</v>
      </c>
      <c r="E46" s="67">
        <v>42.77</v>
      </c>
      <c r="F46" s="67"/>
      <c r="G46" s="67">
        <v>42.63</v>
      </c>
      <c r="H46" s="67">
        <v>45.34</v>
      </c>
      <c r="I46" s="194"/>
      <c r="J46" s="198"/>
      <c r="K46" s="195"/>
      <c r="L46" s="1"/>
    </row>
    <row r="47" spans="2:12">
      <c r="B47" s="1">
        <v>29</v>
      </c>
      <c r="C47" s="66">
        <v>43.02</v>
      </c>
      <c r="D47" s="67">
        <v>42.28</v>
      </c>
      <c r="E47" s="67"/>
      <c r="F47" s="67"/>
      <c r="G47" s="67">
        <v>42.61</v>
      </c>
      <c r="H47" s="67">
        <v>42.57</v>
      </c>
      <c r="I47" s="194"/>
      <c r="J47" s="198"/>
      <c r="K47" s="195"/>
      <c r="L47" s="1"/>
    </row>
    <row r="48" spans="2:12">
      <c r="B48" s="1">
        <v>30</v>
      </c>
      <c r="C48" s="66">
        <v>42.56</v>
      </c>
      <c r="D48" s="67">
        <v>42.58</v>
      </c>
      <c r="E48" s="67"/>
      <c r="F48" s="67"/>
      <c r="G48" s="67">
        <v>42.65</v>
      </c>
      <c r="H48" s="67">
        <v>42.85</v>
      </c>
      <c r="I48" s="194"/>
      <c r="J48" s="198"/>
      <c r="K48" s="195"/>
      <c r="L48" s="1"/>
    </row>
    <row r="49" spans="2:12">
      <c r="B49" s="1">
        <v>31</v>
      </c>
      <c r="C49" s="66">
        <v>42.4</v>
      </c>
      <c r="D49" s="67">
        <v>42.5</v>
      </c>
      <c r="E49" s="67"/>
      <c r="F49" s="67"/>
      <c r="G49" s="67">
        <v>42.88</v>
      </c>
      <c r="H49" s="67">
        <v>42.67</v>
      </c>
      <c r="I49" s="194"/>
      <c r="J49" s="198"/>
      <c r="K49" s="195"/>
      <c r="L49" s="1"/>
    </row>
    <row r="50" spans="2:12">
      <c r="B50" s="1">
        <v>32</v>
      </c>
      <c r="C50" s="66">
        <v>43.08</v>
      </c>
      <c r="D50" s="67">
        <v>42.52</v>
      </c>
      <c r="E50" s="67"/>
      <c r="F50" s="67"/>
      <c r="G50" s="67">
        <v>42.66</v>
      </c>
      <c r="H50" s="67">
        <v>42.64</v>
      </c>
      <c r="I50" s="194"/>
      <c r="J50" s="198"/>
      <c r="K50" s="195"/>
      <c r="L50" s="1"/>
    </row>
    <row r="51" spans="2:12">
      <c r="B51" s="1">
        <v>33</v>
      </c>
      <c r="C51" s="66">
        <v>42.23</v>
      </c>
      <c r="D51" s="67">
        <v>42.48</v>
      </c>
      <c r="E51" s="67"/>
      <c r="F51" s="67"/>
      <c r="G51" s="67">
        <v>42.78</v>
      </c>
      <c r="H51" s="67">
        <v>43.2</v>
      </c>
      <c r="I51" s="194"/>
      <c r="J51" s="198"/>
      <c r="K51" s="195"/>
      <c r="L51" s="1"/>
    </row>
    <row r="52" spans="2:12">
      <c r="B52" s="1">
        <v>34</v>
      </c>
      <c r="C52" s="66">
        <v>43.15</v>
      </c>
      <c r="D52" s="67">
        <v>42.57</v>
      </c>
      <c r="E52" s="67"/>
      <c r="F52" s="67"/>
      <c r="G52" s="67">
        <v>42.53</v>
      </c>
      <c r="H52" s="67">
        <v>43.21</v>
      </c>
      <c r="I52" s="194"/>
      <c r="J52" s="198"/>
      <c r="K52" s="195"/>
      <c r="L52" s="1"/>
    </row>
    <row r="53" spans="2:12">
      <c r="B53" s="1">
        <v>35</v>
      </c>
      <c r="C53" s="66">
        <v>42.48</v>
      </c>
      <c r="D53" s="67">
        <v>42.62</v>
      </c>
      <c r="E53" s="67"/>
      <c r="F53" s="67"/>
      <c r="G53" s="67">
        <v>42.63</v>
      </c>
      <c r="H53" s="67">
        <v>43.41</v>
      </c>
      <c r="I53" s="194"/>
      <c r="J53" s="198"/>
      <c r="K53" s="195"/>
      <c r="L53" s="1"/>
    </row>
    <row r="54" spans="2:12">
      <c r="B54" s="1">
        <v>36</v>
      </c>
      <c r="C54" s="66">
        <v>42.7</v>
      </c>
      <c r="D54" s="67">
        <v>42.58</v>
      </c>
      <c r="E54" s="67"/>
      <c r="F54" s="67"/>
      <c r="G54" s="67">
        <v>42.7</v>
      </c>
      <c r="H54" s="67">
        <v>44.6</v>
      </c>
      <c r="I54" s="194"/>
      <c r="J54" s="198"/>
      <c r="K54" s="195"/>
      <c r="L54" s="1"/>
    </row>
    <row r="55" spans="2:12">
      <c r="B55" s="1">
        <v>37</v>
      </c>
      <c r="C55" s="66">
        <v>42.82</v>
      </c>
      <c r="D55" s="67">
        <v>42.43</v>
      </c>
      <c r="E55" s="67"/>
      <c r="F55" s="67"/>
      <c r="G55" s="67">
        <v>42.82</v>
      </c>
      <c r="H55" s="67">
        <v>44.3</v>
      </c>
      <c r="I55" s="194"/>
      <c r="J55" s="198"/>
      <c r="K55" s="195"/>
      <c r="L55" s="1"/>
    </row>
    <row r="56" spans="2:12">
      <c r="B56" s="1">
        <v>38</v>
      </c>
      <c r="C56" s="66">
        <v>42.39</v>
      </c>
      <c r="D56" s="67">
        <v>42.37</v>
      </c>
      <c r="E56" s="67"/>
      <c r="F56" s="67"/>
      <c r="G56" s="67">
        <v>42.93</v>
      </c>
      <c r="H56" s="67">
        <v>44.68</v>
      </c>
      <c r="I56" s="194"/>
      <c r="J56" s="198"/>
      <c r="K56" s="195"/>
      <c r="L56" s="1"/>
    </row>
    <row r="57" spans="2:12">
      <c r="B57" s="1">
        <v>39</v>
      </c>
      <c r="C57" s="66">
        <v>43.52</v>
      </c>
      <c r="D57" s="67">
        <v>42.38</v>
      </c>
      <c r="E57" s="67"/>
      <c r="F57" s="67"/>
      <c r="G57" s="67">
        <v>42.6</v>
      </c>
      <c r="H57" s="67">
        <v>43.22</v>
      </c>
      <c r="I57" s="194"/>
      <c r="J57" s="198"/>
      <c r="K57" s="195"/>
      <c r="L57" s="1"/>
    </row>
    <row r="58" spans="2:12">
      <c r="B58" s="1">
        <v>40</v>
      </c>
      <c r="C58" s="66">
        <v>42.7</v>
      </c>
      <c r="D58" s="67">
        <v>42.5</v>
      </c>
      <c r="E58" s="67"/>
      <c r="F58" s="67"/>
      <c r="G58" s="67"/>
      <c r="H58" s="67">
        <v>42.99</v>
      </c>
      <c r="I58" s="194"/>
      <c r="J58" s="198"/>
      <c r="K58" s="195"/>
      <c r="L58" s="1"/>
    </row>
    <row r="59" spans="2:12">
      <c r="B59" s="1">
        <v>41</v>
      </c>
      <c r="C59" s="66">
        <v>42.51</v>
      </c>
      <c r="D59" s="67">
        <v>42.43</v>
      </c>
      <c r="E59" s="67"/>
      <c r="F59" s="67"/>
      <c r="G59" s="67"/>
      <c r="H59" s="67">
        <v>42.75</v>
      </c>
      <c r="I59" s="194"/>
      <c r="J59" s="198"/>
      <c r="K59" s="195"/>
      <c r="L59" s="1"/>
    </row>
    <row r="60" spans="2:12">
      <c r="B60" s="1">
        <v>42</v>
      </c>
      <c r="C60" s="66">
        <v>42.56</v>
      </c>
      <c r="D60" s="67">
        <v>42.5</v>
      </c>
      <c r="E60" s="67"/>
      <c r="F60" s="67"/>
      <c r="G60" s="67"/>
      <c r="H60" s="67">
        <v>42.8</v>
      </c>
      <c r="I60" s="194"/>
      <c r="J60" s="198"/>
      <c r="K60" s="195"/>
      <c r="L60" s="1"/>
    </row>
    <row r="61" spans="2:12">
      <c r="B61" s="1">
        <v>43</v>
      </c>
      <c r="C61" s="66">
        <v>42.41</v>
      </c>
      <c r="D61" s="67">
        <v>42.49</v>
      </c>
      <c r="E61" s="67"/>
      <c r="F61" s="67"/>
      <c r="G61" s="67"/>
      <c r="H61" s="67">
        <v>43.28</v>
      </c>
      <c r="I61" s="194"/>
      <c r="J61" s="198"/>
      <c r="K61" s="195"/>
      <c r="L61" s="1"/>
    </row>
    <row r="62" spans="2:12">
      <c r="B62" s="1">
        <v>44</v>
      </c>
      <c r="C62" s="66">
        <v>43.05</v>
      </c>
      <c r="D62" s="67">
        <v>42.72</v>
      </c>
      <c r="E62" s="67"/>
      <c r="F62" s="67"/>
      <c r="G62" s="67"/>
      <c r="H62" s="67">
        <v>43.34</v>
      </c>
      <c r="I62" s="194"/>
      <c r="J62" s="198"/>
      <c r="K62" s="195"/>
      <c r="L62" s="1"/>
    </row>
    <row r="63" spans="2:12">
      <c r="B63" s="1">
        <v>45</v>
      </c>
      <c r="C63" s="66"/>
      <c r="D63" s="67">
        <v>42.37</v>
      </c>
      <c r="E63" s="67"/>
      <c r="F63" s="67"/>
      <c r="G63" s="67"/>
      <c r="H63" s="67">
        <v>43.48</v>
      </c>
      <c r="I63" s="194"/>
      <c r="J63" s="198"/>
      <c r="K63" s="195"/>
      <c r="L63" s="1"/>
    </row>
    <row r="64" spans="2:12">
      <c r="B64" s="1">
        <v>46</v>
      </c>
      <c r="C64" s="66"/>
      <c r="D64" s="67">
        <v>42.68</v>
      </c>
      <c r="E64" s="67"/>
      <c r="F64" s="67"/>
      <c r="G64" s="67"/>
      <c r="H64" s="67"/>
      <c r="I64" s="194"/>
      <c r="J64" s="198"/>
      <c r="K64" s="195"/>
      <c r="L64" s="1"/>
    </row>
    <row r="65" spans="2:12">
      <c r="B65" s="1">
        <v>47</v>
      </c>
      <c r="C65" s="66"/>
      <c r="D65" s="67">
        <v>42.63</v>
      </c>
      <c r="E65" s="67"/>
      <c r="F65" s="67"/>
      <c r="G65" s="67"/>
      <c r="H65" s="67"/>
      <c r="I65" s="194"/>
      <c r="J65" s="198"/>
      <c r="K65" s="195"/>
      <c r="L65" s="1"/>
    </row>
    <row r="66" spans="2:12">
      <c r="B66" s="1">
        <v>48</v>
      </c>
      <c r="C66" s="66"/>
      <c r="D66" s="67">
        <v>42.74</v>
      </c>
      <c r="E66" s="67"/>
      <c r="F66" s="67"/>
      <c r="G66" s="67"/>
      <c r="H66" s="67"/>
      <c r="I66" s="194"/>
      <c r="J66" s="198"/>
      <c r="K66" s="195"/>
      <c r="L66" s="1"/>
    </row>
    <row r="67" spans="2:12">
      <c r="B67" s="1">
        <v>49</v>
      </c>
      <c r="C67" s="66"/>
      <c r="D67" s="67">
        <v>42.56</v>
      </c>
      <c r="E67" s="67"/>
      <c r="F67" s="67"/>
      <c r="G67" s="67"/>
      <c r="H67" s="67"/>
      <c r="I67" s="194"/>
      <c r="J67" s="198"/>
      <c r="K67" s="195"/>
      <c r="L67" s="1"/>
    </row>
    <row r="68" spans="2:12">
      <c r="B68" s="1">
        <v>50</v>
      </c>
      <c r="C68" s="66"/>
      <c r="D68" s="67">
        <v>42.58</v>
      </c>
      <c r="E68" s="67"/>
      <c r="F68" s="67"/>
      <c r="G68" s="67"/>
      <c r="H68" s="67"/>
      <c r="I68" s="194"/>
      <c r="J68" s="198"/>
      <c r="K68" s="195"/>
      <c r="L68" s="1"/>
    </row>
    <row r="69" spans="2:12">
      <c r="B69" s="1">
        <v>51</v>
      </c>
      <c r="C69" s="66"/>
      <c r="D69" s="67">
        <v>42.35</v>
      </c>
      <c r="E69" s="67"/>
      <c r="F69" s="67"/>
      <c r="G69" s="67"/>
      <c r="H69" s="67"/>
      <c r="I69" s="194"/>
      <c r="J69" s="198"/>
      <c r="K69" s="195"/>
      <c r="L69" s="1"/>
    </row>
    <row r="70" spans="2:12">
      <c r="B70" s="1">
        <v>52</v>
      </c>
      <c r="C70" s="66"/>
      <c r="D70" s="67">
        <v>42.74</v>
      </c>
      <c r="E70" s="67"/>
      <c r="F70" s="67"/>
      <c r="G70" s="67"/>
      <c r="H70" s="67"/>
      <c r="I70" s="194"/>
      <c r="J70" s="198"/>
      <c r="K70" s="195"/>
      <c r="L70" s="1"/>
    </row>
    <row r="71" spans="2:12">
      <c r="B71" s="1">
        <v>53</v>
      </c>
      <c r="C71" s="66"/>
      <c r="D71" s="67">
        <v>42.81</v>
      </c>
      <c r="E71" s="67"/>
      <c r="F71" s="67"/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>
        <v>42.31</v>
      </c>
      <c r="E72" s="67"/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>
        <v>42.69</v>
      </c>
      <c r="E73" s="67"/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>
        <v>42.59</v>
      </c>
      <c r="E74" s="67"/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>
        <v>42.56</v>
      </c>
      <c r="E75" s="67"/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E14" sqref="E14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51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45</v>
      </c>
      <c r="C8" s="167" t="s">
        <v>129</v>
      </c>
      <c r="D8" s="155">
        <f>COUNTA(C19:C83)</f>
        <v>44</v>
      </c>
      <c r="E8" s="172">
        <f>COUNTA(C19:C83)</f>
        <v>44</v>
      </c>
      <c r="F8" s="225">
        <f>MIN(C19:C82)</f>
        <v>42.06</v>
      </c>
      <c r="G8" s="229">
        <f>AVERAGE(C19:C85)</f>
        <v>42.668636363636359</v>
      </c>
      <c r="H8" s="212">
        <v>5</v>
      </c>
      <c r="I8" s="176">
        <f>G8-F8</f>
        <v>0.6086363636363572</v>
      </c>
      <c r="J8" s="181">
        <v>2.2233796296296297E-2</v>
      </c>
      <c r="K8" s="218">
        <f>J8</f>
        <v>2.2233796296296297E-2</v>
      </c>
      <c r="L8" s="189">
        <f>K8</f>
        <v>2.2233796296296297E-2</v>
      </c>
      <c r="M8" s="205" t="s">
        <v>140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52</v>
      </c>
      <c r="C9" s="168" t="s">
        <v>191</v>
      </c>
      <c r="D9" s="50">
        <f>COUNTA(D19:D83)+D8+1</f>
        <v>74</v>
      </c>
      <c r="E9" s="173">
        <f>COUNTA(D19:D83)+1</f>
        <v>30</v>
      </c>
      <c r="F9" s="228">
        <f>MIN(D19:D82)</f>
        <v>42.67</v>
      </c>
      <c r="G9" s="226">
        <f>AVERAGE(D19:D84)</f>
        <v>43.160689655172412</v>
      </c>
      <c r="H9" s="213">
        <v>0</v>
      </c>
      <c r="I9" s="177">
        <f>G9-F9</f>
        <v>0.49068965517241026</v>
      </c>
      <c r="J9" s="182">
        <v>3.8356481481481484E-2</v>
      </c>
      <c r="K9" s="190">
        <f>J9-J8</f>
        <v>1.6122685185185188E-2</v>
      </c>
      <c r="L9" s="191">
        <f>K9</f>
        <v>1.6122685185185188E-2</v>
      </c>
      <c r="M9" s="206" t="s">
        <v>148</v>
      </c>
      <c r="N9" s="158" t="s">
        <v>226</v>
      </c>
      <c r="O9" s="220" t="s">
        <v>188</v>
      </c>
      <c r="P9" s="49"/>
    </row>
    <row r="10" spans="1:16" s="3" customFormat="1" ht="30" customHeight="1">
      <c r="A10" s="165">
        <v>3</v>
      </c>
      <c r="B10" s="203" t="s">
        <v>45</v>
      </c>
      <c r="C10" s="168" t="s">
        <v>127</v>
      </c>
      <c r="D10" s="50">
        <f>COUNTA(E19:E83)+D9+1</f>
        <v>100</v>
      </c>
      <c r="E10" s="173">
        <f>COUNTA(E19:E83)+1</f>
        <v>26</v>
      </c>
      <c r="F10" s="224">
        <f>MIN(E19:E84)</f>
        <v>42.47</v>
      </c>
      <c r="G10" s="177">
        <f>AVERAGE(E19:E85)</f>
        <v>42.795200000000001</v>
      </c>
      <c r="H10" s="213">
        <v>2</v>
      </c>
      <c r="I10" s="177">
        <f t="shared" ref="I10:I13" si="0">G10-F10</f>
        <v>0.32520000000000238</v>
      </c>
      <c r="J10" s="182">
        <v>5.2743055555555557E-2</v>
      </c>
      <c r="K10" s="190">
        <f>J10-J9</f>
        <v>1.4386574074074072E-2</v>
      </c>
      <c r="L10" s="191">
        <f>K10+L8</f>
        <v>3.6620370370370373E-2</v>
      </c>
      <c r="M10" s="206" t="s">
        <v>157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52</v>
      </c>
      <c r="C11" s="168" t="s">
        <v>122</v>
      </c>
      <c r="D11" s="50">
        <f>COUNTA(F19:F83)+D10+1</f>
        <v>124</v>
      </c>
      <c r="E11" s="173">
        <f>COUNTA(F19:F83)+1</f>
        <v>24</v>
      </c>
      <c r="F11" s="178">
        <f>MIN(F19:F84)</f>
        <v>43.08</v>
      </c>
      <c r="G11" s="177">
        <f>AVERAGE(F19:F84)</f>
        <v>43.505217391304349</v>
      </c>
      <c r="H11" s="213">
        <v>2</v>
      </c>
      <c r="I11" s="177">
        <f t="shared" si="0"/>
        <v>0.42521739130435066</v>
      </c>
      <c r="J11" s="182">
        <v>6.5949074074074077E-2</v>
      </c>
      <c r="K11" s="190">
        <f>J11-J10</f>
        <v>1.320601851851852E-2</v>
      </c>
      <c r="L11" s="191">
        <f>K11+L9</f>
        <v>2.9328703703703708E-2</v>
      </c>
      <c r="M11" s="206" t="s">
        <v>162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45</v>
      </c>
      <c r="C12" s="169" t="s">
        <v>194</v>
      </c>
      <c r="D12" s="50">
        <f>COUNTA(G19:G83)+D11+1</f>
        <v>179</v>
      </c>
      <c r="E12" s="173">
        <f>COUNTA(G19:G83)+1</f>
        <v>55</v>
      </c>
      <c r="F12" s="178">
        <f>MIN(G19:G84)</f>
        <v>42.46</v>
      </c>
      <c r="G12" s="177">
        <f>AVERAGE(G19:G84)</f>
        <v>42.831851851851859</v>
      </c>
      <c r="H12" s="213">
        <v>1</v>
      </c>
      <c r="I12" s="177">
        <f t="shared" si="0"/>
        <v>0.37185185185185787</v>
      </c>
      <c r="J12" s="182">
        <v>9.4305555555555545E-2</v>
      </c>
      <c r="K12" s="190">
        <f>J12-J11</f>
        <v>2.8356481481481469E-2</v>
      </c>
      <c r="L12" s="221">
        <f t="shared" ref="L12" si="1">K12+L10</f>
        <v>6.4976851851851841E-2</v>
      </c>
      <c r="M12" s="206" t="s">
        <v>175</v>
      </c>
      <c r="N12" s="157"/>
      <c r="O12" s="128"/>
    </row>
    <row r="13" spans="1:16" s="3" customFormat="1" ht="30" customHeight="1" thickBot="1">
      <c r="A13" s="166" t="s">
        <v>37</v>
      </c>
      <c r="B13" s="204" t="s">
        <v>52</v>
      </c>
      <c r="C13" s="170" t="s">
        <v>122</v>
      </c>
      <c r="D13" s="207">
        <f>COUNTA(H19:H83)+D12+1</f>
        <v>239</v>
      </c>
      <c r="E13" s="174">
        <f>COUNTA(H19:H92)+1</f>
        <v>60</v>
      </c>
      <c r="F13" s="179">
        <f>MIN(H19:H77)</f>
        <v>43.03</v>
      </c>
      <c r="G13" s="180">
        <f>AVERAGE(H19:H77)</f>
        <v>43.435932203389825</v>
      </c>
      <c r="H13" s="214">
        <v>9</v>
      </c>
      <c r="I13" s="180">
        <f t="shared" si="0"/>
        <v>0.40593220338982405</v>
      </c>
      <c r="J13" s="183" t="str">
        <f>'Общие результаты'!G6</f>
        <v>3:00:05</v>
      </c>
      <c r="K13" s="192">
        <f>J13-J12</f>
        <v>3.0752314814814843E-2</v>
      </c>
      <c r="L13" s="193">
        <f>K13+L11</f>
        <v>6.0081018518518547E-2</v>
      </c>
      <c r="M13" s="185"/>
      <c r="N13" s="238" t="s">
        <v>107</v>
      </c>
      <c r="O13" s="234" t="s">
        <v>228</v>
      </c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42.330000000000005</v>
      </c>
      <c r="G14" s="83">
        <f>AVERAGE(G8,G10,G12)</f>
        <v>42.765229405162735</v>
      </c>
      <c r="H14" s="136" t="s">
        <v>227</v>
      </c>
      <c r="I14" s="84">
        <f>AVERAGE(I8,I10,I12)</f>
        <v>0.43522940516273917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42.926666666666669</v>
      </c>
      <c r="G15" s="56">
        <f>AVERAGE(G9,G11,G13)</f>
        <v>43.367279749955536</v>
      </c>
      <c r="H15" s="137" t="s">
        <v>220</v>
      </c>
      <c r="I15" s="57">
        <f>AVERAGE(I9,I11,I13)</f>
        <v>0.44061308328886167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42.628333333333337</v>
      </c>
      <c r="G16" s="60">
        <f>AVERAGE(C19:H95)</f>
        <v>43.056495726495733</v>
      </c>
      <c r="H16" s="61"/>
      <c r="I16" s="62">
        <f>AVERAGE(I8:I13)</f>
        <v>0.43792124422580042</v>
      </c>
      <c r="J16" s="54"/>
      <c r="K16" s="54"/>
      <c r="L16" s="54"/>
      <c r="M16" s="58"/>
      <c r="N16" s="58"/>
    </row>
    <row r="18" spans="2:14" ht="15.75" thickBot="1">
      <c r="C18" s="63" t="str">
        <f>B8</f>
        <v>Якусик Дима</v>
      </c>
      <c r="D18" s="63" t="str">
        <f>B9</f>
        <v>Якусик Саша</v>
      </c>
      <c r="E18" s="63" t="str">
        <f>B10</f>
        <v>Якусик Дима</v>
      </c>
      <c r="F18" s="63" t="str">
        <f>B11</f>
        <v>Якусик Саша</v>
      </c>
      <c r="G18" s="63" t="str">
        <f>B12</f>
        <v>Якусик Дима</v>
      </c>
      <c r="H18" s="63" t="str">
        <f>B12</f>
        <v>Якусик Дима</v>
      </c>
      <c r="I18" s="63"/>
      <c r="J18" s="63"/>
    </row>
    <row r="19" spans="2:14">
      <c r="B19" s="1">
        <v>1</v>
      </c>
      <c r="C19" s="64">
        <v>44.03</v>
      </c>
      <c r="D19" s="65">
        <v>43.75</v>
      </c>
      <c r="E19" s="65">
        <v>43.38</v>
      </c>
      <c r="F19" s="65">
        <v>44.77</v>
      </c>
      <c r="G19" s="65">
        <v>43.51</v>
      </c>
      <c r="H19" s="65">
        <v>45.42</v>
      </c>
      <c r="I19" s="196"/>
      <c r="J19" s="197"/>
      <c r="K19" s="194"/>
      <c r="M19" s="2"/>
      <c r="N19" s="2"/>
    </row>
    <row r="20" spans="2:14">
      <c r="B20" s="1">
        <v>2</v>
      </c>
      <c r="C20" s="66">
        <v>42.39</v>
      </c>
      <c r="D20" s="67">
        <v>43.02</v>
      </c>
      <c r="E20" s="67">
        <v>42.84</v>
      </c>
      <c r="F20" s="67">
        <v>43.36</v>
      </c>
      <c r="G20" s="67">
        <v>42.86</v>
      </c>
      <c r="H20" s="67">
        <v>43.08</v>
      </c>
      <c r="I20" s="194"/>
      <c r="J20" s="198"/>
      <c r="K20" s="194"/>
      <c r="M20" s="3"/>
      <c r="N20" s="3"/>
    </row>
    <row r="21" spans="2:14">
      <c r="B21" s="1">
        <v>3</v>
      </c>
      <c r="C21" s="66">
        <v>42.5</v>
      </c>
      <c r="D21" s="67">
        <v>43.4</v>
      </c>
      <c r="E21" s="67">
        <v>42.67</v>
      </c>
      <c r="F21" s="67">
        <v>43.53</v>
      </c>
      <c r="G21" s="67">
        <v>42.73</v>
      </c>
      <c r="H21" s="67">
        <v>43.22</v>
      </c>
      <c r="I21" s="194"/>
      <c r="J21" s="198"/>
      <c r="K21" s="194"/>
      <c r="M21" s="3"/>
      <c r="N21" s="3"/>
    </row>
    <row r="22" spans="2:14">
      <c r="B22" s="1">
        <v>4</v>
      </c>
      <c r="C22" s="66">
        <v>44.18</v>
      </c>
      <c r="D22" s="67">
        <v>43.11</v>
      </c>
      <c r="E22" s="67">
        <v>42.66</v>
      </c>
      <c r="F22" s="67">
        <v>43.95</v>
      </c>
      <c r="G22" s="67">
        <v>42.81</v>
      </c>
      <c r="H22" s="67">
        <v>44.35</v>
      </c>
      <c r="I22" s="194"/>
      <c r="J22" s="198"/>
      <c r="K22" s="194"/>
      <c r="M22" s="3"/>
      <c r="N22" s="3"/>
    </row>
    <row r="23" spans="2:14">
      <c r="B23" s="1">
        <v>5</v>
      </c>
      <c r="C23" s="66">
        <v>46.6</v>
      </c>
      <c r="D23" s="67">
        <v>43.22</v>
      </c>
      <c r="E23" s="67">
        <v>42.68</v>
      </c>
      <c r="F23" s="67">
        <v>43.43</v>
      </c>
      <c r="G23" s="67">
        <v>42.76</v>
      </c>
      <c r="H23" s="67">
        <v>43.41</v>
      </c>
      <c r="I23" s="194"/>
      <c r="J23" s="198"/>
      <c r="K23" s="194"/>
    </row>
    <row r="24" spans="2:14">
      <c r="B24" s="1">
        <v>6</v>
      </c>
      <c r="C24" s="66">
        <v>43.12</v>
      </c>
      <c r="D24" s="67">
        <v>43.05</v>
      </c>
      <c r="E24" s="67">
        <v>42.93</v>
      </c>
      <c r="F24" s="67">
        <v>43.49</v>
      </c>
      <c r="G24" s="67">
        <v>42.65</v>
      </c>
      <c r="H24" s="67">
        <v>43.37</v>
      </c>
      <c r="I24" s="194"/>
      <c r="J24" s="198"/>
      <c r="K24" s="194"/>
    </row>
    <row r="25" spans="2:14">
      <c r="B25" s="1">
        <v>7</v>
      </c>
      <c r="C25" s="66">
        <v>43.27</v>
      </c>
      <c r="D25" s="67">
        <v>43.12</v>
      </c>
      <c r="E25" s="67">
        <v>42.7</v>
      </c>
      <c r="F25" s="67">
        <v>43.59</v>
      </c>
      <c r="G25" s="67">
        <v>42.81</v>
      </c>
      <c r="H25" s="67">
        <v>43.5</v>
      </c>
      <c r="I25" s="194"/>
      <c r="J25" s="198"/>
      <c r="K25" s="194"/>
    </row>
    <row r="26" spans="2:14">
      <c r="B26" s="1">
        <v>8</v>
      </c>
      <c r="C26" s="66">
        <v>43.09</v>
      </c>
      <c r="D26" s="67">
        <v>43.89</v>
      </c>
      <c r="E26" s="67">
        <v>42.65</v>
      </c>
      <c r="F26" s="67">
        <v>43.55</v>
      </c>
      <c r="G26" s="67">
        <v>42.69</v>
      </c>
      <c r="H26" s="67">
        <v>43.07</v>
      </c>
      <c r="I26" s="194"/>
      <c r="J26" s="198"/>
      <c r="K26" s="194"/>
    </row>
    <row r="27" spans="2:14">
      <c r="B27" s="1">
        <v>9</v>
      </c>
      <c r="C27" s="81">
        <v>42.32</v>
      </c>
      <c r="D27" s="67">
        <v>43.37</v>
      </c>
      <c r="E27" s="67">
        <v>42.78</v>
      </c>
      <c r="F27" s="67">
        <v>43.54</v>
      </c>
      <c r="G27" s="67">
        <v>42.69</v>
      </c>
      <c r="H27" s="67">
        <v>43.64</v>
      </c>
      <c r="I27" s="194"/>
      <c r="J27" s="198"/>
      <c r="K27" s="194"/>
    </row>
    <row r="28" spans="2:14">
      <c r="B28" s="1">
        <v>10</v>
      </c>
      <c r="C28" s="66">
        <v>43.75</v>
      </c>
      <c r="D28" s="67">
        <v>43.08</v>
      </c>
      <c r="E28" s="67">
        <v>42.62</v>
      </c>
      <c r="F28" s="67">
        <v>43.22</v>
      </c>
      <c r="G28" s="67">
        <v>42.56</v>
      </c>
      <c r="H28" s="67">
        <v>43.46</v>
      </c>
      <c r="I28" s="194"/>
      <c r="J28" s="198"/>
      <c r="K28" s="194"/>
    </row>
    <row r="29" spans="2:14">
      <c r="B29" s="1">
        <v>11</v>
      </c>
      <c r="C29" s="66">
        <v>42.52</v>
      </c>
      <c r="D29" s="67">
        <v>42.8</v>
      </c>
      <c r="E29" s="67">
        <v>42.66</v>
      </c>
      <c r="F29" s="67">
        <v>43.24</v>
      </c>
      <c r="G29" s="67">
        <v>42.9</v>
      </c>
      <c r="H29" s="67">
        <v>43.23</v>
      </c>
      <c r="I29" s="194"/>
      <c r="J29" s="198"/>
      <c r="K29" s="194"/>
    </row>
    <row r="30" spans="2:14">
      <c r="B30" s="1">
        <v>12</v>
      </c>
      <c r="C30" s="66">
        <v>43.87</v>
      </c>
      <c r="D30" s="67">
        <v>42.81</v>
      </c>
      <c r="E30" s="67">
        <v>42.47</v>
      </c>
      <c r="F30" s="67">
        <v>43.29</v>
      </c>
      <c r="G30" s="67">
        <v>42.77</v>
      </c>
      <c r="H30" s="67">
        <v>43.17</v>
      </c>
      <c r="I30" s="194"/>
      <c r="J30" s="198"/>
      <c r="K30" s="194"/>
    </row>
    <row r="31" spans="2:14">
      <c r="B31" s="1">
        <v>13</v>
      </c>
      <c r="C31" s="66">
        <v>43.37</v>
      </c>
      <c r="D31" s="67">
        <v>42.67</v>
      </c>
      <c r="E31" s="67">
        <v>42.81</v>
      </c>
      <c r="F31" s="67">
        <v>43.62</v>
      </c>
      <c r="G31" s="67">
        <v>42.86</v>
      </c>
      <c r="H31" s="67">
        <v>43.21</v>
      </c>
      <c r="I31" s="194"/>
      <c r="J31" s="198"/>
      <c r="K31" s="195"/>
      <c r="L31" s="1"/>
    </row>
    <row r="32" spans="2:14">
      <c r="B32" s="1">
        <v>14</v>
      </c>
      <c r="C32" s="70">
        <v>42.98</v>
      </c>
      <c r="D32" s="67">
        <v>42.78</v>
      </c>
      <c r="E32" s="67">
        <v>42.57</v>
      </c>
      <c r="F32" s="67">
        <v>43.54</v>
      </c>
      <c r="G32" s="67">
        <v>42.72</v>
      </c>
      <c r="H32" s="67">
        <v>43.54</v>
      </c>
      <c r="I32" s="194"/>
      <c r="J32" s="198"/>
      <c r="K32" s="195"/>
      <c r="L32" s="1"/>
    </row>
    <row r="33" spans="2:12">
      <c r="B33" s="1">
        <v>15</v>
      </c>
      <c r="C33" s="66">
        <v>42.29</v>
      </c>
      <c r="D33" s="67">
        <v>43.63</v>
      </c>
      <c r="E33" s="67">
        <v>42.87</v>
      </c>
      <c r="F33" s="67">
        <v>43.37</v>
      </c>
      <c r="G33" s="67">
        <v>42.91</v>
      </c>
      <c r="H33" s="67">
        <v>43.08</v>
      </c>
      <c r="I33" s="194"/>
      <c r="J33" s="198"/>
      <c r="K33" s="195"/>
      <c r="L33" s="1"/>
    </row>
    <row r="34" spans="2:12">
      <c r="B34" s="1">
        <v>16</v>
      </c>
      <c r="C34" s="66">
        <v>42.16</v>
      </c>
      <c r="D34" s="89">
        <v>43.02</v>
      </c>
      <c r="E34" s="67">
        <v>42.85</v>
      </c>
      <c r="F34" s="67">
        <v>43.65</v>
      </c>
      <c r="G34" s="67">
        <v>42.63</v>
      </c>
      <c r="H34" s="67">
        <v>43.8</v>
      </c>
      <c r="I34" s="194"/>
      <c r="J34" s="198"/>
      <c r="K34" s="195"/>
      <c r="L34" s="1"/>
    </row>
    <row r="35" spans="2:12">
      <c r="B35" s="1">
        <v>17</v>
      </c>
      <c r="C35" s="66">
        <v>42.09</v>
      </c>
      <c r="D35" s="67">
        <v>43.36</v>
      </c>
      <c r="E35" s="67">
        <v>42.92</v>
      </c>
      <c r="F35" s="67">
        <v>43.09</v>
      </c>
      <c r="G35" s="67">
        <v>44.54</v>
      </c>
      <c r="H35" s="67">
        <v>43.55</v>
      </c>
      <c r="I35" s="194"/>
      <c r="J35" s="198"/>
      <c r="K35" s="195"/>
      <c r="L35" s="1"/>
    </row>
    <row r="36" spans="2:12">
      <c r="B36" s="1">
        <v>18</v>
      </c>
      <c r="C36" s="66">
        <v>42.26</v>
      </c>
      <c r="D36" s="67">
        <v>42.93</v>
      </c>
      <c r="E36" s="67">
        <v>42.69</v>
      </c>
      <c r="F36" s="67">
        <v>43.15</v>
      </c>
      <c r="G36" s="67">
        <v>42.77</v>
      </c>
      <c r="H36" s="67">
        <v>43.19</v>
      </c>
      <c r="I36" s="194"/>
      <c r="J36" s="198"/>
      <c r="K36" s="195"/>
      <c r="L36" s="1"/>
    </row>
    <row r="37" spans="2:12">
      <c r="B37" s="1">
        <v>19</v>
      </c>
      <c r="C37" s="66">
        <v>42.27</v>
      </c>
      <c r="D37" s="67">
        <v>43.09</v>
      </c>
      <c r="E37" s="67">
        <v>42.83</v>
      </c>
      <c r="F37" s="67">
        <v>43.57</v>
      </c>
      <c r="G37" s="67">
        <v>42.95</v>
      </c>
      <c r="H37" s="67">
        <v>43.32</v>
      </c>
      <c r="I37" s="194"/>
      <c r="J37" s="198"/>
      <c r="K37" s="195"/>
      <c r="L37" s="1"/>
    </row>
    <row r="38" spans="2:12">
      <c r="B38" s="1">
        <v>20</v>
      </c>
      <c r="C38" s="66">
        <v>42.44</v>
      </c>
      <c r="D38" s="67">
        <v>43.11</v>
      </c>
      <c r="E38" s="67">
        <v>42.85</v>
      </c>
      <c r="F38" s="67">
        <v>43.54</v>
      </c>
      <c r="G38" s="67">
        <v>42.8</v>
      </c>
      <c r="H38" s="67">
        <v>43.45</v>
      </c>
      <c r="I38" s="194"/>
      <c r="J38" s="198"/>
      <c r="K38" s="195"/>
      <c r="L38" s="1"/>
    </row>
    <row r="39" spans="2:12">
      <c r="B39" s="1">
        <v>21</v>
      </c>
      <c r="C39" s="66">
        <v>42.29</v>
      </c>
      <c r="D39" s="67">
        <v>43.12</v>
      </c>
      <c r="E39" s="67">
        <v>43.13</v>
      </c>
      <c r="F39" s="67">
        <v>43.56</v>
      </c>
      <c r="G39" s="67">
        <v>42.62</v>
      </c>
      <c r="H39" s="67">
        <v>43.12</v>
      </c>
      <c r="I39" s="194"/>
      <c r="J39" s="198"/>
      <c r="K39" s="195"/>
      <c r="L39" s="1"/>
    </row>
    <row r="40" spans="2:12">
      <c r="B40" s="1">
        <v>22</v>
      </c>
      <c r="C40" s="66">
        <v>42.48</v>
      </c>
      <c r="D40" s="67">
        <v>43.09</v>
      </c>
      <c r="E40" s="67">
        <v>43.22</v>
      </c>
      <c r="F40" s="67">
        <v>43.49</v>
      </c>
      <c r="G40" s="67">
        <v>42.8</v>
      </c>
      <c r="H40" s="67">
        <v>43.22</v>
      </c>
      <c r="I40" s="194"/>
      <c r="J40" s="198"/>
      <c r="K40" s="195"/>
      <c r="L40" s="1"/>
    </row>
    <row r="41" spans="2:12">
      <c r="B41" s="1">
        <v>23</v>
      </c>
      <c r="C41" s="66">
        <v>42.2</v>
      </c>
      <c r="D41" s="67">
        <v>43.77</v>
      </c>
      <c r="E41" s="67">
        <v>42.87</v>
      </c>
      <c r="F41" s="67">
        <v>43.08</v>
      </c>
      <c r="G41" s="67">
        <v>42.65</v>
      </c>
      <c r="H41" s="67">
        <v>43.32</v>
      </c>
      <c r="I41" s="194"/>
      <c r="J41" s="198"/>
      <c r="K41" s="195"/>
      <c r="L41" s="1"/>
    </row>
    <row r="42" spans="2:12">
      <c r="B42" s="1">
        <v>24</v>
      </c>
      <c r="C42" s="66">
        <v>42.17</v>
      </c>
      <c r="D42" s="67">
        <v>42.87</v>
      </c>
      <c r="E42" s="67">
        <v>42.56</v>
      </c>
      <c r="F42" s="67"/>
      <c r="G42" s="67">
        <v>42.77</v>
      </c>
      <c r="H42" s="67">
        <v>43.22</v>
      </c>
      <c r="I42" s="194"/>
      <c r="J42" s="198"/>
      <c r="K42" s="195"/>
      <c r="L42" s="1"/>
    </row>
    <row r="43" spans="2:12">
      <c r="B43" s="1">
        <v>25</v>
      </c>
      <c r="C43" s="66">
        <v>42.19</v>
      </c>
      <c r="D43" s="67">
        <v>43.87</v>
      </c>
      <c r="E43" s="67">
        <v>42.67</v>
      </c>
      <c r="F43" s="67"/>
      <c r="G43" s="67">
        <v>42.89</v>
      </c>
      <c r="H43" s="67">
        <v>43.23</v>
      </c>
      <c r="I43" s="194"/>
      <c r="J43" s="198"/>
      <c r="K43" s="195"/>
      <c r="L43" s="1"/>
    </row>
    <row r="44" spans="2:12">
      <c r="B44" s="1">
        <v>26</v>
      </c>
      <c r="C44" s="66">
        <v>42.06</v>
      </c>
      <c r="D44" s="67">
        <v>43.04</v>
      </c>
      <c r="E44" s="67"/>
      <c r="F44" s="67"/>
      <c r="G44" s="67">
        <v>42.92</v>
      </c>
      <c r="H44" s="67">
        <v>43.22</v>
      </c>
      <c r="I44" s="194"/>
      <c r="J44" s="198"/>
      <c r="K44" s="195"/>
      <c r="L44" s="1"/>
    </row>
    <row r="45" spans="2:12">
      <c r="B45" s="1">
        <v>27</v>
      </c>
      <c r="C45" s="66">
        <v>42.23</v>
      </c>
      <c r="D45" s="67">
        <v>42.95</v>
      </c>
      <c r="E45" s="67"/>
      <c r="F45" s="67"/>
      <c r="G45" s="67">
        <v>42.79</v>
      </c>
      <c r="H45" s="67">
        <v>43.35</v>
      </c>
      <c r="I45" s="194"/>
      <c r="J45" s="198"/>
      <c r="K45" s="195"/>
      <c r="L45" s="1"/>
    </row>
    <row r="46" spans="2:12">
      <c r="B46" s="1">
        <v>28</v>
      </c>
      <c r="C46" s="66">
        <v>42.19</v>
      </c>
      <c r="D46" s="67">
        <v>42.91</v>
      </c>
      <c r="E46" s="67"/>
      <c r="F46" s="67"/>
      <c r="G46" s="67">
        <v>42.8</v>
      </c>
      <c r="H46" s="67">
        <v>43.91</v>
      </c>
      <c r="I46" s="194"/>
      <c r="J46" s="198"/>
      <c r="K46" s="195"/>
      <c r="L46" s="1"/>
    </row>
    <row r="47" spans="2:12">
      <c r="B47" s="1">
        <v>29</v>
      </c>
      <c r="C47" s="66">
        <v>42.21</v>
      </c>
      <c r="D47" s="67">
        <v>42.83</v>
      </c>
      <c r="E47" s="67"/>
      <c r="F47" s="67"/>
      <c r="G47" s="67">
        <v>43.45</v>
      </c>
      <c r="H47" s="67">
        <v>43.54</v>
      </c>
      <c r="I47" s="194"/>
      <c r="J47" s="198"/>
      <c r="K47" s="195"/>
      <c r="L47" s="1"/>
    </row>
    <row r="48" spans="2:12">
      <c r="B48" s="1">
        <v>30</v>
      </c>
      <c r="C48" s="66">
        <v>42.27</v>
      </c>
      <c r="D48" s="67"/>
      <c r="E48" s="67"/>
      <c r="F48" s="67"/>
      <c r="G48" s="67">
        <v>43.14</v>
      </c>
      <c r="H48" s="67">
        <v>43.35</v>
      </c>
      <c r="I48" s="194"/>
      <c r="J48" s="198"/>
      <c r="K48" s="195"/>
      <c r="L48" s="1"/>
    </row>
    <row r="49" spans="2:12">
      <c r="B49" s="1">
        <v>31</v>
      </c>
      <c r="C49" s="66">
        <v>42.26</v>
      </c>
      <c r="D49" s="67"/>
      <c r="E49" s="67"/>
      <c r="F49" s="67"/>
      <c r="G49" s="67">
        <v>42.93</v>
      </c>
      <c r="H49" s="67">
        <v>43.52</v>
      </c>
      <c r="I49" s="194"/>
      <c r="J49" s="198"/>
      <c r="K49" s="195"/>
      <c r="L49" s="1"/>
    </row>
    <row r="50" spans="2:12">
      <c r="B50" s="1">
        <v>32</v>
      </c>
      <c r="C50" s="66">
        <v>42.34</v>
      </c>
      <c r="D50" s="67"/>
      <c r="E50" s="67"/>
      <c r="F50" s="67"/>
      <c r="G50" s="67">
        <v>42.75</v>
      </c>
      <c r="H50" s="67">
        <v>43.4</v>
      </c>
      <c r="I50" s="194"/>
      <c r="J50" s="198"/>
      <c r="K50" s="195"/>
      <c r="L50" s="1"/>
    </row>
    <row r="51" spans="2:12">
      <c r="B51" s="1">
        <v>33</v>
      </c>
      <c r="C51" s="66">
        <v>42.2</v>
      </c>
      <c r="D51" s="67"/>
      <c r="E51" s="67"/>
      <c r="F51" s="67"/>
      <c r="G51" s="67">
        <v>42.95</v>
      </c>
      <c r="H51" s="67">
        <v>43.45</v>
      </c>
      <c r="I51" s="194"/>
      <c r="J51" s="198"/>
      <c r="K51" s="195"/>
      <c r="L51" s="1"/>
    </row>
    <row r="52" spans="2:12">
      <c r="B52" s="1">
        <v>34</v>
      </c>
      <c r="C52" s="66">
        <v>42.31</v>
      </c>
      <c r="D52" s="67"/>
      <c r="E52" s="67"/>
      <c r="F52" s="67"/>
      <c r="G52" s="67">
        <v>42.63</v>
      </c>
      <c r="H52" s="67">
        <v>43.11</v>
      </c>
      <c r="I52" s="194"/>
      <c r="J52" s="198"/>
      <c r="K52" s="195"/>
      <c r="L52" s="1"/>
    </row>
    <row r="53" spans="2:12">
      <c r="B53" s="1">
        <v>35</v>
      </c>
      <c r="C53" s="66">
        <v>42.15</v>
      </c>
      <c r="D53" s="67"/>
      <c r="E53" s="67"/>
      <c r="F53" s="67"/>
      <c r="G53" s="67">
        <v>42.83</v>
      </c>
      <c r="H53" s="67">
        <v>43.03</v>
      </c>
      <c r="I53" s="194"/>
      <c r="J53" s="198"/>
      <c r="K53" s="195"/>
      <c r="L53" s="1"/>
    </row>
    <row r="54" spans="2:12">
      <c r="B54" s="1">
        <v>36</v>
      </c>
      <c r="C54" s="66">
        <v>42.08</v>
      </c>
      <c r="D54" s="67"/>
      <c r="E54" s="67"/>
      <c r="F54" s="67"/>
      <c r="G54" s="67">
        <v>42.66</v>
      </c>
      <c r="H54" s="67">
        <v>43.37</v>
      </c>
      <c r="I54" s="194"/>
      <c r="J54" s="198"/>
      <c r="K54" s="195"/>
      <c r="L54" s="1"/>
    </row>
    <row r="55" spans="2:12">
      <c r="B55" s="1">
        <v>37</v>
      </c>
      <c r="C55" s="66">
        <v>42.42</v>
      </c>
      <c r="D55" s="67"/>
      <c r="E55" s="67"/>
      <c r="F55" s="67"/>
      <c r="G55" s="67">
        <v>42.73</v>
      </c>
      <c r="H55" s="67">
        <v>43.13</v>
      </c>
      <c r="I55" s="194"/>
      <c r="J55" s="198"/>
      <c r="K55" s="195"/>
      <c r="L55" s="1"/>
    </row>
    <row r="56" spans="2:12">
      <c r="B56" s="1">
        <v>38</v>
      </c>
      <c r="C56" s="66">
        <v>42.35</v>
      </c>
      <c r="D56" s="67"/>
      <c r="E56" s="67"/>
      <c r="F56" s="67"/>
      <c r="G56" s="67">
        <v>42.69</v>
      </c>
      <c r="H56" s="67">
        <v>43.29</v>
      </c>
      <c r="I56" s="194"/>
      <c r="J56" s="198"/>
      <c r="K56" s="195"/>
      <c r="L56" s="1"/>
    </row>
    <row r="57" spans="2:12">
      <c r="B57" s="1">
        <v>39</v>
      </c>
      <c r="C57" s="66">
        <v>42.16</v>
      </c>
      <c r="D57" s="67"/>
      <c r="E57" s="67"/>
      <c r="F57" s="67"/>
      <c r="G57" s="67">
        <v>42.91</v>
      </c>
      <c r="H57" s="67">
        <v>44.36</v>
      </c>
      <c r="I57" s="194"/>
      <c r="J57" s="198"/>
      <c r="K57" s="195"/>
      <c r="L57" s="1"/>
    </row>
    <row r="58" spans="2:12">
      <c r="B58" s="1">
        <v>40</v>
      </c>
      <c r="C58" s="66">
        <v>42.49</v>
      </c>
      <c r="D58" s="67"/>
      <c r="E58" s="67"/>
      <c r="F58" s="67"/>
      <c r="G58" s="67">
        <v>42.58</v>
      </c>
      <c r="H58" s="67">
        <v>43.12</v>
      </c>
      <c r="I58" s="194"/>
      <c r="J58" s="198"/>
      <c r="K58" s="195"/>
      <c r="L58" s="1"/>
    </row>
    <row r="59" spans="2:12">
      <c r="B59" s="1">
        <v>41</v>
      </c>
      <c r="C59" s="66">
        <v>42.25</v>
      </c>
      <c r="D59" s="67"/>
      <c r="E59" s="67"/>
      <c r="F59" s="67"/>
      <c r="G59" s="67">
        <v>42.75</v>
      </c>
      <c r="H59" s="67">
        <v>43.33</v>
      </c>
      <c r="I59" s="194"/>
      <c r="J59" s="198"/>
      <c r="K59" s="195"/>
      <c r="L59" s="1"/>
    </row>
    <row r="60" spans="2:12">
      <c r="B60" s="1">
        <v>42</v>
      </c>
      <c r="C60" s="66">
        <v>42.25</v>
      </c>
      <c r="D60" s="67"/>
      <c r="E60" s="67"/>
      <c r="F60" s="67"/>
      <c r="G60" s="67">
        <v>42.8</v>
      </c>
      <c r="H60" s="67">
        <v>43.68</v>
      </c>
      <c r="I60" s="194"/>
      <c r="J60" s="198"/>
      <c r="K60" s="195"/>
      <c r="L60" s="1"/>
    </row>
    <row r="61" spans="2:12">
      <c r="B61" s="1">
        <v>43</v>
      </c>
      <c r="C61" s="66">
        <v>42.6</v>
      </c>
      <c r="D61" s="67"/>
      <c r="E61" s="67"/>
      <c r="F61" s="67"/>
      <c r="G61" s="67">
        <v>42.68</v>
      </c>
      <c r="H61" s="67">
        <v>43.62</v>
      </c>
      <c r="I61" s="194"/>
      <c r="J61" s="198"/>
      <c r="K61" s="195"/>
      <c r="L61" s="1"/>
    </row>
    <row r="62" spans="2:12">
      <c r="B62" s="1">
        <v>44</v>
      </c>
      <c r="C62" s="66">
        <v>43.77</v>
      </c>
      <c r="D62" s="67"/>
      <c r="E62" s="67"/>
      <c r="F62" s="67"/>
      <c r="G62" s="67">
        <v>42.84</v>
      </c>
      <c r="H62" s="67">
        <v>43.49</v>
      </c>
      <c r="I62" s="194"/>
      <c r="J62" s="198"/>
      <c r="K62" s="195"/>
      <c r="L62" s="1"/>
    </row>
    <row r="63" spans="2:12">
      <c r="B63" s="1">
        <v>45</v>
      </c>
      <c r="C63" s="66"/>
      <c r="D63" s="67"/>
      <c r="E63" s="67"/>
      <c r="F63" s="67"/>
      <c r="G63" s="67">
        <v>42.74</v>
      </c>
      <c r="H63" s="67">
        <v>43.27</v>
      </c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/>
      <c r="G64" s="67">
        <v>42.84</v>
      </c>
      <c r="H64" s="67">
        <v>43.25</v>
      </c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/>
      <c r="G65" s="67">
        <v>42.7</v>
      </c>
      <c r="H65" s="67">
        <v>43.41</v>
      </c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/>
      <c r="G66" s="67">
        <v>42.85</v>
      </c>
      <c r="H66" s="67">
        <v>43.62</v>
      </c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/>
      <c r="G67" s="67">
        <v>42.91</v>
      </c>
      <c r="H67" s="67">
        <v>43.52</v>
      </c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/>
      <c r="G68" s="67">
        <v>43.13</v>
      </c>
      <c r="H68" s="67">
        <v>43.51</v>
      </c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/>
      <c r="G69" s="67">
        <v>42.64</v>
      </c>
      <c r="H69" s="67">
        <v>43.52</v>
      </c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/>
      <c r="G70" s="67">
        <v>42.46</v>
      </c>
      <c r="H70" s="67">
        <v>43.48</v>
      </c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/>
      <c r="G71" s="67">
        <v>42.59</v>
      </c>
      <c r="H71" s="67">
        <v>43.47</v>
      </c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/>
      <c r="G72" s="67">
        <v>42.58</v>
      </c>
      <c r="H72" s="67">
        <v>43.43</v>
      </c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/>
      <c r="H73" s="67">
        <v>43.1</v>
      </c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/>
      <c r="H74" s="67">
        <v>43.13</v>
      </c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/>
      <c r="H75" s="67">
        <v>43.86</v>
      </c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>
        <v>43.51</v>
      </c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>
        <v>43.2</v>
      </c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P83"/>
  <sheetViews>
    <sheetView zoomScale="80" zoomScaleNormal="80" workbookViewId="0">
      <selection activeCell="C12" sqref="C12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96" t="s">
        <v>111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</row>
    <row r="3" spans="1:16" ht="7.5" customHeight="1" thickBot="1"/>
    <row r="4" spans="1:16" ht="18" thickBot="1">
      <c r="A4" s="297" t="s">
        <v>75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300" t="s">
        <v>23</v>
      </c>
      <c r="B6" s="302" t="s">
        <v>13</v>
      </c>
      <c r="C6" s="304" t="s">
        <v>18</v>
      </c>
      <c r="D6" s="306" t="s">
        <v>24</v>
      </c>
      <c r="E6" s="308" t="s">
        <v>25</v>
      </c>
      <c r="F6" s="310" t="s">
        <v>26</v>
      </c>
      <c r="G6" s="311"/>
      <c r="H6" s="311"/>
      <c r="I6" s="312"/>
      <c r="J6" s="313" t="s">
        <v>27</v>
      </c>
      <c r="K6" s="315" t="s">
        <v>28</v>
      </c>
      <c r="L6" s="316"/>
      <c r="M6" s="160"/>
      <c r="N6" s="161"/>
    </row>
    <row r="7" spans="1:16" s="2" customFormat="1" ht="27.75" customHeight="1" thickBot="1">
      <c r="A7" s="301"/>
      <c r="B7" s="303"/>
      <c r="C7" s="305"/>
      <c r="D7" s="307"/>
      <c r="E7" s="309"/>
      <c r="F7" s="210" t="s">
        <v>29</v>
      </c>
      <c r="G7" s="211" t="s">
        <v>30</v>
      </c>
      <c r="H7" s="162" t="s">
        <v>31</v>
      </c>
      <c r="I7" s="175" t="s">
        <v>32</v>
      </c>
      <c r="J7" s="314"/>
      <c r="K7" s="186" t="s">
        <v>33</v>
      </c>
      <c r="L7" s="187" t="s">
        <v>34</v>
      </c>
      <c r="M7" s="184" t="s">
        <v>35</v>
      </c>
      <c r="N7" s="163" t="s">
        <v>36</v>
      </c>
    </row>
    <row r="8" spans="1:16" s="3" customFormat="1" ht="30" customHeight="1" thickBot="1">
      <c r="A8" s="164">
        <v>1</v>
      </c>
      <c r="B8" s="171" t="s">
        <v>57</v>
      </c>
      <c r="C8" s="167" t="s">
        <v>194</v>
      </c>
      <c r="D8" s="155">
        <f>COUNTA(C19:C83)</f>
        <v>22</v>
      </c>
      <c r="E8" s="172">
        <f>COUNTA(C19:C83)</f>
        <v>22</v>
      </c>
      <c r="F8" s="225">
        <f>MIN(C19:C82)</f>
        <v>42.53</v>
      </c>
      <c r="G8" s="229">
        <f>AVERAGE(C19:C85)</f>
        <v>43.490454545454547</v>
      </c>
      <c r="H8" s="212">
        <v>0</v>
      </c>
      <c r="I8" s="176">
        <f>G8-F8</f>
        <v>0.96045454545454589</v>
      </c>
      <c r="J8" s="181">
        <v>1.1608796296296296E-2</v>
      </c>
      <c r="K8" s="188">
        <f>J8</f>
        <v>1.1608796296296296E-2</v>
      </c>
      <c r="L8" s="189">
        <f>K8</f>
        <v>1.1608796296296296E-2</v>
      </c>
      <c r="M8" s="205" t="s">
        <v>131</v>
      </c>
      <c r="N8" s="156"/>
      <c r="O8" s="154"/>
      <c r="P8" s="49"/>
    </row>
    <row r="9" spans="1:16" s="3" customFormat="1" ht="30" customHeight="1" thickBot="1">
      <c r="A9" s="165">
        <v>2</v>
      </c>
      <c r="B9" s="203" t="s">
        <v>58</v>
      </c>
      <c r="C9" s="168" t="s">
        <v>192</v>
      </c>
      <c r="D9" s="50">
        <f>COUNTA(D19:D83)+D8+1</f>
        <v>51</v>
      </c>
      <c r="E9" s="173">
        <f>COUNTA(D19:D83)+1</f>
        <v>29</v>
      </c>
      <c r="F9" s="228">
        <f>MIN(D19:D82)</f>
        <v>42.68</v>
      </c>
      <c r="G9" s="226">
        <f>AVERAGE(D19:D84)</f>
        <v>43.271071428571432</v>
      </c>
      <c r="H9" s="213">
        <v>0</v>
      </c>
      <c r="I9" s="177">
        <f>G9-F9</f>
        <v>0.59107142857143202</v>
      </c>
      <c r="J9" s="182">
        <v>2.7233796296296298E-2</v>
      </c>
      <c r="K9" s="190">
        <f>J9-J8</f>
        <v>1.5625E-2</v>
      </c>
      <c r="L9" s="191">
        <f>K9</f>
        <v>1.5625E-2</v>
      </c>
      <c r="M9" s="206" t="s">
        <v>144</v>
      </c>
      <c r="N9" s="158"/>
      <c r="O9" s="208"/>
      <c r="P9" s="49"/>
    </row>
    <row r="10" spans="1:16" s="3" customFormat="1" ht="30" customHeight="1">
      <c r="A10" s="165">
        <v>3</v>
      </c>
      <c r="B10" s="203" t="s">
        <v>57</v>
      </c>
      <c r="C10" s="168" t="s">
        <v>187</v>
      </c>
      <c r="D10" s="50">
        <f>COUNTA(E19:E83)+D9+1</f>
        <v>93</v>
      </c>
      <c r="E10" s="173">
        <f>COUNTA(E19:E83)+1</f>
        <v>42</v>
      </c>
      <c r="F10" s="224">
        <f>MIN(E19:E84)</f>
        <v>42.66</v>
      </c>
      <c r="G10" s="177">
        <f>AVERAGE(E19:E85)</f>
        <v>43.396341463414636</v>
      </c>
      <c r="H10" s="213">
        <v>0</v>
      </c>
      <c r="I10" s="177">
        <f t="shared" ref="I10:I13" si="0">G10-F10</f>
        <v>0.73634146341463946</v>
      </c>
      <c r="J10" s="182">
        <v>4.943287037037037E-2</v>
      </c>
      <c r="K10" s="190">
        <f>J10-J9</f>
        <v>2.2199074074074072E-2</v>
      </c>
      <c r="L10" s="191">
        <f>K10+L8</f>
        <v>3.380787037037037E-2</v>
      </c>
      <c r="M10" s="206" t="s">
        <v>152</v>
      </c>
      <c r="N10" s="158"/>
      <c r="O10" s="138"/>
      <c r="P10" s="49"/>
    </row>
    <row r="11" spans="1:16" s="3" customFormat="1" ht="30" customHeight="1">
      <c r="A11" s="165">
        <v>4</v>
      </c>
      <c r="B11" s="203" t="s">
        <v>58</v>
      </c>
      <c r="C11" s="168" t="s">
        <v>193</v>
      </c>
      <c r="D11" s="50">
        <f>COUNTA(F19:F83)+D10+1</f>
        <v>144</v>
      </c>
      <c r="E11" s="173">
        <f>COUNTA(F19:F83)+1</f>
        <v>51</v>
      </c>
      <c r="F11" s="178">
        <f>MIN(F19:F84)</f>
        <v>43.06</v>
      </c>
      <c r="G11" s="177">
        <f>AVERAGE(F19:F84)</f>
        <v>43.86</v>
      </c>
      <c r="H11" s="213">
        <v>2</v>
      </c>
      <c r="I11" s="177">
        <f t="shared" si="0"/>
        <v>0.79999999999999716</v>
      </c>
      <c r="J11" s="182">
        <v>7.6446759259259256E-2</v>
      </c>
      <c r="K11" s="190">
        <f>J11-J10</f>
        <v>2.7013888888888886E-2</v>
      </c>
      <c r="L11" s="191">
        <f>K11+L9</f>
        <v>4.2638888888888886E-2</v>
      </c>
      <c r="M11" s="206" t="s">
        <v>168</v>
      </c>
      <c r="N11" s="158"/>
      <c r="O11" s="208"/>
      <c r="P11" s="49"/>
    </row>
    <row r="12" spans="1:16" s="3" customFormat="1" ht="30" customHeight="1">
      <c r="A12" s="165">
        <v>5</v>
      </c>
      <c r="B12" s="209" t="s">
        <v>57</v>
      </c>
      <c r="C12" s="169">
        <v>11</v>
      </c>
      <c r="D12" s="50">
        <f>COUNTA(G19:G83)+D11+1</f>
        <v>197</v>
      </c>
      <c r="E12" s="173">
        <f>COUNTA(G19:G83)+1</f>
        <v>53</v>
      </c>
      <c r="F12" s="178">
        <f>MIN(G19:G84)</f>
        <v>42.99</v>
      </c>
      <c r="G12" s="177">
        <f>AVERAGE(G19:G84)</f>
        <v>43.666730769230767</v>
      </c>
      <c r="H12" s="213">
        <v>3</v>
      </c>
      <c r="I12" s="177">
        <f t="shared" si="0"/>
        <v>0.67673076923076536</v>
      </c>
      <c r="J12" s="182">
        <v>0.10431712962962963</v>
      </c>
      <c r="K12" s="190">
        <f>J12-J11</f>
        <v>2.7870370370370379E-2</v>
      </c>
      <c r="L12" s="221">
        <f t="shared" ref="L12" si="1">K12+L10</f>
        <v>6.1678240740740749E-2</v>
      </c>
      <c r="M12" s="206" t="s">
        <v>181</v>
      </c>
      <c r="N12" s="157"/>
      <c r="O12" s="128"/>
    </row>
    <row r="13" spans="1:16" s="3" customFormat="1" ht="30" customHeight="1" thickBot="1">
      <c r="A13" s="166" t="s">
        <v>37</v>
      </c>
      <c r="B13" s="204" t="s">
        <v>58</v>
      </c>
      <c r="C13" s="170" t="s">
        <v>198</v>
      </c>
      <c r="D13" s="207">
        <f>COUNTA(H19:H83)+D12+1</f>
        <v>236</v>
      </c>
      <c r="E13" s="174">
        <f>COUNTA(H19:H92)+1</f>
        <v>39</v>
      </c>
      <c r="F13" s="179">
        <f>MIN(H19:H77)</f>
        <v>42.92</v>
      </c>
      <c r="G13" s="180">
        <f>AVERAGE(H19:H77)</f>
        <v>43.461842105263145</v>
      </c>
      <c r="H13" s="214">
        <v>1</v>
      </c>
      <c r="I13" s="180">
        <f t="shared" si="0"/>
        <v>0.54184210526314303</v>
      </c>
      <c r="J13" s="183" t="str">
        <f>'Общие результаты'!G6</f>
        <v>3:00:05</v>
      </c>
      <c r="K13" s="192">
        <f>J13-J12</f>
        <v>2.0740740740740754E-2</v>
      </c>
      <c r="L13" s="193">
        <f>K13+L11</f>
        <v>6.3379629629629647E-2</v>
      </c>
      <c r="M13" s="185"/>
      <c r="N13" s="159"/>
      <c r="O13" s="128"/>
    </row>
    <row r="14" spans="1:16" s="3" customFormat="1" ht="30" customHeight="1">
      <c r="A14" s="133"/>
      <c r="B14" s="134"/>
      <c r="C14" s="135"/>
      <c r="D14" s="135"/>
      <c r="E14" s="135"/>
      <c r="F14" s="71">
        <f>AVERAGE(F8,F10,F12)</f>
        <v>42.726666666666667</v>
      </c>
      <c r="G14" s="83">
        <f>AVERAGE(G8,G10,G12)</f>
        <v>43.517842259366653</v>
      </c>
      <c r="H14" s="136" t="s">
        <v>216</v>
      </c>
      <c r="I14" s="84">
        <f>AVERAGE(I8,I10,I12)</f>
        <v>0.79117559269998361</v>
      </c>
      <c r="J14" s="135"/>
      <c r="K14" s="135"/>
      <c r="L14" s="135"/>
      <c r="M14" s="51"/>
      <c r="N14" s="51"/>
    </row>
    <row r="15" spans="1:16" ht="27.75" customHeight="1">
      <c r="A15" s="52"/>
      <c r="B15" s="52"/>
      <c r="C15" s="52"/>
      <c r="D15" s="53"/>
      <c r="E15" s="54"/>
      <c r="F15" s="55">
        <f>AVERAGE(F9,F11,F13)</f>
        <v>42.886666666666677</v>
      </c>
      <c r="G15" s="56">
        <f>AVERAGE(G9,G11,G13)</f>
        <v>43.530971177944856</v>
      </c>
      <c r="H15" s="137" t="s">
        <v>229</v>
      </c>
      <c r="I15" s="57">
        <f>AVERAGE(I9,I11,I13)</f>
        <v>0.64430451127819077</v>
      </c>
      <c r="J15" s="54"/>
      <c r="K15" s="54" t="s">
        <v>22</v>
      </c>
      <c r="L15" s="54"/>
      <c r="M15" s="51"/>
      <c r="N15" s="51"/>
    </row>
    <row r="16" spans="1:16" ht="30" customHeight="1" thickBot="1">
      <c r="A16" s="58"/>
      <c r="B16" s="58"/>
      <c r="C16" s="58"/>
      <c r="D16" s="54"/>
      <c r="E16" s="54"/>
      <c r="F16" s="59">
        <f>AVERAGE(F8:F13)</f>
        <v>42.806666666666672</v>
      </c>
      <c r="G16" s="60">
        <f>AVERAGE(C19:H95)</f>
        <v>43.562121212121212</v>
      </c>
      <c r="H16" s="61"/>
      <c r="I16" s="62">
        <f>AVERAGE(I8:I13)</f>
        <v>0.71774005198908719</v>
      </c>
      <c r="J16" s="54"/>
      <c r="K16" s="54"/>
      <c r="L16" s="54"/>
      <c r="M16" s="58"/>
      <c r="N16" s="58"/>
    </row>
    <row r="18" spans="2:14" ht="15.75" thickBot="1">
      <c r="C18" s="63" t="str">
        <f>B8</f>
        <v>Литвиненко Олег</v>
      </c>
      <c r="D18" s="63" t="str">
        <f>B9</f>
        <v>Новиков Герман</v>
      </c>
      <c r="E18" s="63" t="str">
        <f>B10</f>
        <v>Литвиненко Олег</v>
      </c>
      <c r="F18" s="63" t="str">
        <f>B11</f>
        <v>Новиков Герман</v>
      </c>
      <c r="G18" s="63" t="str">
        <f>B12</f>
        <v>Литвиненко Олег</v>
      </c>
      <c r="H18" s="63" t="str">
        <f>B12</f>
        <v>Литвиненко Олег</v>
      </c>
      <c r="I18" s="63"/>
      <c r="J18" s="63"/>
    </row>
    <row r="19" spans="2:14">
      <c r="B19" s="1">
        <v>1</v>
      </c>
      <c r="C19" s="64">
        <v>45.88</v>
      </c>
      <c r="D19" s="65">
        <v>44.38</v>
      </c>
      <c r="E19" s="65">
        <v>45.31</v>
      </c>
      <c r="F19" s="65">
        <v>43.97</v>
      </c>
      <c r="G19" s="65">
        <v>46.52</v>
      </c>
      <c r="H19" s="65">
        <v>43.78</v>
      </c>
      <c r="I19" s="196"/>
      <c r="J19" s="197"/>
      <c r="K19" s="194"/>
      <c r="M19" s="2"/>
      <c r="N19" s="2"/>
    </row>
    <row r="20" spans="2:14">
      <c r="B20" s="1">
        <v>2</v>
      </c>
      <c r="C20" s="66">
        <v>43.42</v>
      </c>
      <c r="D20" s="67">
        <v>43.84</v>
      </c>
      <c r="E20" s="67">
        <v>42.66</v>
      </c>
      <c r="F20" s="67">
        <v>43.31</v>
      </c>
      <c r="G20" s="67">
        <v>43.17</v>
      </c>
      <c r="H20" s="67">
        <v>43.4</v>
      </c>
      <c r="I20" s="194"/>
      <c r="J20" s="198"/>
      <c r="K20" s="194"/>
      <c r="M20" s="3"/>
      <c r="N20" s="3"/>
    </row>
    <row r="21" spans="2:14">
      <c r="B21" s="1">
        <v>3</v>
      </c>
      <c r="C21" s="66">
        <v>43.58</v>
      </c>
      <c r="D21" s="67">
        <v>42.97</v>
      </c>
      <c r="E21" s="67">
        <v>43.03</v>
      </c>
      <c r="F21" s="67">
        <v>43.32</v>
      </c>
      <c r="G21" s="67">
        <v>43.56</v>
      </c>
      <c r="H21" s="67">
        <v>43.09</v>
      </c>
      <c r="I21" s="194"/>
      <c r="J21" s="198"/>
      <c r="K21" s="194"/>
      <c r="M21" s="3"/>
      <c r="N21" s="3"/>
    </row>
    <row r="22" spans="2:14">
      <c r="B22" s="1">
        <v>4</v>
      </c>
      <c r="C22" s="66">
        <v>42.53</v>
      </c>
      <c r="D22" s="67">
        <v>43</v>
      </c>
      <c r="E22" s="67">
        <v>42.91</v>
      </c>
      <c r="F22" s="67">
        <v>43.28</v>
      </c>
      <c r="G22" s="67">
        <v>43.86</v>
      </c>
      <c r="H22" s="67">
        <v>43.28</v>
      </c>
      <c r="I22" s="194"/>
      <c r="J22" s="198"/>
      <c r="K22" s="194"/>
      <c r="M22" s="3"/>
      <c r="N22" s="3"/>
    </row>
    <row r="23" spans="2:14">
      <c r="B23" s="1">
        <v>5</v>
      </c>
      <c r="C23" s="66">
        <v>44.31</v>
      </c>
      <c r="D23" s="67">
        <v>42.83</v>
      </c>
      <c r="E23" s="67">
        <v>43.73</v>
      </c>
      <c r="F23" s="67">
        <v>43.22</v>
      </c>
      <c r="G23" s="67">
        <v>43.2</v>
      </c>
      <c r="H23" s="67">
        <v>43.08</v>
      </c>
      <c r="I23" s="194"/>
      <c r="J23" s="198"/>
      <c r="K23" s="194"/>
    </row>
    <row r="24" spans="2:14">
      <c r="B24" s="1">
        <v>6</v>
      </c>
      <c r="C24" s="66">
        <v>44.16</v>
      </c>
      <c r="D24" s="67">
        <v>43.1</v>
      </c>
      <c r="E24" s="67">
        <v>43.07</v>
      </c>
      <c r="F24" s="67">
        <v>44.03</v>
      </c>
      <c r="G24" s="67">
        <v>43.76</v>
      </c>
      <c r="H24" s="67">
        <v>43.07</v>
      </c>
      <c r="I24" s="194"/>
      <c r="J24" s="198"/>
      <c r="K24" s="194"/>
    </row>
    <row r="25" spans="2:14">
      <c r="B25" s="1">
        <v>7</v>
      </c>
      <c r="C25" s="66">
        <v>44.49</v>
      </c>
      <c r="D25" s="67">
        <v>42.68</v>
      </c>
      <c r="E25" s="67">
        <v>43.33</v>
      </c>
      <c r="F25" s="67">
        <v>43.12</v>
      </c>
      <c r="G25" s="67">
        <v>43.17</v>
      </c>
      <c r="H25" s="67">
        <v>43.26</v>
      </c>
      <c r="I25" s="194"/>
      <c r="J25" s="198"/>
      <c r="K25" s="194"/>
    </row>
    <row r="26" spans="2:14">
      <c r="B26" s="1">
        <v>8</v>
      </c>
      <c r="C26" s="66">
        <v>43.5</v>
      </c>
      <c r="D26" s="67">
        <v>43.62</v>
      </c>
      <c r="E26" s="67">
        <v>43.76</v>
      </c>
      <c r="F26" s="67">
        <v>43.14</v>
      </c>
      <c r="G26" s="67">
        <v>43.22</v>
      </c>
      <c r="H26" s="67">
        <v>44.07</v>
      </c>
      <c r="I26" s="194"/>
      <c r="J26" s="198"/>
      <c r="K26" s="194"/>
    </row>
    <row r="27" spans="2:14">
      <c r="B27" s="1">
        <v>9</v>
      </c>
      <c r="C27" s="81">
        <v>43.72</v>
      </c>
      <c r="D27" s="67">
        <v>43.28</v>
      </c>
      <c r="E27" s="67">
        <v>44.3</v>
      </c>
      <c r="F27" s="67">
        <v>43.06</v>
      </c>
      <c r="G27" s="67">
        <v>44.08</v>
      </c>
      <c r="H27" s="67">
        <v>43.08</v>
      </c>
      <c r="I27" s="194"/>
      <c r="J27" s="198"/>
      <c r="K27" s="194"/>
    </row>
    <row r="28" spans="2:14">
      <c r="B28" s="1">
        <v>10</v>
      </c>
      <c r="C28" s="66">
        <v>43.14</v>
      </c>
      <c r="D28" s="67">
        <v>43.01</v>
      </c>
      <c r="E28" s="67">
        <v>45.36</v>
      </c>
      <c r="F28" s="67">
        <v>43.35</v>
      </c>
      <c r="G28" s="67">
        <v>43.57</v>
      </c>
      <c r="H28" s="67">
        <v>43</v>
      </c>
      <c r="I28" s="194"/>
      <c r="J28" s="198"/>
      <c r="K28" s="194"/>
    </row>
    <row r="29" spans="2:14">
      <c r="B29" s="1">
        <v>11</v>
      </c>
      <c r="C29" s="66">
        <v>43.07</v>
      </c>
      <c r="D29" s="67">
        <v>42.96</v>
      </c>
      <c r="E29" s="67">
        <v>43.28</v>
      </c>
      <c r="F29" s="67">
        <v>44</v>
      </c>
      <c r="G29" s="67">
        <v>43.54</v>
      </c>
      <c r="H29" s="67">
        <v>43.15</v>
      </c>
      <c r="I29" s="194"/>
      <c r="J29" s="198"/>
      <c r="K29" s="194"/>
    </row>
    <row r="30" spans="2:14">
      <c r="B30" s="1">
        <v>12</v>
      </c>
      <c r="C30" s="66">
        <v>42.89</v>
      </c>
      <c r="D30" s="67">
        <v>43.35</v>
      </c>
      <c r="E30" s="67">
        <v>42.88</v>
      </c>
      <c r="F30" s="67">
        <v>43.61</v>
      </c>
      <c r="G30" s="67">
        <v>43.39</v>
      </c>
      <c r="H30" s="67">
        <v>42.98</v>
      </c>
      <c r="I30" s="194"/>
      <c r="J30" s="198"/>
      <c r="K30" s="194"/>
    </row>
    <row r="31" spans="2:14">
      <c r="B31" s="1">
        <v>13</v>
      </c>
      <c r="C31" s="66">
        <v>42.84</v>
      </c>
      <c r="D31" s="67">
        <v>43.39</v>
      </c>
      <c r="E31" s="67">
        <v>44.13</v>
      </c>
      <c r="F31" s="67">
        <v>43.38</v>
      </c>
      <c r="G31" s="67">
        <v>43.78</v>
      </c>
      <c r="H31" s="67">
        <v>43.49</v>
      </c>
      <c r="I31" s="194"/>
      <c r="J31" s="198"/>
      <c r="K31" s="195"/>
      <c r="L31" s="1"/>
    </row>
    <row r="32" spans="2:14">
      <c r="B32" s="1">
        <v>14</v>
      </c>
      <c r="C32" s="70">
        <v>43.03</v>
      </c>
      <c r="D32" s="67">
        <v>44.41</v>
      </c>
      <c r="E32" s="67">
        <v>42.94</v>
      </c>
      <c r="F32" s="67">
        <v>43.75</v>
      </c>
      <c r="G32" s="67">
        <v>43.6</v>
      </c>
      <c r="H32" s="67">
        <v>42.92</v>
      </c>
      <c r="I32" s="194"/>
      <c r="J32" s="198"/>
      <c r="K32" s="195"/>
      <c r="L32" s="1"/>
    </row>
    <row r="33" spans="2:12">
      <c r="B33" s="1">
        <v>15</v>
      </c>
      <c r="C33" s="66">
        <v>43.17</v>
      </c>
      <c r="D33" s="67">
        <v>43.4</v>
      </c>
      <c r="E33" s="67">
        <v>43.36</v>
      </c>
      <c r="F33" s="67">
        <v>43.37</v>
      </c>
      <c r="G33" s="67">
        <v>45.08</v>
      </c>
      <c r="H33" s="67">
        <v>43.08</v>
      </c>
      <c r="I33" s="194"/>
      <c r="J33" s="198"/>
      <c r="K33" s="195"/>
      <c r="L33" s="1"/>
    </row>
    <row r="34" spans="2:12">
      <c r="B34" s="1">
        <v>16</v>
      </c>
      <c r="C34" s="66">
        <v>43.08</v>
      </c>
      <c r="D34" s="89">
        <v>43.17</v>
      </c>
      <c r="E34" s="67">
        <v>43.32</v>
      </c>
      <c r="F34" s="67">
        <v>43.21</v>
      </c>
      <c r="G34" s="67">
        <v>44.12</v>
      </c>
      <c r="H34" s="67">
        <v>43.03</v>
      </c>
      <c r="I34" s="194"/>
      <c r="J34" s="198"/>
      <c r="K34" s="195"/>
      <c r="L34" s="1"/>
    </row>
    <row r="35" spans="2:12">
      <c r="B35" s="1">
        <v>17</v>
      </c>
      <c r="C35" s="66">
        <v>43.41</v>
      </c>
      <c r="D35" s="67">
        <v>42.84</v>
      </c>
      <c r="E35" s="67">
        <v>43.29</v>
      </c>
      <c r="F35" s="67">
        <v>44.18</v>
      </c>
      <c r="G35" s="67">
        <v>43.34</v>
      </c>
      <c r="H35" s="67">
        <v>43.37</v>
      </c>
      <c r="I35" s="194"/>
      <c r="J35" s="198"/>
      <c r="K35" s="195"/>
      <c r="L35" s="1"/>
    </row>
    <row r="36" spans="2:12">
      <c r="B36" s="1">
        <v>18</v>
      </c>
      <c r="C36" s="66">
        <v>43.02</v>
      </c>
      <c r="D36" s="67">
        <v>42.99</v>
      </c>
      <c r="E36" s="67">
        <v>43.01</v>
      </c>
      <c r="F36" s="67">
        <v>43.42</v>
      </c>
      <c r="G36" s="67">
        <v>42.99</v>
      </c>
      <c r="H36" s="67">
        <v>43.8</v>
      </c>
      <c r="I36" s="194"/>
      <c r="J36" s="198"/>
      <c r="K36" s="195"/>
      <c r="L36" s="1"/>
    </row>
    <row r="37" spans="2:12">
      <c r="B37" s="1">
        <v>19</v>
      </c>
      <c r="C37" s="66">
        <v>43.58</v>
      </c>
      <c r="D37" s="67">
        <v>42.98</v>
      </c>
      <c r="E37" s="67">
        <v>43.03</v>
      </c>
      <c r="F37" s="67">
        <v>43.51</v>
      </c>
      <c r="G37" s="67">
        <v>43.53</v>
      </c>
      <c r="H37" s="67">
        <v>44.38</v>
      </c>
      <c r="I37" s="194"/>
      <c r="J37" s="198"/>
      <c r="K37" s="195"/>
      <c r="L37" s="1"/>
    </row>
    <row r="38" spans="2:12">
      <c r="B38" s="1">
        <v>20</v>
      </c>
      <c r="C38" s="66">
        <v>43.34</v>
      </c>
      <c r="D38" s="67">
        <v>43.36</v>
      </c>
      <c r="E38" s="67">
        <v>42.97</v>
      </c>
      <c r="F38" s="67">
        <v>43.51</v>
      </c>
      <c r="G38" s="67">
        <v>43.03</v>
      </c>
      <c r="H38" s="67">
        <v>45.29</v>
      </c>
      <c r="I38" s="194"/>
      <c r="J38" s="198"/>
      <c r="K38" s="195"/>
      <c r="L38" s="1"/>
    </row>
    <row r="39" spans="2:12">
      <c r="B39" s="1">
        <v>21</v>
      </c>
      <c r="C39" s="66">
        <v>43.09</v>
      </c>
      <c r="D39" s="67">
        <v>43.08</v>
      </c>
      <c r="E39" s="67">
        <v>43.09</v>
      </c>
      <c r="F39" s="67">
        <v>47.42</v>
      </c>
      <c r="G39" s="67">
        <v>43.05</v>
      </c>
      <c r="H39" s="67">
        <v>43.09</v>
      </c>
      <c r="I39" s="194"/>
      <c r="J39" s="198"/>
      <c r="K39" s="195"/>
      <c r="L39" s="1"/>
    </row>
    <row r="40" spans="2:12">
      <c r="B40" s="1">
        <v>22</v>
      </c>
      <c r="C40" s="66">
        <v>43.54</v>
      </c>
      <c r="D40" s="67">
        <v>42.87</v>
      </c>
      <c r="E40" s="67">
        <v>44.48</v>
      </c>
      <c r="F40" s="67">
        <v>43.63</v>
      </c>
      <c r="G40" s="67">
        <v>43.56</v>
      </c>
      <c r="H40" s="67">
        <v>43.55</v>
      </c>
      <c r="I40" s="194"/>
      <c r="J40" s="198"/>
      <c r="K40" s="195"/>
      <c r="L40" s="1"/>
    </row>
    <row r="41" spans="2:12">
      <c r="B41" s="1">
        <v>23</v>
      </c>
      <c r="C41" s="66"/>
      <c r="D41" s="67">
        <v>43.34</v>
      </c>
      <c r="E41" s="67">
        <v>43.11</v>
      </c>
      <c r="F41" s="67">
        <v>43.33</v>
      </c>
      <c r="G41" s="67">
        <v>44.52</v>
      </c>
      <c r="H41" s="67">
        <v>43.74</v>
      </c>
      <c r="I41" s="194"/>
      <c r="J41" s="198"/>
      <c r="K41" s="195"/>
      <c r="L41" s="1"/>
    </row>
    <row r="42" spans="2:12">
      <c r="B42" s="1">
        <v>24</v>
      </c>
      <c r="C42" s="66"/>
      <c r="D42" s="67">
        <v>43.46</v>
      </c>
      <c r="E42" s="67">
        <v>42.87</v>
      </c>
      <c r="F42" s="67">
        <v>43.6</v>
      </c>
      <c r="G42" s="67">
        <v>44.32</v>
      </c>
      <c r="H42" s="67">
        <v>43.41</v>
      </c>
      <c r="I42" s="194"/>
      <c r="J42" s="198"/>
      <c r="K42" s="195"/>
      <c r="L42" s="1"/>
    </row>
    <row r="43" spans="2:12">
      <c r="B43" s="1">
        <v>25</v>
      </c>
      <c r="C43" s="66"/>
      <c r="D43" s="67">
        <v>43.16</v>
      </c>
      <c r="E43" s="67">
        <v>43.05</v>
      </c>
      <c r="F43" s="67">
        <v>43.84</v>
      </c>
      <c r="G43" s="67">
        <v>43.58</v>
      </c>
      <c r="H43" s="67">
        <v>43.1</v>
      </c>
      <c r="I43" s="194"/>
      <c r="J43" s="198"/>
      <c r="K43" s="195"/>
      <c r="L43" s="1"/>
    </row>
    <row r="44" spans="2:12">
      <c r="B44" s="1">
        <v>26</v>
      </c>
      <c r="C44" s="66"/>
      <c r="D44" s="67">
        <v>43.71</v>
      </c>
      <c r="E44" s="67">
        <v>43.02</v>
      </c>
      <c r="F44" s="67">
        <v>43.69</v>
      </c>
      <c r="G44" s="67">
        <v>45.14</v>
      </c>
      <c r="H44" s="67">
        <v>43.46</v>
      </c>
      <c r="I44" s="194"/>
      <c r="J44" s="198"/>
      <c r="K44" s="195"/>
      <c r="L44" s="1"/>
    </row>
    <row r="45" spans="2:12">
      <c r="B45" s="1">
        <v>27</v>
      </c>
      <c r="C45" s="66"/>
      <c r="D45" s="67">
        <v>43.24</v>
      </c>
      <c r="E45" s="67">
        <v>42.88</v>
      </c>
      <c r="F45" s="67">
        <v>43.63</v>
      </c>
      <c r="G45" s="67">
        <v>43.25</v>
      </c>
      <c r="H45" s="67">
        <v>44.33</v>
      </c>
      <c r="I45" s="194"/>
      <c r="J45" s="198"/>
      <c r="K45" s="195"/>
      <c r="L45" s="1"/>
    </row>
    <row r="46" spans="2:12">
      <c r="B46" s="1">
        <v>28</v>
      </c>
      <c r="C46" s="66"/>
      <c r="D46" s="67">
        <v>43.17</v>
      </c>
      <c r="E46" s="67">
        <v>43.07</v>
      </c>
      <c r="F46" s="67">
        <v>45.16</v>
      </c>
      <c r="G46" s="67">
        <v>43.65</v>
      </c>
      <c r="H46" s="67">
        <v>43.03</v>
      </c>
      <c r="I46" s="194"/>
      <c r="J46" s="198"/>
      <c r="K46" s="195"/>
      <c r="L46" s="1"/>
    </row>
    <row r="47" spans="2:12">
      <c r="B47" s="1">
        <v>29</v>
      </c>
      <c r="C47" s="66"/>
      <c r="D47" s="67"/>
      <c r="E47" s="67">
        <v>42.97</v>
      </c>
      <c r="F47" s="67">
        <v>44.78</v>
      </c>
      <c r="G47" s="67">
        <v>43.33</v>
      </c>
      <c r="H47" s="67">
        <v>43.27</v>
      </c>
      <c r="I47" s="194"/>
      <c r="J47" s="198"/>
      <c r="K47" s="195"/>
      <c r="L47" s="1"/>
    </row>
    <row r="48" spans="2:12">
      <c r="B48" s="1">
        <v>30</v>
      </c>
      <c r="C48" s="66"/>
      <c r="D48" s="67"/>
      <c r="E48" s="67">
        <v>43.25</v>
      </c>
      <c r="F48" s="67">
        <v>43.48</v>
      </c>
      <c r="G48" s="67">
        <v>43.37</v>
      </c>
      <c r="H48" s="67">
        <v>43.28</v>
      </c>
      <c r="I48" s="194"/>
      <c r="J48" s="198"/>
      <c r="K48" s="195"/>
      <c r="L48" s="1"/>
    </row>
    <row r="49" spans="2:12">
      <c r="B49" s="1">
        <v>31</v>
      </c>
      <c r="C49" s="66"/>
      <c r="D49" s="67"/>
      <c r="E49" s="67">
        <v>43.09</v>
      </c>
      <c r="F49" s="67">
        <v>45.16</v>
      </c>
      <c r="G49" s="67">
        <v>43.37</v>
      </c>
      <c r="H49" s="67">
        <v>43.5</v>
      </c>
      <c r="I49" s="194"/>
      <c r="J49" s="198"/>
      <c r="K49" s="195"/>
      <c r="L49" s="1"/>
    </row>
    <row r="50" spans="2:12">
      <c r="B50" s="1">
        <v>32</v>
      </c>
      <c r="C50" s="66"/>
      <c r="D50" s="67"/>
      <c r="E50" s="67">
        <v>43.26</v>
      </c>
      <c r="F50" s="67">
        <v>44.07</v>
      </c>
      <c r="G50" s="67">
        <v>43.49</v>
      </c>
      <c r="H50" s="67">
        <v>43.62</v>
      </c>
      <c r="I50" s="194"/>
      <c r="J50" s="198"/>
      <c r="K50" s="195"/>
      <c r="L50" s="1"/>
    </row>
    <row r="51" spans="2:12">
      <c r="B51" s="1">
        <v>33</v>
      </c>
      <c r="C51" s="66"/>
      <c r="D51" s="67"/>
      <c r="E51" s="67">
        <v>42.97</v>
      </c>
      <c r="F51" s="67">
        <v>43.49</v>
      </c>
      <c r="G51" s="67">
        <v>43.25</v>
      </c>
      <c r="H51" s="67">
        <v>43.43</v>
      </c>
      <c r="I51" s="194"/>
      <c r="J51" s="198"/>
      <c r="K51" s="195"/>
      <c r="L51" s="1"/>
    </row>
    <row r="52" spans="2:12">
      <c r="B52" s="1">
        <v>34</v>
      </c>
      <c r="C52" s="66"/>
      <c r="D52" s="67"/>
      <c r="E52" s="67">
        <v>43.2</v>
      </c>
      <c r="F52" s="67">
        <v>43.59</v>
      </c>
      <c r="G52" s="67">
        <v>44.32</v>
      </c>
      <c r="H52" s="67">
        <v>43.29</v>
      </c>
      <c r="I52" s="194"/>
      <c r="J52" s="198"/>
      <c r="K52" s="195"/>
      <c r="L52" s="1"/>
    </row>
    <row r="53" spans="2:12">
      <c r="B53" s="1">
        <v>35</v>
      </c>
      <c r="C53" s="66"/>
      <c r="D53" s="67"/>
      <c r="E53" s="67">
        <v>43.68</v>
      </c>
      <c r="F53" s="67">
        <v>43.88</v>
      </c>
      <c r="G53" s="67">
        <v>43.39</v>
      </c>
      <c r="H53" s="67">
        <v>43.53</v>
      </c>
      <c r="I53" s="194"/>
      <c r="J53" s="198"/>
      <c r="K53" s="195"/>
      <c r="L53" s="1"/>
    </row>
    <row r="54" spans="2:12">
      <c r="B54" s="1">
        <v>36</v>
      </c>
      <c r="C54" s="66"/>
      <c r="D54" s="67"/>
      <c r="E54" s="67">
        <v>43.1</v>
      </c>
      <c r="F54" s="67">
        <v>43.53</v>
      </c>
      <c r="G54" s="67">
        <v>43</v>
      </c>
      <c r="H54" s="67">
        <v>43.46</v>
      </c>
      <c r="I54" s="194"/>
      <c r="J54" s="198"/>
      <c r="K54" s="195"/>
      <c r="L54" s="1"/>
    </row>
    <row r="55" spans="2:12">
      <c r="B55" s="1">
        <v>37</v>
      </c>
      <c r="C55" s="66"/>
      <c r="D55" s="67"/>
      <c r="E55" s="67">
        <v>44.67</v>
      </c>
      <c r="F55" s="67">
        <v>43.65</v>
      </c>
      <c r="G55" s="67">
        <v>43.43</v>
      </c>
      <c r="H55" s="67">
        <v>43.27</v>
      </c>
      <c r="I55" s="194"/>
      <c r="J55" s="198"/>
      <c r="K55" s="195"/>
      <c r="L55" s="1"/>
    </row>
    <row r="56" spans="2:12">
      <c r="B56" s="1">
        <v>38</v>
      </c>
      <c r="C56" s="66"/>
      <c r="D56" s="67"/>
      <c r="E56" s="67">
        <v>44.3</v>
      </c>
      <c r="F56" s="67">
        <v>45.1</v>
      </c>
      <c r="G56" s="67">
        <v>43.54</v>
      </c>
      <c r="H56" s="67">
        <v>44.59</v>
      </c>
      <c r="I56" s="194"/>
      <c r="J56" s="198"/>
      <c r="K56" s="195"/>
      <c r="L56" s="1"/>
    </row>
    <row r="57" spans="2:12">
      <c r="B57" s="1">
        <v>39</v>
      </c>
      <c r="C57" s="66"/>
      <c r="D57" s="67"/>
      <c r="E57" s="67">
        <v>43.22</v>
      </c>
      <c r="F57" s="67">
        <v>44.06</v>
      </c>
      <c r="G57" s="67">
        <v>43.2</v>
      </c>
      <c r="H57" s="67"/>
      <c r="I57" s="194"/>
      <c r="J57" s="198"/>
      <c r="K57" s="195"/>
      <c r="L57" s="1"/>
    </row>
    <row r="58" spans="2:12">
      <c r="B58" s="1">
        <v>40</v>
      </c>
      <c r="C58" s="66"/>
      <c r="D58" s="67"/>
      <c r="E58" s="67">
        <v>43.24</v>
      </c>
      <c r="F58" s="67">
        <v>43.91</v>
      </c>
      <c r="G58" s="67">
        <v>44.9</v>
      </c>
      <c r="H58" s="67"/>
      <c r="I58" s="194"/>
      <c r="J58" s="198"/>
      <c r="K58" s="195"/>
      <c r="L58" s="1"/>
    </row>
    <row r="59" spans="2:12">
      <c r="B59" s="1">
        <v>41</v>
      </c>
      <c r="C59" s="66"/>
      <c r="D59" s="67"/>
      <c r="E59" s="67">
        <v>43.06</v>
      </c>
      <c r="F59" s="67">
        <v>43.75</v>
      </c>
      <c r="G59" s="67">
        <v>43.36</v>
      </c>
      <c r="H59" s="67"/>
      <c r="I59" s="194"/>
      <c r="J59" s="198"/>
      <c r="K59" s="195"/>
      <c r="L59" s="1"/>
    </row>
    <row r="60" spans="2:12">
      <c r="B60" s="1">
        <v>42</v>
      </c>
      <c r="C60" s="66"/>
      <c r="D60" s="67"/>
      <c r="E60" s="67"/>
      <c r="F60" s="67">
        <v>43.86</v>
      </c>
      <c r="G60" s="67">
        <v>43.42</v>
      </c>
      <c r="H60" s="67"/>
      <c r="I60" s="194"/>
      <c r="J60" s="198"/>
      <c r="K60" s="195"/>
      <c r="L60" s="1"/>
    </row>
    <row r="61" spans="2:12">
      <c r="B61" s="1">
        <v>43</v>
      </c>
      <c r="C61" s="66"/>
      <c r="D61" s="67"/>
      <c r="E61" s="67"/>
      <c r="F61" s="67">
        <v>43.73</v>
      </c>
      <c r="G61" s="67">
        <v>43.48</v>
      </c>
      <c r="H61" s="67"/>
      <c r="I61" s="194"/>
      <c r="J61" s="198"/>
      <c r="K61" s="195"/>
      <c r="L61" s="1"/>
    </row>
    <row r="62" spans="2:12">
      <c r="B62" s="1">
        <v>44</v>
      </c>
      <c r="C62" s="66"/>
      <c r="D62" s="67"/>
      <c r="E62" s="67"/>
      <c r="F62" s="67">
        <v>44.78</v>
      </c>
      <c r="G62" s="67">
        <v>43.34</v>
      </c>
      <c r="H62" s="67"/>
      <c r="I62" s="194"/>
      <c r="J62" s="198"/>
      <c r="K62" s="195"/>
      <c r="L62" s="1"/>
    </row>
    <row r="63" spans="2:12">
      <c r="B63" s="1">
        <v>45</v>
      </c>
      <c r="C63" s="66"/>
      <c r="D63" s="67"/>
      <c r="E63" s="67"/>
      <c r="F63" s="67">
        <v>44.07</v>
      </c>
      <c r="G63" s="67">
        <v>43.49</v>
      </c>
      <c r="H63" s="67"/>
      <c r="I63" s="194"/>
      <c r="J63" s="198"/>
      <c r="K63" s="195"/>
      <c r="L63" s="1"/>
    </row>
    <row r="64" spans="2:12">
      <c r="B64" s="1">
        <v>46</v>
      </c>
      <c r="C64" s="66"/>
      <c r="D64" s="67"/>
      <c r="E64" s="67"/>
      <c r="F64" s="67">
        <v>43.45</v>
      </c>
      <c r="G64" s="67">
        <v>43.57</v>
      </c>
      <c r="H64" s="67"/>
      <c r="I64" s="194"/>
      <c r="J64" s="198"/>
      <c r="K64" s="195"/>
      <c r="L64" s="1"/>
    </row>
    <row r="65" spans="2:12">
      <c r="B65" s="1">
        <v>47</v>
      </c>
      <c r="C65" s="66"/>
      <c r="D65" s="67"/>
      <c r="E65" s="67"/>
      <c r="F65" s="67">
        <v>43.64</v>
      </c>
      <c r="G65" s="67">
        <v>43.32</v>
      </c>
      <c r="H65" s="67"/>
      <c r="I65" s="194"/>
      <c r="J65" s="198"/>
      <c r="K65" s="195"/>
      <c r="L65" s="1"/>
    </row>
    <row r="66" spans="2:12">
      <c r="B66" s="1">
        <v>48</v>
      </c>
      <c r="C66" s="66"/>
      <c r="D66" s="67"/>
      <c r="E66" s="67"/>
      <c r="F66" s="67">
        <v>44.12</v>
      </c>
      <c r="G66" s="67">
        <v>43.38</v>
      </c>
      <c r="H66" s="67"/>
      <c r="I66" s="194"/>
      <c r="J66" s="198"/>
      <c r="K66" s="195"/>
      <c r="L66" s="1"/>
    </row>
    <row r="67" spans="2:12">
      <c r="B67" s="1">
        <v>49</v>
      </c>
      <c r="C67" s="66"/>
      <c r="D67" s="67"/>
      <c r="E67" s="67"/>
      <c r="F67" s="67">
        <v>44.8</v>
      </c>
      <c r="G67" s="67">
        <v>43.33</v>
      </c>
      <c r="H67" s="67"/>
      <c r="I67" s="194"/>
      <c r="J67" s="198"/>
      <c r="K67" s="195"/>
      <c r="L67" s="1"/>
    </row>
    <row r="68" spans="2:12">
      <c r="B68" s="1">
        <v>50</v>
      </c>
      <c r="C68" s="66"/>
      <c r="D68" s="67"/>
      <c r="E68" s="67"/>
      <c r="F68" s="67">
        <v>44.06</v>
      </c>
      <c r="G68" s="67">
        <v>43.4</v>
      </c>
      <c r="H68" s="67"/>
      <c r="I68" s="194"/>
      <c r="J68" s="198"/>
      <c r="K68" s="195"/>
      <c r="L68" s="1"/>
    </row>
    <row r="69" spans="2:12">
      <c r="B69" s="1">
        <v>51</v>
      </c>
      <c r="C69" s="66"/>
      <c r="D69" s="67"/>
      <c r="E69" s="67"/>
      <c r="F69" s="67"/>
      <c r="G69" s="67">
        <v>44.29</v>
      </c>
      <c r="H69" s="67"/>
      <c r="I69" s="194"/>
      <c r="J69" s="198"/>
      <c r="K69" s="195"/>
      <c r="L69" s="1"/>
    </row>
    <row r="70" spans="2:12">
      <c r="B70" s="1">
        <v>52</v>
      </c>
      <c r="C70" s="66"/>
      <c r="D70" s="67"/>
      <c r="E70" s="67"/>
      <c r="F70" s="67"/>
      <c r="G70" s="67">
        <v>44.12</v>
      </c>
      <c r="H70" s="67"/>
      <c r="I70" s="194"/>
      <c r="J70" s="198"/>
      <c r="K70" s="195"/>
      <c r="L70" s="1"/>
    </row>
    <row r="71" spans="2:12">
      <c r="B71" s="1">
        <v>53</v>
      </c>
      <c r="C71" s="66"/>
      <c r="D71" s="67"/>
      <c r="E71" s="67"/>
      <c r="F71" s="67"/>
      <c r="G71" s="67"/>
      <c r="H71" s="67"/>
      <c r="I71" s="194"/>
      <c r="J71" s="198"/>
      <c r="K71" s="195"/>
      <c r="L71" s="1"/>
    </row>
    <row r="72" spans="2:12">
      <c r="B72" s="1">
        <v>54</v>
      </c>
      <c r="C72" s="66"/>
      <c r="D72" s="67"/>
      <c r="E72" s="67"/>
      <c r="F72" s="67"/>
      <c r="G72" s="67"/>
      <c r="H72" s="67"/>
      <c r="I72" s="194"/>
      <c r="J72" s="198"/>
      <c r="K72" s="195"/>
      <c r="L72" s="1"/>
    </row>
    <row r="73" spans="2:12">
      <c r="B73" s="1">
        <v>55</v>
      </c>
      <c r="C73" s="66"/>
      <c r="D73" s="67"/>
      <c r="E73" s="67"/>
      <c r="F73" s="67"/>
      <c r="G73" s="67"/>
      <c r="H73" s="67"/>
      <c r="I73" s="194"/>
      <c r="J73" s="198"/>
      <c r="K73" s="195"/>
      <c r="L73" s="1"/>
    </row>
    <row r="74" spans="2:12">
      <c r="B74" s="1">
        <v>56</v>
      </c>
      <c r="C74" s="66"/>
      <c r="D74" s="67"/>
      <c r="E74" s="67"/>
      <c r="F74" s="67"/>
      <c r="G74" s="67"/>
      <c r="H74" s="67"/>
      <c r="I74" s="194"/>
      <c r="J74" s="198"/>
      <c r="K74" s="195"/>
      <c r="L74" s="1"/>
    </row>
    <row r="75" spans="2:12">
      <c r="B75" s="1">
        <v>57</v>
      </c>
      <c r="C75" s="132"/>
      <c r="D75" s="67"/>
      <c r="E75" s="67"/>
      <c r="F75" s="67"/>
      <c r="G75" s="67"/>
      <c r="H75" s="67"/>
      <c r="I75" s="194"/>
      <c r="J75" s="198"/>
      <c r="K75" s="195"/>
      <c r="L75" s="1"/>
    </row>
    <row r="76" spans="2:12">
      <c r="B76" s="1">
        <v>58</v>
      </c>
      <c r="C76" s="199"/>
      <c r="D76" s="194"/>
      <c r="E76" s="194"/>
      <c r="F76" s="194"/>
      <c r="G76" s="194"/>
      <c r="H76" s="194"/>
      <c r="I76" s="194"/>
      <c r="J76" s="198"/>
      <c r="K76" s="195"/>
      <c r="L76" s="1"/>
    </row>
    <row r="77" spans="2:12">
      <c r="B77" s="1">
        <v>59</v>
      </c>
      <c r="C77" s="199"/>
      <c r="D77" s="194"/>
      <c r="E77" s="194"/>
      <c r="F77" s="194"/>
      <c r="G77" s="194"/>
      <c r="H77" s="194"/>
      <c r="I77" s="194"/>
      <c r="J77" s="198"/>
      <c r="K77" s="194"/>
    </row>
    <row r="78" spans="2:12">
      <c r="B78" s="1">
        <v>60</v>
      </c>
      <c r="C78" s="199"/>
      <c r="D78" s="194"/>
      <c r="E78" s="194"/>
      <c r="F78" s="194"/>
      <c r="G78" s="194"/>
      <c r="H78" s="194"/>
      <c r="I78" s="194"/>
      <c r="J78" s="198"/>
      <c r="K78" s="194"/>
    </row>
    <row r="79" spans="2:12">
      <c r="B79" s="1">
        <v>61</v>
      </c>
      <c r="C79" s="199"/>
      <c r="D79" s="194"/>
      <c r="E79" s="194"/>
      <c r="F79" s="194"/>
      <c r="G79" s="194"/>
      <c r="H79" s="194"/>
      <c r="I79" s="194"/>
      <c r="J79" s="198"/>
      <c r="K79" s="194"/>
    </row>
    <row r="80" spans="2:12">
      <c r="B80" s="1">
        <v>62</v>
      </c>
      <c r="C80" s="199"/>
      <c r="D80" s="194"/>
      <c r="E80" s="194"/>
      <c r="F80" s="194"/>
      <c r="G80" s="194"/>
      <c r="H80" s="194"/>
      <c r="I80" s="194"/>
      <c r="J80" s="198"/>
      <c r="K80" s="194"/>
    </row>
    <row r="81" spans="2:11" ht="15.75" thickBot="1">
      <c r="B81" s="1">
        <v>63</v>
      </c>
      <c r="C81" s="200"/>
      <c r="D81" s="201"/>
      <c r="E81" s="201"/>
      <c r="F81" s="201"/>
      <c r="G81" s="201"/>
      <c r="H81" s="201"/>
      <c r="I81" s="201"/>
      <c r="J81" s="202"/>
      <c r="K81" s="194"/>
    </row>
    <row r="82" spans="2:11">
      <c r="B82" s="1">
        <v>64</v>
      </c>
    </row>
    <row r="83" spans="2:11">
      <c r="B83" s="1">
        <v>65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K-44</vt:lpstr>
      <vt:lpstr>NFS Kozaks</vt:lpstr>
      <vt:lpstr>MST</vt:lpstr>
      <vt:lpstr>Fortuna Racing</vt:lpstr>
      <vt:lpstr>Kozak I Razboiniki</vt:lpstr>
      <vt:lpstr>Mesnyki</vt:lpstr>
      <vt:lpstr>ASS Racing team</vt:lpstr>
      <vt:lpstr>KartFreedom</vt:lpstr>
      <vt:lpstr>Just Karting</vt:lpstr>
      <vt:lpstr>Ne fart</vt:lpstr>
      <vt:lpstr>Buro11</vt:lpstr>
      <vt:lpstr>KartFreedom 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2019-06-17T15:23:05Z</dcterms:modified>
</cp:coreProperties>
</file>