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autoCompressPictures="0" defaultThemeVersion="124226"/>
  <bookViews>
    <workbookView xWindow="480" yWindow="480" windowWidth="20730" windowHeight="11760" tabRatio="918"/>
  </bookViews>
  <sheets>
    <sheet name="Общие результаты" sheetId="4" r:id="rId1"/>
    <sheet name="Регистрация" sheetId="5" r:id="rId2"/>
    <sheet name="Kозак и разбойники" sheetId="80" r:id="rId3"/>
    <sheet name="KartFreedom" sheetId="83" r:id="rId4"/>
    <sheet name="NSJ" sheetId="82" r:id="rId5"/>
    <sheet name="Kozaks" sheetId="84" r:id="rId6"/>
    <sheet name="MST" sheetId="85" r:id="rId7"/>
    <sheet name="Fortuna Racing" sheetId="87" r:id="rId8"/>
    <sheet name="ASS Racing Team" sheetId="86" r:id="rId9"/>
    <sheet name="Ne Fart" sheetId="88" r:id="rId10"/>
    <sheet name="KartFreedom RT" sheetId="89" r:id="rId11"/>
    <sheet name="KartFreedom GT" sheetId="90" r:id="rId12"/>
    <sheet name="15a18" sheetId="91" r:id="rId13"/>
    <sheet name="Grebi" sheetId="71" r:id="rId14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80"/>
  <c r="G10"/>
  <c r="F10"/>
  <c r="F9"/>
  <c r="I9"/>
  <c r="E10"/>
  <c r="E9"/>
  <c r="D9"/>
  <c r="G19" i="71"/>
  <c r="G19" i="91"/>
  <c r="G18" i="90"/>
  <c r="G18" i="89"/>
  <c r="G18" i="88"/>
  <c r="G18" i="86"/>
  <c r="G18" i="87"/>
  <c r="G18" i="85"/>
  <c r="G18" i="84"/>
  <c r="G18" i="82"/>
  <c r="G18" i="83"/>
  <c r="G19" i="80"/>
  <c r="L9" i="71"/>
  <c r="L12"/>
  <c r="L15"/>
  <c r="L8"/>
  <c r="L11"/>
  <c r="L14"/>
  <c r="L10"/>
  <c r="L13"/>
  <c r="L15" i="91"/>
  <c r="L14"/>
  <c r="L13"/>
  <c r="L12"/>
  <c r="L11"/>
  <c r="L10"/>
  <c r="G10" i="71"/>
  <c r="F10"/>
  <c r="I10"/>
  <c r="G13"/>
  <c r="F13"/>
  <c r="I13"/>
  <c r="I18"/>
  <c r="G9"/>
  <c r="F9"/>
  <c r="I9"/>
  <c r="G12"/>
  <c r="F12"/>
  <c r="I12"/>
  <c r="G15"/>
  <c r="F15"/>
  <c r="I15"/>
  <c r="I17"/>
  <c r="G8"/>
  <c r="F8"/>
  <c r="I8"/>
  <c r="G11"/>
  <c r="F11"/>
  <c r="I11"/>
  <c r="G14"/>
  <c r="F14"/>
  <c r="I14"/>
  <c r="I16"/>
  <c r="G18"/>
  <c r="G17"/>
  <c r="G16"/>
  <c r="F18"/>
  <c r="F17"/>
  <c r="F16"/>
  <c r="G10" i="91"/>
  <c r="F10"/>
  <c r="I10"/>
  <c r="G13"/>
  <c r="F13"/>
  <c r="I13"/>
  <c r="I18"/>
  <c r="G9"/>
  <c r="F9"/>
  <c r="I9"/>
  <c r="G12"/>
  <c r="F12"/>
  <c r="I12"/>
  <c r="G15"/>
  <c r="F15"/>
  <c r="I15"/>
  <c r="I17"/>
  <c r="G8"/>
  <c r="F8"/>
  <c r="I8"/>
  <c r="G11"/>
  <c r="F11"/>
  <c r="I11"/>
  <c r="G14"/>
  <c r="F14"/>
  <c r="I14"/>
  <c r="I16"/>
  <c r="G18"/>
  <c r="G17"/>
  <c r="G16"/>
  <c r="F18"/>
  <c r="F17"/>
  <c r="F16"/>
  <c r="J15"/>
  <c r="L12" i="90"/>
  <c r="L11"/>
  <c r="L10"/>
  <c r="L9"/>
  <c r="J21" i="91"/>
  <c r="I21"/>
  <c r="H21"/>
  <c r="G21"/>
  <c r="F21"/>
  <c r="E21"/>
  <c r="D21"/>
  <c r="C21"/>
  <c r="I19"/>
  <c r="F19"/>
  <c r="K15"/>
  <c r="K13"/>
  <c r="K11"/>
  <c r="K9"/>
  <c r="L9"/>
  <c r="E15"/>
  <c r="D8"/>
  <c r="D9"/>
  <c r="D10"/>
  <c r="D11"/>
  <c r="D12"/>
  <c r="D13"/>
  <c r="D14"/>
  <c r="D15"/>
  <c r="K14"/>
  <c r="K12"/>
  <c r="K10"/>
  <c r="K8"/>
  <c r="L8"/>
  <c r="E14"/>
  <c r="E13"/>
  <c r="E12"/>
  <c r="E11"/>
  <c r="E10"/>
  <c r="E9"/>
  <c r="E8"/>
  <c r="J20" i="90"/>
  <c r="I20"/>
  <c r="H20"/>
  <c r="G20"/>
  <c r="F20"/>
  <c r="E20"/>
  <c r="D20"/>
  <c r="C20"/>
  <c r="G8"/>
  <c r="F8"/>
  <c r="I8"/>
  <c r="G9"/>
  <c r="F9"/>
  <c r="I9"/>
  <c r="G10"/>
  <c r="F10"/>
  <c r="I10"/>
  <c r="G11"/>
  <c r="F11"/>
  <c r="I11"/>
  <c r="G12"/>
  <c r="F12"/>
  <c r="I12"/>
  <c r="G13"/>
  <c r="F13"/>
  <c r="I13"/>
  <c r="G14"/>
  <c r="F14"/>
  <c r="I14"/>
  <c r="G15"/>
  <c r="F15"/>
  <c r="I15"/>
  <c r="I18"/>
  <c r="F18"/>
  <c r="I17"/>
  <c r="G17"/>
  <c r="F17"/>
  <c r="I16"/>
  <c r="G16"/>
  <c r="F16"/>
  <c r="J15"/>
  <c r="K15"/>
  <c r="K13"/>
  <c r="K11"/>
  <c r="K9"/>
  <c r="L13"/>
  <c r="L15"/>
  <c r="E15"/>
  <c r="D8"/>
  <c r="D9"/>
  <c r="D10"/>
  <c r="D11"/>
  <c r="D12"/>
  <c r="D13"/>
  <c r="D14"/>
  <c r="D15"/>
  <c r="K14"/>
  <c r="K12"/>
  <c r="K10"/>
  <c r="K8"/>
  <c r="L8"/>
  <c r="L14"/>
  <c r="E14"/>
  <c r="E13"/>
  <c r="E12"/>
  <c r="E11"/>
  <c r="E10"/>
  <c r="E9"/>
  <c r="E8"/>
  <c r="L15" i="88"/>
  <c r="L14"/>
  <c r="L13"/>
  <c r="G9"/>
  <c r="F9"/>
  <c r="I9"/>
  <c r="G11"/>
  <c r="F11"/>
  <c r="I11"/>
  <c r="G14"/>
  <c r="F14"/>
  <c r="I14"/>
  <c r="I17"/>
  <c r="G8"/>
  <c r="F8"/>
  <c r="I8"/>
  <c r="G10"/>
  <c r="F10"/>
  <c r="I10"/>
  <c r="G12"/>
  <c r="F12"/>
  <c r="I12"/>
  <c r="G13"/>
  <c r="F13"/>
  <c r="I13"/>
  <c r="I16"/>
  <c r="G17"/>
  <c r="G16"/>
  <c r="F15"/>
  <c r="F17"/>
  <c r="F16"/>
  <c r="J15"/>
  <c r="J20" i="89"/>
  <c r="I20"/>
  <c r="H20"/>
  <c r="G20"/>
  <c r="F20"/>
  <c r="E20"/>
  <c r="D20"/>
  <c r="C20"/>
  <c r="G8"/>
  <c r="F8"/>
  <c r="I8"/>
  <c r="G9"/>
  <c r="F9"/>
  <c r="I9"/>
  <c r="G10"/>
  <c r="F10"/>
  <c r="I10"/>
  <c r="G11"/>
  <c r="F11"/>
  <c r="I11"/>
  <c r="G12"/>
  <c r="F12"/>
  <c r="I12"/>
  <c r="G13"/>
  <c r="F13"/>
  <c r="I13"/>
  <c r="G14"/>
  <c r="F14"/>
  <c r="I14"/>
  <c r="G15"/>
  <c r="F15"/>
  <c r="I15"/>
  <c r="I18"/>
  <c r="F18"/>
  <c r="I17"/>
  <c r="G17"/>
  <c r="F17"/>
  <c r="I16"/>
  <c r="G16"/>
  <c r="F16"/>
  <c r="J15"/>
  <c r="K15"/>
  <c r="K13"/>
  <c r="K11"/>
  <c r="K9"/>
  <c r="L9"/>
  <c r="L11"/>
  <c r="L13"/>
  <c r="L15"/>
  <c r="E15"/>
  <c r="D8"/>
  <c r="D9"/>
  <c r="D10"/>
  <c r="D11"/>
  <c r="D12"/>
  <c r="D13"/>
  <c r="D14"/>
  <c r="D15"/>
  <c r="K14"/>
  <c r="K12"/>
  <c r="K10"/>
  <c r="K8"/>
  <c r="L8"/>
  <c r="L10"/>
  <c r="L12"/>
  <c r="L14"/>
  <c r="E14"/>
  <c r="E13"/>
  <c r="E12"/>
  <c r="E11"/>
  <c r="E10"/>
  <c r="E9"/>
  <c r="E8"/>
  <c r="J20" i="88"/>
  <c r="I20"/>
  <c r="H20"/>
  <c r="G20"/>
  <c r="F20"/>
  <c r="E20"/>
  <c r="D20"/>
  <c r="C20"/>
  <c r="I18"/>
  <c r="F18"/>
  <c r="K15"/>
  <c r="K13"/>
  <c r="K11"/>
  <c r="K9"/>
  <c r="L9"/>
  <c r="L11"/>
  <c r="G15"/>
  <c r="I15"/>
  <c r="E15"/>
  <c r="D8"/>
  <c r="D9"/>
  <c r="D10"/>
  <c r="D11"/>
  <c r="D12"/>
  <c r="D13"/>
  <c r="D14"/>
  <c r="D15"/>
  <c r="K14"/>
  <c r="K12"/>
  <c r="K10"/>
  <c r="K8"/>
  <c r="L8"/>
  <c r="L10"/>
  <c r="L12"/>
  <c r="E14"/>
  <c r="E13"/>
  <c r="E12"/>
  <c r="E11"/>
  <c r="E10"/>
  <c r="E9"/>
  <c r="E8"/>
  <c r="J15" i="86"/>
  <c r="J15" i="87"/>
  <c r="J20"/>
  <c r="I20"/>
  <c r="H20"/>
  <c r="G20"/>
  <c r="F20"/>
  <c r="E20"/>
  <c r="D20"/>
  <c r="C20"/>
  <c r="G8"/>
  <c r="F8"/>
  <c r="I8"/>
  <c r="G9"/>
  <c r="F9"/>
  <c r="I9"/>
  <c r="G10"/>
  <c r="F10"/>
  <c r="I10"/>
  <c r="G11"/>
  <c r="F11"/>
  <c r="I11"/>
  <c r="G12"/>
  <c r="F12"/>
  <c r="I12"/>
  <c r="G13"/>
  <c r="F13"/>
  <c r="I13"/>
  <c r="G14"/>
  <c r="F14"/>
  <c r="I14"/>
  <c r="G15"/>
  <c r="F15"/>
  <c r="I15"/>
  <c r="I18"/>
  <c r="F18"/>
  <c r="I17"/>
  <c r="G17"/>
  <c r="F17"/>
  <c r="I16"/>
  <c r="G16"/>
  <c r="F16"/>
  <c r="K15"/>
  <c r="K13"/>
  <c r="K11"/>
  <c r="K9"/>
  <c r="L9"/>
  <c r="L11"/>
  <c r="L13"/>
  <c r="L15"/>
  <c r="E15"/>
  <c r="D8"/>
  <c r="D9"/>
  <c r="D10"/>
  <c r="D11"/>
  <c r="D12"/>
  <c r="D13"/>
  <c r="D14"/>
  <c r="D15"/>
  <c r="K14"/>
  <c r="K12"/>
  <c r="K10"/>
  <c r="K8"/>
  <c r="L8"/>
  <c r="L10"/>
  <c r="L12"/>
  <c r="L14"/>
  <c r="E14"/>
  <c r="E13"/>
  <c r="E12"/>
  <c r="E11"/>
  <c r="E10"/>
  <c r="E9"/>
  <c r="E8"/>
  <c r="J20" i="86"/>
  <c r="I20"/>
  <c r="H20"/>
  <c r="G20"/>
  <c r="F20"/>
  <c r="E20"/>
  <c r="D20"/>
  <c r="C20"/>
  <c r="G8"/>
  <c r="F8"/>
  <c r="I8"/>
  <c r="G9"/>
  <c r="F9"/>
  <c r="I9"/>
  <c r="G10"/>
  <c r="F10"/>
  <c r="I10"/>
  <c r="G11"/>
  <c r="F11"/>
  <c r="I11"/>
  <c r="G12"/>
  <c r="F12"/>
  <c r="I12"/>
  <c r="G13"/>
  <c r="F13"/>
  <c r="I13"/>
  <c r="G14"/>
  <c r="F14"/>
  <c r="I14"/>
  <c r="G15"/>
  <c r="F15"/>
  <c r="I15"/>
  <c r="I18"/>
  <c r="F18"/>
  <c r="I17"/>
  <c r="G17"/>
  <c r="F17"/>
  <c r="I16"/>
  <c r="G16"/>
  <c r="F16"/>
  <c r="K15"/>
  <c r="K13"/>
  <c r="K11"/>
  <c r="K9"/>
  <c r="L9"/>
  <c r="L11"/>
  <c r="L13"/>
  <c r="L15"/>
  <c r="E15"/>
  <c r="D8"/>
  <c r="D9"/>
  <c r="D10"/>
  <c r="D11"/>
  <c r="D12"/>
  <c r="D13"/>
  <c r="D14"/>
  <c r="D15"/>
  <c r="K14"/>
  <c r="K12"/>
  <c r="K10"/>
  <c r="K8"/>
  <c r="L8"/>
  <c r="L10"/>
  <c r="L12"/>
  <c r="L14"/>
  <c r="E14"/>
  <c r="E13"/>
  <c r="E12"/>
  <c r="E11"/>
  <c r="E10"/>
  <c r="E9"/>
  <c r="E8"/>
  <c r="L15" i="85"/>
  <c r="L14"/>
  <c r="L13"/>
  <c r="L12"/>
  <c r="G9"/>
  <c r="F9"/>
  <c r="I9"/>
  <c r="G11"/>
  <c r="F11"/>
  <c r="I11"/>
  <c r="G12"/>
  <c r="F12"/>
  <c r="I12"/>
  <c r="G15"/>
  <c r="F15"/>
  <c r="I15"/>
  <c r="I17"/>
  <c r="G8"/>
  <c r="F8"/>
  <c r="I8"/>
  <c r="G10"/>
  <c r="F10"/>
  <c r="I10"/>
  <c r="G13"/>
  <c r="F13"/>
  <c r="I13"/>
  <c r="G14"/>
  <c r="F14"/>
  <c r="I14"/>
  <c r="I16"/>
  <c r="G17"/>
  <c r="G16"/>
  <c r="F17"/>
  <c r="F16"/>
  <c r="L15" i="84"/>
  <c r="L14"/>
  <c r="G9"/>
  <c r="F9"/>
  <c r="I9"/>
  <c r="G11"/>
  <c r="F11"/>
  <c r="I11"/>
  <c r="G13"/>
  <c r="F13"/>
  <c r="I13"/>
  <c r="G14"/>
  <c r="F14"/>
  <c r="I14"/>
  <c r="I17"/>
  <c r="G8"/>
  <c r="F8"/>
  <c r="I8"/>
  <c r="G10"/>
  <c r="F10"/>
  <c r="I10"/>
  <c r="G12"/>
  <c r="F12"/>
  <c r="I12"/>
  <c r="G15"/>
  <c r="F15"/>
  <c r="I15"/>
  <c r="I16"/>
  <c r="G17"/>
  <c r="G16"/>
  <c r="F17"/>
  <c r="F16"/>
  <c r="J20" i="85"/>
  <c r="I20"/>
  <c r="H20"/>
  <c r="G20"/>
  <c r="F20"/>
  <c r="E20"/>
  <c r="D20"/>
  <c r="C20"/>
  <c r="I18"/>
  <c r="F18"/>
  <c r="J15"/>
  <c r="K15"/>
  <c r="K13"/>
  <c r="K11"/>
  <c r="K9"/>
  <c r="L9"/>
  <c r="L11"/>
  <c r="E15"/>
  <c r="D8"/>
  <c r="D9"/>
  <c r="D10"/>
  <c r="D11"/>
  <c r="D12"/>
  <c r="D13"/>
  <c r="D14"/>
  <c r="D15"/>
  <c r="K14"/>
  <c r="K12"/>
  <c r="K10"/>
  <c r="K8"/>
  <c r="L8"/>
  <c r="L10"/>
  <c r="E14"/>
  <c r="E13"/>
  <c r="E12"/>
  <c r="E11"/>
  <c r="E10"/>
  <c r="E9"/>
  <c r="E8"/>
  <c r="J20" i="84"/>
  <c r="I20"/>
  <c r="H20"/>
  <c r="G20"/>
  <c r="F20"/>
  <c r="E20"/>
  <c r="D20"/>
  <c r="C20"/>
  <c r="I18"/>
  <c r="F18"/>
  <c r="J15"/>
  <c r="K15"/>
  <c r="K13"/>
  <c r="K11"/>
  <c r="K9"/>
  <c r="L9"/>
  <c r="L11"/>
  <c r="L13"/>
  <c r="E15"/>
  <c r="D8"/>
  <c r="D9"/>
  <c r="D10"/>
  <c r="D11"/>
  <c r="D12"/>
  <c r="D13"/>
  <c r="D14"/>
  <c r="D15"/>
  <c r="K14"/>
  <c r="K12"/>
  <c r="K10"/>
  <c r="K8"/>
  <c r="L8"/>
  <c r="L10"/>
  <c r="L12"/>
  <c r="E14"/>
  <c r="E13"/>
  <c r="E12"/>
  <c r="E11"/>
  <c r="E10"/>
  <c r="E9"/>
  <c r="E8"/>
  <c r="L15" i="82"/>
  <c r="L14"/>
  <c r="L13"/>
  <c r="G9"/>
  <c r="F9"/>
  <c r="I9"/>
  <c r="G11"/>
  <c r="F11"/>
  <c r="I11"/>
  <c r="G14"/>
  <c r="F14"/>
  <c r="I14"/>
  <c r="G15"/>
  <c r="F15"/>
  <c r="I15"/>
  <c r="I17"/>
  <c r="G8"/>
  <c r="F8"/>
  <c r="I8"/>
  <c r="G10"/>
  <c r="F10"/>
  <c r="I10"/>
  <c r="G12"/>
  <c r="F12"/>
  <c r="I12"/>
  <c r="G13"/>
  <c r="F13"/>
  <c r="I13"/>
  <c r="I16"/>
  <c r="G17"/>
  <c r="G16"/>
  <c r="F17"/>
  <c r="F16"/>
  <c r="L12" i="83"/>
  <c r="K11"/>
  <c r="K10"/>
  <c r="L10"/>
  <c r="L11"/>
  <c r="G9"/>
  <c r="F9"/>
  <c r="I9"/>
  <c r="G12"/>
  <c r="F12"/>
  <c r="I12"/>
  <c r="G14"/>
  <c r="F14"/>
  <c r="I14"/>
  <c r="I17"/>
  <c r="G8"/>
  <c r="F8"/>
  <c r="I8"/>
  <c r="G10"/>
  <c r="F10"/>
  <c r="I10"/>
  <c r="G11"/>
  <c r="F11"/>
  <c r="I11"/>
  <c r="G13"/>
  <c r="F13"/>
  <c r="I13"/>
  <c r="G15"/>
  <c r="F15"/>
  <c r="I15"/>
  <c r="I16"/>
  <c r="G17"/>
  <c r="G16"/>
  <c r="F17"/>
  <c r="F16"/>
  <c r="J16" i="80"/>
  <c r="J20" i="83"/>
  <c r="I20"/>
  <c r="H20"/>
  <c r="G20"/>
  <c r="F20"/>
  <c r="E20"/>
  <c r="D20"/>
  <c r="C20"/>
  <c r="I18"/>
  <c r="F18"/>
  <c r="J15"/>
  <c r="K15"/>
  <c r="K13"/>
  <c r="K9"/>
  <c r="L9"/>
  <c r="L13"/>
  <c r="L15"/>
  <c r="E15"/>
  <c r="D8"/>
  <c r="D9"/>
  <c r="D10"/>
  <c r="D11"/>
  <c r="D12"/>
  <c r="D13"/>
  <c r="D14"/>
  <c r="D15"/>
  <c r="K14"/>
  <c r="K12"/>
  <c r="K8"/>
  <c r="L8"/>
  <c r="L14"/>
  <c r="E14"/>
  <c r="E13"/>
  <c r="E12"/>
  <c r="E11"/>
  <c r="E10"/>
  <c r="E9"/>
  <c r="E8"/>
  <c r="J20" i="82"/>
  <c r="I20"/>
  <c r="H20"/>
  <c r="G20"/>
  <c r="F20"/>
  <c r="E20"/>
  <c r="D20"/>
  <c r="C20"/>
  <c r="I18"/>
  <c r="F18"/>
  <c r="J15"/>
  <c r="K15"/>
  <c r="K13"/>
  <c r="K11"/>
  <c r="K9"/>
  <c r="L9"/>
  <c r="L11"/>
  <c r="E15"/>
  <c r="D8"/>
  <c r="D9"/>
  <c r="D10"/>
  <c r="D11"/>
  <c r="D12"/>
  <c r="D13"/>
  <c r="D14"/>
  <c r="D15"/>
  <c r="K14"/>
  <c r="K12"/>
  <c r="K10"/>
  <c r="K8"/>
  <c r="L8"/>
  <c r="L10"/>
  <c r="L12"/>
  <c r="E14"/>
  <c r="E13"/>
  <c r="E12"/>
  <c r="E11"/>
  <c r="E10"/>
  <c r="E9"/>
  <c r="E8"/>
  <c r="H12" i="4"/>
  <c r="H11"/>
  <c r="H10"/>
  <c r="H9"/>
  <c r="H8"/>
  <c r="H7"/>
  <c r="G12"/>
  <c r="G11"/>
  <c r="G10"/>
  <c r="J21" i="80"/>
  <c r="I21"/>
  <c r="H21"/>
  <c r="G21"/>
  <c r="F21"/>
  <c r="E21"/>
  <c r="D21"/>
  <c r="C21"/>
  <c r="G8"/>
  <c r="F8"/>
  <c r="I8"/>
  <c r="I10"/>
  <c r="G11"/>
  <c r="F11"/>
  <c r="I11"/>
  <c r="G12"/>
  <c r="F12"/>
  <c r="I12"/>
  <c r="G13"/>
  <c r="F13"/>
  <c r="I13"/>
  <c r="I19"/>
  <c r="F14"/>
  <c r="F15"/>
  <c r="F16"/>
  <c r="F19"/>
  <c r="G14"/>
  <c r="I14"/>
  <c r="I18"/>
  <c r="G18"/>
  <c r="F18"/>
  <c r="I17"/>
  <c r="G17"/>
  <c r="F17"/>
  <c r="K16"/>
  <c r="K14"/>
  <c r="K12"/>
  <c r="K9"/>
  <c r="L9"/>
  <c r="L12"/>
  <c r="L14"/>
  <c r="L16"/>
  <c r="G16"/>
  <c r="I16"/>
  <c r="E16"/>
  <c r="D8"/>
  <c r="D11"/>
  <c r="D12"/>
  <c r="D13"/>
  <c r="D14"/>
  <c r="D15"/>
  <c r="D16"/>
  <c r="K15"/>
  <c r="K13"/>
  <c r="K11"/>
  <c r="K8"/>
  <c r="L8"/>
  <c r="L11"/>
  <c r="L13"/>
  <c r="L15"/>
  <c r="G15"/>
  <c r="I15"/>
  <c r="E15"/>
  <c r="E14"/>
  <c r="E13"/>
  <c r="E12"/>
  <c r="E11"/>
  <c r="E8"/>
  <c r="J15" i="71"/>
  <c r="D8"/>
  <c r="E8"/>
  <c r="U8" i="5"/>
  <c r="T8"/>
  <c r="S8"/>
  <c r="R8"/>
  <c r="Q8"/>
  <c r="P8"/>
  <c r="O8"/>
  <c r="N8"/>
  <c r="K34" l="1"/>
  <c r="K37"/>
  <c r="K40"/>
  <c r="K43"/>
  <c r="K46"/>
  <c r="J41"/>
  <c r="J31"/>
  <c r="K31"/>
  <c r="J28"/>
  <c r="J29"/>
  <c r="K28"/>
  <c r="K22"/>
  <c r="K19"/>
  <c r="K16"/>
  <c r="K13"/>
  <c r="J10"/>
  <c r="J11"/>
  <c r="K10"/>
  <c r="K7"/>
  <c r="J19"/>
  <c r="J20"/>
  <c r="J21" i="71"/>
  <c r="I21"/>
  <c r="H21"/>
  <c r="G21"/>
  <c r="F21"/>
  <c r="E21"/>
  <c r="D21"/>
  <c r="C21"/>
  <c r="I19"/>
  <c r="F19"/>
  <c r="K15"/>
  <c r="K13"/>
  <c r="K11"/>
  <c r="K9"/>
  <c r="E15"/>
  <c r="D9"/>
  <c r="D10"/>
  <c r="D11"/>
  <c r="D12"/>
  <c r="D13"/>
  <c r="D14"/>
  <c r="D15"/>
  <c r="K14"/>
  <c r="K12"/>
  <c r="K10"/>
  <c r="K8"/>
  <c r="E14"/>
  <c r="E13"/>
  <c r="E12"/>
  <c r="E11"/>
  <c r="E10"/>
  <c r="E9"/>
  <c r="J46" i="5"/>
  <c r="J43"/>
  <c r="J44"/>
  <c r="J7"/>
  <c r="J8"/>
  <c r="J13"/>
  <c r="J14"/>
  <c r="J16"/>
  <c r="J17"/>
  <c r="J22"/>
  <c r="J23"/>
  <c r="J25"/>
  <c r="J26"/>
  <c r="K25"/>
  <c r="J32"/>
  <c r="J34"/>
  <c r="J35"/>
  <c r="J37"/>
  <c r="J38"/>
  <c r="J40"/>
  <c r="L43"/>
  <c r="L46"/>
  <c r="L40"/>
  <c r="L37"/>
  <c r="L34"/>
  <c r="L31"/>
  <c r="L28"/>
  <c r="L25"/>
  <c r="L22"/>
  <c r="L19"/>
  <c r="L16"/>
  <c r="L13"/>
  <c r="L10"/>
  <c r="L7"/>
  <c r="J48"/>
  <c r="J47"/>
  <c r="J45"/>
  <c r="J42"/>
  <c r="J39"/>
  <c r="J33"/>
  <c r="J30"/>
  <c r="J27"/>
  <c r="J21"/>
  <c r="J18"/>
  <c r="J15"/>
  <c r="J12"/>
  <c r="J9"/>
  <c r="U7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<sst xmlns="http://schemas.openxmlformats.org/spreadsheetml/2006/main" count="716" uniqueCount="278">
  <si>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</si>
  <si>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</si>
  <si>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</si>
  <si>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</si>
  <si>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</si>
  <si>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</si>
  <si>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</si>
  <si>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</si>
  <si>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</si>
  <si>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</si>
  <si>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</si>
  <si>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</si>
  <si>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</si>
  <si>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</si>
  <si>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</si>
  <si>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</si>
  <si>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</si>
  <si>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</si>
  <si>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</si>
  <si>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</si>
  <si>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</si>
  <si>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</si>
  <si>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</si>
  <si>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</si>
  <si>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</si>
  <si>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</si>
  <si>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</si>
  <si>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</si>
  <si>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</si>
  <si>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</si>
  <si>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</si>
  <si>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</si>
  <si>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</si>
  <si>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</si>
  <si>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</si>
  <si>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</si>
  <si>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</si>
  <si>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</si>
  <si>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</si>
  <si>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Наум</t>
  </si>
  <si>
    <t>Фортуна Таня</t>
  </si>
  <si>
    <t>Петушков Андрей</t>
  </si>
  <si>
    <t>Мифтахутдинов Ильяс</t>
  </si>
  <si>
    <t>Ткаченко Кирилл</t>
  </si>
  <si>
    <t>Манило Денис</t>
  </si>
  <si>
    <t>Шутка Виталий</t>
  </si>
  <si>
    <t>Таволжан Виталий</t>
  </si>
  <si>
    <t>1</t>
  </si>
  <si>
    <t>Ильяс</t>
  </si>
  <si>
    <t>Якусик Дима</t>
  </si>
  <si>
    <t>лимит</t>
  </si>
  <si>
    <t>линия</t>
  </si>
  <si>
    <t>Гаврилюк Олег</t>
  </si>
  <si>
    <t>MST</t>
  </si>
  <si>
    <t>NSJ</t>
  </si>
  <si>
    <t>Бахмацкий Олег</t>
  </si>
  <si>
    <t>Пикулин Паша</t>
  </si>
  <si>
    <t>Загорулько Иван</t>
  </si>
  <si>
    <t>Якусик Саша</t>
  </si>
  <si>
    <t>Терещенко Андрей</t>
  </si>
  <si>
    <t>3 Круга</t>
  </si>
  <si>
    <t>8 Кругов</t>
  </si>
  <si>
    <t>-</t>
  </si>
  <si>
    <t>2 круга</t>
  </si>
  <si>
    <t>1 круг</t>
  </si>
  <si>
    <t>2:17.10</t>
  </si>
  <si>
    <t>2:17.02</t>
  </si>
  <si>
    <t>2:17.16</t>
  </si>
  <si>
    <t>2:15.81</t>
  </si>
  <si>
    <t>2:16.30</t>
  </si>
  <si>
    <t>2:17.28</t>
  </si>
  <si>
    <t>2:16.10</t>
  </si>
  <si>
    <t>2:16.50</t>
  </si>
  <si>
    <t>2:16.74</t>
  </si>
  <si>
    <t>2:16.43</t>
  </si>
  <si>
    <t>2:15.34</t>
  </si>
  <si>
    <t>2:15.83</t>
  </si>
  <si>
    <t>10</t>
  </si>
  <si>
    <t>3</t>
  </si>
  <si>
    <t>69</t>
  </si>
  <si>
    <t>13</t>
  </si>
  <si>
    <t>7</t>
  </si>
  <si>
    <t>5</t>
  </si>
  <si>
    <t>бонус за вес</t>
  </si>
  <si>
    <t>-12</t>
  </si>
  <si>
    <t>2</t>
  </si>
  <si>
    <t>6</t>
  </si>
  <si>
    <t>4</t>
  </si>
  <si>
    <t>Андрей</t>
  </si>
  <si>
    <t>9</t>
  </si>
  <si>
    <t>Олег</t>
  </si>
  <si>
    <t>21</t>
  </si>
  <si>
    <t>33</t>
  </si>
  <si>
    <t>Паша</t>
  </si>
  <si>
    <t>-30</t>
  </si>
  <si>
    <t>Денис</t>
  </si>
  <si>
    <t>Кирилл</t>
  </si>
  <si>
    <t>Иван</t>
  </si>
  <si>
    <t>Виталий</t>
  </si>
  <si>
    <t>Таня</t>
  </si>
  <si>
    <t>Grebi</t>
  </si>
  <si>
    <t>Шутеев Евгений</t>
  </si>
  <si>
    <t>Сериченко Мария</t>
  </si>
  <si>
    <t>Гаркин Владимир</t>
  </si>
  <si>
    <t>12-1</t>
  </si>
  <si>
    <t>12-2</t>
  </si>
  <si>
    <t>12-3</t>
  </si>
  <si>
    <t>3-1</t>
  </si>
  <si>
    <t>3-2</t>
  </si>
  <si>
    <t>KartFreedom RT</t>
  </si>
  <si>
    <t>Юриченко Вова</t>
  </si>
  <si>
    <t>KartFreedom GT</t>
  </si>
  <si>
    <t>Новиков Герман</t>
  </si>
  <si>
    <t>KartFreedom</t>
  </si>
  <si>
    <t>Паненко Женя</t>
  </si>
  <si>
    <t>9-2</t>
  </si>
  <si>
    <t>9-1</t>
  </si>
  <si>
    <t>5-1</t>
  </si>
  <si>
    <t>Kozaks</t>
  </si>
  <si>
    <t>Стоцкий Андрей</t>
  </si>
  <si>
    <t>75.3</t>
  </si>
  <si>
    <t>97.8</t>
  </si>
  <si>
    <t>8-1</t>
  </si>
  <si>
    <t>8-2</t>
  </si>
  <si>
    <t>2-2</t>
  </si>
  <si>
    <t>2-1</t>
  </si>
  <si>
    <t>ASS racing team</t>
  </si>
  <si>
    <t>94.5</t>
  </si>
  <si>
    <t>Just Kart</t>
  </si>
  <si>
    <t>Шиленко Саша</t>
  </si>
  <si>
    <t>Сомок Денис</t>
  </si>
  <si>
    <t>86.2</t>
  </si>
  <si>
    <t>6-1</t>
  </si>
  <si>
    <t>6-2</t>
  </si>
  <si>
    <t>74.7</t>
  </si>
  <si>
    <t>1-1</t>
  </si>
  <si>
    <t>1-2</t>
  </si>
  <si>
    <t>Fortuna Racing</t>
  </si>
  <si>
    <t>10-1</t>
  </si>
  <si>
    <t>10-2</t>
  </si>
  <si>
    <t>Kozak I Razboiniki</t>
  </si>
  <si>
    <t>Пикулин Павел</t>
  </si>
  <si>
    <t>15а18</t>
  </si>
  <si>
    <t>5-2</t>
  </si>
  <si>
    <t>Медведева Дарья</t>
  </si>
  <si>
    <t>4-1</t>
  </si>
  <si>
    <t>80.9</t>
  </si>
  <si>
    <t>77.6</t>
  </si>
  <si>
    <t>79.3</t>
  </si>
  <si>
    <t>7-1</t>
  </si>
  <si>
    <t>7-2</t>
  </si>
  <si>
    <t>11-2</t>
  </si>
  <si>
    <t>11-1</t>
  </si>
  <si>
    <t>60.5</t>
  </si>
  <si>
    <t>Buro 11</t>
  </si>
  <si>
    <t>13-1</t>
  </si>
  <si>
    <t>13-2</t>
  </si>
  <si>
    <t>Плакидюк  Виталий</t>
  </si>
  <si>
    <t>Киселев Максим</t>
  </si>
  <si>
    <t>4-2</t>
  </si>
  <si>
    <t>4-3</t>
  </si>
  <si>
    <t>77.2</t>
  </si>
  <si>
    <t>54.4</t>
  </si>
  <si>
    <t>Хлопонин Андрей</t>
  </si>
  <si>
    <t>71.1</t>
  </si>
  <si>
    <t>14-2</t>
  </si>
  <si>
    <t>14-1</t>
  </si>
  <si>
    <t>Ne Fart</t>
  </si>
  <si>
    <t>Онащук Максим</t>
  </si>
  <si>
    <t>Лысенcкий Денис</t>
  </si>
  <si>
    <t>Чемпионат мини марафон "Большие Гонки", 4-й этап</t>
  </si>
  <si>
    <t>Серия мини марафонов "Большие Гонки 2019", 4-й этап, 01.06.19</t>
  </si>
  <si>
    <t>Конфигурация № 9</t>
  </si>
  <si>
    <t>ASS Racing Team</t>
  </si>
  <si>
    <t>1 Круг</t>
  </si>
  <si>
    <t>6 Кругов</t>
  </si>
  <si>
    <t>15a18</t>
  </si>
  <si>
    <t>7 Кругов</t>
  </si>
  <si>
    <t>Kозак и разбойники</t>
  </si>
  <si>
    <t>1:33.03</t>
  </si>
  <si>
    <t>1:50.84</t>
  </si>
  <si>
    <t>2:15.72</t>
  </si>
  <si>
    <t>1:51.30</t>
  </si>
  <si>
    <t>2:16.18</t>
  </si>
  <si>
    <t>2:15.48</t>
  </si>
  <si>
    <t>1:26.30</t>
  </si>
  <si>
    <t>2:15.66</t>
  </si>
  <si>
    <t>2:16.56</t>
  </si>
  <si>
    <t>2:03.89</t>
  </si>
  <si>
    <t>2:39.15</t>
  </si>
  <si>
    <t>2:32.75</t>
  </si>
  <si>
    <t>2:35.46</t>
  </si>
  <si>
    <t>2:52.87</t>
  </si>
  <si>
    <t>2:43.71</t>
  </si>
  <si>
    <t>2:17.61</t>
  </si>
  <si>
    <t>2:16.57</t>
  </si>
  <si>
    <t>2:15.91</t>
  </si>
  <si>
    <t>2:15.74</t>
  </si>
  <si>
    <t>2:15.68</t>
  </si>
  <si>
    <t>2:31.17</t>
  </si>
  <si>
    <t>2:15.16</t>
  </si>
  <si>
    <t>2:15.86</t>
  </si>
  <si>
    <t>2:15.58</t>
  </si>
  <si>
    <t>2:18.45</t>
  </si>
  <si>
    <t>2:15.88</t>
  </si>
  <si>
    <t>2:15.38</t>
  </si>
  <si>
    <t>2:16.02</t>
  </si>
  <si>
    <t>2:15.96</t>
  </si>
  <si>
    <t>2:19.11</t>
  </si>
  <si>
    <t>2:16.13</t>
  </si>
  <si>
    <t>2:16.49</t>
  </si>
  <si>
    <t>2:15.05</t>
  </si>
  <si>
    <t>2:27.07</t>
  </si>
  <si>
    <t>2:13.54</t>
  </si>
  <si>
    <t>2:14.87</t>
  </si>
  <si>
    <t>2:15.30</t>
  </si>
  <si>
    <t>2:15.56</t>
  </si>
  <si>
    <t>2:18.70</t>
  </si>
  <si>
    <t>2:14.34</t>
  </si>
  <si>
    <t>2:16.17</t>
  </si>
  <si>
    <t>2:16.70</t>
  </si>
  <si>
    <t>2:37.94</t>
  </si>
  <si>
    <t>2:08.72</t>
  </si>
  <si>
    <t>2:15.37</t>
  </si>
  <si>
    <t>2:14.88</t>
  </si>
  <si>
    <t>2:17.51</t>
  </si>
  <si>
    <t>2:15.04</t>
  </si>
  <si>
    <t>2:16.38</t>
  </si>
  <si>
    <t>2:15.24</t>
  </si>
  <si>
    <t>4:00:04</t>
  </si>
  <si>
    <t>Женя</t>
  </si>
  <si>
    <t>24</t>
  </si>
  <si>
    <t>раньше выпустили</t>
  </si>
  <si>
    <t>-24+5</t>
  </si>
  <si>
    <t>бонус за вес+лимит</t>
  </si>
  <si>
    <t>+5-12</t>
  </si>
  <si>
    <t>подбили на пите-передержали</t>
  </si>
  <si>
    <t>Стоцки Андрей</t>
  </si>
  <si>
    <t>попали в очередь</t>
  </si>
  <si>
    <t>5+12</t>
  </si>
  <si>
    <t>борьба+выпустили раньше</t>
  </si>
  <si>
    <t>Лысенский Денис</t>
  </si>
  <si>
    <t>Онащук Маким</t>
  </si>
  <si>
    <t>Максим</t>
  </si>
  <si>
    <t>Медведева Даша</t>
  </si>
  <si>
    <t>Юрченко Вова</t>
  </si>
  <si>
    <t>Даша</t>
  </si>
  <si>
    <t>Юра</t>
  </si>
  <si>
    <t>20</t>
  </si>
  <si>
    <t>штраф за вынос пита</t>
  </si>
  <si>
    <t>Герман</t>
  </si>
  <si>
    <t>-42+5</t>
  </si>
  <si>
    <t>Плакидюк Виталий</t>
  </si>
  <si>
    <t>Виталик П</t>
  </si>
  <si>
    <t>Виталик Т</t>
  </si>
  <si>
    <t>-48</t>
  </si>
  <si>
    <t>2:15.71</t>
  </si>
  <si>
    <t>1:53.08</t>
  </si>
  <si>
    <t>1:49.51</t>
  </si>
  <si>
    <t>2:44.15</t>
  </si>
  <si>
    <t>опали в очередь</t>
  </si>
  <si>
    <t>2:13.15</t>
  </si>
  <si>
    <t>1:32.74</t>
  </si>
  <si>
    <t>2:32.22</t>
  </si>
  <si>
    <t>2:18.07</t>
  </si>
  <si>
    <t>2:16.91</t>
  </si>
  <si>
    <t>2:15.29</t>
  </si>
  <si>
    <t>2:23.22</t>
  </si>
  <si>
    <t>2:14.78</t>
  </si>
  <si>
    <t>Володя</t>
  </si>
  <si>
    <t>Мария</t>
  </si>
  <si>
    <t>2:16.33</t>
  </si>
  <si>
    <t>2:21.49</t>
  </si>
  <si>
    <t>2:17.64</t>
  </si>
  <si>
    <t>15+5</t>
  </si>
  <si>
    <t>1:22.96</t>
  </si>
  <si>
    <t>-94</t>
  </si>
  <si>
    <t>поломка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</si>
</sst>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6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24">
    <xf numFmtId="0" fontId="0" fillId="0" borderId="0"/>
    <xf numFmtId="0" fontId="7" fillId="0" borderId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364">
    <xf numFmtId="0" fontId="0" fillId="0" borderId="0" xfId="0"/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vertical="center"/>
    </xf>
    <xf numFmtId="0" fontId="7" fillId="0" borderId="11" xfId="1" applyBorder="1" applyAlignment="1">
      <alignment horizontal="center" vertical="center"/>
    </xf>
    <xf numFmtId="0" fontId="7" fillId="0" borderId="12" xfId="1" applyBorder="1" applyAlignment="1">
      <alignment horizontal="center" vertical="center"/>
    </xf>
    <xf numFmtId="0" fontId="7" fillId="0" borderId="13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7" fillId="0" borderId="7" xfId="1" applyFill="1" applyBorder="1" applyAlignment="1">
      <alignment horizontal="center" vertical="center"/>
    </xf>
    <xf numFmtId="0" fontId="7" fillId="0" borderId="5" xfId="1" applyFill="1" applyBorder="1" applyAlignment="1">
      <alignment horizontal="center" vertical="center"/>
    </xf>
    <xf numFmtId="0" fontId="7" fillId="0" borderId="17" xfId="1" applyBorder="1" applyAlignment="1">
      <alignment horizontal="center" vertical="center"/>
    </xf>
    <xf numFmtId="0" fontId="7" fillId="0" borderId="19" xfId="1" applyFill="1" applyBorder="1" applyAlignment="1">
      <alignment horizontal="center" vertical="center"/>
    </xf>
    <xf numFmtId="0" fontId="7" fillId="0" borderId="21" xfId="1" applyFill="1" applyBorder="1" applyAlignment="1">
      <alignment horizontal="center" vertical="center"/>
    </xf>
    <xf numFmtId="0" fontId="7" fillId="0" borderId="20" xfId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0" xfId="1" applyAlignment="1"/>
    <xf numFmtId="0" fontId="11" fillId="0" borderId="0" xfId="1" applyFont="1" applyBorder="1" applyAlignment="1">
      <alignment horizontal="center"/>
    </xf>
    <xf numFmtId="49" fontId="13" fillId="0" borderId="4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2" fontId="16" fillId="0" borderId="6" xfId="1" applyNumberFormat="1" applyFont="1" applyFill="1" applyBorder="1" applyAlignment="1">
      <alignment horizontal="center" vertical="center"/>
    </xf>
    <xf numFmtId="49" fontId="13" fillId="0" borderId="20" xfId="1" applyNumberFormat="1" applyFont="1" applyFill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6" fillId="0" borderId="34" xfId="1" applyFont="1" applyFill="1" applyBorder="1" applyAlignment="1">
      <alignment horizontal="center" vertical="center"/>
    </xf>
    <xf numFmtId="2" fontId="16" fillId="0" borderId="34" xfId="1" applyNumberFormat="1" applyFont="1" applyFill="1" applyBorder="1" applyAlignment="1">
      <alignment horizontal="center" vertical="center"/>
    </xf>
    <xf numFmtId="49" fontId="13" fillId="0" borderId="38" xfId="1" applyNumberFormat="1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horizontal="center" vertical="center"/>
    </xf>
    <xf numFmtId="165" fontId="16" fillId="0" borderId="23" xfId="1" applyNumberFormat="1" applyFont="1" applyFill="1" applyBorder="1" applyAlignment="1">
      <alignment horizontal="center" vertical="center"/>
    </xf>
    <xf numFmtId="165" fontId="16" fillId="0" borderId="39" xfId="1" applyNumberFormat="1" applyFont="1" applyFill="1" applyBorder="1" applyAlignment="1">
      <alignment horizontal="center" vertical="center"/>
    </xf>
    <xf numFmtId="49" fontId="13" fillId="0" borderId="34" xfId="1" applyNumberFormat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4" xfId="1" applyFont="1" applyFill="1" applyBorder="1" applyAlignment="1">
      <alignment horizontal="center" vertical="center"/>
    </xf>
    <xf numFmtId="2" fontId="13" fillId="0" borderId="34" xfId="1" applyNumberFormat="1" applyFont="1" applyFill="1" applyBorder="1" applyAlignment="1">
      <alignment horizontal="center" vertical="center"/>
    </xf>
    <xf numFmtId="49" fontId="13" fillId="0" borderId="40" xfId="1" applyNumberFormat="1" applyFont="1" applyFill="1" applyBorder="1" applyAlignment="1">
      <alignment horizontal="center" vertical="center"/>
    </xf>
    <xf numFmtId="0" fontId="13" fillId="0" borderId="0" xfId="1" applyFont="1"/>
    <xf numFmtId="49" fontId="13" fillId="0" borderId="11" xfId="1" applyNumberFormat="1" applyFont="1" applyFill="1" applyBorder="1" applyAlignment="1">
      <alignment horizontal="center" vertical="center"/>
    </xf>
    <xf numFmtId="49" fontId="13" fillId="0" borderId="13" xfId="1" applyNumberFormat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2" fontId="13" fillId="0" borderId="13" xfId="1" applyNumberFormat="1" applyFont="1" applyFill="1" applyBorder="1" applyAlignment="1">
      <alignment horizontal="center" vertical="center"/>
    </xf>
    <xf numFmtId="49" fontId="13" fillId="0" borderId="26" xfId="1" applyNumberFormat="1" applyFont="1" applyFill="1" applyBorder="1" applyAlignment="1">
      <alignment horizontal="center" vertical="center"/>
    </xf>
    <xf numFmtId="49" fontId="13" fillId="0" borderId="33" xfId="1" applyNumberFormat="1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/>
    </xf>
    <xf numFmtId="2" fontId="13" fillId="0" borderId="33" xfId="1" applyNumberFormat="1" applyFont="1" applyFill="1" applyBorder="1" applyAlignment="1">
      <alignment horizontal="center" vertical="center"/>
    </xf>
    <xf numFmtId="0" fontId="16" fillId="0" borderId="40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1" fontId="19" fillId="0" borderId="22" xfId="1" applyNumberFormat="1" applyFont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0" xfId="1" applyFont="1" applyBorder="1"/>
    <xf numFmtId="0" fontId="18" fillId="0" borderId="0" xfId="1" applyFont="1" applyBorder="1" applyAlignment="1">
      <alignment horizontal="center"/>
    </xf>
    <xf numFmtId="0" fontId="18" fillId="0" borderId="0" xfId="1" applyFont="1" applyAlignment="1">
      <alignment horizontal="center"/>
    </xf>
    <xf numFmtId="164" fontId="18" fillId="0" borderId="20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164" fontId="18" fillId="0" borderId="21" xfId="1" applyNumberFormat="1" applyFont="1" applyBorder="1" applyAlignment="1">
      <alignment horizontal="center" vertical="center"/>
    </xf>
    <xf numFmtId="0" fontId="18" fillId="0" borderId="0" xfId="1" applyFont="1"/>
    <xf numFmtId="164" fontId="18" fillId="2" borderId="26" xfId="1" applyNumberFormat="1" applyFont="1" applyFill="1" applyBorder="1" applyAlignment="1">
      <alignment horizontal="center" vertical="center"/>
    </xf>
    <xf numFmtId="164" fontId="18" fillId="2" borderId="28" xfId="1" applyNumberFormat="1" applyFont="1" applyFill="1" applyBorder="1" applyAlignment="1">
      <alignment horizontal="center" vertical="center"/>
    </xf>
    <xf numFmtId="164" fontId="18" fillId="0" borderId="28" xfId="1" applyNumberFormat="1" applyFont="1" applyBorder="1" applyAlignment="1">
      <alignment horizontal="center" vertical="center"/>
    </xf>
    <xf numFmtId="164" fontId="18" fillId="2" borderId="27" xfId="1" applyNumberFormat="1" applyFont="1" applyFill="1" applyBorder="1" applyAlignment="1">
      <alignment horizontal="center" vertical="center"/>
    </xf>
    <xf numFmtId="0" fontId="7" fillId="0" borderId="0" xfId="1" applyAlignment="1">
      <alignment horizontal="left"/>
    </xf>
    <xf numFmtId="2" fontId="7" fillId="0" borderId="46" xfId="1" applyNumberFormat="1" applyBorder="1" applyAlignment="1">
      <alignment horizontal="center"/>
    </xf>
    <xf numFmtId="2" fontId="7" fillId="0" borderId="47" xfId="1" applyNumberFormat="1" applyBorder="1" applyAlignment="1">
      <alignment horizontal="center"/>
    </xf>
    <xf numFmtId="2" fontId="7" fillId="0" borderId="43" xfId="1" applyNumberFormat="1" applyBorder="1" applyAlignment="1">
      <alignment horizontal="center"/>
    </xf>
    <xf numFmtId="2" fontId="7" fillId="0" borderId="0" xfId="1" applyNumberFormat="1" applyBorder="1" applyAlignment="1">
      <alignment horizontal="center"/>
    </xf>
    <xf numFmtId="0" fontId="13" fillId="0" borderId="4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164" fontId="18" fillId="0" borderId="38" xfId="1" applyNumberFormat="1" applyFont="1" applyBorder="1" applyAlignment="1">
      <alignment horizontal="center" vertical="center"/>
    </xf>
    <xf numFmtId="0" fontId="24" fillId="0" borderId="0" xfId="1" applyFont="1" applyAlignment="1">
      <alignment vertical="center"/>
    </xf>
    <xf numFmtId="0" fontId="13" fillId="0" borderId="22" xfId="1" applyFont="1" applyBorder="1" applyAlignment="1">
      <alignment horizontal="center" vertical="center"/>
    </xf>
    <xf numFmtId="0" fontId="15" fillId="0" borderId="0" xfId="1" applyFont="1" applyAlignment="1">
      <alignment horizontal="right" vertical="center"/>
    </xf>
    <xf numFmtId="0" fontId="15" fillId="0" borderId="22" xfId="1" applyFont="1" applyBorder="1" applyAlignment="1">
      <alignment horizontal="center" vertical="center"/>
    </xf>
    <xf numFmtId="164" fontId="20" fillId="0" borderId="22" xfId="1" applyNumberFormat="1" applyFont="1" applyFill="1" applyBorder="1" applyAlignment="1">
      <alignment horizontal="center" vertical="center"/>
    </xf>
    <xf numFmtId="164" fontId="22" fillId="0" borderId="22" xfId="1" applyNumberFormat="1" applyFont="1" applyFill="1" applyBorder="1" applyAlignment="1">
      <alignment horizontal="center" vertical="center"/>
    </xf>
    <xf numFmtId="165" fontId="13" fillId="0" borderId="16" xfId="1" applyNumberFormat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6" fillId="0" borderId="33" xfId="1" applyFont="1" applyFill="1" applyBorder="1" applyAlignment="1">
      <alignment horizontal="center" vertical="center"/>
    </xf>
    <xf numFmtId="2" fontId="5" fillId="0" borderId="43" xfId="1" applyNumberFormat="1" applyFont="1" applyBorder="1" applyAlignment="1">
      <alignment horizontal="center"/>
    </xf>
    <xf numFmtId="164" fontId="18" fillId="0" borderId="35" xfId="1" applyNumberFormat="1" applyFont="1" applyBorder="1" applyAlignment="1">
      <alignment horizontal="center" vertical="center"/>
    </xf>
    <xf numFmtId="164" fontId="18" fillId="0" borderId="44" xfId="1" applyNumberFormat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2" fontId="4" fillId="0" borderId="0" xfId="1" applyNumberFormat="1" applyFont="1" applyBorder="1" applyAlignment="1">
      <alignment horizontal="center"/>
    </xf>
    <xf numFmtId="2" fontId="25" fillId="0" borderId="20" xfId="1" applyNumberFormat="1" applyFont="1" applyFill="1" applyBorder="1" applyAlignment="1">
      <alignment horizontal="center" vertical="center"/>
    </xf>
    <xf numFmtId="165" fontId="13" fillId="0" borderId="35" xfId="1" applyNumberFormat="1" applyFont="1" applyBorder="1" applyAlignment="1">
      <alignment horizontal="center" vertical="center"/>
    </xf>
    <xf numFmtId="165" fontId="13" fillId="0" borderId="22" xfId="1" applyNumberFormat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5" fillId="0" borderId="15" xfId="1" applyFont="1" applyBorder="1" applyAlignment="1">
      <alignment vertical="center"/>
    </xf>
    <xf numFmtId="0" fontId="15" fillId="0" borderId="18" xfId="1" applyFont="1" applyBorder="1" applyAlignment="1">
      <alignment vertical="center"/>
    </xf>
    <xf numFmtId="0" fontId="15" fillId="0" borderId="37" xfId="1" applyFont="1" applyFill="1" applyBorder="1" applyAlignment="1">
      <alignment vertical="center"/>
    </xf>
    <xf numFmtId="0" fontId="15" fillId="0" borderId="18" xfId="1" applyFont="1" applyFill="1" applyBorder="1" applyAlignment="1">
      <alignment vertical="center"/>
    </xf>
    <xf numFmtId="0" fontId="15" fillId="0" borderId="42" xfId="1" applyFont="1" applyFill="1" applyBorder="1" applyAlignment="1">
      <alignment vertical="center"/>
    </xf>
    <xf numFmtId="0" fontId="15" fillId="0" borderId="25" xfId="1" applyFont="1" applyFill="1" applyBorder="1" applyAlignment="1">
      <alignment vertical="center"/>
    </xf>
    <xf numFmtId="0" fontId="15" fillId="0" borderId="37" xfId="1" applyFont="1" applyBorder="1" applyAlignment="1">
      <alignment vertical="center"/>
    </xf>
    <xf numFmtId="0" fontId="16" fillId="0" borderId="44" xfId="1" applyFont="1" applyFill="1" applyBorder="1" applyAlignment="1">
      <alignment horizontal="center" vertical="center"/>
    </xf>
    <xf numFmtId="2" fontId="16" fillId="0" borderId="40" xfId="1" applyNumberFormat="1" applyFont="1" applyFill="1" applyBorder="1" applyAlignment="1">
      <alignment horizontal="center" vertical="center"/>
    </xf>
    <xf numFmtId="0" fontId="11" fillId="0" borderId="4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13" fillId="0" borderId="45" xfId="1" applyFont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5" fillId="0" borderId="25" xfId="1" applyFont="1" applyBorder="1" applyAlignment="1">
      <alignment vertical="center"/>
    </xf>
    <xf numFmtId="0" fontId="16" fillId="0" borderId="27" xfId="1" applyFont="1" applyFill="1" applyBorder="1" applyAlignment="1">
      <alignment horizontal="center" vertical="center"/>
    </xf>
    <xf numFmtId="2" fontId="16" fillId="0" borderId="33" xfId="1" applyNumberFormat="1" applyFont="1" applyFill="1" applyBorder="1" applyAlignment="1">
      <alignment horizontal="center" vertical="center"/>
    </xf>
    <xf numFmtId="0" fontId="16" fillId="0" borderId="29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vertical="center"/>
    </xf>
    <xf numFmtId="165" fontId="16" fillId="0" borderId="2" xfId="1" applyNumberFormat="1" applyFont="1" applyFill="1" applyBorder="1" applyAlignment="1">
      <alignment horizontal="center" vertical="center"/>
    </xf>
    <xf numFmtId="165" fontId="16" fillId="0" borderId="29" xfId="1" applyNumberFormat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49" fontId="13" fillId="0" borderId="6" xfId="1" applyNumberFormat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2" fontId="13" fillId="0" borderId="6" xfId="1" applyNumberFormat="1" applyFont="1" applyFill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0" borderId="0" xfId="1" applyNumberFormat="1" applyFont="1" applyAlignment="1">
      <alignment vertical="center"/>
    </xf>
    <xf numFmtId="164" fontId="20" fillId="0" borderId="34" xfId="1" applyNumberFormat="1" applyFont="1" applyFill="1" applyBorder="1" applyAlignment="1">
      <alignment horizontal="center" vertical="center"/>
    </xf>
    <xf numFmtId="164" fontId="22" fillId="0" borderId="34" xfId="1" applyNumberFormat="1" applyFont="1" applyFill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33" xfId="1" applyFont="1" applyBorder="1" applyAlignment="1">
      <alignment horizontal="center" vertical="center"/>
    </xf>
    <xf numFmtId="2" fontId="27" fillId="3" borderId="56" xfId="1" applyNumberFormat="1" applyFont="1" applyFill="1" applyBorder="1" applyAlignment="1">
      <alignment horizontal="center" vertical="center"/>
    </xf>
    <xf numFmtId="2" fontId="28" fillId="0" borderId="56" xfId="1" applyNumberFormat="1" applyFont="1" applyFill="1" applyBorder="1" applyAlignment="1">
      <alignment horizontal="center" vertical="center"/>
    </xf>
    <xf numFmtId="2" fontId="7" fillId="0" borderId="43" xfId="1" applyNumberFormat="1" applyBorder="1"/>
    <xf numFmtId="2" fontId="27" fillId="0" borderId="56" xfId="1" applyNumberFormat="1" applyFont="1" applyFill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9" fillId="0" borderId="0" xfId="1" applyFont="1" applyBorder="1" applyAlignment="1">
      <alignment vertical="center"/>
    </xf>
    <xf numFmtId="0" fontId="19" fillId="0" borderId="0" xfId="1" applyFont="1" applyBorder="1" applyAlignment="1">
      <alignment horizontal="center" vertical="center"/>
    </xf>
    <xf numFmtId="164" fontId="2" fillId="0" borderId="35" xfId="1" applyNumberFormat="1" applyFont="1" applyBorder="1" applyAlignment="1">
      <alignment horizontal="center" vertical="center"/>
    </xf>
    <xf numFmtId="164" fontId="2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 applyAlignment="1">
      <alignment horizontal="center" vertical="center"/>
    </xf>
    <xf numFmtId="165" fontId="13" fillId="0" borderId="28" xfId="1" applyNumberFormat="1" applyFont="1" applyBorder="1" applyAlignment="1">
      <alignment horizontal="center" vertical="center"/>
    </xf>
    <xf numFmtId="0" fontId="13" fillId="0" borderId="57" xfId="1" applyFont="1" applyFill="1" applyBorder="1" applyAlignment="1">
      <alignment horizontal="center" vertical="center"/>
    </xf>
    <xf numFmtId="2" fontId="16" fillId="0" borderId="2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vertical="center"/>
    </xf>
    <xf numFmtId="0" fontId="16" fillId="0" borderId="57" xfId="1" applyFont="1" applyFill="1" applyBorder="1" applyAlignment="1">
      <alignment vertical="center"/>
    </xf>
    <xf numFmtId="0" fontId="15" fillId="0" borderId="6" xfId="1" applyFont="1" applyFill="1" applyBorder="1" applyAlignment="1">
      <alignment vertical="center"/>
    </xf>
    <xf numFmtId="0" fontId="15" fillId="0" borderId="34" xfId="1" applyFont="1" applyFill="1" applyBorder="1" applyAlignment="1">
      <alignment vertical="center"/>
    </xf>
    <xf numFmtId="0" fontId="7" fillId="0" borderId="33" xfId="1" applyBorder="1"/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vertical="center"/>
    </xf>
    <xf numFmtId="164" fontId="20" fillId="0" borderId="16" xfId="1" applyNumberFormat="1" applyFont="1" applyFill="1" applyBorder="1" applyAlignment="1">
      <alignment horizontal="center" vertical="center"/>
    </xf>
    <xf numFmtId="0" fontId="20" fillId="0" borderId="16" xfId="1" applyFont="1" applyFill="1" applyBorder="1" applyAlignment="1">
      <alignment horizontal="center" vertical="center"/>
    </xf>
    <xf numFmtId="49" fontId="18" fillId="0" borderId="5" xfId="1" applyNumberFormat="1" applyFont="1" applyBorder="1" applyAlignment="1">
      <alignment horizontal="center" vertical="center" wrapText="1"/>
    </xf>
    <xf numFmtId="49" fontId="18" fillId="0" borderId="21" xfId="1" applyNumberFormat="1" applyFont="1" applyBorder="1" applyAlignment="1">
      <alignment horizontal="center" vertical="center" wrapText="1"/>
    </xf>
    <xf numFmtId="49" fontId="2" fillId="0" borderId="21" xfId="1" applyNumberFormat="1" applyFont="1" applyBorder="1" applyAlignment="1">
      <alignment horizontal="center" vertical="center" wrapText="1"/>
    </xf>
    <xf numFmtId="164" fontId="20" fillId="0" borderId="28" xfId="1" applyNumberFormat="1" applyFont="1" applyFill="1" applyBorder="1" applyAlignment="1">
      <alignment horizontal="center" vertical="center"/>
    </xf>
    <xf numFmtId="0" fontId="20" fillId="0" borderId="28" xfId="1" applyFont="1" applyFill="1" applyBorder="1" applyAlignment="1">
      <alignment horizontal="center" vertical="center"/>
    </xf>
    <xf numFmtId="49" fontId="18" fillId="0" borderId="27" xfId="1" applyNumberFormat="1" applyFont="1" applyBorder="1" applyAlignment="1">
      <alignment horizontal="center" vertical="center" wrapText="1"/>
    </xf>
    <xf numFmtId="0" fontId="7" fillId="0" borderId="47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7" fillId="0" borderId="28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wrapText="1"/>
    </xf>
    <xf numFmtId="0" fontId="18" fillId="0" borderId="14" xfId="1" applyFont="1" applyBorder="1" applyAlignment="1">
      <alignment horizontal="center" vertical="center"/>
    </xf>
    <xf numFmtId="0" fontId="18" fillId="0" borderId="17" xfId="1" applyFont="1" applyBorder="1" applyAlignment="1">
      <alignment horizontal="center" vertical="center"/>
    </xf>
    <xf numFmtId="0" fontId="18" fillId="0" borderId="24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0" fontId="19" fillId="0" borderId="34" xfId="1" applyFont="1" applyBorder="1" applyAlignment="1">
      <alignment horizontal="center" vertical="center"/>
    </xf>
    <xf numFmtId="1" fontId="19" fillId="0" borderId="34" xfId="1" applyNumberFormat="1" applyFont="1" applyBorder="1" applyAlignment="1">
      <alignment horizontal="center" vertical="center"/>
    </xf>
    <xf numFmtId="0" fontId="19" fillId="0" borderId="33" xfId="1" applyFont="1" applyBorder="1" applyAlignment="1">
      <alignment horizontal="center" vertical="center"/>
    </xf>
    <xf numFmtId="0" fontId="19" fillId="0" borderId="15" xfId="1" applyFont="1" applyBorder="1" applyAlignment="1">
      <alignment vertical="center"/>
    </xf>
    <xf numFmtId="0" fontId="19" fillId="0" borderId="18" xfId="1" applyFont="1" applyBorder="1" applyAlignment="1">
      <alignment vertical="center"/>
    </xf>
    <xf numFmtId="0" fontId="19" fillId="0" borderId="18" xfId="1" applyFont="1" applyBorder="1" applyAlignment="1">
      <alignment horizontal="center" vertical="center"/>
    </xf>
    <xf numFmtId="0" fontId="19" fillId="0" borderId="25" xfId="1" applyFont="1" applyBorder="1" applyAlignment="1">
      <alignment vertical="center"/>
    </xf>
    <xf numFmtId="0" fontId="19" fillId="0" borderId="2" xfId="1" applyFont="1" applyBorder="1" applyAlignment="1">
      <alignment horizontal="center" vertical="center"/>
    </xf>
    <xf numFmtId="0" fontId="19" fillId="0" borderId="23" xfId="1" applyFont="1" applyBorder="1" applyAlignment="1">
      <alignment horizontal="center" vertical="center"/>
    </xf>
    <xf numFmtId="0" fontId="19" fillId="0" borderId="29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164" fontId="20" fillId="0" borderId="5" xfId="1" applyNumberFormat="1" applyFont="1" applyFill="1" applyBorder="1" applyAlignment="1">
      <alignment horizontal="center" vertical="center"/>
    </xf>
    <xf numFmtId="2" fontId="22" fillId="0" borderId="20" xfId="1" applyNumberFormat="1" applyFont="1" applyFill="1" applyBorder="1" applyAlignment="1">
      <alignment horizontal="center" vertical="center"/>
    </xf>
    <xf numFmtId="164" fontId="20" fillId="0" borderId="21" xfId="1" applyNumberFormat="1" applyFont="1" applyFill="1" applyBorder="1" applyAlignment="1">
      <alignment horizontal="center" vertical="center"/>
    </xf>
    <xf numFmtId="2" fontId="20" fillId="0" borderId="20" xfId="1" applyNumberFormat="1" applyFont="1" applyFill="1" applyBorder="1" applyAlignment="1">
      <alignment horizontal="center" vertical="center"/>
    </xf>
    <xf numFmtId="2" fontId="20" fillId="0" borderId="26" xfId="1" applyNumberFormat="1" applyFont="1" applyFill="1" applyBorder="1" applyAlignment="1">
      <alignment horizontal="center" vertical="center"/>
    </xf>
    <xf numFmtId="164" fontId="20" fillId="0" borderId="27" xfId="1" applyNumberFormat="1" applyFont="1" applyFill="1" applyBorder="1" applyAlignment="1">
      <alignment horizontal="center" vertical="center"/>
    </xf>
    <xf numFmtId="166" fontId="19" fillId="0" borderId="7" xfId="1" applyNumberFormat="1" applyFont="1" applyFill="1" applyBorder="1" applyAlignment="1">
      <alignment horizontal="center" vertical="center"/>
    </xf>
    <xf numFmtId="166" fontId="19" fillId="0" borderId="19" xfId="1" applyNumberFormat="1" applyFont="1" applyFill="1" applyBorder="1" applyAlignment="1">
      <alignment horizontal="center" vertical="center"/>
    </xf>
    <xf numFmtId="166" fontId="19" fillId="0" borderId="64" xfId="1" applyNumberFormat="1" applyFont="1" applyFill="1" applyBorder="1" applyAlignment="1">
      <alignment horizontal="center" vertical="center"/>
    </xf>
    <xf numFmtId="0" fontId="7" fillId="0" borderId="33" xfId="1" applyFont="1" applyBorder="1" applyAlignment="1">
      <alignment horizontal="center" wrapText="1"/>
    </xf>
    <xf numFmtId="167" fontId="18" fillId="0" borderId="33" xfId="1" applyNumberFormat="1" applyFont="1" applyBorder="1" applyAlignment="1">
      <alignment horizontal="center" vertical="center" wrapText="1"/>
    </xf>
    <xf numFmtId="0" fontId="17" fillId="0" borderId="26" xfId="1" applyFont="1" applyBorder="1" applyAlignment="1">
      <alignment horizontal="center" vertical="center" wrapText="1"/>
    </xf>
    <xf numFmtId="0" fontId="17" fillId="0" borderId="27" xfId="1" applyFont="1" applyBorder="1" applyAlignment="1">
      <alignment horizontal="center" vertical="center" wrapText="1"/>
    </xf>
    <xf numFmtId="166" fontId="20" fillId="0" borderId="4" xfId="1" applyNumberFormat="1" applyFont="1" applyFill="1" applyBorder="1" applyAlignment="1">
      <alignment horizontal="center" vertical="center"/>
    </xf>
    <xf numFmtId="166" fontId="26" fillId="0" borderId="5" xfId="1" applyNumberFormat="1" applyFont="1" applyBorder="1" applyAlignment="1">
      <alignment horizontal="center" vertical="center"/>
    </xf>
    <xf numFmtId="166" fontId="19" fillId="0" borderId="20" xfId="1" applyNumberFormat="1" applyFont="1" applyFill="1" applyBorder="1" applyAlignment="1">
      <alignment horizontal="center" vertical="center"/>
    </xf>
    <xf numFmtId="166" fontId="21" fillId="0" borderId="21" xfId="1" applyNumberFormat="1" applyFont="1" applyBorder="1" applyAlignment="1">
      <alignment horizontal="center" vertical="center"/>
    </xf>
    <xf numFmtId="166" fontId="19" fillId="0" borderId="21" xfId="1" applyNumberFormat="1" applyFont="1" applyBorder="1" applyAlignment="1">
      <alignment horizontal="center" vertical="center"/>
    </xf>
    <xf numFmtId="166" fontId="19" fillId="0" borderId="26" xfId="1" applyNumberFormat="1" applyFont="1" applyFill="1" applyBorder="1" applyAlignment="1">
      <alignment horizontal="center" vertical="center"/>
    </xf>
    <xf numFmtId="166" fontId="19" fillId="0" borderId="27" xfId="1" applyNumberFormat="1" applyFont="1" applyBorder="1" applyAlignment="1">
      <alignment horizontal="center" vertical="center"/>
    </xf>
    <xf numFmtId="0" fontId="7" fillId="0" borderId="0" xfId="1" applyBorder="1" applyAlignment="1">
      <alignment horizontal="center"/>
    </xf>
    <xf numFmtId="0" fontId="7" fillId="0" borderId="0" xfId="1" applyBorder="1"/>
    <xf numFmtId="0" fontId="7" fillId="0" borderId="47" xfId="1" applyBorder="1" applyAlignment="1">
      <alignment horizontal="center"/>
    </xf>
    <xf numFmtId="0" fontId="7" fillId="0" borderId="48" xfId="1" applyBorder="1" applyAlignment="1">
      <alignment horizontal="center"/>
    </xf>
    <xf numFmtId="0" fontId="7" fillId="0" borderId="49" xfId="1" applyBorder="1" applyAlignment="1">
      <alignment horizontal="center"/>
    </xf>
    <xf numFmtId="0" fontId="7" fillId="0" borderId="49" xfId="1" applyBorder="1"/>
    <xf numFmtId="0" fontId="7" fillId="0" borderId="43" xfId="1" applyBorder="1"/>
    <xf numFmtId="0" fontId="7" fillId="0" borderId="30" xfId="1" applyBorder="1"/>
    <xf numFmtId="0" fontId="7" fillId="0" borderId="31" xfId="1" applyBorder="1" applyAlignment="1">
      <alignment horizontal="center"/>
    </xf>
    <xf numFmtId="0" fontId="7" fillId="0" borderId="50" xfId="1" applyBorder="1" applyAlignment="1">
      <alignment horizontal="center"/>
    </xf>
    <xf numFmtId="0" fontId="19" fillId="0" borderId="18" xfId="1" applyFont="1" applyBorder="1" applyAlignment="1">
      <alignment horizontal="left" vertical="center"/>
    </xf>
    <xf numFmtId="167" fontId="2" fillId="0" borderId="6" xfId="1" applyNumberFormat="1" applyFont="1" applyBorder="1" applyAlignment="1">
      <alignment horizontal="center" vertical="center" wrapText="1"/>
    </xf>
    <xf numFmtId="167" fontId="2" fillId="0" borderId="34" xfId="1" applyNumberFormat="1" applyFont="1" applyBorder="1" applyAlignment="1">
      <alignment horizontal="center" vertical="center" wrapText="1"/>
    </xf>
    <xf numFmtId="1" fontId="19" fillId="0" borderId="16" xfId="1" applyNumberFormat="1" applyFont="1" applyBorder="1" applyAlignment="1">
      <alignment horizontal="center" vertical="center"/>
    </xf>
    <xf numFmtId="1" fontId="19" fillId="0" borderId="28" xfId="1" applyNumberFormat="1" applyFont="1" applyBorder="1" applyAlignment="1">
      <alignment horizontal="center" vertical="center"/>
    </xf>
    <xf numFmtId="1" fontId="19" fillId="0" borderId="23" xfId="1" applyNumberFormat="1" applyFont="1" applyBorder="1" applyAlignment="1">
      <alignment horizontal="center" vertical="center"/>
    </xf>
    <xf numFmtId="166" fontId="20" fillId="4" borderId="4" xfId="1" applyNumberFormat="1" applyFont="1" applyFill="1" applyBorder="1" applyAlignment="1">
      <alignment horizontal="center" vertical="center"/>
    </xf>
    <xf numFmtId="2" fontId="20" fillId="0" borderId="11" xfId="1" applyNumberFormat="1" applyFont="1" applyFill="1" applyBorder="1" applyAlignment="1">
      <alignment horizontal="center" vertical="center"/>
    </xf>
    <xf numFmtId="2" fontId="20" fillId="0" borderId="38" xfId="1" applyNumberFormat="1" applyFont="1" applyFill="1" applyBorder="1" applyAlignment="1">
      <alignment horizontal="center" vertical="center"/>
    </xf>
    <xf numFmtId="2" fontId="22" fillId="0" borderId="11" xfId="1" applyNumberFormat="1" applyFont="1" applyFill="1" applyBorder="1" applyAlignment="1">
      <alignment horizontal="center" vertical="center"/>
    </xf>
    <xf numFmtId="164" fontId="20" fillId="0" borderId="33" xfId="1" applyNumberFormat="1" applyFont="1" applyFill="1" applyBorder="1" applyAlignment="1">
      <alignment horizontal="center" vertical="center"/>
    </xf>
    <xf numFmtId="2" fontId="20" fillId="0" borderId="1" xfId="1" applyNumberFormat="1" applyFont="1" applyFill="1" applyBorder="1" applyAlignment="1">
      <alignment horizontal="center" vertical="center"/>
    </xf>
    <xf numFmtId="164" fontId="20" fillId="0" borderId="6" xfId="1" applyNumberFormat="1" applyFont="1" applyFill="1" applyBorder="1" applyAlignment="1">
      <alignment horizontal="center" vertical="center"/>
    </xf>
    <xf numFmtId="2" fontId="22" fillId="0" borderId="38" xfId="1" applyNumberFormat="1" applyFont="1" applyFill="1" applyBorder="1" applyAlignment="1">
      <alignment horizontal="center" vertical="center"/>
    </xf>
    <xf numFmtId="2" fontId="20" fillId="0" borderId="8" xfId="1" applyNumberFormat="1" applyFont="1" applyFill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 wrapText="1"/>
    </xf>
    <xf numFmtId="0" fontId="2" fillId="0" borderId="18" xfId="1" applyFont="1" applyBorder="1" applyAlignment="1">
      <alignment vertical="center"/>
    </xf>
    <xf numFmtId="2" fontId="20" fillId="0" borderId="56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1" xfId="1" applyBorder="1" applyAlignment="1">
      <alignment horizontal="center" vertical="center" wrapText="1"/>
    </xf>
    <xf numFmtId="0" fontId="7" fillId="0" borderId="8" xfId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3" xfId="1" applyBorder="1" applyAlignment="1">
      <alignment horizontal="center" vertical="center" wrapText="1"/>
    </xf>
    <xf numFmtId="0" fontId="7" fillId="0" borderId="10" xfId="1" applyBorder="1" applyAlignment="1">
      <alignment horizontal="center" vertical="center" wrapText="1"/>
    </xf>
    <xf numFmtId="0" fontId="7" fillId="0" borderId="14" xfId="1" applyBorder="1" applyAlignment="1">
      <alignment horizontal="center" vertical="center"/>
    </xf>
    <xf numFmtId="0" fontId="7" fillId="0" borderId="51" xfId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7" fillId="0" borderId="4" xfId="1" applyBorder="1" applyAlignment="1">
      <alignment horizontal="center" vertical="center"/>
    </xf>
    <xf numFmtId="0" fontId="7" fillId="0" borderId="5" xfId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/>
    </xf>
    <xf numFmtId="164" fontId="13" fillId="0" borderId="15" xfId="1" applyNumberFormat="1" applyFont="1" applyBorder="1" applyAlignment="1">
      <alignment horizontal="center" vertical="center"/>
    </xf>
    <xf numFmtId="164" fontId="13" fillId="0" borderId="37" xfId="1" applyNumberFormat="1" applyFont="1" applyBorder="1" applyAlignment="1">
      <alignment horizontal="center" vertical="center"/>
    </xf>
    <xf numFmtId="164" fontId="13" fillId="0" borderId="25" xfId="1" applyNumberFormat="1" applyFont="1" applyBorder="1" applyAlignment="1">
      <alignment horizontal="center" vertical="center"/>
    </xf>
    <xf numFmtId="0" fontId="13" fillId="0" borderId="51" xfId="1" applyFont="1" applyBorder="1" applyAlignment="1">
      <alignment horizontal="center" vertical="center"/>
    </xf>
    <xf numFmtId="0" fontId="13" fillId="0" borderId="53" xfId="1" applyFont="1" applyBorder="1" applyAlignment="1">
      <alignment horizontal="center" vertical="center"/>
    </xf>
    <xf numFmtId="0" fontId="13" fillId="0" borderId="55" xfId="1" applyFont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/>
    </xf>
    <xf numFmtId="0" fontId="14" fillId="0" borderId="41" xfId="1" applyFont="1" applyFill="1" applyBorder="1" applyAlignment="1">
      <alignment horizontal="center" vertical="center"/>
    </xf>
    <xf numFmtId="0" fontId="13" fillId="0" borderId="54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32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/>
    </xf>
    <xf numFmtId="0" fontId="14" fillId="0" borderId="36" xfId="1" applyFont="1" applyBorder="1" applyAlignment="1">
      <alignment horizontal="center" vertical="center"/>
    </xf>
    <xf numFmtId="0" fontId="14" fillId="0" borderId="24" xfId="1" applyFont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/>
    </xf>
    <xf numFmtId="0" fontId="14" fillId="0" borderId="25" xfId="1" applyFont="1" applyFill="1" applyBorder="1" applyAlignment="1">
      <alignment horizontal="center" vertical="center"/>
    </xf>
    <xf numFmtId="0" fontId="13" fillId="0" borderId="58" xfId="1" applyFont="1" applyBorder="1" applyAlignment="1">
      <alignment horizontal="center" vertical="center"/>
    </xf>
    <xf numFmtId="0" fontId="13" fillId="0" borderId="52" xfId="1" applyFont="1" applyBorder="1" applyAlignment="1">
      <alignment horizontal="center" vertical="center"/>
    </xf>
    <xf numFmtId="0" fontId="13" fillId="0" borderId="59" xfId="1" applyFont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4" fillId="0" borderId="25" xfId="1" applyFont="1" applyBorder="1" applyAlignment="1">
      <alignment horizontal="center" vertical="center"/>
    </xf>
    <xf numFmtId="164" fontId="13" fillId="0" borderId="42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7" fillId="0" borderId="14" xfId="1" applyFont="1" applyBorder="1" applyAlignment="1">
      <alignment horizontal="center" vertical="center" wrapText="1"/>
    </xf>
    <xf numFmtId="0" fontId="17" fillId="0" borderId="24" xfId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/>
    </xf>
    <xf numFmtId="0" fontId="17" fillId="0" borderId="25" xfId="1" applyFont="1" applyBorder="1" applyAlignment="1">
      <alignment horizontal="center" vertical="center"/>
    </xf>
    <xf numFmtId="0" fontId="17" fillId="0" borderId="60" xfId="1" applyFont="1" applyBorder="1" applyAlignment="1">
      <alignment horizontal="center" vertical="center"/>
    </xf>
    <xf numFmtId="0" fontId="17" fillId="0" borderId="61" xfId="1" applyFont="1" applyBorder="1" applyAlignment="1">
      <alignment horizontal="center" vertical="center"/>
    </xf>
    <xf numFmtId="0" fontId="17" fillId="0" borderId="16" xfId="1" applyFont="1" applyBorder="1" applyAlignment="1">
      <alignment horizontal="center" vertical="center"/>
    </xf>
    <xf numFmtId="0" fontId="17" fillId="0" borderId="28" xfId="1" applyFont="1" applyBorder="1" applyAlignment="1">
      <alignment horizontal="center" vertical="center"/>
    </xf>
    <xf numFmtId="2" fontId="17" fillId="0" borderId="62" xfId="1" applyNumberFormat="1" applyFont="1" applyBorder="1" applyAlignment="1">
      <alignment horizontal="center" vertical="center" wrapText="1"/>
    </xf>
    <xf numFmtId="2" fontId="17" fillId="0" borderId="63" xfId="1" applyNumberFormat="1" applyFont="1" applyBorder="1" applyAlignment="1">
      <alignment horizontal="center" vertical="center" wrapText="1"/>
    </xf>
    <xf numFmtId="0" fontId="17" fillId="0" borderId="14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7" fillId="0" borderId="51" xfId="1" applyFont="1" applyBorder="1" applyAlignment="1">
      <alignment horizontal="center" vertical="center"/>
    </xf>
    <xf numFmtId="0" fontId="17" fillId="0" borderId="47" xfId="1" applyFont="1" applyBorder="1" applyAlignment="1">
      <alignment horizontal="center" vertical="center" wrapText="1"/>
    </xf>
    <xf numFmtId="0" fontId="17" fillId="0" borderId="31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9" fillId="3" borderId="65" xfId="1" applyFont="1" applyFill="1" applyBorder="1" applyAlignment="1">
      <alignment horizontal="center"/>
    </xf>
    <xf numFmtId="0" fontId="9" fillId="3" borderId="66" xfId="1" applyFont="1" applyFill="1" applyBorder="1" applyAlignment="1">
      <alignment horizontal="center"/>
    </xf>
    <xf numFmtId="0" fontId="9" fillId="3" borderId="67" xfId="1" applyFont="1" applyFill="1" applyBorder="1" applyAlignment="1">
      <alignment horizontal="center"/>
    </xf>
    <xf numFmtId="49" fontId="2" fillId="0" borderId="3" xfId="1" applyNumberFormat="1" applyFont="1" applyBorder="1" applyAlignment="1">
      <alignment horizontal="center" vertical="center" wrapText="1"/>
    </xf>
    <xf numFmtId="0" fontId="19" fillId="0" borderId="42" xfId="1" applyFont="1" applyBorder="1" applyAlignment="1">
      <alignment horizontal="left" vertical="center"/>
    </xf>
    <xf numFmtId="0" fontId="19" fillId="0" borderId="37" xfId="1" applyFont="1" applyBorder="1" applyAlignment="1">
      <alignment horizontal="left" vertical="center"/>
    </xf>
    <xf numFmtId="0" fontId="18" fillId="0" borderId="42" xfId="1" applyFont="1" applyBorder="1" applyAlignment="1">
      <alignment horizontal="center" vertical="center"/>
    </xf>
    <xf numFmtId="0" fontId="18" fillId="0" borderId="37" xfId="1" applyFont="1" applyBorder="1" applyAlignment="1">
      <alignment horizontal="center" vertical="center"/>
    </xf>
    <xf numFmtId="49" fontId="2" fillId="0" borderId="12" xfId="1" applyNumberFormat="1" applyFont="1" applyBorder="1" applyAlignment="1">
      <alignment horizontal="center" vertical="center" wrapText="1"/>
    </xf>
    <xf numFmtId="49" fontId="2" fillId="0" borderId="44" xfId="1" applyNumberFormat="1" applyFont="1" applyBorder="1" applyAlignment="1">
      <alignment horizontal="center" vertical="center" wrapText="1"/>
    </xf>
    <xf numFmtId="167" fontId="2" fillId="0" borderId="11" xfId="1" applyNumberFormat="1" applyFont="1" applyBorder="1" applyAlignment="1">
      <alignment horizontal="center" vertical="center" wrapText="1"/>
    </xf>
    <xf numFmtId="166" fontId="21" fillId="0" borderId="12" xfId="1" applyNumberFormat="1" applyFont="1" applyBorder="1" applyAlignment="1">
      <alignment horizontal="center" vertical="center"/>
    </xf>
    <xf numFmtId="166" fontId="21" fillId="0" borderId="44" xfId="1" applyNumberFormat="1" applyFont="1" applyBorder="1" applyAlignment="1">
      <alignment horizontal="center" vertical="center"/>
    </xf>
    <xf numFmtId="166" fontId="19" fillId="0" borderId="42" xfId="1" applyNumberFormat="1" applyFont="1" applyFill="1" applyBorder="1" applyAlignment="1">
      <alignment horizontal="center" vertical="center"/>
    </xf>
    <xf numFmtId="166" fontId="19" fillId="0" borderId="37" xfId="1" applyNumberFormat="1" applyFont="1" applyFill="1" applyBorder="1" applyAlignment="1">
      <alignment horizontal="center" vertical="center"/>
    </xf>
    <xf numFmtId="0" fontId="32" fillId="0" borderId="0" xfId="1" applyFont="1" applyAlignment="1">
      <alignment horizontal="center" vertical="center" wrapText="1"/>
    </xf>
    <xf numFmtId="0" fontId="13" fillId="0" borderId="9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68" xfId="1" applyFont="1" applyBorder="1" applyAlignment="1">
      <alignment horizontal="center" vertical="center"/>
    </xf>
    <xf numFmtId="0" fontId="15" fillId="0" borderId="35" xfId="1" applyFont="1" applyBorder="1" applyAlignment="1">
      <alignment horizontal="center" vertical="center"/>
    </xf>
    <xf numFmtId="0" fontId="7" fillId="0" borderId="22" xfId="1" applyBorder="1" applyAlignment="1">
      <alignment horizontal="center"/>
    </xf>
    <xf numFmtId="1" fontId="15" fillId="0" borderId="22" xfId="1" applyNumberFormat="1" applyFont="1" applyBorder="1" applyAlignment="1">
      <alignment horizontal="right" vertical="center"/>
    </xf>
    <xf numFmtId="0" fontId="15" fillId="0" borderId="22" xfId="1" applyFont="1" applyBorder="1" applyAlignment="1">
      <alignment horizontal="right" vertical="center"/>
    </xf>
    <xf numFmtId="2" fontId="0" fillId="0" borderId="22" xfId="1" applyNumberFormat="1" applyFont="1" applyFill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25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2" fontId="28" fillId="3" borderId="56" xfId="1" applyNumberFormat="1" applyFont="1" applyFill="1" applyBorder="1" applyAlignment="1">
      <alignment horizontal="center" vertical="center"/>
    </xf>
    <xf numFmtId="2" fontId="20" fillId="5" borderId="38" xfId="1" applyNumberFormat="1" applyFont="1" applyFill="1" applyBorder="1" applyAlignment="1">
      <alignment horizontal="center" vertical="center"/>
    </xf>
    <xf numFmtId="164" fontId="20" fillId="5" borderId="22" xfId="1" applyNumberFormat="1" applyFont="1" applyFill="1" applyBorder="1" applyAlignment="1">
      <alignment horizontal="center" vertical="center"/>
    </xf>
    <xf numFmtId="0" fontId="20" fillId="5" borderId="22" xfId="1" applyFont="1" applyFill="1" applyBorder="1" applyAlignment="1">
      <alignment horizontal="center" vertical="center"/>
    </xf>
    <xf numFmtId="164" fontId="20" fillId="5" borderId="21" xfId="1" applyNumberFormat="1" applyFont="1" applyFill="1" applyBorder="1" applyAlignment="1">
      <alignment horizontal="center" vertical="center"/>
    </xf>
    <xf numFmtId="49" fontId="1" fillId="0" borderId="0" xfId="1" applyNumberFormat="1" applyFont="1" applyBorder="1" applyAlignment="1">
      <alignment vertical="center"/>
    </xf>
    <xf numFmtId="49" fontId="1" fillId="0" borderId="0" xfId="1" applyNumberFormat="1" applyFont="1" applyAlignment="1">
      <alignment vertical="center"/>
    </xf>
    <xf numFmtId="166" fontId="19" fillId="4" borderId="26" xfId="1" applyNumberFormat="1" applyFont="1" applyFill="1" applyBorder="1" applyAlignment="1">
      <alignment horizontal="center" vertical="center"/>
    </xf>
    <xf numFmtId="49" fontId="2" fillId="0" borderId="27" xfId="1" applyNumberFormat="1" applyFont="1" applyBorder="1" applyAlignment="1">
      <alignment horizontal="center" vertical="center" wrapText="1"/>
    </xf>
    <xf numFmtId="2" fontId="20" fillId="0" borderId="32" xfId="1" applyNumberFormat="1" applyFont="1" applyFill="1" applyBorder="1" applyAlignment="1">
      <alignment horizontal="center" vertical="center"/>
    </xf>
    <xf numFmtId="2" fontId="27" fillId="3" borderId="11" xfId="1" applyNumberFormat="1" applyFont="1" applyFill="1" applyBorder="1" applyAlignment="1">
      <alignment horizontal="center" vertical="center"/>
    </xf>
    <xf numFmtId="164" fontId="20" fillId="0" borderId="60" xfId="1" applyNumberFormat="1" applyFont="1" applyFill="1" applyBorder="1" applyAlignment="1">
      <alignment horizontal="center" vertical="center"/>
    </xf>
    <xf numFmtId="0" fontId="19" fillId="0" borderId="40" xfId="1" applyFont="1" applyBorder="1" applyAlignment="1">
      <alignment horizontal="center" vertical="center"/>
    </xf>
    <xf numFmtId="0" fontId="20" fillId="0" borderId="35" xfId="1" applyFont="1" applyFill="1" applyBorder="1" applyAlignment="1">
      <alignment horizontal="center" vertical="center"/>
    </xf>
    <xf numFmtId="1" fontId="19" fillId="0" borderId="45" xfId="1" applyNumberFormat="1" applyFont="1" applyBorder="1" applyAlignment="1">
      <alignment horizontal="center" vertical="center"/>
    </xf>
    <xf numFmtId="1" fontId="19" fillId="0" borderId="35" xfId="1" applyNumberFormat="1" applyFont="1" applyBorder="1" applyAlignment="1">
      <alignment horizontal="center" vertical="center"/>
    </xf>
    <xf numFmtId="166" fontId="19" fillId="0" borderId="11" xfId="1" applyNumberFormat="1" applyFont="1" applyFill="1" applyBorder="1" applyAlignment="1">
      <alignment horizontal="center" vertical="center"/>
    </xf>
    <xf numFmtId="166" fontId="19" fillId="0" borderId="38" xfId="1" applyNumberFormat="1" applyFont="1" applyFill="1" applyBorder="1" applyAlignment="1">
      <alignment horizontal="center" vertical="center"/>
    </xf>
    <xf numFmtId="167" fontId="2" fillId="0" borderId="38" xfId="1" applyNumberFormat="1" applyFont="1" applyBorder="1" applyAlignment="1">
      <alignment horizontal="center" vertical="center" wrapText="1"/>
    </xf>
    <xf numFmtId="2" fontId="1" fillId="0" borderId="0" xfId="1" applyNumberFormat="1" applyFont="1" applyBorder="1" applyAlignment="1">
      <alignment horizontal="center"/>
    </xf>
    <xf numFmtId="2" fontId="7" fillId="0" borderId="48" xfId="1" applyNumberFormat="1" applyBorder="1" applyAlignment="1">
      <alignment horizontal="center"/>
    </xf>
    <xf numFmtId="2" fontId="7" fillId="0" borderId="49" xfId="1" applyNumberFormat="1" applyBorder="1" applyAlignment="1">
      <alignment horizontal="center"/>
    </xf>
    <xf numFmtId="2" fontId="7" fillId="0" borderId="0" xfId="1" applyNumberFormat="1" applyBorder="1"/>
    <xf numFmtId="2" fontId="7" fillId="0" borderId="49" xfId="1" applyNumberFormat="1" applyBorder="1"/>
    <xf numFmtId="2" fontId="7" fillId="0" borderId="0" xfId="1" applyNumberFormat="1" applyFill="1" applyBorder="1" applyAlignment="1">
      <alignment horizontal="center"/>
    </xf>
    <xf numFmtId="49" fontId="2" fillId="0" borderId="10" xfId="1" applyNumberFormat="1" applyFont="1" applyBorder="1" applyAlignment="1">
      <alignment horizontal="center" vertical="center" wrapText="1"/>
    </xf>
    <xf numFmtId="49" fontId="1" fillId="0" borderId="43" xfId="1" applyNumberFormat="1" applyFont="1" applyBorder="1" applyAlignment="1">
      <alignment horizontal="center" vertical="center"/>
    </xf>
    <xf numFmtId="2" fontId="25" fillId="0" borderId="0" xfId="1" applyNumberFormat="1" applyFont="1" applyBorder="1" applyAlignment="1">
      <alignment horizontal="center"/>
    </xf>
  </cellXfs>
  <cellStyles count="2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Обычный" xfId="0" builtinId="0"/>
    <cellStyle name="Обычный 2" xfId="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'Kозак и разбойники'!$C$21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'Kозак и разбойники'!$B$22:$B$85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'Kозак и разбойники'!$C$22:$C$85</c:f>
              <c:numCache>
                <c:formatCode>0.00</c:formatCode>
                <c:ptCount val="64"/>
                <c:pt idx="0">
                  <c:v>42.86</c:v>
                </c:pt>
                <c:pt idx="1">
                  <c:v>41.25</c:v>
                </c:pt>
                <c:pt idx="2">
                  <c:v>39.799999999999997</c:v>
                </c:pt>
                <c:pt idx="3">
                  <c:v>39.450000000000003</c:v>
                </c:pt>
                <c:pt idx="4">
                  <c:v>56.92</c:v>
                </c:pt>
                <c:pt idx="5">
                  <c:v>39.89</c:v>
                </c:pt>
                <c:pt idx="6">
                  <c:v>39.57</c:v>
                </c:pt>
                <c:pt idx="7">
                  <c:v>39.25</c:v>
                </c:pt>
                <c:pt idx="8">
                  <c:v>39.33</c:v>
                </c:pt>
                <c:pt idx="9">
                  <c:v>39.29</c:v>
                </c:pt>
                <c:pt idx="10">
                  <c:v>39.83</c:v>
                </c:pt>
                <c:pt idx="11">
                  <c:v>40.36</c:v>
                </c:pt>
                <c:pt idx="12">
                  <c:v>40.520000000000003</c:v>
                </c:pt>
                <c:pt idx="13">
                  <c:v>39.36</c:v>
                </c:pt>
                <c:pt idx="14">
                  <c:v>39.33</c:v>
                </c:pt>
                <c:pt idx="15">
                  <c:v>39.340000000000003</c:v>
                </c:pt>
                <c:pt idx="16">
                  <c:v>39.28</c:v>
                </c:pt>
                <c:pt idx="17">
                  <c:v>39.21</c:v>
                </c:pt>
                <c:pt idx="18">
                  <c:v>39.35</c:v>
                </c:pt>
                <c:pt idx="19">
                  <c:v>39.409999999999997</c:v>
                </c:pt>
                <c:pt idx="20">
                  <c:v>39.57</c:v>
                </c:pt>
                <c:pt idx="21">
                  <c:v>39.869999999999997</c:v>
                </c:pt>
                <c:pt idx="22">
                  <c:v>40.369999999999997</c:v>
                </c:pt>
                <c:pt idx="23">
                  <c:v>39.36</c:v>
                </c:pt>
                <c:pt idx="24">
                  <c:v>39.65</c:v>
                </c:pt>
                <c:pt idx="25">
                  <c:v>39.89</c:v>
                </c:pt>
                <c:pt idx="26">
                  <c:v>39.380000000000003</c:v>
                </c:pt>
                <c:pt idx="27">
                  <c:v>39.32</c:v>
                </c:pt>
                <c:pt idx="28">
                  <c:v>39.25</c:v>
                </c:pt>
                <c:pt idx="29">
                  <c:v>39.14</c:v>
                </c:pt>
                <c:pt idx="30">
                  <c:v>39.229999999999997</c:v>
                </c:pt>
                <c:pt idx="31">
                  <c:v>39.340000000000003</c:v>
                </c:pt>
                <c:pt idx="32">
                  <c:v>39.340000000000003</c:v>
                </c:pt>
                <c:pt idx="33">
                  <c:v>39.31</c:v>
                </c:pt>
                <c:pt idx="34">
                  <c:v>39.31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'Kозак и разбойники'!$D$21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'Kозак и разбойники'!$B$22:$B$85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'Kозак и разбойники'!$D$22:$D$85</c:f>
              <c:numCache>
                <c:formatCode>0.00</c:formatCode>
                <c:ptCount val="64"/>
                <c:pt idx="0">
                  <c:v>40.46</c:v>
                </c:pt>
                <c:pt idx="1">
                  <c:v>40.130000000000003</c:v>
                </c:pt>
                <c:pt idx="2">
                  <c:v>39.99</c:v>
                </c:pt>
                <c:pt idx="3">
                  <c:v>39.869999999999997</c:v>
                </c:pt>
                <c:pt idx="4">
                  <c:v>42.08</c:v>
                </c:pt>
                <c:pt idx="5">
                  <c:v>40.44</c:v>
                </c:pt>
                <c:pt idx="6">
                  <c:v>39.93</c:v>
                </c:pt>
                <c:pt idx="7">
                  <c:v>39.700000000000003</c:v>
                </c:pt>
                <c:pt idx="8">
                  <c:v>39.869999999999997</c:v>
                </c:pt>
                <c:pt idx="9">
                  <c:v>39.92</c:v>
                </c:pt>
                <c:pt idx="10">
                  <c:v>39.83</c:v>
                </c:pt>
                <c:pt idx="11">
                  <c:v>39.89</c:v>
                </c:pt>
                <c:pt idx="12">
                  <c:v>39.880000000000003</c:v>
                </c:pt>
                <c:pt idx="13">
                  <c:v>40.42</c:v>
                </c:pt>
                <c:pt idx="14">
                  <c:v>39.869999999999997</c:v>
                </c:pt>
                <c:pt idx="15">
                  <c:v>39.869999999999997</c:v>
                </c:pt>
                <c:pt idx="16">
                  <c:v>39.94</c:v>
                </c:pt>
                <c:pt idx="17">
                  <c:v>39.75</c:v>
                </c:pt>
                <c:pt idx="18">
                  <c:v>134</c:v>
                </c:pt>
                <c:pt idx="19">
                  <c:v>40.090000000000003</c:v>
                </c:pt>
                <c:pt idx="20">
                  <c:v>39.89</c:v>
                </c:pt>
                <c:pt idx="21">
                  <c:v>39.93</c:v>
                </c:pt>
                <c:pt idx="22">
                  <c:v>39.909999999999997</c:v>
                </c:pt>
                <c:pt idx="23">
                  <c:v>40.520000000000003</c:v>
                </c:pt>
                <c:pt idx="24">
                  <c:v>39.85</c:v>
                </c:pt>
                <c:pt idx="25">
                  <c:v>39.99</c:v>
                </c:pt>
                <c:pt idx="26">
                  <c:v>39.869999999999997</c:v>
                </c:pt>
                <c:pt idx="27">
                  <c:v>39.869999999999997</c:v>
                </c:pt>
                <c:pt idx="28">
                  <c:v>39.74</c:v>
                </c:pt>
                <c:pt idx="29">
                  <c:v>39.840000000000003</c:v>
                </c:pt>
                <c:pt idx="30">
                  <c:v>39.71</c:v>
                </c:pt>
                <c:pt idx="31">
                  <c:v>39.729999999999997</c:v>
                </c:pt>
                <c:pt idx="32">
                  <c:v>40.19</c:v>
                </c:pt>
                <c:pt idx="33">
                  <c:v>39.950000000000003</c:v>
                </c:pt>
                <c:pt idx="34">
                  <c:v>39.869999999999997</c:v>
                </c:pt>
                <c:pt idx="35">
                  <c:v>40</c:v>
                </c:pt>
                <c:pt idx="36">
                  <c:v>40</c:v>
                </c:pt>
                <c:pt idx="37">
                  <c:v>39.92</c:v>
                </c:pt>
                <c:pt idx="38">
                  <c:v>40.020000000000003</c:v>
                </c:pt>
                <c:pt idx="39">
                  <c:v>40</c:v>
                </c:pt>
                <c:pt idx="40">
                  <c:v>40</c:v>
                </c:pt>
                <c:pt idx="41">
                  <c:v>40.299999999999997</c:v>
                </c:pt>
                <c:pt idx="42">
                  <c:v>39.799999999999997</c:v>
                </c:pt>
                <c:pt idx="43">
                  <c:v>40.020000000000003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'Kозак и разбойники'!$E$21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'Kозак и разбойники'!$B$22:$B$85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'Kозак и разбойники'!$E$22:$E$85</c:f>
              <c:numCache>
                <c:formatCode>0.00</c:formatCode>
                <c:ptCount val="64"/>
                <c:pt idx="0">
                  <c:v>39.82</c:v>
                </c:pt>
                <c:pt idx="1">
                  <c:v>39.659999999999997</c:v>
                </c:pt>
                <c:pt idx="2">
                  <c:v>39.729999999999997</c:v>
                </c:pt>
                <c:pt idx="3">
                  <c:v>39.69</c:v>
                </c:pt>
                <c:pt idx="4">
                  <c:v>39.68</c:v>
                </c:pt>
                <c:pt idx="5">
                  <c:v>39.799999999999997</c:v>
                </c:pt>
                <c:pt idx="6">
                  <c:v>39.81</c:v>
                </c:pt>
                <c:pt idx="7">
                  <c:v>39.619999999999997</c:v>
                </c:pt>
                <c:pt idx="8">
                  <c:v>39.369999999999997</c:v>
                </c:pt>
                <c:pt idx="9">
                  <c:v>39.57</c:v>
                </c:pt>
                <c:pt idx="10">
                  <c:v>39.6</c:v>
                </c:pt>
                <c:pt idx="11">
                  <c:v>39.520000000000003</c:v>
                </c:pt>
                <c:pt idx="12">
                  <c:v>39.49</c:v>
                </c:pt>
                <c:pt idx="13">
                  <c:v>39.58</c:v>
                </c:pt>
                <c:pt idx="14">
                  <c:v>39.46</c:v>
                </c:pt>
                <c:pt idx="15">
                  <c:v>39.81</c:v>
                </c:pt>
                <c:pt idx="16">
                  <c:v>39.479999999999997</c:v>
                </c:pt>
                <c:pt idx="17">
                  <c:v>39.49</c:v>
                </c:pt>
                <c:pt idx="18">
                  <c:v>39.71</c:v>
                </c:pt>
                <c:pt idx="19">
                  <c:v>39.4</c:v>
                </c:pt>
                <c:pt idx="20">
                  <c:v>39.380000000000003</c:v>
                </c:pt>
                <c:pt idx="21">
                  <c:v>39.65</c:v>
                </c:pt>
                <c:pt idx="22">
                  <c:v>39.5</c:v>
                </c:pt>
                <c:pt idx="23">
                  <c:v>39.44</c:v>
                </c:pt>
                <c:pt idx="24">
                  <c:v>39.549999999999997</c:v>
                </c:pt>
                <c:pt idx="25">
                  <c:v>39.57</c:v>
                </c:pt>
                <c:pt idx="26">
                  <c:v>39.67</c:v>
                </c:pt>
                <c:pt idx="27">
                  <c:v>39.44</c:v>
                </c:pt>
                <c:pt idx="28">
                  <c:v>39.57</c:v>
                </c:pt>
                <c:pt idx="29">
                  <c:v>39.369999999999997</c:v>
                </c:pt>
                <c:pt idx="30">
                  <c:v>39.6</c:v>
                </c:pt>
                <c:pt idx="31">
                  <c:v>39.450000000000003</c:v>
                </c:pt>
                <c:pt idx="32">
                  <c:v>39.520000000000003</c:v>
                </c:pt>
                <c:pt idx="33">
                  <c:v>39.49</c:v>
                </c:pt>
                <c:pt idx="34">
                  <c:v>39.49</c:v>
                </c:pt>
                <c:pt idx="35">
                  <c:v>39.520000000000003</c:v>
                </c:pt>
                <c:pt idx="36">
                  <c:v>39.57</c:v>
                </c:pt>
                <c:pt idx="37">
                  <c:v>39.49</c:v>
                </c:pt>
                <c:pt idx="38">
                  <c:v>39.92</c:v>
                </c:pt>
                <c:pt idx="39">
                  <c:v>39.43</c:v>
                </c:pt>
                <c:pt idx="40">
                  <c:v>39.380000000000003</c:v>
                </c:pt>
                <c:pt idx="41">
                  <c:v>39.729999999999997</c:v>
                </c:pt>
                <c:pt idx="42">
                  <c:v>39.53</c:v>
                </c:pt>
                <c:pt idx="43">
                  <c:v>39.729999999999997</c:v>
                </c:pt>
                <c:pt idx="44">
                  <c:v>39.53</c:v>
                </c:pt>
                <c:pt idx="45">
                  <c:v>39.44</c:v>
                </c:pt>
                <c:pt idx="46">
                  <c:v>39.56</c:v>
                </c:pt>
                <c:pt idx="47">
                  <c:v>39.49</c:v>
                </c:pt>
                <c:pt idx="48">
                  <c:v>39.5</c:v>
                </c:pt>
                <c:pt idx="49">
                  <c:v>39.47</c:v>
                </c:pt>
                <c:pt idx="50">
                  <c:v>39.450000000000003</c:v>
                </c:pt>
                <c:pt idx="51">
                  <c:v>39.51</c:v>
                </c:pt>
                <c:pt idx="52">
                  <c:v>39.67</c:v>
                </c:pt>
                <c:pt idx="53">
                  <c:v>39.869999999999997</c:v>
                </c:pt>
                <c:pt idx="54">
                  <c:v>39.380000000000003</c:v>
                </c:pt>
                <c:pt idx="55">
                  <c:v>39.53</c:v>
                </c:pt>
                <c:pt idx="56">
                  <c:v>39.72</c:v>
                </c:pt>
                <c:pt idx="57" formatCode="General">
                  <c:v>39.82</c:v>
                </c:pt>
                <c:pt idx="58" formatCode="General">
                  <c:v>39.659999999999997</c:v>
                </c:pt>
                <c:pt idx="59" formatCode="General">
                  <c:v>39.65</c:v>
                </c:pt>
                <c:pt idx="60" formatCode="General">
                  <c:v>39.58</c:v>
                </c:pt>
                <c:pt idx="61" formatCode="General">
                  <c:v>39.53</c:v>
                </c:pt>
                <c:pt idx="62" formatCode="General">
                  <c:v>39.58</c:v>
                </c:pt>
                <c:pt idx="63" formatCode="General">
                  <c:v>39.729999999999997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'Kозак и разбойники'!$F$21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'Kозак и разбойники'!$B$22:$B$85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'Kозак и разбойники'!$F$22:$F$85</c:f>
              <c:numCache>
                <c:formatCode>0.00</c:formatCode>
                <c:ptCount val="64"/>
                <c:pt idx="0">
                  <c:v>39.9</c:v>
                </c:pt>
                <c:pt idx="1">
                  <c:v>39.630000000000003</c:v>
                </c:pt>
                <c:pt idx="2">
                  <c:v>39.94</c:v>
                </c:pt>
                <c:pt idx="3">
                  <c:v>40.020000000000003</c:v>
                </c:pt>
                <c:pt idx="4">
                  <c:v>39.83</c:v>
                </c:pt>
                <c:pt idx="5">
                  <c:v>39.9</c:v>
                </c:pt>
                <c:pt idx="6">
                  <c:v>39.75</c:v>
                </c:pt>
                <c:pt idx="7">
                  <c:v>39.67</c:v>
                </c:pt>
                <c:pt idx="8">
                  <c:v>39.64</c:v>
                </c:pt>
                <c:pt idx="9">
                  <c:v>39.71</c:v>
                </c:pt>
                <c:pt idx="10">
                  <c:v>39.729999999999997</c:v>
                </c:pt>
                <c:pt idx="11">
                  <c:v>39.82</c:v>
                </c:pt>
                <c:pt idx="12">
                  <c:v>39.979999999999997</c:v>
                </c:pt>
                <c:pt idx="13">
                  <c:v>39.71</c:v>
                </c:pt>
                <c:pt idx="14">
                  <c:v>39.82</c:v>
                </c:pt>
                <c:pt idx="15">
                  <c:v>39.950000000000003</c:v>
                </c:pt>
                <c:pt idx="16">
                  <c:v>39.81</c:v>
                </c:pt>
                <c:pt idx="17">
                  <c:v>39.76</c:v>
                </c:pt>
                <c:pt idx="18">
                  <c:v>39.880000000000003</c:v>
                </c:pt>
                <c:pt idx="19">
                  <c:v>39.89</c:v>
                </c:pt>
                <c:pt idx="20">
                  <c:v>39.909999999999997</c:v>
                </c:pt>
                <c:pt idx="21">
                  <c:v>40.42</c:v>
                </c:pt>
                <c:pt idx="22">
                  <c:v>39.85</c:v>
                </c:pt>
                <c:pt idx="23">
                  <c:v>39.880000000000003</c:v>
                </c:pt>
                <c:pt idx="24">
                  <c:v>39.909999999999997</c:v>
                </c:pt>
                <c:pt idx="25">
                  <c:v>39.909999999999997</c:v>
                </c:pt>
                <c:pt idx="26">
                  <c:v>39.9</c:v>
                </c:pt>
                <c:pt idx="27">
                  <c:v>39.97</c:v>
                </c:pt>
                <c:pt idx="28">
                  <c:v>40</c:v>
                </c:pt>
                <c:pt idx="29">
                  <c:v>39.92</c:v>
                </c:pt>
                <c:pt idx="30">
                  <c:v>39.97</c:v>
                </c:pt>
                <c:pt idx="31">
                  <c:v>39.840000000000003</c:v>
                </c:pt>
                <c:pt idx="32">
                  <c:v>40.43</c:v>
                </c:pt>
                <c:pt idx="33">
                  <c:v>40.01</c:v>
                </c:pt>
                <c:pt idx="34">
                  <c:v>40.159999999999997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'Kозак и разбойники'!$G$21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'Kозак и разбойники'!$B$22:$B$85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'Kозак и разбойники'!$G$22:$G$85</c:f>
              <c:numCache>
                <c:formatCode>0.00</c:formatCode>
                <c:ptCount val="64"/>
                <c:pt idx="0">
                  <c:v>39.520000000000003</c:v>
                </c:pt>
                <c:pt idx="1">
                  <c:v>39.58</c:v>
                </c:pt>
                <c:pt idx="2">
                  <c:v>39.5</c:v>
                </c:pt>
                <c:pt idx="3">
                  <c:v>39.590000000000003</c:v>
                </c:pt>
                <c:pt idx="4">
                  <c:v>39.54</c:v>
                </c:pt>
                <c:pt idx="5">
                  <c:v>39.549999999999997</c:v>
                </c:pt>
                <c:pt idx="6">
                  <c:v>39.67</c:v>
                </c:pt>
                <c:pt idx="7">
                  <c:v>39.49</c:v>
                </c:pt>
                <c:pt idx="8">
                  <c:v>40.31</c:v>
                </c:pt>
                <c:pt idx="9">
                  <c:v>39.770000000000003</c:v>
                </c:pt>
                <c:pt idx="10">
                  <c:v>39.659999999999997</c:v>
                </c:pt>
                <c:pt idx="11">
                  <c:v>39.630000000000003</c:v>
                </c:pt>
                <c:pt idx="12">
                  <c:v>39.49</c:v>
                </c:pt>
                <c:pt idx="13">
                  <c:v>39.549999999999997</c:v>
                </c:pt>
                <c:pt idx="14">
                  <c:v>39.549999999999997</c:v>
                </c:pt>
                <c:pt idx="15">
                  <c:v>39.6</c:v>
                </c:pt>
                <c:pt idx="16">
                  <c:v>39.5</c:v>
                </c:pt>
                <c:pt idx="17">
                  <c:v>39.64</c:v>
                </c:pt>
                <c:pt idx="18">
                  <c:v>39.44</c:v>
                </c:pt>
                <c:pt idx="19">
                  <c:v>39.78</c:v>
                </c:pt>
                <c:pt idx="20">
                  <c:v>39.65</c:v>
                </c:pt>
                <c:pt idx="21">
                  <c:v>39.57</c:v>
                </c:pt>
                <c:pt idx="22">
                  <c:v>39.549999999999997</c:v>
                </c:pt>
                <c:pt idx="23">
                  <c:v>39.69</c:v>
                </c:pt>
                <c:pt idx="24">
                  <c:v>40.22</c:v>
                </c:pt>
                <c:pt idx="25">
                  <c:v>39.619999999999997</c:v>
                </c:pt>
                <c:pt idx="26">
                  <c:v>39.909999999999997</c:v>
                </c:pt>
              </c:numCache>
            </c:numRef>
          </c:val>
        </c:ser>
        <c:ser>
          <c:idx val="5"/>
          <c:order val="5"/>
          <c:tx>
            <c:strRef>
              <c:f>'Kозак и разбойники'!$H$21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'Kозак и разбойники'!$B$22:$B$85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'Kозак и разбойники'!$H$22:$H$85</c:f>
              <c:numCache>
                <c:formatCode>0.00</c:formatCode>
                <c:ptCount val="64"/>
                <c:pt idx="0">
                  <c:v>40.01</c:v>
                </c:pt>
                <c:pt idx="1">
                  <c:v>39.880000000000003</c:v>
                </c:pt>
                <c:pt idx="2">
                  <c:v>39.75</c:v>
                </c:pt>
                <c:pt idx="3">
                  <c:v>39.82</c:v>
                </c:pt>
                <c:pt idx="4">
                  <c:v>39.869999999999997</c:v>
                </c:pt>
                <c:pt idx="5">
                  <c:v>39.78</c:v>
                </c:pt>
                <c:pt idx="6">
                  <c:v>39.659999999999997</c:v>
                </c:pt>
                <c:pt idx="7">
                  <c:v>39.549999999999997</c:v>
                </c:pt>
                <c:pt idx="8">
                  <c:v>39.61</c:v>
                </c:pt>
                <c:pt idx="9">
                  <c:v>39.61</c:v>
                </c:pt>
                <c:pt idx="10">
                  <c:v>39.659999999999997</c:v>
                </c:pt>
                <c:pt idx="11">
                  <c:v>39.53</c:v>
                </c:pt>
                <c:pt idx="12">
                  <c:v>39.49</c:v>
                </c:pt>
                <c:pt idx="13">
                  <c:v>39.57</c:v>
                </c:pt>
                <c:pt idx="14">
                  <c:v>39.46</c:v>
                </c:pt>
                <c:pt idx="15">
                  <c:v>39.659999999999997</c:v>
                </c:pt>
                <c:pt idx="16">
                  <c:v>39.61</c:v>
                </c:pt>
                <c:pt idx="17">
                  <c:v>39.65</c:v>
                </c:pt>
                <c:pt idx="18">
                  <c:v>39.67</c:v>
                </c:pt>
                <c:pt idx="19">
                  <c:v>39.729999999999997</c:v>
                </c:pt>
                <c:pt idx="20">
                  <c:v>39.69</c:v>
                </c:pt>
                <c:pt idx="21">
                  <c:v>39.619999999999997</c:v>
                </c:pt>
                <c:pt idx="22">
                  <c:v>39.630000000000003</c:v>
                </c:pt>
                <c:pt idx="23">
                  <c:v>39.76</c:v>
                </c:pt>
                <c:pt idx="24">
                  <c:v>39.64</c:v>
                </c:pt>
                <c:pt idx="25">
                  <c:v>39.6</c:v>
                </c:pt>
                <c:pt idx="26">
                  <c:v>39.68</c:v>
                </c:pt>
                <c:pt idx="27">
                  <c:v>39.71</c:v>
                </c:pt>
                <c:pt idx="28">
                  <c:v>39.67</c:v>
                </c:pt>
                <c:pt idx="29">
                  <c:v>39.61</c:v>
                </c:pt>
                <c:pt idx="30">
                  <c:v>39.69</c:v>
                </c:pt>
                <c:pt idx="31">
                  <c:v>39.659999999999997</c:v>
                </c:pt>
                <c:pt idx="32">
                  <c:v>39.630000000000003</c:v>
                </c:pt>
                <c:pt idx="33">
                  <c:v>39.619999999999997</c:v>
                </c:pt>
                <c:pt idx="34">
                  <c:v>39.74</c:v>
                </c:pt>
                <c:pt idx="35">
                  <c:v>39.700000000000003</c:v>
                </c:pt>
                <c:pt idx="36">
                  <c:v>39.65</c:v>
                </c:pt>
                <c:pt idx="37">
                  <c:v>39.71</c:v>
                </c:pt>
                <c:pt idx="38">
                  <c:v>39.67</c:v>
                </c:pt>
                <c:pt idx="39">
                  <c:v>39.68</c:v>
                </c:pt>
                <c:pt idx="40">
                  <c:v>39.72</c:v>
                </c:pt>
                <c:pt idx="41">
                  <c:v>39.57</c:v>
                </c:pt>
                <c:pt idx="42">
                  <c:v>39.56</c:v>
                </c:pt>
                <c:pt idx="43">
                  <c:v>39.6</c:v>
                </c:pt>
                <c:pt idx="44">
                  <c:v>39.61</c:v>
                </c:pt>
                <c:pt idx="45">
                  <c:v>39.54</c:v>
                </c:pt>
                <c:pt idx="46">
                  <c:v>39.71</c:v>
                </c:pt>
                <c:pt idx="47">
                  <c:v>39.700000000000003</c:v>
                </c:pt>
                <c:pt idx="48">
                  <c:v>39.869999999999997</c:v>
                </c:pt>
                <c:pt idx="49">
                  <c:v>39.57</c:v>
                </c:pt>
                <c:pt idx="50">
                  <c:v>39.82</c:v>
                </c:pt>
                <c:pt idx="51">
                  <c:v>39.659999999999997</c:v>
                </c:pt>
                <c:pt idx="52">
                  <c:v>39.71</c:v>
                </c:pt>
                <c:pt idx="53">
                  <c:v>39.79</c:v>
                </c:pt>
                <c:pt idx="54">
                  <c:v>39.69</c:v>
                </c:pt>
                <c:pt idx="55">
                  <c:v>39.67</c:v>
                </c:pt>
                <c:pt idx="56">
                  <c:v>39.81</c:v>
                </c:pt>
              </c:numCache>
            </c:numRef>
          </c:val>
        </c:ser>
        <c:ser>
          <c:idx val="6"/>
          <c:order val="6"/>
          <c:tx>
            <c:strRef>
              <c:f>'Kозак и разбойники'!$I$21</c:f>
              <c:strCache>
                <c:ptCount val="1"/>
                <c:pt idx="0">
                  <c:v>Пикулин Паша</c:v>
                </c:pt>
              </c:strCache>
            </c:strRef>
          </c:tx>
          <c:marker>
            <c:symbol val="none"/>
          </c:marker>
          <c:cat>
            <c:numRef>
              <c:f>'Kозак и разбойники'!$B$22:$B$85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'Kозак и разбойники'!$I$22:$I$85</c:f>
              <c:numCache>
                <c:formatCode>0.00</c:formatCode>
                <c:ptCount val="64"/>
                <c:pt idx="0">
                  <c:v>39.799999999999997</c:v>
                </c:pt>
                <c:pt idx="1">
                  <c:v>39.81</c:v>
                </c:pt>
                <c:pt idx="2">
                  <c:v>39.74</c:v>
                </c:pt>
                <c:pt idx="3">
                  <c:v>39.68</c:v>
                </c:pt>
                <c:pt idx="4">
                  <c:v>39.619999999999997</c:v>
                </c:pt>
                <c:pt idx="5">
                  <c:v>39.61</c:v>
                </c:pt>
                <c:pt idx="6">
                  <c:v>39.6</c:v>
                </c:pt>
                <c:pt idx="7">
                  <c:v>39.85</c:v>
                </c:pt>
                <c:pt idx="8">
                  <c:v>39.67</c:v>
                </c:pt>
                <c:pt idx="9">
                  <c:v>39.630000000000003</c:v>
                </c:pt>
                <c:pt idx="10">
                  <c:v>39.72</c:v>
                </c:pt>
                <c:pt idx="11">
                  <c:v>39.57</c:v>
                </c:pt>
                <c:pt idx="12">
                  <c:v>39.67</c:v>
                </c:pt>
                <c:pt idx="13">
                  <c:v>39.729999999999997</c:v>
                </c:pt>
                <c:pt idx="14">
                  <c:v>39.58</c:v>
                </c:pt>
                <c:pt idx="15">
                  <c:v>39.89</c:v>
                </c:pt>
                <c:pt idx="16">
                  <c:v>39.44</c:v>
                </c:pt>
                <c:pt idx="17">
                  <c:v>39.44</c:v>
                </c:pt>
                <c:pt idx="18">
                  <c:v>39.79</c:v>
                </c:pt>
                <c:pt idx="19">
                  <c:v>40.08</c:v>
                </c:pt>
                <c:pt idx="20">
                  <c:v>39.58</c:v>
                </c:pt>
                <c:pt idx="21">
                  <c:v>39.549999999999997</c:v>
                </c:pt>
                <c:pt idx="22">
                  <c:v>39.81</c:v>
                </c:pt>
                <c:pt idx="23">
                  <c:v>39.840000000000003</c:v>
                </c:pt>
                <c:pt idx="24">
                  <c:v>39.520000000000003</c:v>
                </c:pt>
                <c:pt idx="25">
                  <c:v>39.659999999999997</c:v>
                </c:pt>
                <c:pt idx="26">
                  <c:v>39.44</c:v>
                </c:pt>
                <c:pt idx="27">
                  <c:v>39.479999999999997</c:v>
                </c:pt>
                <c:pt idx="28">
                  <c:v>39.57</c:v>
                </c:pt>
                <c:pt idx="29">
                  <c:v>39.5</c:v>
                </c:pt>
                <c:pt idx="30">
                  <c:v>39.619999999999997</c:v>
                </c:pt>
                <c:pt idx="31">
                  <c:v>39.61</c:v>
                </c:pt>
                <c:pt idx="32">
                  <c:v>39.69</c:v>
                </c:pt>
                <c:pt idx="33">
                  <c:v>39.880000000000003</c:v>
                </c:pt>
                <c:pt idx="34">
                  <c:v>39.619999999999997</c:v>
                </c:pt>
                <c:pt idx="35">
                  <c:v>39.53</c:v>
                </c:pt>
                <c:pt idx="36">
                  <c:v>39.799999999999997</c:v>
                </c:pt>
                <c:pt idx="37">
                  <c:v>39.5</c:v>
                </c:pt>
                <c:pt idx="38">
                  <c:v>39.6</c:v>
                </c:pt>
                <c:pt idx="39">
                  <c:v>39.520000000000003</c:v>
                </c:pt>
                <c:pt idx="40">
                  <c:v>39.630000000000003</c:v>
                </c:pt>
                <c:pt idx="41">
                  <c:v>39.549999999999997</c:v>
                </c:pt>
                <c:pt idx="42">
                  <c:v>39.56</c:v>
                </c:pt>
                <c:pt idx="43">
                  <c:v>39.700000000000003</c:v>
                </c:pt>
                <c:pt idx="44">
                  <c:v>39.75</c:v>
                </c:pt>
                <c:pt idx="45">
                  <c:v>39.43</c:v>
                </c:pt>
                <c:pt idx="46">
                  <c:v>39.5</c:v>
                </c:pt>
                <c:pt idx="47">
                  <c:v>39.54</c:v>
                </c:pt>
                <c:pt idx="48">
                  <c:v>39.58</c:v>
                </c:pt>
                <c:pt idx="49">
                  <c:v>39.61</c:v>
                </c:pt>
                <c:pt idx="50">
                  <c:v>40.03</c:v>
                </c:pt>
              </c:numCache>
            </c:numRef>
          </c:val>
        </c:ser>
        <c:ser>
          <c:idx val="7"/>
          <c:order val="7"/>
          <c:tx>
            <c:strRef>
              <c:f>'Kозак и разбойники'!$J$21</c:f>
              <c:strCache>
                <c:ptCount val="1"/>
                <c:pt idx="0">
                  <c:v>Манило Денис</c:v>
                </c:pt>
              </c:strCache>
            </c:strRef>
          </c:tx>
          <c:marker>
            <c:symbol val="none"/>
          </c:marker>
          <c:cat>
            <c:numRef>
              <c:f>'Kозак и разбойники'!$B$22:$B$85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'Kозак и разбойники'!$J$22:$J$85</c:f>
              <c:numCache>
                <c:formatCode>0.00</c:formatCode>
                <c:ptCount val="64"/>
                <c:pt idx="0">
                  <c:v>40.76</c:v>
                </c:pt>
                <c:pt idx="1">
                  <c:v>40.29</c:v>
                </c:pt>
                <c:pt idx="2">
                  <c:v>40</c:v>
                </c:pt>
                <c:pt idx="3">
                  <c:v>39.979999999999997</c:v>
                </c:pt>
                <c:pt idx="4">
                  <c:v>39.909999999999997</c:v>
                </c:pt>
                <c:pt idx="5">
                  <c:v>39.89</c:v>
                </c:pt>
                <c:pt idx="6">
                  <c:v>39.840000000000003</c:v>
                </c:pt>
                <c:pt idx="7">
                  <c:v>39.909999999999997</c:v>
                </c:pt>
                <c:pt idx="8">
                  <c:v>39.83</c:v>
                </c:pt>
                <c:pt idx="9">
                  <c:v>39.85</c:v>
                </c:pt>
                <c:pt idx="10">
                  <c:v>39.85</c:v>
                </c:pt>
                <c:pt idx="11">
                  <c:v>39.869999999999997</c:v>
                </c:pt>
                <c:pt idx="12">
                  <c:v>39.93</c:v>
                </c:pt>
                <c:pt idx="13">
                  <c:v>39.799999999999997</c:v>
                </c:pt>
                <c:pt idx="14">
                  <c:v>39.94</c:v>
                </c:pt>
                <c:pt idx="15">
                  <c:v>39.840000000000003</c:v>
                </c:pt>
                <c:pt idx="16">
                  <c:v>39.81</c:v>
                </c:pt>
                <c:pt idx="17">
                  <c:v>39.81</c:v>
                </c:pt>
                <c:pt idx="18">
                  <c:v>39.9</c:v>
                </c:pt>
                <c:pt idx="19">
                  <c:v>40.479999999999997</c:v>
                </c:pt>
                <c:pt idx="20">
                  <c:v>40.590000000000003</c:v>
                </c:pt>
                <c:pt idx="21">
                  <c:v>41</c:v>
                </c:pt>
              </c:numCache>
            </c:numRef>
          </c:val>
        </c:ser>
        <c:marker val="1"/>
        <c:axId val="92042752"/>
        <c:axId val="92044288"/>
      </c:lineChart>
      <c:catAx>
        <c:axId val="92042752"/>
        <c:scaling>
          <c:orientation val="minMax"/>
        </c:scaling>
        <c:axPos val="b"/>
        <c:numFmt formatCode="General" sourceLinked="1"/>
        <c:majorTickMark val="none"/>
        <c:tickLblPos val="nextTo"/>
        <c:crossAx val="92044288"/>
        <c:crosses val="autoZero"/>
        <c:auto val="1"/>
        <c:lblAlgn val="ctr"/>
        <c:lblOffset val="100"/>
      </c:catAx>
      <c:valAx>
        <c:axId val="92044288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204275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KartFreedom!$C$20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KartFreedom!$C$21:$C$83</c:f>
              <c:numCache>
                <c:formatCode>0.00</c:formatCode>
                <c:ptCount val="63"/>
                <c:pt idx="0">
                  <c:v>43.84</c:v>
                </c:pt>
                <c:pt idx="1">
                  <c:v>40.450000000000003</c:v>
                </c:pt>
                <c:pt idx="2">
                  <c:v>40.14</c:v>
                </c:pt>
                <c:pt idx="3">
                  <c:v>40.03</c:v>
                </c:pt>
                <c:pt idx="4">
                  <c:v>42.34</c:v>
                </c:pt>
                <c:pt idx="5">
                  <c:v>40</c:v>
                </c:pt>
                <c:pt idx="6">
                  <c:v>39.82</c:v>
                </c:pt>
                <c:pt idx="7">
                  <c:v>39.93</c:v>
                </c:pt>
                <c:pt idx="8">
                  <c:v>39.799999999999997</c:v>
                </c:pt>
                <c:pt idx="9">
                  <c:v>40.590000000000003</c:v>
                </c:pt>
                <c:pt idx="10">
                  <c:v>39.72</c:v>
                </c:pt>
                <c:pt idx="11">
                  <c:v>39.74</c:v>
                </c:pt>
                <c:pt idx="12">
                  <c:v>39.72</c:v>
                </c:pt>
                <c:pt idx="13">
                  <c:v>39.869999999999997</c:v>
                </c:pt>
                <c:pt idx="14">
                  <c:v>39.68</c:v>
                </c:pt>
                <c:pt idx="15">
                  <c:v>39.71</c:v>
                </c:pt>
                <c:pt idx="16">
                  <c:v>39.81</c:v>
                </c:pt>
                <c:pt idx="17">
                  <c:v>39.86</c:v>
                </c:pt>
                <c:pt idx="18">
                  <c:v>39.72</c:v>
                </c:pt>
                <c:pt idx="19">
                  <c:v>39.78</c:v>
                </c:pt>
                <c:pt idx="20">
                  <c:v>39.94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KartFreedom!$D$20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KartFreedom!$B$21:$B$83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KartFreedom!$D$21:$D$83</c:f>
              <c:numCache>
                <c:formatCode>0.00</c:formatCode>
                <c:ptCount val="63"/>
                <c:pt idx="0">
                  <c:v>39.96</c:v>
                </c:pt>
                <c:pt idx="1">
                  <c:v>39.840000000000003</c:v>
                </c:pt>
                <c:pt idx="2">
                  <c:v>39.69</c:v>
                </c:pt>
                <c:pt idx="3">
                  <c:v>39.61</c:v>
                </c:pt>
                <c:pt idx="4">
                  <c:v>39.630000000000003</c:v>
                </c:pt>
                <c:pt idx="5">
                  <c:v>39.69</c:v>
                </c:pt>
                <c:pt idx="6">
                  <c:v>39.659999999999997</c:v>
                </c:pt>
                <c:pt idx="7">
                  <c:v>39.83</c:v>
                </c:pt>
                <c:pt idx="8">
                  <c:v>39.74</c:v>
                </c:pt>
                <c:pt idx="9">
                  <c:v>39.729999999999997</c:v>
                </c:pt>
                <c:pt idx="10">
                  <c:v>39.68</c:v>
                </c:pt>
                <c:pt idx="11">
                  <c:v>39.58</c:v>
                </c:pt>
                <c:pt idx="12">
                  <c:v>39.770000000000003</c:v>
                </c:pt>
                <c:pt idx="13">
                  <c:v>39.630000000000003</c:v>
                </c:pt>
                <c:pt idx="14">
                  <c:v>39.799999999999997</c:v>
                </c:pt>
                <c:pt idx="15">
                  <c:v>39.56</c:v>
                </c:pt>
                <c:pt idx="16">
                  <c:v>39.6</c:v>
                </c:pt>
                <c:pt idx="17">
                  <c:v>39.54</c:v>
                </c:pt>
                <c:pt idx="18">
                  <c:v>39.78</c:v>
                </c:pt>
                <c:pt idx="19">
                  <c:v>39.76</c:v>
                </c:pt>
                <c:pt idx="20">
                  <c:v>39.68</c:v>
                </c:pt>
                <c:pt idx="21">
                  <c:v>39.729999999999997</c:v>
                </c:pt>
                <c:pt idx="22">
                  <c:v>39.65</c:v>
                </c:pt>
                <c:pt idx="23">
                  <c:v>39.549999999999997</c:v>
                </c:pt>
                <c:pt idx="24">
                  <c:v>39.51</c:v>
                </c:pt>
                <c:pt idx="25">
                  <c:v>39.520000000000003</c:v>
                </c:pt>
                <c:pt idx="26">
                  <c:v>39.53</c:v>
                </c:pt>
                <c:pt idx="27">
                  <c:v>40.43</c:v>
                </c:pt>
                <c:pt idx="28">
                  <c:v>39.619999999999997</c:v>
                </c:pt>
                <c:pt idx="29">
                  <c:v>39.85</c:v>
                </c:pt>
                <c:pt idx="30">
                  <c:v>39.75</c:v>
                </c:pt>
                <c:pt idx="31">
                  <c:v>39.520000000000003</c:v>
                </c:pt>
                <c:pt idx="32">
                  <c:v>39.76</c:v>
                </c:pt>
                <c:pt idx="33">
                  <c:v>39.69</c:v>
                </c:pt>
                <c:pt idx="34">
                  <c:v>39.65</c:v>
                </c:pt>
                <c:pt idx="35">
                  <c:v>39.880000000000003</c:v>
                </c:pt>
                <c:pt idx="36">
                  <c:v>39.86</c:v>
                </c:pt>
                <c:pt idx="37">
                  <c:v>39.57</c:v>
                </c:pt>
                <c:pt idx="38">
                  <c:v>39.590000000000003</c:v>
                </c:pt>
                <c:pt idx="39">
                  <c:v>39.78</c:v>
                </c:pt>
                <c:pt idx="40">
                  <c:v>39.619999999999997</c:v>
                </c:pt>
                <c:pt idx="41">
                  <c:v>39.729999999999997</c:v>
                </c:pt>
                <c:pt idx="42">
                  <c:v>39.64</c:v>
                </c:pt>
                <c:pt idx="43">
                  <c:v>39.57</c:v>
                </c:pt>
                <c:pt idx="44">
                  <c:v>39.57</c:v>
                </c:pt>
                <c:pt idx="45">
                  <c:v>39.57</c:v>
                </c:pt>
                <c:pt idx="46">
                  <c:v>39.82</c:v>
                </c:pt>
                <c:pt idx="47">
                  <c:v>39.549999999999997</c:v>
                </c:pt>
                <c:pt idx="48">
                  <c:v>39.51</c:v>
                </c:pt>
                <c:pt idx="49">
                  <c:v>39.78</c:v>
                </c:pt>
                <c:pt idx="50">
                  <c:v>39.700000000000003</c:v>
                </c:pt>
                <c:pt idx="51">
                  <c:v>39.49</c:v>
                </c:pt>
                <c:pt idx="52">
                  <c:v>39.61</c:v>
                </c:pt>
                <c:pt idx="53">
                  <c:v>39.4</c:v>
                </c:pt>
                <c:pt idx="54">
                  <c:v>39.83</c:v>
                </c:pt>
                <c:pt idx="55">
                  <c:v>39.630000000000003</c:v>
                </c:pt>
                <c:pt idx="56">
                  <c:v>39.5</c:v>
                </c:pt>
                <c:pt idx="57" formatCode="General">
                  <c:v>39.72</c:v>
                </c:pt>
                <c:pt idx="58" formatCode="General">
                  <c:v>39.57</c:v>
                </c:pt>
                <c:pt idx="59" formatCode="General">
                  <c:v>39.47</c:v>
                </c:pt>
                <c:pt idx="60" formatCode="General">
                  <c:v>39.56</c:v>
                </c:pt>
                <c:pt idx="61" formatCode="General">
                  <c:v>39.65</c:v>
                </c:pt>
                <c:pt idx="62" formatCode="General">
                  <c:v>39.89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KartFreedom!$E$20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KartFreedom!$E$21:$E$83</c:f>
              <c:numCache>
                <c:formatCode>0.00</c:formatCode>
                <c:ptCount val="63"/>
                <c:pt idx="0">
                  <c:v>40.020000000000003</c:v>
                </c:pt>
                <c:pt idx="1">
                  <c:v>40.03</c:v>
                </c:pt>
                <c:pt idx="2">
                  <c:v>40.119999999999997</c:v>
                </c:pt>
                <c:pt idx="3">
                  <c:v>39.979999999999997</c:v>
                </c:pt>
                <c:pt idx="4">
                  <c:v>39.96</c:v>
                </c:pt>
                <c:pt idx="5">
                  <c:v>39.86</c:v>
                </c:pt>
                <c:pt idx="6">
                  <c:v>39.979999999999997</c:v>
                </c:pt>
                <c:pt idx="7">
                  <c:v>39.9</c:v>
                </c:pt>
                <c:pt idx="8">
                  <c:v>39.96</c:v>
                </c:pt>
                <c:pt idx="9">
                  <c:v>39.92</c:v>
                </c:pt>
                <c:pt idx="10">
                  <c:v>39.94</c:v>
                </c:pt>
                <c:pt idx="11">
                  <c:v>40.03</c:v>
                </c:pt>
                <c:pt idx="12">
                  <c:v>39.93</c:v>
                </c:pt>
                <c:pt idx="13">
                  <c:v>39.92</c:v>
                </c:pt>
                <c:pt idx="14">
                  <c:v>39.979999999999997</c:v>
                </c:pt>
                <c:pt idx="15">
                  <c:v>39.97</c:v>
                </c:pt>
                <c:pt idx="16">
                  <c:v>39.9</c:v>
                </c:pt>
                <c:pt idx="17">
                  <c:v>39.79</c:v>
                </c:pt>
                <c:pt idx="18">
                  <c:v>40.28</c:v>
                </c:pt>
                <c:pt idx="19">
                  <c:v>39.840000000000003</c:v>
                </c:pt>
                <c:pt idx="20">
                  <c:v>39.979999999999997</c:v>
                </c:pt>
                <c:pt idx="21">
                  <c:v>40.06</c:v>
                </c:pt>
                <c:pt idx="22">
                  <c:v>39.82</c:v>
                </c:pt>
                <c:pt idx="23">
                  <c:v>39.92</c:v>
                </c:pt>
                <c:pt idx="24">
                  <c:v>40.07</c:v>
                </c:pt>
                <c:pt idx="25">
                  <c:v>39.83</c:v>
                </c:pt>
                <c:pt idx="26">
                  <c:v>39.89</c:v>
                </c:pt>
                <c:pt idx="27">
                  <c:v>39.9</c:v>
                </c:pt>
                <c:pt idx="28">
                  <c:v>39.92</c:v>
                </c:pt>
                <c:pt idx="29">
                  <c:v>39.94</c:v>
                </c:pt>
                <c:pt idx="30">
                  <c:v>40.03</c:v>
                </c:pt>
                <c:pt idx="31">
                  <c:v>39.97</c:v>
                </c:pt>
                <c:pt idx="32">
                  <c:v>39.96</c:v>
                </c:pt>
                <c:pt idx="33">
                  <c:v>40.159999999999997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KartFreedom!$F$20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KartFreedom!$F$21:$F$83</c:f>
              <c:numCache>
                <c:formatCode>0.00</c:formatCode>
                <c:ptCount val="63"/>
                <c:pt idx="0">
                  <c:v>40.46</c:v>
                </c:pt>
                <c:pt idx="1">
                  <c:v>40.729999999999997</c:v>
                </c:pt>
                <c:pt idx="2">
                  <c:v>40.130000000000003</c:v>
                </c:pt>
                <c:pt idx="3">
                  <c:v>40.29</c:v>
                </c:pt>
                <c:pt idx="4">
                  <c:v>39.950000000000003</c:v>
                </c:pt>
                <c:pt idx="5">
                  <c:v>40.049999999999997</c:v>
                </c:pt>
                <c:pt idx="6">
                  <c:v>40.33</c:v>
                </c:pt>
                <c:pt idx="7">
                  <c:v>40.07</c:v>
                </c:pt>
                <c:pt idx="8">
                  <c:v>40.11</c:v>
                </c:pt>
                <c:pt idx="9">
                  <c:v>40.229999999999997</c:v>
                </c:pt>
                <c:pt idx="10">
                  <c:v>40.299999999999997</c:v>
                </c:pt>
                <c:pt idx="11">
                  <c:v>40.17</c:v>
                </c:pt>
                <c:pt idx="12">
                  <c:v>40.07</c:v>
                </c:pt>
                <c:pt idx="13">
                  <c:v>40.21</c:v>
                </c:pt>
                <c:pt idx="14">
                  <c:v>40.15</c:v>
                </c:pt>
                <c:pt idx="15">
                  <c:v>40.4</c:v>
                </c:pt>
                <c:pt idx="16">
                  <c:v>40.25</c:v>
                </c:pt>
                <c:pt idx="17">
                  <c:v>40.28</c:v>
                </c:pt>
                <c:pt idx="18">
                  <c:v>40.090000000000003</c:v>
                </c:pt>
                <c:pt idx="19">
                  <c:v>40.17</c:v>
                </c:pt>
                <c:pt idx="20">
                  <c:v>40.32</c:v>
                </c:pt>
                <c:pt idx="21">
                  <c:v>40.26</c:v>
                </c:pt>
                <c:pt idx="22">
                  <c:v>40.22</c:v>
                </c:pt>
                <c:pt idx="23">
                  <c:v>39.99</c:v>
                </c:pt>
                <c:pt idx="24">
                  <c:v>40.15</c:v>
                </c:pt>
                <c:pt idx="25">
                  <c:v>40.32</c:v>
                </c:pt>
                <c:pt idx="26">
                  <c:v>40.25</c:v>
                </c:pt>
                <c:pt idx="27">
                  <c:v>40.159999999999997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KartFreedom!$G$20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KartFreedom!$G$21:$G$83</c:f>
              <c:numCache>
                <c:formatCode>0.00</c:formatCode>
                <c:ptCount val="63"/>
                <c:pt idx="0">
                  <c:v>39.79</c:v>
                </c:pt>
                <c:pt idx="1">
                  <c:v>39.97</c:v>
                </c:pt>
                <c:pt idx="2">
                  <c:v>39.46</c:v>
                </c:pt>
                <c:pt idx="3">
                  <c:v>39.82</c:v>
                </c:pt>
                <c:pt idx="4">
                  <c:v>39.53</c:v>
                </c:pt>
                <c:pt idx="5">
                  <c:v>39.67</c:v>
                </c:pt>
                <c:pt idx="6">
                  <c:v>39.630000000000003</c:v>
                </c:pt>
                <c:pt idx="7">
                  <c:v>39.64</c:v>
                </c:pt>
                <c:pt idx="8">
                  <c:v>39.69</c:v>
                </c:pt>
                <c:pt idx="9">
                  <c:v>39.979999999999997</c:v>
                </c:pt>
                <c:pt idx="10">
                  <c:v>39.56</c:v>
                </c:pt>
                <c:pt idx="11">
                  <c:v>39.68</c:v>
                </c:pt>
                <c:pt idx="12">
                  <c:v>39.770000000000003</c:v>
                </c:pt>
                <c:pt idx="13">
                  <c:v>39.58</c:v>
                </c:pt>
                <c:pt idx="14">
                  <c:v>39.520000000000003</c:v>
                </c:pt>
                <c:pt idx="15">
                  <c:v>39.85</c:v>
                </c:pt>
                <c:pt idx="16">
                  <c:v>39.619999999999997</c:v>
                </c:pt>
                <c:pt idx="17">
                  <c:v>39.630000000000003</c:v>
                </c:pt>
                <c:pt idx="18">
                  <c:v>39.42</c:v>
                </c:pt>
                <c:pt idx="19">
                  <c:v>39.6</c:v>
                </c:pt>
                <c:pt idx="20">
                  <c:v>39.590000000000003</c:v>
                </c:pt>
                <c:pt idx="21">
                  <c:v>40.01</c:v>
                </c:pt>
                <c:pt idx="22">
                  <c:v>39.83</c:v>
                </c:pt>
                <c:pt idx="23">
                  <c:v>39.68</c:v>
                </c:pt>
                <c:pt idx="24">
                  <c:v>39.56</c:v>
                </c:pt>
                <c:pt idx="25">
                  <c:v>39.61</c:v>
                </c:pt>
                <c:pt idx="26">
                  <c:v>39.67</c:v>
                </c:pt>
                <c:pt idx="27">
                  <c:v>39.659999999999997</c:v>
                </c:pt>
                <c:pt idx="28">
                  <c:v>39.619999999999997</c:v>
                </c:pt>
                <c:pt idx="29">
                  <c:v>39.659999999999997</c:v>
                </c:pt>
                <c:pt idx="30">
                  <c:v>39.49</c:v>
                </c:pt>
                <c:pt idx="31">
                  <c:v>39.42</c:v>
                </c:pt>
                <c:pt idx="32">
                  <c:v>39.549999999999997</c:v>
                </c:pt>
                <c:pt idx="33">
                  <c:v>39.58</c:v>
                </c:pt>
                <c:pt idx="34">
                  <c:v>39.72</c:v>
                </c:pt>
                <c:pt idx="35">
                  <c:v>40.75</c:v>
                </c:pt>
                <c:pt idx="36">
                  <c:v>39.67</c:v>
                </c:pt>
                <c:pt idx="37">
                  <c:v>39.51</c:v>
                </c:pt>
                <c:pt idx="38">
                  <c:v>39.450000000000003</c:v>
                </c:pt>
                <c:pt idx="39">
                  <c:v>39.68</c:v>
                </c:pt>
                <c:pt idx="40">
                  <c:v>39.61</c:v>
                </c:pt>
                <c:pt idx="41">
                  <c:v>39.880000000000003</c:v>
                </c:pt>
                <c:pt idx="42">
                  <c:v>39.58</c:v>
                </c:pt>
                <c:pt idx="43">
                  <c:v>39.86</c:v>
                </c:pt>
                <c:pt idx="44">
                  <c:v>39.799999999999997</c:v>
                </c:pt>
                <c:pt idx="45">
                  <c:v>39.61</c:v>
                </c:pt>
                <c:pt idx="46">
                  <c:v>39.65</c:v>
                </c:pt>
                <c:pt idx="47">
                  <c:v>39.67</c:v>
                </c:pt>
                <c:pt idx="48">
                  <c:v>39.869999999999997</c:v>
                </c:pt>
                <c:pt idx="49">
                  <c:v>42.21</c:v>
                </c:pt>
                <c:pt idx="50">
                  <c:v>39.97</c:v>
                </c:pt>
                <c:pt idx="51">
                  <c:v>39.6</c:v>
                </c:pt>
                <c:pt idx="52">
                  <c:v>39.81</c:v>
                </c:pt>
                <c:pt idx="53">
                  <c:v>39.78</c:v>
                </c:pt>
                <c:pt idx="54">
                  <c:v>39.67</c:v>
                </c:pt>
                <c:pt idx="55">
                  <c:v>39.79</c:v>
                </c:pt>
                <c:pt idx="56">
                  <c:v>40.47</c:v>
                </c:pt>
                <c:pt idx="57" formatCode="General">
                  <c:v>42.25</c:v>
                </c:pt>
                <c:pt idx="58" formatCode="General">
                  <c:v>40.49</c:v>
                </c:pt>
                <c:pt idx="59" formatCode="General">
                  <c:v>39.869999999999997</c:v>
                </c:pt>
                <c:pt idx="60" formatCode="General">
                  <c:v>39.880000000000003</c:v>
                </c:pt>
              </c:numCache>
            </c:numRef>
          </c:val>
        </c:ser>
        <c:ser>
          <c:idx val="5"/>
          <c:order val="5"/>
          <c:tx>
            <c:strRef>
              <c:f>KartFreedom!$H$20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KartFreedom!$H$21:$H$83</c:f>
              <c:numCache>
                <c:formatCode>0.00</c:formatCode>
                <c:ptCount val="63"/>
                <c:pt idx="0">
                  <c:v>40</c:v>
                </c:pt>
                <c:pt idx="1">
                  <c:v>39.979999999999997</c:v>
                </c:pt>
                <c:pt idx="2">
                  <c:v>40.01</c:v>
                </c:pt>
                <c:pt idx="3">
                  <c:v>39.75</c:v>
                </c:pt>
                <c:pt idx="4">
                  <c:v>39.74</c:v>
                </c:pt>
                <c:pt idx="5">
                  <c:v>39.85</c:v>
                </c:pt>
                <c:pt idx="6">
                  <c:v>39.83</c:v>
                </c:pt>
                <c:pt idx="7">
                  <c:v>39.799999999999997</c:v>
                </c:pt>
                <c:pt idx="8">
                  <c:v>39.72</c:v>
                </c:pt>
                <c:pt idx="9">
                  <c:v>39.799999999999997</c:v>
                </c:pt>
                <c:pt idx="10">
                  <c:v>39.74</c:v>
                </c:pt>
                <c:pt idx="11">
                  <c:v>39.78</c:v>
                </c:pt>
                <c:pt idx="12">
                  <c:v>39.79</c:v>
                </c:pt>
                <c:pt idx="13">
                  <c:v>39.72</c:v>
                </c:pt>
                <c:pt idx="14">
                  <c:v>39.74</c:v>
                </c:pt>
                <c:pt idx="15">
                  <c:v>39.71</c:v>
                </c:pt>
                <c:pt idx="16">
                  <c:v>39.770000000000003</c:v>
                </c:pt>
                <c:pt idx="17">
                  <c:v>39.78</c:v>
                </c:pt>
                <c:pt idx="18">
                  <c:v>39.76</c:v>
                </c:pt>
                <c:pt idx="19">
                  <c:v>39.700000000000003</c:v>
                </c:pt>
                <c:pt idx="20">
                  <c:v>39.840000000000003</c:v>
                </c:pt>
                <c:pt idx="21">
                  <c:v>39.799999999999997</c:v>
                </c:pt>
                <c:pt idx="22">
                  <c:v>39.799999999999997</c:v>
                </c:pt>
                <c:pt idx="23">
                  <c:v>39.869999999999997</c:v>
                </c:pt>
                <c:pt idx="24">
                  <c:v>39.81</c:v>
                </c:pt>
                <c:pt idx="25">
                  <c:v>39.83</c:v>
                </c:pt>
                <c:pt idx="26">
                  <c:v>39.729999999999997</c:v>
                </c:pt>
                <c:pt idx="27">
                  <c:v>39.729999999999997</c:v>
                </c:pt>
                <c:pt idx="28">
                  <c:v>39.78</c:v>
                </c:pt>
                <c:pt idx="29">
                  <c:v>39.869999999999997</c:v>
                </c:pt>
                <c:pt idx="30">
                  <c:v>39.79</c:v>
                </c:pt>
                <c:pt idx="31">
                  <c:v>39.72</c:v>
                </c:pt>
                <c:pt idx="32">
                  <c:v>39.81</c:v>
                </c:pt>
                <c:pt idx="33">
                  <c:v>39.89</c:v>
                </c:pt>
                <c:pt idx="34">
                  <c:v>39.869999999999997</c:v>
                </c:pt>
                <c:pt idx="35">
                  <c:v>39.85</c:v>
                </c:pt>
                <c:pt idx="36">
                  <c:v>39.840000000000003</c:v>
                </c:pt>
                <c:pt idx="37">
                  <c:v>39.78</c:v>
                </c:pt>
                <c:pt idx="38">
                  <c:v>39.72</c:v>
                </c:pt>
                <c:pt idx="39">
                  <c:v>39.81</c:v>
                </c:pt>
                <c:pt idx="40">
                  <c:v>39.94</c:v>
                </c:pt>
                <c:pt idx="41">
                  <c:v>39.89</c:v>
                </c:pt>
                <c:pt idx="42">
                  <c:v>39.74</c:v>
                </c:pt>
                <c:pt idx="43">
                  <c:v>39.770000000000003</c:v>
                </c:pt>
                <c:pt idx="44">
                  <c:v>39.9</c:v>
                </c:pt>
              </c:numCache>
            </c:numRef>
          </c:val>
        </c:ser>
        <c:ser>
          <c:idx val="6"/>
          <c:order val="6"/>
          <c:tx>
            <c:strRef>
              <c:f>KartFreedom!$I$20</c:f>
              <c:strCache>
                <c:ptCount val="1"/>
                <c:pt idx="0">
                  <c:v>Паненко Женя</c:v>
                </c:pt>
              </c:strCache>
            </c:strRef>
          </c:tx>
          <c:marker>
            <c:symbol val="none"/>
          </c:marker>
          <c:cat>
            <c:numRef>
              <c:f>KartFreedom!$B$21:$B$83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KartFreedom!$I$21:$I$83</c:f>
              <c:numCache>
                <c:formatCode>General</c:formatCode>
                <c:ptCount val="63"/>
                <c:pt idx="0">
                  <c:v>39.729999999999997</c:v>
                </c:pt>
                <c:pt idx="1">
                  <c:v>39.69</c:v>
                </c:pt>
                <c:pt idx="2">
                  <c:v>39.65</c:v>
                </c:pt>
                <c:pt idx="3">
                  <c:v>39.92</c:v>
                </c:pt>
                <c:pt idx="4">
                  <c:v>39.64</c:v>
                </c:pt>
                <c:pt idx="5">
                  <c:v>39.85</c:v>
                </c:pt>
                <c:pt idx="6">
                  <c:v>39.869999999999997</c:v>
                </c:pt>
                <c:pt idx="7">
                  <c:v>39.78</c:v>
                </c:pt>
                <c:pt idx="8">
                  <c:v>39.69</c:v>
                </c:pt>
                <c:pt idx="9">
                  <c:v>39.590000000000003</c:v>
                </c:pt>
                <c:pt idx="10">
                  <c:v>39.69</c:v>
                </c:pt>
                <c:pt idx="11">
                  <c:v>39.72</c:v>
                </c:pt>
                <c:pt idx="12">
                  <c:v>39.74</c:v>
                </c:pt>
                <c:pt idx="13">
                  <c:v>39.92</c:v>
                </c:pt>
                <c:pt idx="14">
                  <c:v>39.68</c:v>
                </c:pt>
                <c:pt idx="15">
                  <c:v>39.729999999999997</c:v>
                </c:pt>
                <c:pt idx="16">
                  <c:v>39.74</c:v>
                </c:pt>
                <c:pt idx="17">
                  <c:v>40.130000000000003</c:v>
                </c:pt>
                <c:pt idx="18">
                  <c:v>39.74</c:v>
                </c:pt>
                <c:pt idx="19">
                  <c:v>39.78</c:v>
                </c:pt>
                <c:pt idx="20">
                  <c:v>39.65</c:v>
                </c:pt>
                <c:pt idx="21">
                  <c:v>39.68</c:v>
                </c:pt>
                <c:pt idx="22">
                  <c:v>39.69</c:v>
                </c:pt>
                <c:pt idx="23">
                  <c:v>39.76</c:v>
                </c:pt>
                <c:pt idx="24">
                  <c:v>39.6</c:v>
                </c:pt>
                <c:pt idx="25">
                  <c:v>39.72</c:v>
                </c:pt>
                <c:pt idx="26">
                  <c:v>39.69</c:v>
                </c:pt>
                <c:pt idx="27">
                  <c:v>39.94</c:v>
                </c:pt>
                <c:pt idx="28">
                  <c:v>39.68</c:v>
                </c:pt>
                <c:pt idx="29">
                  <c:v>39.64</c:v>
                </c:pt>
                <c:pt idx="30">
                  <c:v>39.68</c:v>
                </c:pt>
                <c:pt idx="31">
                  <c:v>39.520000000000003</c:v>
                </c:pt>
                <c:pt idx="32">
                  <c:v>39.659999999999997</c:v>
                </c:pt>
                <c:pt idx="33">
                  <c:v>39.81</c:v>
                </c:pt>
                <c:pt idx="34">
                  <c:v>39.68</c:v>
                </c:pt>
                <c:pt idx="35">
                  <c:v>39.75</c:v>
                </c:pt>
                <c:pt idx="36">
                  <c:v>39.75</c:v>
                </c:pt>
                <c:pt idx="37">
                  <c:v>39.61</c:v>
                </c:pt>
                <c:pt idx="38">
                  <c:v>39.72</c:v>
                </c:pt>
                <c:pt idx="39">
                  <c:v>39.74</c:v>
                </c:pt>
                <c:pt idx="40">
                  <c:v>39.68</c:v>
                </c:pt>
              </c:numCache>
            </c:numRef>
          </c:val>
        </c:ser>
        <c:ser>
          <c:idx val="7"/>
          <c:order val="7"/>
          <c:tx>
            <c:strRef>
              <c:f>KartFreedom!$J$20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chemeClr val="bg1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KartFreedom!$B$21:$B$83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KartFreedom!$J$21:$J$83</c:f>
              <c:numCache>
                <c:formatCode>General</c:formatCode>
                <c:ptCount val="63"/>
                <c:pt idx="0">
                  <c:v>39.880000000000003</c:v>
                </c:pt>
                <c:pt idx="1">
                  <c:v>39.630000000000003</c:v>
                </c:pt>
                <c:pt idx="2">
                  <c:v>39.619999999999997</c:v>
                </c:pt>
                <c:pt idx="3">
                  <c:v>39.69</c:v>
                </c:pt>
                <c:pt idx="4">
                  <c:v>39.56</c:v>
                </c:pt>
                <c:pt idx="5">
                  <c:v>39.619999999999997</c:v>
                </c:pt>
                <c:pt idx="6">
                  <c:v>39.74</c:v>
                </c:pt>
                <c:pt idx="7">
                  <c:v>39.54</c:v>
                </c:pt>
                <c:pt idx="8">
                  <c:v>39.56</c:v>
                </c:pt>
                <c:pt idx="9">
                  <c:v>39.619999999999997</c:v>
                </c:pt>
                <c:pt idx="10">
                  <c:v>39.61</c:v>
                </c:pt>
                <c:pt idx="11">
                  <c:v>39.69</c:v>
                </c:pt>
                <c:pt idx="12">
                  <c:v>40.409999999999997</c:v>
                </c:pt>
                <c:pt idx="13">
                  <c:v>39.61</c:v>
                </c:pt>
                <c:pt idx="14">
                  <c:v>39.700000000000003</c:v>
                </c:pt>
                <c:pt idx="15">
                  <c:v>39.65</c:v>
                </c:pt>
                <c:pt idx="16">
                  <c:v>39.630000000000003</c:v>
                </c:pt>
                <c:pt idx="17">
                  <c:v>39.68</c:v>
                </c:pt>
                <c:pt idx="18">
                  <c:v>39.72</c:v>
                </c:pt>
                <c:pt idx="19">
                  <c:v>39.700000000000003</c:v>
                </c:pt>
                <c:pt idx="20">
                  <c:v>40.25</c:v>
                </c:pt>
                <c:pt idx="21">
                  <c:v>39.94</c:v>
                </c:pt>
                <c:pt idx="22">
                  <c:v>39.5</c:v>
                </c:pt>
                <c:pt idx="23">
                  <c:v>39.67</c:v>
                </c:pt>
                <c:pt idx="24">
                  <c:v>39.93</c:v>
                </c:pt>
                <c:pt idx="25">
                  <c:v>39.659999999999997</c:v>
                </c:pt>
                <c:pt idx="26">
                  <c:v>39.619999999999997</c:v>
                </c:pt>
                <c:pt idx="27">
                  <c:v>39.630000000000003</c:v>
                </c:pt>
                <c:pt idx="28">
                  <c:v>39.61</c:v>
                </c:pt>
                <c:pt idx="29">
                  <c:v>39.549999999999997</c:v>
                </c:pt>
                <c:pt idx="30">
                  <c:v>41.16</c:v>
                </c:pt>
                <c:pt idx="31">
                  <c:v>39.69</c:v>
                </c:pt>
                <c:pt idx="32">
                  <c:v>39.56</c:v>
                </c:pt>
                <c:pt idx="33">
                  <c:v>39.53</c:v>
                </c:pt>
                <c:pt idx="34">
                  <c:v>39.61</c:v>
                </c:pt>
                <c:pt idx="35">
                  <c:v>39.65</c:v>
                </c:pt>
                <c:pt idx="36">
                  <c:v>39.6</c:v>
                </c:pt>
                <c:pt idx="37">
                  <c:v>39.520000000000003</c:v>
                </c:pt>
                <c:pt idx="38">
                  <c:v>39.72</c:v>
                </c:pt>
                <c:pt idx="39">
                  <c:v>39.869999999999997</c:v>
                </c:pt>
                <c:pt idx="40">
                  <c:v>39.619999999999997</c:v>
                </c:pt>
                <c:pt idx="41">
                  <c:v>39.729999999999997</c:v>
                </c:pt>
                <c:pt idx="42">
                  <c:v>40.5</c:v>
                </c:pt>
                <c:pt idx="43">
                  <c:v>40.61</c:v>
                </c:pt>
                <c:pt idx="44">
                  <c:v>41.07</c:v>
                </c:pt>
              </c:numCache>
            </c:numRef>
          </c:val>
        </c:ser>
        <c:marker val="1"/>
        <c:axId val="121809536"/>
        <c:axId val="121835904"/>
      </c:lineChart>
      <c:catAx>
        <c:axId val="121809536"/>
        <c:scaling>
          <c:orientation val="minMax"/>
        </c:scaling>
        <c:axPos val="b"/>
        <c:numFmt formatCode="General" sourceLinked="1"/>
        <c:majorTickMark val="none"/>
        <c:tickLblPos val="nextTo"/>
        <c:crossAx val="121835904"/>
        <c:crosses val="autoZero"/>
        <c:auto val="1"/>
        <c:lblAlgn val="ctr"/>
        <c:lblOffset val="100"/>
      </c:catAx>
      <c:valAx>
        <c:axId val="121835904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2180953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NSJ!$C$20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NSJ!$B$21:$B$84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NSJ!$C$21:$C$84</c:f>
              <c:numCache>
                <c:formatCode>0.00</c:formatCode>
                <c:ptCount val="64"/>
                <c:pt idx="0">
                  <c:v>42.7</c:v>
                </c:pt>
                <c:pt idx="1">
                  <c:v>42.05</c:v>
                </c:pt>
                <c:pt idx="2">
                  <c:v>40.700000000000003</c:v>
                </c:pt>
                <c:pt idx="3">
                  <c:v>39.840000000000003</c:v>
                </c:pt>
                <c:pt idx="4">
                  <c:v>42.25</c:v>
                </c:pt>
                <c:pt idx="5">
                  <c:v>41.42</c:v>
                </c:pt>
                <c:pt idx="6">
                  <c:v>40.22</c:v>
                </c:pt>
                <c:pt idx="7">
                  <c:v>39.869999999999997</c:v>
                </c:pt>
                <c:pt idx="8">
                  <c:v>40.29</c:v>
                </c:pt>
                <c:pt idx="9">
                  <c:v>39.61</c:v>
                </c:pt>
                <c:pt idx="10">
                  <c:v>39.72</c:v>
                </c:pt>
                <c:pt idx="11">
                  <c:v>41.29</c:v>
                </c:pt>
                <c:pt idx="12">
                  <c:v>39.880000000000003</c:v>
                </c:pt>
                <c:pt idx="13">
                  <c:v>39.880000000000003</c:v>
                </c:pt>
                <c:pt idx="14">
                  <c:v>39.799999999999997</c:v>
                </c:pt>
                <c:pt idx="15">
                  <c:v>40.24</c:v>
                </c:pt>
                <c:pt idx="16">
                  <c:v>39.659999999999997</c:v>
                </c:pt>
                <c:pt idx="17">
                  <c:v>39.619999999999997</c:v>
                </c:pt>
                <c:pt idx="18">
                  <c:v>39.72</c:v>
                </c:pt>
                <c:pt idx="19">
                  <c:v>39.67</c:v>
                </c:pt>
                <c:pt idx="20">
                  <c:v>39.659999999999997</c:v>
                </c:pt>
                <c:pt idx="21">
                  <c:v>39.79</c:v>
                </c:pt>
                <c:pt idx="22">
                  <c:v>39.590000000000003</c:v>
                </c:pt>
                <c:pt idx="23">
                  <c:v>40.03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6">
                  <a:lumMod val="40000"/>
                  <a:lumOff val="60000"/>
                </a:schemeClr>
              </a:solidFill>
            </a:ln>
          </c:spPr>
          <c:marker>
            <c:symbol val="none"/>
          </c:marker>
          <c:cat>
            <c:numRef>
              <c:f>NSJ!$B$21:$B$84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NSJ!$D$21:$D$84</c:f>
              <c:numCache>
                <c:formatCode>0.00</c:formatCode>
                <c:ptCount val="64"/>
                <c:pt idx="0">
                  <c:v>39.76</c:v>
                </c:pt>
                <c:pt idx="1">
                  <c:v>39.93</c:v>
                </c:pt>
                <c:pt idx="2">
                  <c:v>39.869999999999997</c:v>
                </c:pt>
                <c:pt idx="3">
                  <c:v>39.93</c:v>
                </c:pt>
                <c:pt idx="4">
                  <c:v>40.229999999999997</c:v>
                </c:pt>
                <c:pt idx="5">
                  <c:v>39.81</c:v>
                </c:pt>
                <c:pt idx="6">
                  <c:v>39.97</c:v>
                </c:pt>
                <c:pt idx="7">
                  <c:v>39.700000000000003</c:v>
                </c:pt>
                <c:pt idx="8">
                  <c:v>39.6</c:v>
                </c:pt>
                <c:pt idx="9">
                  <c:v>39.85</c:v>
                </c:pt>
                <c:pt idx="10">
                  <c:v>39.700000000000003</c:v>
                </c:pt>
                <c:pt idx="11">
                  <c:v>39.71</c:v>
                </c:pt>
                <c:pt idx="12">
                  <c:v>39.68</c:v>
                </c:pt>
                <c:pt idx="13">
                  <c:v>40</c:v>
                </c:pt>
                <c:pt idx="14">
                  <c:v>40.08</c:v>
                </c:pt>
                <c:pt idx="15">
                  <c:v>40.08</c:v>
                </c:pt>
                <c:pt idx="16">
                  <c:v>40.99</c:v>
                </c:pt>
                <c:pt idx="17">
                  <c:v>40.15</c:v>
                </c:pt>
                <c:pt idx="18">
                  <c:v>39.82</c:v>
                </c:pt>
                <c:pt idx="19">
                  <c:v>39.799999999999997</c:v>
                </c:pt>
                <c:pt idx="20">
                  <c:v>39.700000000000003</c:v>
                </c:pt>
                <c:pt idx="21">
                  <c:v>39.630000000000003</c:v>
                </c:pt>
                <c:pt idx="22">
                  <c:v>39.619999999999997</c:v>
                </c:pt>
                <c:pt idx="23">
                  <c:v>39.9</c:v>
                </c:pt>
                <c:pt idx="24">
                  <c:v>39.96</c:v>
                </c:pt>
                <c:pt idx="25">
                  <c:v>40.44</c:v>
                </c:pt>
                <c:pt idx="26">
                  <c:v>39.83</c:v>
                </c:pt>
                <c:pt idx="27">
                  <c:v>40.1</c:v>
                </c:pt>
                <c:pt idx="28">
                  <c:v>39.590000000000003</c:v>
                </c:pt>
                <c:pt idx="29">
                  <c:v>39.799999999999997</c:v>
                </c:pt>
                <c:pt idx="30">
                  <c:v>39.71</c:v>
                </c:pt>
                <c:pt idx="31">
                  <c:v>40.369999999999997</c:v>
                </c:pt>
                <c:pt idx="32">
                  <c:v>39.86</c:v>
                </c:pt>
                <c:pt idx="33">
                  <c:v>39.83</c:v>
                </c:pt>
                <c:pt idx="34">
                  <c:v>39.86</c:v>
                </c:pt>
                <c:pt idx="35">
                  <c:v>39.880000000000003</c:v>
                </c:pt>
                <c:pt idx="36">
                  <c:v>39.72</c:v>
                </c:pt>
                <c:pt idx="37">
                  <c:v>39.76</c:v>
                </c:pt>
                <c:pt idx="38">
                  <c:v>39.72</c:v>
                </c:pt>
                <c:pt idx="39">
                  <c:v>39.56</c:v>
                </c:pt>
                <c:pt idx="40">
                  <c:v>39.79</c:v>
                </c:pt>
                <c:pt idx="41">
                  <c:v>39.770000000000003</c:v>
                </c:pt>
                <c:pt idx="42">
                  <c:v>39.82</c:v>
                </c:pt>
                <c:pt idx="43">
                  <c:v>39.68</c:v>
                </c:pt>
                <c:pt idx="44">
                  <c:v>39.78</c:v>
                </c:pt>
                <c:pt idx="45">
                  <c:v>39.71</c:v>
                </c:pt>
                <c:pt idx="46">
                  <c:v>39.700000000000003</c:v>
                </c:pt>
                <c:pt idx="47">
                  <c:v>39.590000000000003</c:v>
                </c:pt>
                <c:pt idx="48">
                  <c:v>39.619999999999997</c:v>
                </c:pt>
                <c:pt idx="49">
                  <c:v>39.65</c:v>
                </c:pt>
                <c:pt idx="50">
                  <c:v>39.6</c:v>
                </c:pt>
                <c:pt idx="51">
                  <c:v>39.729999999999997</c:v>
                </c:pt>
                <c:pt idx="52">
                  <c:v>39.67</c:v>
                </c:pt>
                <c:pt idx="53">
                  <c:v>39.79</c:v>
                </c:pt>
                <c:pt idx="54">
                  <c:v>40.659999999999997</c:v>
                </c:pt>
                <c:pt idx="55">
                  <c:v>39.799999999999997</c:v>
                </c:pt>
                <c:pt idx="56">
                  <c:v>39.68</c:v>
                </c:pt>
                <c:pt idx="57" formatCode="General">
                  <c:v>39.65</c:v>
                </c:pt>
                <c:pt idx="58" formatCode="General">
                  <c:v>39.65</c:v>
                </c:pt>
                <c:pt idx="59" formatCode="General">
                  <c:v>39.53</c:v>
                </c:pt>
                <c:pt idx="60" formatCode="General">
                  <c:v>39.71</c:v>
                </c:pt>
                <c:pt idx="61" formatCode="General">
                  <c:v>39.72</c:v>
                </c:pt>
                <c:pt idx="62" formatCode="General">
                  <c:v>40.020000000000003</c:v>
                </c:pt>
                <c:pt idx="63" formatCode="General">
                  <c:v>40.090000000000003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NSJ!$E$21:$E$84</c:f>
              <c:numCache>
                <c:formatCode>0.00</c:formatCode>
                <c:ptCount val="64"/>
                <c:pt idx="0">
                  <c:v>39.97</c:v>
                </c:pt>
                <c:pt idx="1">
                  <c:v>39.58</c:v>
                </c:pt>
                <c:pt idx="2">
                  <c:v>39.78</c:v>
                </c:pt>
                <c:pt idx="3">
                  <c:v>39.56</c:v>
                </c:pt>
                <c:pt idx="4">
                  <c:v>39.590000000000003</c:v>
                </c:pt>
                <c:pt idx="5">
                  <c:v>39.700000000000003</c:v>
                </c:pt>
                <c:pt idx="6">
                  <c:v>40.119999999999997</c:v>
                </c:pt>
                <c:pt idx="7">
                  <c:v>40.33</c:v>
                </c:pt>
                <c:pt idx="8">
                  <c:v>40.04</c:v>
                </c:pt>
                <c:pt idx="9">
                  <c:v>39.86</c:v>
                </c:pt>
                <c:pt idx="10">
                  <c:v>39.520000000000003</c:v>
                </c:pt>
                <c:pt idx="11">
                  <c:v>39.700000000000003</c:v>
                </c:pt>
                <c:pt idx="12">
                  <c:v>39.75</c:v>
                </c:pt>
                <c:pt idx="13">
                  <c:v>39.630000000000003</c:v>
                </c:pt>
                <c:pt idx="14">
                  <c:v>39.64</c:v>
                </c:pt>
                <c:pt idx="15">
                  <c:v>39.74</c:v>
                </c:pt>
                <c:pt idx="16">
                  <c:v>39.549999999999997</c:v>
                </c:pt>
                <c:pt idx="17">
                  <c:v>39.619999999999997</c:v>
                </c:pt>
                <c:pt idx="18">
                  <c:v>39.44</c:v>
                </c:pt>
                <c:pt idx="19">
                  <c:v>39.75</c:v>
                </c:pt>
                <c:pt idx="20">
                  <c:v>39.659999999999997</c:v>
                </c:pt>
                <c:pt idx="21">
                  <c:v>39.9</c:v>
                </c:pt>
                <c:pt idx="22">
                  <c:v>39.51</c:v>
                </c:pt>
                <c:pt idx="23">
                  <c:v>39.67</c:v>
                </c:pt>
                <c:pt idx="24">
                  <c:v>39.67</c:v>
                </c:pt>
                <c:pt idx="25">
                  <c:v>39.700000000000003</c:v>
                </c:pt>
                <c:pt idx="26">
                  <c:v>39.58</c:v>
                </c:pt>
                <c:pt idx="27">
                  <c:v>39.49</c:v>
                </c:pt>
                <c:pt idx="28">
                  <c:v>39.46</c:v>
                </c:pt>
                <c:pt idx="29">
                  <c:v>39.479999999999997</c:v>
                </c:pt>
                <c:pt idx="30">
                  <c:v>39.520000000000003</c:v>
                </c:pt>
                <c:pt idx="31">
                  <c:v>39.39</c:v>
                </c:pt>
                <c:pt idx="32">
                  <c:v>39.54</c:v>
                </c:pt>
                <c:pt idx="33">
                  <c:v>39.93</c:v>
                </c:pt>
                <c:pt idx="34">
                  <c:v>39.69</c:v>
                </c:pt>
                <c:pt idx="35">
                  <c:v>39.51</c:v>
                </c:pt>
                <c:pt idx="36">
                  <c:v>39.69</c:v>
                </c:pt>
                <c:pt idx="37">
                  <c:v>39.53</c:v>
                </c:pt>
                <c:pt idx="38">
                  <c:v>39.619999999999997</c:v>
                </c:pt>
                <c:pt idx="39">
                  <c:v>39.61</c:v>
                </c:pt>
                <c:pt idx="40">
                  <c:v>39.56</c:v>
                </c:pt>
                <c:pt idx="41">
                  <c:v>39.450000000000003</c:v>
                </c:pt>
                <c:pt idx="42">
                  <c:v>39.39</c:v>
                </c:pt>
                <c:pt idx="43">
                  <c:v>39.520000000000003</c:v>
                </c:pt>
                <c:pt idx="44">
                  <c:v>39.46</c:v>
                </c:pt>
                <c:pt idx="45">
                  <c:v>39.619999999999997</c:v>
                </c:pt>
                <c:pt idx="46">
                  <c:v>39.6</c:v>
                </c:pt>
                <c:pt idx="47">
                  <c:v>39.6</c:v>
                </c:pt>
                <c:pt idx="48">
                  <c:v>39.450000000000003</c:v>
                </c:pt>
                <c:pt idx="49">
                  <c:v>39.729999999999997</c:v>
                </c:pt>
                <c:pt idx="50">
                  <c:v>39.770000000000003</c:v>
                </c:pt>
                <c:pt idx="51">
                  <c:v>39.520000000000003</c:v>
                </c:pt>
                <c:pt idx="52">
                  <c:v>39.58</c:v>
                </c:pt>
                <c:pt idx="53">
                  <c:v>39.78</c:v>
                </c:pt>
                <c:pt idx="54">
                  <c:v>39.61</c:v>
                </c:pt>
                <c:pt idx="55">
                  <c:v>39.46</c:v>
                </c:pt>
                <c:pt idx="56">
                  <c:v>39.6</c:v>
                </c:pt>
                <c:pt idx="57" formatCode="General">
                  <c:v>39.479999999999997</c:v>
                </c:pt>
                <c:pt idx="58" formatCode="General">
                  <c:v>39.81</c:v>
                </c:pt>
                <c:pt idx="59" formatCode="General">
                  <c:v>40.04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NSJ!$F$21:$F$84</c:f>
              <c:numCache>
                <c:formatCode>0.00</c:formatCode>
                <c:ptCount val="64"/>
                <c:pt idx="0">
                  <c:v>39.619999999999997</c:v>
                </c:pt>
                <c:pt idx="1">
                  <c:v>39.58</c:v>
                </c:pt>
                <c:pt idx="2">
                  <c:v>39.69</c:v>
                </c:pt>
                <c:pt idx="3">
                  <c:v>39.700000000000003</c:v>
                </c:pt>
                <c:pt idx="4">
                  <c:v>41.45</c:v>
                </c:pt>
                <c:pt idx="5">
                  <c:v>39.619999999999997</c:v>
                </c:pt>
                <c:pt idx="6">
                  <c:v>39.54</c:v>
                </c:pt>
                <c:pt idx="7">
                  <c:v>39.590000000000003</c:v>
                </c:pt>
                <c:pt idx="8">
                  <c:v>39.57</c:v>
                </c:pt>
                <c:pt idx="9">
                  <c:v>39.65</c:v>
                </c:pt>
                <c:pt idx="10">
                  <c:v>39.68</c:v>
                </c:pt>
                <c:pt idx="11">
                  <c:v>39.68</c:v>
                </c:pt>
                <c:pt idx="12">
                  <c:v>39.64</c:v>
                </c:pt>
                <c:pt idx="13">
                  <c:v>39.78</c:v>
                </c:pt>
                <c:pt idx="14">
                  <c:v>39.69</c:v>
                </c:pt>
                <c:pt idx="15">
                  <c:v>39.56</c:v>
                </c:pt>
                <c:pt idx="16">
                  <c:v>39.619999999999997</c:v>
                </c:pt>
                <c:pt idx="17">
                  <c:v>39.630000000000003</c:v>
                </c:pt>
                <c:pt idx="18">
                  <c:v>39.54</c:v>
                </c:pt>
                <c:pt idx="19">
                  <c:v>39.700000000000003</c:v>
                </c:pt>
                <c:pt idx="20">
                  <c:v>39.69</c:v>
                </c:pt>
                <c:pt idx="21">
                  <c:v>39.57</c:v>
                </c:pt>
                <c:pt idx="22">
                  <c:v>39.64</c:v>
                </c:pt>
                <c:pt idx="23">
                  <c:v>39.630000000000003</c:v>
                </c:pt>
                <c:pt idx="24">
                  <c:v>39.64</c:v>
                </c:pt>
                <c:pt idx="25">
                  <c:v>39.840000000000003</c:v>
                </c:pt>
                <c:pt idx="26">
                  <c:v>39.659999999999997</c:v>
                </c:pt>
                <c:pt idx="27">
                  <c:v>39.57</c:v>
                </c:pt>
                <c:pt idx="28">
                  <c:v>39.56</c:v>
                </c:pt>
                <c:pt idx="29">
                  <c:v>39.61</c:v>
                </c:pt>
                <c:pt idx="30">
                  <c:v>39.630000000000003</c:v>
                </c:pt>
                <c:pt idx="31">
                  <c:v>39.64</c:v>
                </c:pt>
                <c:pt idx="32">
                  <c:v>39.51</c:v>
                </c:pt>
                <c:pt idx="33">
                  <c:v>39.83</c:v>
                </c:pt>
                <c:pt idx="34">
                  <c:v>39.49</c:v>
                </c:pt>
                <c:pt idx="35">
                  <c:v>39.81</c:v>
                </c:pt>
                <c:pt idx="36">
                  <c:v>39.729999999999997</c:v>
                </c:pt>
                <c:pt idx="37">
                  <c:v>39.6</c:v>
                </c:pt>
                <c:pt idx="38">
                  <c:v>39.770000000000003</c:v>
                </c:pt>
                <c:pt idx="39">
                  <c:v>39.72</c:v>
                </c:pt>
                <c:pt idx="40">
                  <c:v>39.61</c:v>
                </c:pt>
                <c:pt idx="41">
                  <c:v>39.450000000000003</c:v>
                </c:pt>
                <c:pt idx="42">
                  <c:v>39.85</c:v>
                </c:pt>
                <c:pt idx="43">
                  <c:v>40.67</c:v>
                </c:pt>
                <c:pt idx="44">
                  <c:v>39.89</c:v>
                </c:pt>
                <c:pt idx="45">
                  <c:v>39.659999999999997</c:v>
                </c:pt>
                <c:pt idx="46">
                  <c:v>39.75</c:v>
                </c:pt>
                <c:pt idx="47">
                  <c:v>39.78</c:v>
                </c:pt>
                <c:pt idx="48">
                  <c:v>39.75</c:v>
                </c:pt>
                <c:pt idx="49">
                  <c:v>39.700000000000003</c:v>
                </c:pt>
                <c:pt idx="50">
                  <c:v>39.659999999999997</c:v>
                </c:pt>
                <c:pt idx="51">
                  <c:v>39.869999999999997</c:v>
                </c:pt>
                <c:pt idx="52">
                  <c:v>39.549999999999997</c:v>
                </c:pt>
                <c:pt idx="53">
                  <c:v>39.590000000000003</c:v>
                </c:pt>
                <c:pt idx="54">
                  <c:v>39.57</c:v>
                </c:pt>
                <c:pt idx="55">
                  <c:v>39.81</c:v>
                </c:pt>
                <c:pt idx="56">
                  <c:v>39.700000000000003</c:v>
                </c:pt>
                <c:pt idx="57" formatCode="General">
                  <c:v>39.67</c:v>
                </c:pt>
                <c:pt idx="58" formatCode="General">
                  <c:v>39.47</c:v>
                </c:pt>
                <c:pt idx="59" formatCode="General">
                  <c:v>39.68</c:v>
                </c:pt>
                <c:pt idx="60" formatCode="General">
                  <c:v>39.96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NSJ!$G$21:$G$84</c:f>
              <c:numCache>
                <c:formatCode>0.00</c:formatCode>
                <c:ptCount val="64"/>
                <c:pt idx="0">
                  <c:v>40.340000000000003</c:v>
                </c:pt>
                <c:pt idx="1">
                  <c:v>40.049999999999997</c:v>
                </c:pt>
                <c:pt idx="2">
                  <c:v>40.06</c:v>
                </c:pt>
                <c:pt idx="3">
                  <c:v>39.909999999999997</c:v>
                </c:pt>
                <c:pt idx="4">
                  <c:v>40</c:v>
                </c:pt>
                <c:pt idx="5">
                  <c:v>39.840000000000003</c:v>
                </c:pt>
                <c:pt idx="6">
                  <c:v>39.82</c:v>
                </c:pt>
                <c:pt idx="7">
                  <c:v>40.01</c:v>
                </c:pt>
                <c:pt idx="8">
                  <c:v>39.840000000000003</c:v>
                </c:pt>
                <c:pt idx="9">
                  <c:v>40.090000000000003</c:v>
                </c:pt>
                <c:pt idx="10">
                  <c:v>39.93</c:v>
                </c:pt>
                <c:pt idx="11">
                  <c:v>39.79</c:v>
                </c:pt>
                <c:pt idx="12">
                  <c:v>39.83</c:v>
                </c:pt>
                <c:pt idx="13">
                  <c:v>39.74</c:v>
                </c:pt>
                <c:pt idx="14">
                  <c:v>39.659999999999997</c:v>
                </c:pt>
                <c:pt idx="15">
                  <c:v>40.58</c:v>
                </c:pt>
                <c:pt idx="16">
                  <c:v>39.619999999999997</c:v>
                </c:pt>
                <c:pt idx="17">
                  <c:v>39.65</c:v>
                </c:pt>
                <c:pt idx="18">
                  <c:v>39.840000000000003</c:v>
                </c:pt>
                <c:pt idx="19">
                  <c:v>39.840000000000003</c:v>
                </c:pt>
                <c:pt idx="20">
                  <c:v>39.700000000000003</c:v>
                </c:pt>
                <c:pt idx="21">
                  <c:v>39.72</c:v>
                </c:pt>
                <c:pt idx="22">
                  <c:v>39.78</c:v>
                </c:pt>
                <c:pt idx="23">
                  <c:v>40.630000000000003</c:v>
                </c:pt>
                <c:pt idx="24">
                  <c:v>39.86</c:v>
                </c:pt>
                <c:pt idx="25">
                  <c:v>39.71</c:v>
                </c:pt>
                <c:pt idx="26">
                  <c:v>39.82</c:v>
                </c:pt>
                <c:pt idx="27">
                  <c:v>39.619999999999997</c:v>
                </c:pt>
                <c:pt idx="28">
                  <c:v>39.69</c:v>
                </c:pt>
                <c:pt idx="29">
                  <c:v>39.81</c:v>
                </c:pt>
                <c:pt idx="30">
                  <c:v>39.74</c:v>
                </c:pt>
                <c:pt idx="31">
                  <c:v>39.82</c:v>
                </c:pt>
                <c:pt idx="32">
                  <c:v>40</c:v>
                </c:pt>
                <c:pt idx="33">
                  <c:v>40.03</c:v>
                </c:pt>
                <c:pt idx="34">
                  <c:v>40</c:v>
                </c:pt>
                <c:pt idx="35">
                  <c:v>39.770000000000003</c:v>
                </c:pt>
                <c:pt idx="36">
                  <c:v>39.93</c:v>
                </c:pt>
                <c:pt idx="37">
                  <c:v>39.83</c:v>
                </c:pt>
                <c:pt idx="38">
                  <c:v>39.799999999999997</c:v>
                </c:pt>
                <c:pt idx="39">
                  <c:v>39.76</c:v>
                </c:pt>
                <c:pt idx="40">
                  <c:v>39.99</c:v>
                </c:pt>
                <c:pt idx="41">
                  <c:v>39.82</c:v>
                </c:pt>
                <c:pt idx="42">
                  <c:v>40.18</c:v>
                </c:pt>
                <c:pt idx="43">
                  <c:v>39.93</c:v>
                </c:pt>
                <c:pt idx="44">
                  <c:v>39.86</c:v>
                </c:pt>
                <c:pt idx="45">
                  <c:v>40.119999999999997</c:v>
                </c:pt>
                <c:pt idx="46">
                  <c:v>40.229999999999997</c:v>
                </c:pt>
              </c:numCache>
            </c:numRef>
          </c:val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NSJ!$H$21:$H$84</c:f>
              <c:numCache>
                <c:formatCode>0.00</c:formatCode>
                <c:ptCount val="64"/>
                <c:pt idx="0">
                  <c:v>39.76</c:v>
                </c:pt>
                <c:pt idx="1">
                  <c:v>39.71</c:v>
                </c:pt>
                <c:pt idx="2">
                  <c:v>39.53</c:v>
                </c:pt>
                <c:pt idx="3">
                  <c:v>39.549999999999997</c:v>
                </c:pt>
                <c:pt idx="4">
                  <c:v>39.549999999999997</c:v>
                </c:pt>
                <c:pt idx="5">
                  <c:v>39.56</c:v>
                </c:pt>
                <c:pt idx="6">
                  <c:v>39.65</c:v>
                </c:pt>
                <c:pt idx="7">
                  <c:v>39.53</c:v>
                </c:pt>
                <c:pt idx="8">
                  <c:v>39.83</c:v>
                </c:pt>
                <c:pt idx="9">
                  <c:v>39.58</c:v>
                </c:pt>
                <c:pt idx="10">
                  <c:v>39.840000000000003</c:v>
                </c:pt>
                <c:pt idx="11">
                  <c:v>39.590000000000003</c:v>
                </c:pt>
                <c:pt idx="12">
                  <c:v>39.65</c:v>
                </c:pt>
                <c:pt idx="13">
                  <c:v>39.729999999999997</c:v>
                </c:pt>
                <c:pt idx="14">
                  <c:v>39.46</c:v>
                </c:pt>
                <c:pt idx="15">
                  <c:v>39.71</c:v>
                </c:pt>
                <c:pt idx="16">
                  <c:v>39.5</c:v>
                </c:pt>
                <c:pt idx="17">
                  <c:v>39.840000000000003</c:v>
                </c:pt>
                <c:pt idx="18">
                  <c:v>39.47</c:v>
                </c:pt>
                <c:pt idx="19">
                  <c:v>39.6</c:v>
                </c:pt>
                <c:pt idx="20">
                  <c:v>39.479999999999997</c:v>
                </c:pt>
                <c:pt idx="21">
                  <c:v>39.71</c:v>
                </c:pt>
                <c:pt idx="22">
                  <c:v>39.6</c:v>
                </c:pt>
                <c:pt idx="23">
                  <c:v>39.57</c:v>
                </c:pt>
                <c:pt idx="24">
                  <c:v>39.450000000000003</c:v>
                </c:pt>
                <c:pt idx="25">
                  <c:v>39.53</c:v>
                </c:pt>
                <c:pt idx="26">
                  <c:v>39.58</c:v>
                </c:pt>
                <c:pt idx="27">
                  <c:v>39.9</c:v>
                </c:pt>
                <c:pt idx="28">
                  <c:v>39.619999999999997</c:v>
                </c:pt>
                <c:pt idx="29">
                  <c:v>39.520000000000003</c:v>
                </c:pt>
                <c:pt idx="30">
                  <c:v>39.369999999999997</c:v>
                </c:pt>
                <c:pt idx="31">
                  <c:v>39.39</c:v>
                </c:pt>
                <c:pt idx="32">
                  <c:v>39.770000000000003</c:v>
                </c:pt>
                <c:pt idx="33">
                  <c:v>39.32</c:v>
                </c:pt>
                <c:pt idx="34">
                  <c:v>39.4</c:v>
                </c:pt>
                <c:pt idx="35">
                  <c:v>39.53</c:v>
                </c:pt>
                <c:pt idx="36">
                  <c:v>39.700000000000003</c:v>
                </c:pt>
                <c:pt idx="37">
                  <c:v>39.659999999999997</c:v>
                </c:pt>
                <c:pt idx="38">
                  <c:v>39.5</c:v>
                </c:pt>
                <c:pt idx="39">
                  <c:v>39.72</c:v>
                </c:pt>
              </c:numCache>
            </c:numRef>
          </c:val>
        </c:ser>
        <c:ser>
          <c:idx val="6"/>
          <c:order val="6"/>
          <c:tx>
            <c:strRef>
              <c:f>NSJ!$I$20</c:f>
              <c:strCache>
                <c:ptCount val="1"/>
                <c:pt idx="0">
                  <c:v>Мифтахутдинов Ильяс</c:v>
                </c:pt>
              </c:strCache>
            </c:strRef>
          </c:tx>
          <c:marker>
            <c:symbol val="none"/>
          </c:marker>
          <c:cat>
            <c:numRef>
              <c:f>NSJ!$B$21:$B$84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NSJ!$I$21:$I$84</c:f>
              <c:numCache>
                <c:formatCode>General</c:formatCode>
                <c:ptCount val="64"/>
                <c:pt idx="0">
                  <c:v>39.76</c:v>
                </c:pt>
                <c:pt idx="1">
                  <c:v>39.78</c:v>
                </c:pt>
                <c:pt idx="2">
                  <c:v>39.909999999999997</c:v>
                </c:pt>
                <c:pt idx="3">
                  <c:v>40.06</c:v>
                </c:pt>
                <c:pt idx="4">
                  <c:v>39.630000000000003</c:v>
                </c:pt>
                <c:pt idx="5">
                  <c:v>39.75</c:v>
                </c:pt>
                <c:pt idx="6">
                  <c:v>39.770000000000003</c:v>
                </c:pt>
                <c:pt idx="7">
                  <c:v>39.61</c:v>
                </c:pt>
                <c:pt idx="8">
                  <c:v>39.71</c:v>
                </c:pt>
                <c:pt idx="9">
                  <c:v>39.65</c:v>
                </c:pt>
                <c:pt idx="10">
                  <c:v>39.78</c:v>
                </c:pt>
                <c:pt idx="11">
                  <c:v>39.71</c:v>
                </c:pt>
                <c:pt idx="12">
                  <c:v>41.02</c:v>
                </c:pt>
                <c:pt idx="13">
                  <c:v>39.61</c:v>
                </c:pt>
                <c:pt idx="14">
                  <c:v>39.86</c:v>
                </c:pt>
                <c:pt idx="15">
                  <c:v>39.58</c:v>
                </c:pt>
                <c:pt idx="16">
                  <c:v>39.58</c:v>
                </c:pt>
                <c:pt idx="17">
                  <c:v>39.72</c:v>
                </c:pt>
                <c:pt idx="18">
                  <c:v>39.700000000000003</c:v>
                </c:pt>
                <c:pt idx="19">
                  <c:v>40.090000000000003</c:v>
                </c:pt>
              </c:numCache>
            </c:numRef>
          </c:val>
        </c:ser>
        <c:ser>
          <c:idx val="7"/>
          <c:order val="7"/>
          <c:tx>
            <c:strRef>
              <c:f>NSJ!$J$20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numRef>
              <c:f>NSJ!$B$21:$B$84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NSJ!$J$21:$J$84</c:f>
              <c:numCache>
                <c:formatCode>General</c:formatCode>
                <c:ptCount val="64"/>
                <c:pt idx="0">
                  <c:v>39.92</c:v>
                </c:pt>
                <c:pt idx="1">
                  <c:v>39.92</c:v>
                </c:pt>
                <c:pt idx="2">
                  <c:v>39.81</c:v>
                </c:pt>
                <c:pt idx="3">
                  <c:v>39.67</c:v>
                </c:pt>
                <c:pt idx="4">
                  <c:v>39.78</c:v>
                </c:pt>
                <c:pt idx="5">
                  <c:v>39.770000000000003</c:v>
                </c:pt>
                <c:pt idx="6">
                  <c:v>39.61</c:v>
                </c:pt>
                <c:pt idx="7">
                  <c:v>39.590000000000003</c:v>
                </c:pt>
                <c:pt idx="8">
                  <c:v>39.65</c:v>
                </c:pt>
                <c:pt idx="9">
                  <c:v>39.61</c:v>
                </c:pt>
                <c:pt idx="10">
                  <c:v>39.58</c:v>
                </c:pt>
                <c:pt idx="11">
                  <c:v>39.58</c:v>
                </c:pt>
                <c:pt idx="12">
                  <c:v>39.57</c:v>
                </c:pt>
                <c:pt idx="13">
                  <c:v>40.159999999999997</c:v>
                </c:pt>
                <c:pt idx="14">
                  <c:v>39.72</c:v>
                </c:pt>
                <c:pt idx="15">
                  <c:v>39.69</c:v>
                </c:pt>
                <c:pt idx="16">
                  <c:v>39.68</c:v>
                </c:pt>
                <c:pt idx="17">
                  <c:v>39.65</c:v>
                </c:pt>
                <c:pt idx="18">
                  <c:v>39.549999999999997</c:v>
                </c:pt>
                <c:pt idx="19">
                  <c:v>39.770000000000003</c:v>
                </c:pt>
                <c:pt idx="20">
                  <c:v>39.76</c:v>
                </c:pt>
                <c:pt idx="21">
                  <c:v>39.99</c:v>
                </c:pt>
              </c:numCache>
            </c:numRef>
          </c:val>
        </c:ser>
        <c:marker val="1"/>
        <c:axId val="109542784"/>
        <c:axId val="109548672"/>
      </c:lineChart>
      <c:catAx>
        <c:axId val="109542784"/>
        <c:scaling>
          <c:orientation val="minMax"/>
        </c:scaling>
        <c:axPos val="b"/>
        <c:numFmt formatCode="General" sourceLinked="1"/>
        <c:majorTickMark val="none"/>
        <c:tickLblPos val="nextTo"/>
        <c:crossAx val="109548672"/>
        <c:crosses val="autoZero"/>
        <c:auto val="1"/>
        <c:lblAlgn val="ctr"/>
        <c:lblOffset val="100"/>
      </c:catAx>
      <c:valAx>
        <c:axId val="109548672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0954278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Kozaks!$C$20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chemeClr val="accent4">
                  <a:lumMod val="40000"/>
                  <a:lumOff val="60000"/>
                </a:schemeClr>
              </a:solidFill>
            </a:ln>
          </c:spPr>
          <c:marker>
            <c:symbol val="none"/>
          </c:marker>
          <c:cat>
            <c:numRef>
              <c:f>Kozaks!$B$21:$B$81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Kozaks!$C$21:$C$81</c:f>
              <c:numCache>
                <c:formatCode>0.00</c:formatCode>
                <c:ptCount val="61"/>
                <c:pt idx="0">
                  <c:v>42.64</c:v>
                </c:pt>
                <c:pt idx="1">
                  <c:v>41.55</c:v>
                </c:pt>
                <c:pt idx="2">
                  <c:v>39.9</c:v>
                </c:pt>
                <c:pt idx="3">
                  <c:v>39.64</c:v>
                </c:pt>
                <c:pt idx="4">
                  <c:v>40.71</c:v>
                </c:pt>
                <c:pt idx="5">
                  <c:v>39.770000000000003</c:v>
                </c:pt>
                <c:pt idx="6">
                  <c:v>39.56</c:v>
                </c:pt>
                <c:pt idx="7">
                  <c:v>39.76</c:v>
                </c:pt>
                <c:pt idx="8">
                  <c:v>39.75</c:v>
                </c:pt>
                <c:pt idx="9">
                  <c:v>39.520000000000003</c:v>
                </c:pt>
                <c:pt idx="10">
                  <c:v>39.619999999999997</c:v>
                </c:pt>
                <c:pt idx="11">
                  <c:v>39.64</c:v>
                </c:pt>
                <c:pt idx="12">
                  <c:v>39.44</c:v>
                </c:pt>
                <c:pt idx="13">
                  <c:v>39.450000000000003</c:v>
                </c:pt>
                <c:pt idx="14">
                  <c:v>39.590000000000003</c:v>
                </c:pt>
                <c:pt idx="15">
                  <c:v>39.409999999999997</c:v>
                </c:pt>
                <c:pt idx="16">
                  <c:v>39.520000000000003</c:v>
                </c:pt>
                <c:pt idx="17">
                  <c:v>39.590000000000003</c:v>
                </c:pt>
                <c:pt idx="18">
                  <c:v>39.479999999999997</c:v>
                </c:pt>
                <c:pt idx="19">
                  <c:v>39.68</c:v>
                </c:pt>
                <c:pt idx="20">
                  <c:v>39.57</c:v>
                </c:pt>
                <c:pt idx="21">
                  <c:v>39.5</c:v>
                </c:pt>
                <c:pt idx="22">
                  <c:v>39.54</c:v>
                </c:pt>
                <c:pt idx="23">
                  <c:v>39.630000000000003</c:v>
                </c:pt>
                <c:pt idx="24">
                  <c:v>39.549999999999997</c:v>
                </c:pt>
                <c:pt idx="25">
                  <c:v>39.46</c:v>
                </c:pt>
                <c:pt idx="26">
                  <c:v>39.520000000000003</c:v>
                </c:pt>
                <c:pt idx="27">
                  <c:v>39.520000000000003</c:v>
                </c:pt>
                <c:pt idx="28">
                  <c:v>39.54</c:v>
                </c:pt>
                <c:pt idx="29">
                  <c:v>39.520000000000003</c:v>
                </c:pt>
                <c:pt idx="30">
                  <c:v>39.51</c:v>
                </c:pt>
                <c:pt idx="31">
                  <c:v>39.479999999999997</c:v>
                </c:pt>
                <c:pt idx="32">
                  <c:v>39.630000000000003</c:v>
                </c:pt>
                <c:pt idx="33">
                  <c:v>40.35</c:v>
                </c:pt>
                <c:pt idx="34">
                  <c:v>40.15</c:v>
                </c:pt>
                <c:pt idx="35">
                  <c:v>39.67</c:v>
                </c:pt>
                <c:pt idx="36">
                  <c:v>39.5</c:v>
                </c:pt>
                <c:pt idx="37">
                  <c:v>39.86</c:v>
                </c:pt>
                <c:pt idx="38">
                  <c:v>39.58</c:v>
                </c:pt>
                <c:pt idx="39">
                  <c:v>39.630000000000003</c:v>
                </c:pt>
                <c:pt idx="40">
                  <c:v>39.56</c:v>
                </c:pt>
                <c:pt idx="41">
                  <c:v>39.72</c:v>
                </c:pt>
                <c:pt idx="42">
                  <c:v>39.93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Kozaks!$D$20</c:f>
              <c:strCache>
                <c:ptCount val="1"/>
                <c:pt idx="0">
                  <c:v>Стоцки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Kozaks!$D$21:$D$81</c:f>
              <c:numCache>
                <c:formatCode>0.00</c:formatCode>
                <c:ptCount val="61"/>
                <c:pt idx="0">
                  <c:v>40.090000000000003</c:v>
                </c:pt>
                <c:pt idx="1">
                  <c:v>40.200000000000003</c:v>
                </c:pt>
                <c:pt idx="2">
                  <c:v>40.24</c:v>
                </c:pt>
                <c:pt idx="3">
                  <c:v>40.130000000000003</c:v>
                </c:pt>
                <c:pt idx="4">
                  <c:v>41.06</c:v>
                </c:pt>
                <c:pt idx="5">
                  <c:v>39.9</c:v>
                </c:pt>
                <c:pt idx="6">
                  <c:v>39.94</c:v>
                </c:pt>
                <c:pt idx="7">
                  <c:v>39.76</c:v>
                </c:pt>
                <c:pt idx="8">
                  <c:v>40.049999999999997</c:v>
                </c:pt>
                <c:pt idx="9">
                  <c:v>39.99</c:v>
                </c:pt>
                <c:pt idx="10">
                  <c:v>39.840000000000003</c:v>
                </c:pt>
                <c:pt idx="11">
                  <c:v>40.11</c:v>
                </c:pt>
                <c:pt idx="12">
                  <c:v>39.94</c:v>
                </c:pt>
                <c:pt idx="13">
                  <c:v>40</c:v>
                </c:pt>
                <c:pt idx="14">
                  <c:v>40.07</c:v>
                </c:pt>
                <c:pt idx="15">
                  <c:v>39.81</c:v>
                </c:pt>
                <c:pt idx="16">
                  <c:v>39.93</c:v>
                </c:pt>
                <c:pt idx="17">
                  <c:v>39.99</c:v>
                </c:pt>
                <c:pt idx="18">
                  <c:v>40.94</c:v>
                </c:pt>
                <c:pt idx="19">
                  <c:v>39.729999999999997</c:v>
                </c:pt>
                <c:pt idx="20">
                  <c:v>40.25</c:v>
                </c:pt>
                <c:pt idx="21">
                  <c:v>39.85</c:v>
                </c:pt>
                <c:pt idx="22">
                  <c:v>40.03</c:v>
                </c:pt>
                <c:pt idx="23">
                  <c:v>39.99</c:v>
                </c:pt>
                <c:pt idx="24">
                  <c:v>39.950000000000003</c:v>
                </c:pt>
                <c:pt idx="25">
                  <c:v>39.96</c:v>
                </c:pt>
                <c:pt idx="26">
                  <c:v>40.119999999999997</c:v>
                </c:pt>
                <c:pt idx="27">
                  <c:v>39.85</c:v>
                </c:pt>
                <c:pt idx="28">
                  <c:v>40.44</c:v>
                </c:pt>
                <c:pt idx="29">
                  <c:v>40.07</c:v>
                </c:pt>
                <c:pt idx="30">
                  <c:v>40.229999999999997</c:v>
                </c:pt>
                <c:pt idx="31">
                  <c:v>39.99</c:v>
                </c:pt>
                <c:pt idx="32">
                  <c:v>40.1</c:v>
                </c:pt>
                <c:pt idx="33">
                  <c:v>39.85</c:v>
                </c:pt>
                <c:pt idx="34">
                  <c:v>39.93</c:v>
                </c:pt>
                <c:pt idx="35">
                  <c:v>39.85</c:v>
                </c:pt>
                <c:pt idx="36">
                  <c:v>39.97</c:v>
                </c:pt>
                <c:pt idx="37">
                  <c:v>39.979999999999997</c:v>
                </c:pt>
                <c:pt idx="38">
                  <c:v>39.82</c:v>
                </c:pt>
                <c:pt idx="39">
                  <c:v>39.880000000000003</c:v>
                </c:pt>
                <c:pt idx="40">
                  <c:v>40.06</c:v>
                </c:pt>
                <c:pt idx="41">
                  <c:v>39.79</c:v>
                </c:pt>
                <c:pt idx="42">
                  <c:v>40.130000000000003</c:v>
                </c:pt>
                <c:pt idx="43">
                  <c:v>39.93</c:v>
                </c:pt>
                <c:pt idx="44">
                  <c:v>39.96</c:v>
                </c:pt>
                <c:pt idx="45">
                  <c:v>40.25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Kozaks!$E$20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Kozaks!$E$21:$E$81</c:f>
              <c:numCache>
                <c:formatCode>0.00</c:formatCode>
                <c:ptCount val="61"/>
                <c:pt idx="0">
                  <c:v>39.97</c:v>
                </c:pt>
                <c:pt idx="1">
                  <c:v>39.5</c:v>
                </c:pt>
                <c:pt idx="2">
                  <c:v>39.85</c:v>
                </c:pt>
                <c:pt idx="3">
                  <c:v>39.729999999999997</c:v>
                </c:pt>
                <c:pt idx="4">
                  <c:v>39.479999999999997</c:v>
                </c:pt>
                <c:pt idx="5">
                  <c:v>39.67</c:v>
                </c:pt>
                <c:pt idx="6">
                  <c:v>39.68</c:v>
                </c:pt>
                <c:pt idx="7">
                  <c:v>39.65</c:v>
                </c:pt>
                <c:pt idx="8">
                  <c:v>39.53</c:v>
                </c:pt>
                <c:pt idx="9">
                  <c:v>39.54</c:v>
                </c:pt>
                <c:pt idx="10">
                  <c:v>39.450000000000003</c:v>
                </c:pt>
                <c:pt idx="11">
                  <c:v>39.49</c:v>
                </c:pt>
                <c:pt idx="12">
                  <c:v>39.479999999999997</c:v>
                </c:pt>
                <c:pt idx="13">
                  <c:v>39.369999999999997</c:v>
                </c:pt>
                <c:pt idx="14">
                  <c:v>39.51</c:v>
                </c:pt>
                <c:pt idx="15">
                  <c:v>39.46</c:v>
                </c:pt>
                <c:pt idx="16">
                  <c:v>39.56</c:v>
                </c:pt>
                <c:pt idx="17">
                  <c:v>39.46</c:v>
                </c:pt>
                <c:pt idx="18">
                  <c:v>39.44</c:v>
                </c:pt>
                <c:pt idx="19">
                  <c:v>39.619999999999997</c:v>
                </c:pt>
                <c:pt idx="20">
                  <c:v>39.49</c:v>
                </c:pt>
                <c:pt idx="21">
                  <c:v>40.28</c:v>
                </c:pt>
                <c:pt idx="22">
                  <c:v>39.590000000000003</c:v>
                </c:pt>
                <c:pt idx="23">
                  <c:v>39.81</c:v>
                </c:pt>
                <c:pt idx="24">
                  <c:v>39.44</c:v>
                </c:pt>
                <c:pt idx="25">
                  <c:v>39.53</c:v>
                </c:pt>
                <c:pt idx="26">
                  <c:v>39.659999999999997</c:v>
                </c:pt>
                <c:pt idx="27">
                  <c:v>39.549999999999997</c:v>
                </c:pt>
                <c:pt idx="28">
                  <c:v>39.909999999999997</c:v>
                </c:pt>
                <c:pt idx="29">
                  <c:v>39.5</c:v>
                </c:pt>
                <c:pt idx="30">
                  <c:v>39.56</c:v>
                </c:pt>
                <c:pt idx="31">
                  <c:v>39.58</c:v>
                </c:pt>
                <c:pt idx="32">
                  <c:v>39.72</c:v>
                </c:pt>
                <c:pt idx="33">
                  <c:v>39.520000000000003</c:v>
                </c:pt>
                <c:pt idx="34">
                  <c:v>39.57</c:v>
                </c:pt>
                <c:pt idx="35">
                  <c:v>39.57</c:v>
                </c:pt>
                <c:pt idx="36">
                  <c:v>39.6</c:v>
                </c:pt>
                <c:pt idx="37">
                  <c:v>39.51</c:v>
                </c:pt>
                <c:pt idx="38">
                  <c:v>39.86</c:v>
                </c:pt>
                <c:pt idx="39">
                  <c:v>39.46</c:v>
                </c:pt>
                <c:pt idx="40">
                  <c:v>40.79</c:v>
                </c:pt>
                <c:pt idx="41">
                  <c:v>39.549999999999997</c:v>
                </c:pt>
                <c:pt idx="42">
                  <c:v>39.47</c:v>
                </c:pt>
                <c:pt idx="43">
                  <c:v>39.39</c:v>
                </c:pt>
                <c:pt idx="44">
                  <c:v>39.5</c:v>
                </c:pt>
                <c:pt idx="45">
                  <c:v>39.630000000000003</c:v>
                </c:pt>
                <c:pt idx="46">
                  <c:v>39.69</c:v>
                </c:pt>
                <c:pt idx="47">
                  <c:v>39.49</c:v>
                </c:pt>
                <c:pt idx="48">
                  <c:v>39.79</c:v>
                </c:pt>
                <c:pt idx="49">
                  <c:v>39.549999999999997</c:v>
                </c:pt>
                <c:pt idx="50">
                  <c:v>39.61</c:v>
                </c:pt>
                <c:pt idx="51">
                  <c:v>39.590000000000003</c:v>
                </c:pt>
                <c:pt idx="52">
                  <c:v>39.450000000000003</c:v>
                </c:pt>
                <c:pt idx="53">
                  <c:v>39.409999999999997</c:v>
                </c:pt>
                <c:pt idx="54">
                  <c:v>39.53</c:v>
                </c:pt>
                <c:pt idx="55">
                  <c:v>39.53</c:v>
                </c:pt>
                <c:pt idx="56">
                  <c:v>39.56</c:v>
                </c:pt>
                <c:pt idx="57" formatCode="General">
                  <c:v>39.630000000000003</c:v>
                </c:pt>
                <c:pt idx="58" formatCode="General">
                  <c:v>39.950000000000003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Kozaks!$F$20</c:f>
              <c:strCache>
                <c:ptCount val="1"/>
                <c:pt idx="0">
                  <c:v>Стоцки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Kozaks!$F$21:$F$81</c:f>
              <c:numCache>
                <c:formatCode>0.00</c:formatCode>
                <c:ptCount val="61"/>
                <c:pt idx="0">
                  <c:v>40.01</c:v>
                </c:pt>
                <c:pt idx="1">
                  <c:v>39.86</c:v>
                </c:pt>
                <c:pt idx="2">
                  <c:v>39.93</c:v>
                </c:pt>
                <c:pt idx="3">
                  <c:v>39.81</c:v>
                </c:pt>
                <c:pt idx="4">
                  <c:v>39.799999999999997</c:v>
                </c:pt>
                <c:pt idx="5">
                  <c:v>39.869999999999997</c:v>
                </c:pt>
                <c:pt idx="6">
                  <c:v>39.71</c:v>
                </c:pt>
                <c:pt idx="7">
                  <c:v>39.840000000000003</c:v>
                </c:pt>
                <c:pt idx="8">
                  <c:v>39.86</c:v>
                </c:pt>
                <c:pt idx="9">
                  <c:v>39.79</c:v>
                </c:pt>
                <c:pt idx="10">
                  <c:v>39.92</c:v>
                </c:pt>
                <c:pt idx="11">
                  <c:v>39.75</c:v>
                </c:pt>
                <c:pt idx="12">
                  <c:v>39.770000000000003</c:v>
                </c:pt>
                <c:pt idx="13">
                  <c:v>39.700000000000003</c:v>
                </c:pt>
                <c:pt idx="14">
                  <c:v>39.979999999999997</c:v>
                </c:pt>
                <c:pt idx="15">
                  <c:v>39.909999999999997</c:v>
                </c:pt>
                <c:pt idx="16">
                  <c:v>39.82</c:v>
                </c:pt>
                <c:pt idx="17">
                  <c:v>39.770000000000003</c:v>
                </c:pt>
                <c:pt idx="18">
                  <c:v>39.97</c:v>
                </c:pt>
                <c:pt idx="19">
                  <c:v>39.840000000000003</c:v>
                </c:pt>
                <c:pt idx="20">
                  <c:v>39.94</c:v>
                </c:pt>
                <c:pt idx="21">
                  <c:v>39.9</c:v>
                </c:pt>
                <c:pt idx="22">
                  <c:v>39.74</c:v>
                </c:pt>
                <c:pt idx="23">
                  <c:v>39.799999999999997</c:v>
                </c:pt>
                <c:pt idx="24">
                  <c:v>39.799999999999997</c:v>
                </c:pt>
                <c:pt idx="25">
                  <c:v>39.799999999999997</c:v>
                </c:pt>
                <c:pt idx="26">
                  <c:v>39.75</c:v>
                </c:pt>
                <c:pt idx="27">
                  <c:v>39.86</c:v>
                </c:pt>
                <c:pt idx="28">
                  <c:v>39.85</c:v>
                </c:pt>
                <c:pt idx="29">
                  <c:v>40.11</c:v>
                </c:pt>
                <c:pt idx="30">
                  <c:v>39.92</c:v>
                </c:pt>
                <c:pt idx="31">
                  <c:v>39.58</c:v>
                </c:pt>
                <c:pt idx="32">
                  <c:v>39.75</c:v>
                </c:pt>
                <c:pt idx="33">
                  <c:v>39.869999999999997</c:v>
                </c:pt>
                <c:pt idx="34">
                  <c:v>39.869999999999997</c:v>
                </c:pt>
                <c:pt idx="35">
                  <c:v>39.880000000000003</c:v>
                </c:pt>
                <c:pt idx="36">
                  <c:v>39.840000000000003</c:v>
                </c:pt>
                <c:pt idx="37">
                  <c:v>39.94</c:v>
                </c:pt>
                <c:pt idx="38">
                  <c:v>39.86</c:v>
                </c:pt>
                <c:pt idx="39">
                  <c:v>39.85</c:v>
                </c:pt>
                <c:pt idx="40">
                  <c:v>39.85</c:v>
                </c:pt>
                <c:pt idx="41">
                  <c:v>39.89</c:v>
                </c:pt>
                <c:pt idx="42">
                  <c:v>39.840000000000003</c:v>
                </c:pt>
                <c:pt idx="43">
                  <c:v>39.840000000000003</c:v>
                </c:pt>
                <c:pt idx="44">
                  <c:v>39.72</c:v>
                </c:pt>
                <c:pt idx="45">
                  <c:v>39.729999999999997</c:v>
                </c:pt>
                <c:pt idx="46">
                  <c:v>39.840000000000003</c:v>
                </c:pt>
                <c:pt idx="47">
                  <c:v>39.85</c:v>
                </c:pt>
                <c:pt idx="48">
                  <c:v>39.82</c:v>
                </c:pt>
                <c:pt idx="49">
                  <c:v>40.26</c:v>
                </c:pt>
                <c:pt idx="50">
                  <c:v>40.119999999999997</c:v>
                </c:pt>
                <c:pt idx="51">
                  <c:v>40.68</c:v>
                </c:pt>
                <c:pt idx="52">
                  <c:v>39.82</c:v>
                </c:pt>
                <c:pt idx="53">
                  <c:v>39.65</c:v>
                </c:pt>
                <c:pt idx="54">
                  <c:v>39.69</c:v>
                </c:pt>
                <c:pt idx="55">
                  <c:v>40.880000000000003</c:v>
                </c:pt>
                <c:pt idx="56">
                  <c:v>40.24</c:v>
                </c:pt>
                <c:pt idx="57" formatCode="General">
                  <c:v>39.81</c:v>
                </c:pt>
                <c:pt idx="58" formatCode="General">
                  <c:v>39.78</c:v>
                </c:pt>
                <c:pt idx="59" formatCode="General">
                  <c:v>39.9</c:v>
                </c:pt>
                <c:pt idx="60" formatCode="General">
                  <c:v>40.78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Kozaks!$G$20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Kozaks!$B$21:$B$81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Kozaks!$G$21:$G$81</c:f>
              <c:numCache>
                <c:formatCode>0.00</c:formatCode>
                <c:ptCount val="61"/>
                <c:pt idx="0">
                  <c:v>39.53</c:v>
                </c:pt>
                <c:pt idx="1">
                  <c:v>39.56</c:v>
                </c:pt>
                <c:pt idx="2">
                  <c:v>39.619999999999997</c:v>
                </c:pt>
                <c:pt idx="3">
                  <c:v>39.57</c:v>
                </c:pt>
                <c:pt idx="4">
                  <c:v>39.450000000000003</c:v>
                </c:pt>
                <c:pt idx="5">
                  <c:v>39.630000000000003</c:v>
                </c:pt>
                <c:pt idx="6">
                  <c:v>39.590000000000003</c:v>
                </c:pt>
                <c:pt idx="7">
                  <c:v>39.65</c:v>
                </c:pt>
                <c:pt idx="8">
                  <c:v>39.56</c:v>
                </c:pt>
                <c:pt idx="9">
                  <c:v>39.89</c:v>
                </c:pt>
                <c:pt idx="10">
                  <c:v>39.51</c:v>
                </c:pt>
                <c:pt idx="11">
                  <c:v>39.46</c:v>
                </c:pt>
                <c:pt idx="12">
                  <c:v>39.619999999999997</c:v>
                </c:pt>
                <c:pt idx="13">
                  <c:v>39.54</c:v>
                </c:pt>
                <c:pt idx="14">
                  <c:v>39.71</c:v>
                </c:pt>
                <c:pt idx="15">
                  <c:v>39.630000000000003</c:v>
                </c:pt>
                <c:pt idx="16">
                  <c:v>39.4</c:v>
                </c:pt>
                <c:pt idx="17">
                  <c:v>39.590000000000003</c:v>
                </c:pt>
                <c:pt idx="18">
                  <c:v>39.770000000000003</c:v>
                </c:pt>
                <c:pt idx="19">
                  <c:v>39.47</c:v>
                </c:pt>
                <c:pt idx="20">
                  <c:v>39.619999999999997</c:v>
                </c:pt>
                <c:pt idx="21">
                  <c:v>39.49</c:v>
                </c:pt>
                <c:pt idx="22">
                  <c:v>39.57</c:v>
                </c:pt>
                <c:pt idx="23">
                  <c:v>39.549999999999997</c:v>
                </c:pt>
                <c:pt idx="24">
                  <c:v>39.57</c:v>
                </c:pt>
                <c:pt idx="25">
                  <c:v>39.659999999999997</c:v>
                </c:pt>
                <c:pt idx="26">
                  <c:v>39.58</c:v>
                </c:pt>
                <c:pt idx="27">
                  <c:v>39.46</c:v>
                </c:pt>
                <c:pt idx="28">
                  <c:v>40.04</c:v>
                </c:pt>
                <c:pt idx="29">
                  <c:v>39.85</c:v>
                </c:pt>
                <c:pt idx="30">
                  <c:v>39.57</c:v>
                </c:pt>
                <c:pt idx="31">
                  <c:v>39.47</c:v>
                </c:pt>
                <c:pt idx="32">
                  <c:v>39.770000000000003</c:v>
                </c:pt>
                <c:pt idx="33">
                  <c:v>39.49</c:v>
                </c:pt>
                <c:pt idx="34">
                  <c:v>39.479999999999997</c:v>
                </c:pt>
                <c:pt idx="35">
                  <c:v>39.61</c:v>
                </c:pt>
                <c:pt idx="36">
                  <c:v>39.61</c:v>
                </c:pt>
                <c:pt idx="37">
                  <c:v>39.49</c:v>
                </c:pt>
                <c:pt idx="38">
                  <c:v>39.51</c:v>
                </c:pt>
                <c:pt idx="39">
                  <c:v>39.479999999999997</c:v>
                </c:pt>
                <c:pt idx="40">
                  <c:v>39.51</c:v>
                </c:pt>
                <c:pt idx="41">
                  <c:v>39.4</c:v>
                </c:pt>
                <c:pt idx="42">
                  <c:v>39.549999999999997</c:v>
                </c:pt>
                <c:pt idx="43">
                  <c:v>39.43</c:v>
                </c:pt>
                <c:pt idx="44">
                  <c:v>39.47</c:v>
                </c:pt>
                <c:pt idx="45">
                  <c:v>39.479999999999997</c:v>
                </c:pt>
                <c:pt idx="46">
                  <c:v>39.409999999999997</c:v>
                </c:pt>
                <c:pt idx="47">
                  <c:v>39.590000000000003</c:v>
                </c:pt>
                <c:pt idx="48">
                  <c:v>39.44</c:v>
                </c:pt>
                <c:pt idx="49">
                  <c:v>39.76</c:v>
                </c:pt>
                <c:pt idx="50">
                  <c:v>39.549999999999997</c:v>
                </c:pt>
                <c:pt idx="51">
                  <c:v>39.630000000000003</c:v>
                </c:pt>
                <c:pt idx="52">
                  <c:v>39.83</c:v>
                </c:pt>
              </c:numCache>
            </c:numRef>
          </c:val>
        </c:ser>
        <c:ser>
          <c:idx val="5"/>
          <c:order val="5"/>
          <c:tx>
            <c:strRef>
              <c:f>Kozaks!$H$20</c:f>
              <c:strCache>
                <c:ptCount val="1"/>
                <c:pt idx="0">
                  <c:v>Стоцки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Kozaks!$B$21:$B$81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Kozaks!$H$21:$H$81</c:f>
              <c:numCache>
                <c:formatCode>0.00</c:formatCode>
                <c:ptCount val="61"/>
                <c:pt idx="0">
                  <c:v>39.92</c:v>
                </c:pt>
                <c:pt idx="1">
                  <c:v>39.76</c:v>
                </c:pt>
                <c:pt idx="2">
                  <c:v>39.880000000000003</c:v>
                </c:pt>
                <c:pt idx="3">
                  <c:v>39.75</c:v>
                </c:pt>
                <c:pt idx="4">
                  <c:v>39.89</c:v>
                </c:pt>
                <c:pt idx="5">
                  <c:v>39.69</c:v>
                </c:pt>
                <c:pt idx="6">
                  <c:v>39.659999999999997</c:v>
                </c:pt>
                <c:pt idx="7">
                  <c:v>39.75</c:v>
                </c:pt>
                <c:pt idx="8">
                  <c:v>39.65</c:v>
                </c:pt>
                <c:pt idx="9">
                  <c:v>39.86</c:v>
                </c:pt>
                <c:pt idx="10">
                  <c:v>39.74</c:v>
                </c:pt>
                <c:pt idx="11">
                  <c:v>39.6</c:v>
                </c:pt>
                <c:pt idx="12">
                  <c:v>39.549999999999997</c:v>
                </c:pt>
                <c:pt idx="13">
                  <c:v>39.549999999999997</c:v>
                </c:pt>
                <c:pt idx="14">
                  <c:v>39.6</c:v>
                </c:pt>
                <c:pt idx="15">
                  <c:v>39.61</c:v>
                </c:pt>
                <c:pt idx="16">
                  <c:v>39.97</c:v>
                </c:pt>
                <c:pt idx="17">
                  <c:v>39.799999999999997</c:v>
                </c:pt>
                <c:pt idx="18">
                  <c:v>39.58</c:v>
                </c:pt>
                <c:pt idx="19">
                  <c:v>39.659999999999997</c:v>
                </c:pt>
                <c:pt idx="20">
                  <c:v>39.520000000000003</c:v>
                </c:pt>
                <c:pt idx="21">
                  <c:v>39.700000000000003</c:v>
                </c:pt>
                <c:pt idx="22">
                  <c:v>39.630000000000003</c:v>
                </c:pt>
                <c:pt idx="23">
                  <c:v>39.54</c:v>
                </c:pt>
                <c:pt idx="24">
                  <c:v>39.51</c:v>
                </c:pt>
                <c:pt idx="25">
                  <c:v>39.659999999999997</c:v>
                </c:pt>
                <c:pt idx="26">
                  <c:v>39.659999999999997</c:v>
                </c:pt>
                <c:pt idx="27">
                  <c:v>39.65</c:v>
                </c:pt>
                <c:pt idx="28">
                  <c:v>39.57</c:v>
                </c:pt>
                <c:pt idx="29">
                  <c:v>39.67</c:v>
                </c:pt>
                <c:pt idx="30">
                  <c:v>39.54</c:v>
                </c:pt>
                <c:pt idx="31">
                  <c:v>39.57</c:v>
                </c:pt>
                <c:pt idx="32">
                  <c:v>39.61</c:v>
                </c:pt>
                <c:pt idx="33">
                  <c:v>40.04</c:v>
                </c:pt>
              </c:numCache>
            </c:numRef>
          </c:val>
        </c:ser>
        <c:ser>
          <c:idx val="6"/>
          <c:order val="6"/>
          <c:tx>
            <c:strRef>
              <c:f>Kozaks!$I$20</c:f>
              <c:strCache>
                <c:ptCount val="1"/>
                <c:pt idx="0">
                  <c:v>Стоцки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Kozaks!$B$21:$B$81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Kozaks!$I$21:$I$81</c:f>
              <c:numCache>
                <c:formatCode>General</c:formatCode>
                <c:ptCount val="61"/>
                <c:pt idx="0">
                  <c:v>39.869999999999997</c:v>
                </c:pt>
                <c:pt idx="1">
                  <c:v>39.75</c:v>
                </c:pt>
                <c:pt idx="2">
                  <c:v>39.69</c:v>
                </c:pt>
                <c:pt idx="3">
                  <c:v>39.76</c:v>
                </c:pt>
                <c:pt idx="4">
                  <c:v>39.75</c:v>
                </c:pt>
                <c:pt idx="5">
                  <c:v>39.630000000000003</c:v>
                </c:pt>
                <c:pt idx="6">
                  <c:v>39.58</c:v>
                </c:pt>
                <c:pt idx="7">
                  <c:v>39.590000000000003</c:v>
                </c:pt>
                <c:pt idx="8">
                  <c:v>39.76</c:v>
                </c:pt>
                <c:pt idx="9">
                  <c:v>39.630000000000003</c:v>
                </c:pt>
                <c:pt idx="10">
                  <c:v>39.590000000000003</c:v>
                </c:pt>
                <c:pt idx="11">
                  <c:v>39.51</c:v>
                </c:pt>
                <c:pt idx="12">
                  <c:v>39.61</c:v>
                </c:pt>
                <c:pt idx="13">
                  <c:v>39.51</c:v>
                </c:pt>
                <c:pt idx="14">
                  <c:v>39.69</c:v>
                </c:pt>
                <c:pt idx="15">
                  <c:v>39.64</c:v>
                </c:pt>
                <c:pt idx="16">
                  <c:v>39.69</c:v>
                </c:pt>
                <c:pt idx="17">
                  <c:v>39.71</c:v>
                </c:pt>
                <c:pt idx="18">
                  <c:v>39.479999999999997</c:v>
                </c:pt>
                <c:pt idx="19">
                  <c:v>39.700000000000003</c:v>
                </c:pt>
                <c:pt idx="20">
                  <c:v>39.72</c:v>
                </c:pt>
                <c:pt idx="21">
                  <c:v>39.83</c:v>
                </c:pt>
              </c:numCache>
            </c:numRef>
          </c:val>
        </c:ser>
        <c:ser>
          <c:idx val="7"/>
          <c:order val="7"/>
          <c:tx>
            <c:strRef>
              <c:f>Kozaks!$J$20</c:f>
              <c:strCache>
                <c:ptCount val="1"/>
                <c:pt idx="0">
                  <c:v>Наум</c:v>
                </c:pt>
              </c:strCache>
            </c:strRef>
          </c:tx>
          <c:marker>
            <c:symbol val="none"/>
          </c:marker>
          <c:cat>
            <c:numRef>
              <c:f>Kozaks!$B$21:$B$81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Kozaks!$J$21:$J$81</c:f>
              <c:numCache>
                <c:formatCode>General</c:formatCode>
                <c:ptCount val="61"/>
                <c:pt idx="0">
                  <c:v>39.479999999999997</c:v>
                </c:pt>
                <c:pt idx="1">
                  <c:v>39.57</c:v>
                </c:pt>
                <c:pt idx="2">
                  <c:v>39.47</c:v>
                </c:pt>
                <c:pt idx="3">
                  <c:v>39.57</c:v>
                </c:pt>
                <c:pt idx="4">
                  <c:v>39.49</c:v>
                </c:pt>
                <c:pt idx="5">
                  <c:v>39.46</c:v>
                </c:pt>
                <c:pt idx="6">
                  <c:v>39.53</c:v>
                </c:pt>
                <c:pt idx="7">
                  <c:v>39.659999999999997</c:v>
                </c:pt>
                <c:pt idx="8">
                  <c:v>39.42</c:v>
                </c:pt>
                <c:pt idx="9">
                  <c:v>39.54</c:v>
                </c:pt>
                <c:pt idx="10">
                  <c:v>39.520000000000003</c:v>
                </c:pt>
                <c:pt idx="11">
                  <c:v>39.58</c:v>
                </c:pt>
                <c:pt idx="12">
                  <c:v>39.369999999999997</c:v>
                </c:pt>
                <c:pt idx="13">
                  <c:v>39.51</c:v>
                </c:pt>
                <c:pt idx="14">
                  <c:v>39.58</c:v>
                </c:pt>
                <c:pt idx="15">
                  <c:v>40.299999999999997</c:v>
                </c:pt>
                <c:pt idx="16">
                  <c:v>39.61</c:v>
                </c:pt>
                <c:pt idx="17">
                  <c:v>39.590000000000003</c:v>
                </c:pt>
                <c:pt idx="18">
                  <c:v>39.49</c:v>
                </c:pt>
                <c:pt idx="19">
                  <c:v>39.83</c:v>
                </c:pt>
              </c:numCache>
            </c:numRef>
          </c:val>
        </c:ser>
        <c:marker val="1"/>
        <c:axId val="192735488"/>
        <c:axId val="194318336"/>
      </c:lineChart>
      <c:catAx>
        <c:axId val="192735488"/>
        <c:scaling>
          <c:orientation val="minMax"/>
        </c:scaling>
        <c:axPos val="b"/>
        <c:numFmt formatCode="General" sourceLinked="1"/>
        <c:majorTickMark val="none"/>
        <c:tickLblPos val="nextTo"/>
        <c:crossAx val="194318336"/>
        <c:crosses val="autoZero"/>
        <c:auto val="1"/>
        <c:lblAlgn val="ctr"/>
        <c:lblOffset val="100"/>
      </c:catAx>
      <c:valAx>
        <c:axId val="194318336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9273548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MST!$B$21:$B$84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MST!$C$21:$C$84</c:f>
              <c:numCache>
                <c:formatCode>0.00</c:formatCode>
                <c:ptCount val="64"/>
                <c:pt idx="0">
                  <c:v>42.48</c:v>
                </c:pt>
                <c:pt idx="1">
                  <c:v>41.73</c:v>
                </c:pt>
                <c:pt idx="2">
                  <c:v>39.81</c:v>
                </c:pt>
                <c:pt idx="3">
                  <c:v>39.58</c:v>
                </c:pt>
                <c:pt idx="4">
                  <c:v>44.96</c:v>
                </c:pt>
                <c:pt idx="5">
                  <c:v>41.33</c:v>
                </c:pt>
                <c:pt idx="6">
                  <c:v>39.979999999999997</c:v>
                </c:pt>
                <c:pt idx="7">
                  <c:v>39.799999999999997</c:v>
                </c:pt>
                <c:pt idx="8">
                  <c:v>40.31</c:v>
                </c:pt>
                <c:pt idx="9">
                  <c:v>39.770000000000003</c:v>
                </c:pt>
                <c:pt idx="10">
                  <c:v>39.54</c:v>
                </c:pt>
                <c:pt idx="11">
                  <c:v>41.15</c:v>
                </c:pt>
                <c:pt idx="12">
                  <c:v>40.799999999999997</c:v>
                </c:pt>
                <c:pt idx="13">
                  <c:v>39.51</c:v>
                </c:pt>
                <c:pt idx="14">
                  <c:v>39.380000000000003</c:v>
                </c:pt>
                <c:pt idx="15">
                  <c:v>39.68</c:v>
                </c:pt>
                <c:pt idx="16">
                  <c:v>39.549999999999997</c:v>
                </c:pt>
                <c:pt idx="17">
                  <c:v>39.47</c:v>
                </c:pt>
                <c:pt idx="18">
                  <c:v>39.31</c:v>
                </c:pt>
                <c:pt idx="19">
                  <c:v>39.5</c:v>
                </c:pt>
                <c:pt idx="20">
                  <c:v>39.53</c:v>
                </c:pt>
                <c:pt idx="21">
                  <c:v>39.590000000000003</c:v>
                </c:pt>
                <c:pt idx="22">
                  <c:v>39.340000000000003</c:v>
                </c:pt>
                <c:pt idx="23">
                  <c:v>39.369999999999997</c:v>
                </c:pt>
                <c:pt idx="24">
                  <c:v>39.81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MST!$D$21:$D$84</c:f>
              <c:numCache>
                <c:formatCode>0.00</c:formatCode>
                <c:ptCount val="64"/>
                <c:pt idx="0">
                  <c:v>39.83</c:v>
                </c:pt>
                <c:pt idx="1">
                  <c:v>39.75</c:v>
                </c:pt>
                <c:pt idx="2">
                  <c:v>39.64</c:v>
                </c:pt>
                <c:pt idx="3">
                  <c:v>39.9</c:v>
                </c:pt>
                <c:pt idx="4">
                  <c:v>39.58</c:v>
                </c:pt>
                <c:pt idx="5">
                  <c:v>39.75</c:v>
                </c:pt>
                <c:pt idx="6">
                  <c:v>39.69</c:v>
                </c:pt>
                <c:pt idx="7">
                  <c:v>39.75</c:v>
                </c:pt>
                <c:pt idx="8">
                  <c:v>39.630000000000003</c:v>
                </c:pt>
                <c:pt idx="9">
                  <c:v>40.4</c:v>
                </c:pt>
                <c:pt idx="10">
                  <c:v>39.69</c:v>
                </c:pt>
                <c:pt idx="11">
                  <c:v>39.81</c:v>
                </c:pt>
                <c:pt idx="12">
                  <c:v>39.58</c:v>
                </c:pt>
                <c:pt idx="13">
                  <c:v>39.72</c:v>
                </c:pt>
                <c:pt idx="14">
                  <c:v>39.71</c:v>
                </c:pt>
                <c:pt idx="15">
                  <c:v>39.479999999999997</c:v>
                </c:pt>
                <c:pt idx="16">
                  <c:v>40.520000000000003</c:v>
                </c:pt>
                <c:pt idx="17">
                  <c:v>40.43</c:v>
                </c:pt>
                <c:pt idx="18">
                  <c:v>39.75</c:v>
                </c:pt>
                <c:pt idx="19">
                  <c:v>39.64</c:v>
                </c:pt>
                <c:pt idx="20">
                  <c:v>39.6</c:v>
                </c:pt>
                <c:pt idx="21">
                  <c:v>39.64</c:v>
                </c:pt>
                <c:pt idx="22">
                  <c:v>39.840000000000003</c:v>
                </c:pt>
                <c:pt idx="23">
                  <c:v>39.72</c:v>
                </c:pt>
                <c:pt idx="24">
                  <c:v>39.57</c:v>
                </c:pt>
                <c:pt idx="25">
                  <c:v>39.630000000000003</c:v>
                </c:pt>
                <c:pt idx="26">
                  <c:v>39.68</c:v>
                </c:pt>
                <c:pt idx="27">
                  <c:v>39.659999999999997</c:v>
                </c:pt>
                <c:pt idx="28">
                  <c:v>39.880000000000003</c:v>
                </c:pt>
                <c:pt idx="29">
                  <c:v>39.520000000000003</c:v>
                </c:pt>
                <c:pt idx="30">
                  <c:v>40.14</c:v>
                </c:pt>
                <c:pt idx="31">
                  <c:v>40.15</c:v>
                </c:pt>
                <c:pt idx="32">
                  <c:v>39.799999999999997</c:v>
                </c:pt>
                <c:pt idx="33">
                  <c:v>39.56</c:v>
                </c:pt>
                <c:pt idx="34">
                  <c:v>39.67</c:v>
                </c:pt>
                <c:pt idx="35">
                  <c:v>39.56</c:v>
                </c:pt>
                <c:pt idx="36">
                  <c:v>39.58</c:v>
                </c:pt>
                <c:pt idx="37">
                  <c:v>39.49</c:v>
                </c:pt>
                <c:pt idx="38">
                  <c:v>39.81</c:v>
                </c:pt>
                <c:pt idx="39">
                  <c:v>39.53</c:v>
                </c:pt>
                <c:pt idx="40">
                  <c:v>39.53</c:v>
                </c:pt>
                <c:pt idx="41">
                  <c:v>39.54</c:v>
                </c:pt>
                <c:pt idx="42">
                  <c:v>39.51</c:v>
                </c:pt>
                <c:pt idx="43">
                  <c:v>39.56</c:v>
                </c:pt>
                <c:pt idx="44">
                  <c:v>39.72</c:v>
                </c:pt>
                <c:pt idx="45">
                  <c:v>39.76</c:v>
                </c:pt>
                <c:pt idx="46">
                  <c:v>39.590000000000003</c:v>
                </c:pt>
                <c:pt idx="47">
                  <c:v>39.630000000000003</c:v>
                </c:pt>
                <c:pt idx="48">
                  <c:v>39.51</c:v>
                </c:pt>
                <c:pt idx="49">
                  <c:v>39.57</c:v>
                </c:pt>
                <c:pt idx="50">
                  <c:v>39.75</c:v>
                </c:pt>
                <c:pt idx="51">
                  <c:v>39.71</c:v>
                </c:pt>
                <c:pt idx="52">
                  <c:v>39.57</c:v>
                </c:pt>
                <c:pt idx="53">
                  <c:v>39.549999999999997</c:v>
                </c:pt>
                <c:pt idx="54">
                  <c:v>39.58</c:v>
                </c:pt>
                <c:pt idx="55">
                  <c:v>39.71</c:v>
                </c:pt>
                <c:pt idx="56">
                  <c:v>39.57</c:v>
                </c:pt>
                <c:pt idx="57" formatCode="General">
                  <c:v>39.659999999999997</c:v>
                </c:pt>
                <c:pt idx="58" formatCode="General">
                  <c:v>39.92</c:v>
                </c:pt>
                <c:pt idx="59" formatCode="General">
                  <c:v>39.69</c:v>
                </c:pt>
                <c:pt idx="60" formatCode="General">
                  <c:v>39.49</c:v>
                </c:pt>
                <c:pt idx="61" formatCode="General">
                  <c:v>39.68</c:v>
                </c:pt>
                <c:pt idx="62" formatCode="General">
                  <c:v>39.5</c:v>
                </c:pt>
                <c:pt idx="63" formatCode="General">
                  <c:v>39.840000000000003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MST!$E$21:$E$84</c:f>
              <c:numCache>
                <c:formatCode>0.00</c:formatCode>
                <c:ptCount val="64"/>
                <c:pt idx="0">
                  <c:v>39.99</c:v>
                </c:pt>
                <c:pt idx="1">
                  <c:v>40.11</c:v>
                </c:pt>
                <c:pt idx="2">
                  <c:v>39.97</c:v>
                </c:pt>
                <c:pt idx="3">
                  <c:v>39.979999999999997</c:v>
                </c:pt>
                <c:pt idx="4">
                  <c:v>39.99</c:v>
                </c:pt>
                <c:pt idx="5">
                  <c:v>39.82</c:v>
                </c:pt>
                <c:pt idx="6">
                  <c:v>39.94</c:v>
                </c:pt>
                <c:pt idx="7">
                  <c:v>39.799999999999997</c:v>
                </c:pt>
                <c:pt idx="8">
                  <c:v>39.78</c:v>
                </c:pt>
                <c:pt idx="9">
                  <c:v>39.9</c:v>
                </c:pt>
                <c:pt idx="10">
                  <c:v>39.93</c:v>
                </c:pt>
                <c:pt idx="11">
                  <c:v>39.72</c:v>
                </c:pt>
                <c:pt idx="12">
                  <c:v>39.840000000000003</c:v>
                </c:pt>
                <c:pt idx="13">
                  <c:v>39.86</c:v>
                </c:pt>
                <c:pt idx="14">
                  <c:v>39.770000000000003</c:v>
                </c:pt>
                <c:pt idx="15">
                  <c:v>39.92</c:v>
                </c:pt>
                <c:pt idx="16">
                  <c:v>39.82</c:v>
                </c:pt>
                <c:pt idx="17">
                  <c:v>39.659999999999997</c:v>
                </c:pt>
                <c:pt idx="18">
                  <c:v>39.909999999999997</c:v>
                </c:pt>
                <c:pt idx="19">
                  <c:v>39.840000000000003</c:v>
                </c:pt>
                <c:pt idx="20">
                  <c:v>39.869999999999997</c:v>
                </c:pt>
                <c:pt idx="21">
                  <c:v>39.68</c:v>
                </c:pt>
                <c:pt idx="22">
                  <c:v>40.950000000000003</c:v>
                </c:pt>
                <c:pt idx="23">
                  <c:v>39.69</c:v>
                </c:pt>
                <c:pt idx="24">
                  <c:v>39.6</c:v>
                </c:pt>
                <c:pt idx="25">
                  <c:v>39.74</c:v>
                </c:pt>
                <c:pt idx="26">
                  <c:v>39.86</c:v>
                </c:pt>
                <c:pt idx="27">
                  <c:v>39.880000000000003</c:v>
                </c:pt>
                <c:pt idx="28">
                  <c:v>39.82</c:v>
                </c:pt>
                <c:pt idx="29">
                  <c:v>39.729999999999997</c:v>
                </c:pt>
                <c:pt idx="30">
                  <c:v>39.96</c:v>
                </c:pt>
                <c:pt idx="31">
                  <c:v>39.58</c:v>
                </c:pt>
                <c:pt idx="32">
                  <c:v>40.03</c:v>
                </c:pt>
                <c:pt idx="33">
                  <c:v>40.299999999999997</c:v>
                </c:pt>
                <c:pt idx="34">
                  <c:v>39.92</c:v>
                </c:pt>
                <c:pt idx="35">
                  <c:v>39.74</c:v>
                </c:pt>
                <c:pt idx="36">
                  <c:v>39.81</c:v>
                </c:pt>
                <c:pt idx="37">
                  <c:v>40.44</c:v>
                </c:pt>
                <c:pt idx="38">
                  <c:v>39.58</c:v>
                </c:pt>
                <c:pt idx="39">
                  <c:v>39.840000000000003</c:v>
                </c:pt>
                <c:pt idx="40">
                  <c:v>39.770000000000003</c:v>
                </c:pt>
                <c:pt idx="41">
                  <c:v>39.83</c:v>
                </c:pt>
                <c:pt idx="42">
                  <c:v>39.64</c:v>
                </c:pt>
                <c:pt idx="43">
                  <c:v>39.729999999999997</c:v>
                </c:pt>
                <c:pt idx="44">
                  <c:v>39.799999999999997</c:v>
                </c:pt>
                <c:pt idx="45">
                  <c:v>39.770000000000003</c:v>
                </c:pt>
                <c:pt idx="46">
                  <c:v>39.74</c:v>
                </c:pt>
                <c:pt idx="47">
                  <c:v>39.69</c:v>
                </c:pt>
                <c:pt idx="48">
                  <c:v>39.659999999999997</c:v>
                </c:pt>
                <c:pt idx="49">
                  <c:v>39.71</c:v>
                </c:pt>
                <c:pt idx="50">
                  <c:v>39.81</c:v>
                </c:pt>
                <c:pt idx="51">
                  <c:v>39.67</c:v>
                </c:pt>
                <c:pt idx="52">
                  <c:v>39.81</c:v>
                </c:pt>
                <c:pt idx="53">
                  <c:v>39.9</c:v>
                </c:pt>
                <c:pt idx="54">
                  <c:v>39.700000000000003</c:v>
                </c:pt>
                <c:pt idx="55">
                  <c:v>39.619999999999997</c:v>
                </c:pt>
                <c:pt idx="56">
                  <c:v>39.92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MST!$F$21:$F$84</c:f>
              <c:numCache>
                <c:formatCode>0.00</c:formatCode>
                <c:ptCount val="64"/>
                <c:pt idx="0">
                  <c:v>40.17</c:v>
                </c:pt>
                <c:pt idx="1">
                  <c:v>40.06</c:v>
                </c:pt>
                <c:pt idx="2">
                  <c:v>39.86</c:v>
                </c:pt>
                <c:pt idx="3">
                  <c:v>39.89</c:v>
                </c:pt>
                <c:pt idx="4">
                  <c:v>39.86</c:v>
                </c:pt>
                <c:pt idx="5">
                  <c:v>39.74</c:v>
                </c:pt>
                <c:pt idx="6">
                  <c:v>39.72</c:v>
                </c:pt>
                <c:pt idx="7">
                  <c:v>39.82</c:v>
                </c:pt>
                <c:pt idx="8">
                  <c:v>39.71</c:v>
                </c:pt>
                <c:pt idx="9">
                  <c:v>39.869999999999997</c:v>
                </c:pt>
                <c:pt idx="10">
                  <c:v>39.68</c:v>
                </c:pt>
                <c:pt idx="11">
                  <c:v>40.200000000000003</c:v>
                </c:pt>
                <c:pt idx="12">
                  <c:v>39.92</c:v>
                </c:pt>
                <c:pt idx="13">
                  <c:v>39.67</c:v>
                </c:pt>
                <c:pt idx="14">
                  <c:v>39.86</c:v>
                </c:pt>
                <c:pt idx="15">
                  <c:v>39.76</c:v>
                </c:pt>
                <c:pt idx="16">
                  <c:v>39.83</c:v>
                </c:pt>
                <c:pt idx="17">
                  <c:v>39.880000000000003</c:v>
                </c:pt>
                <c:pt idx="18">
                  <c:v>39.69</c:v>
                </c:pt>
                <c:pt idx="19">
                  <c:v>39.93</c:v>
                </c:pt>
                <c:pt idx="20">
                  <c:v>40.04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MST!$G$21:$G$84</c:f>
              <c:numCache>
                <c:formatCode>0.00</c:formatCode>
                <c:ptCount val="64"/>
                <c:pt idx="0">
                  <c:v>39.81</c:v>
                </c:pt>
                <c:pt idx="1">
                  <c:v>39.630000000000003</c:v>
                </c:pt>
                <c:pt idx="2">
                  <c:v>39.61</c:v>
                </c:pt>
                <c:pt idx="3">
                  <c:v>39.71</c:v>
                </c:pt>
                <c:pt idx="4">
                  <c:v>39.619999999999997</c:v>
                </c:pt>
                <c:pt idx="5">
                  <c:v>39.64</c:v>
                </c:pt>
                <c:pt idx="6">
                  <c:v>39.700000000000003</c:v>
                </c:pt>
                <c:pt idx="7">
                  <c:v>39.770000000000003</c:v>
                </c:pt>
                <c:pt idx="8">
                  <c:v>39.840000000000003</c:v>
                </c:pt>
                <c:pt idx="9">
                  <c:v>39.700000000000003</c:v>
                </c:pt>
                <c:pt idx="10">
                  <c:v>39.700000000000003</c:v>
                </c:pt>
                <c:pt idx="11">
                  <c:v>39.79</c:v>
                </c:pt>
                <c:pt idx="12">
                  <c:v>39.53</c:v>
                </c:pt>
                <c:pt idx="13">
                  <c:v>39.6</c:v>
                </c:pt>
                <c:pt idx="14">
                  <c:v>39.72</c:v>
                </c:pt>
                <c:pt idx="15">
                  <c:v>39.75</c:v>
                </c:pt>
                <c:pt idx="16">
                  <c:v>39.799999999999997</c:v>
                </c:pt>
                <c:pt idx="17">
                  <c:v>39.65</c:v>
                </c:pt>
                <c:pt idx="18">
                  <c:v>40.119999999999997</c:v>
                </c:pt>
                <c:pt idx="19">
                  <c:v>39.94</c:v>
                </c:pt>
                <c:pt idx="20">
                  <c:v>40.1</c:v>
                </c:pt>
                <c:pt idx="21">
                  <c:v>39.79</c:v>
                </c:pt>
                <c:pt idx="22">
                  <c:v>39.950000000000003</c:v>
                </c:pt>
                <c:pt idx="23">
                  <c:v>39.75</c:v>
                </c:pt>
                <c:pt idx="24">
                  <c:v>39.93</c:v>
                </c:pt>
                <c:pt idx="25">
                  <c:v>40.18</c:v>
                </c:pt>
                <c:pt idx="26">
                  <c:v>39.72</c:v>
                </c:pt>
                <c:pt idx="27">
                  <c:v>39.869999999999997</c:v>
                </c:pt>
                <c:pt idx="28">
                  <c:v>39.909999999999997</c:v>
                </c:pt>
              </c:numCache>
            </c:numRef>
          </c:val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MST!$H$21:$H$84</c:f>
              <c:numCache>
                <c:formatCode>0.00</c:formatCode>
                <c:ptCount val="64"/>
                <c:pt idx="0">
                  <c:v>40.78</c:v>
                </c:pt>
                <c:pt idx="1">
                  <c:v>39.549999999999997</c:v>
                </c:pt>
                <c:pt idx="2">
                  <c:v>39.700000000000003</c:v>
                </c:pt>
                <c:pt idx="3">
                  <c:v>40.93</c:v>
                </c:pt>
                <c:pt idx="4">
                  <c:v>39.81</c:v>
                </c:pt>
                <c:pt idx="5">
                  <c:v>39.71</c:v>
                </c:pt>
                <c:pt idx="6">
                  <c:v>39.700000000000003</c:v>
                </c:pt>
                <c:pt idx="7">
                  <c:v>39.68</c:v>
                </c:pt>
                <c:pt idx="8">
                  <c:v>39.700000000000003</c:v>
                </c:pt>
                <c:pt idx="9">
                  <c:v>39.659999999999997</c:v>
                </c:pt>
                <c:pt idx="10">
                  <c:v>39.46</c:v>
                </c:pt>
                <c:pt idx="11">
                  <c:v>39.61</c:v>
                </c:pt>
                <c:pt idx="12">
                  <c:v>39.58</c:v>
                </c:pt>
                <c:pt idx="13">
                  <c:v>39.520000000000003</c:v>
                </c:pt>
                <c:pt idx="14">
                  <c:v>39.51</c:v>
                </c:pt>
                <c:pt idx="15">
                  <c:v>39.42</c:v>
                </c:pt>
                <c:pt idx="16">
                  <c:v>41.06</c:v>
                </c:pt>
                <c:pt idx="17">
                  <c:v>39.520000000000003</c:v>
                </c:pt>
                <c:pt idx="18">
                  <c:v>39.76</c:v>
                </c:pt>
                <c:pt idx="19">
                  <c:v>39.57</c:v>
                </c:pt>
                <c:pt idx="20">
                  <c:v>39.68</c:v>
                </c:pt>
                <c:pt idx="21">
                  <c:v>39.54</c:v>
                </c:pt>
                <c:pt idx="22">
                  <c:v>39.64</c:v>
                </c:pt>
                <c:pt idx="23">
                  <c:v>39.619999999999997</c:v>
                </c:pt>
                <c:pt idx="24">
                  <c:v>39.56</c:v>
                </c:pt>
                <c:pt idx="25">
                  <c:v>39.54</c:v>
                </c:pt>
                <c:pt idx="26">
                  <c:v>39.450000000000003</c:v>
                </c:pt>
                <c:pt idx="27">
                  <c:v>39.520000000000003</c:v>
                </c:pt>
                <c:pt idx="28">
                  <c:v>39.51</c:v>
                </c:pt>
                <c:pt idx="29">
                  <c:v>40.07</c:v>
                </c:pt>
                <c:pt idx="30">
                  <c:v>39.630000000000003</c:v>
                </c:pt>
                <c:pt idx="31">
                  <c:v>39.409999999999997</c:v>
                </c:pt>
                <c:pt idx="32">
                  <c:v>39.58</c:v>
                </c:pt>
                <c:pt idx="33">
                  <c:v>39.82</c:v>
                </c:pt>
                <c:pt idx="34">
                  <c:v>39.93</c:v>
                </c:pt>
                <c:pt idx="35">
                  <c:v>39.49</c:v>
                </c:pt>
                <c:pt idx="36">
                  <c:v>39.67</c:v>
                </c:pt>
                <c:pt idx="37">
                  <c:v>39.57</c:v>
                </c:pt>
                <c:pt idx="38">
                  <c:v>39.5</c:v>
                </c:pt>
                <c:pt idx="39">
                  <c:v>39.549999999999997</c:v>
                </c:pt>
                <c:pt idx="40">
                  <c:v>39.54</c:v>
                </c:pt>
                <c:pt idx="41">
                  <c:v>39.58</c:v>
                </c:pt>
                <c:pt idx="42">
                  <c:v>39.53</c:v>
                </c:pt>
                <c:pt idx="43">
                  <c:v>39.61</c:v>
                </c:pt>
                <c:pt idx="44">
                  <c:v>39.61</c:v>
                </c:pt>
                <c:pt idx="45">
                  <c:v>39.71</c:v>
                </c:pt>
                <c:pt idx="46">
                  <c:v>39.64</c:v>
                </c:pt>
                <c:pt idx="47">
                  <c:v>39.700000000000003</c:v>
                </c:pt>
                <c:pt idx="48">
                  <c:v>39.659999999999997</c:v>
                </c:pt>
                <c:pt idx="49">
                  <c:v>39.700000000000003</c:v>
                </c:pt>
                <c:pt idx="50">
                  <c:v>39.729999999999997</c:v>
                </c:pt>
                <c:pt idx="51">
                  <c:v>39.75</c:v>
                </c:pt>
                <c:pt idx="52">
                  <c:v>39.47</c:v>
                </c:pt>
                <c:pt idx="53">
                  <c:v>39.71</c:v>
                </c:pt>
                <c:pt idx="54">
                  <c:v>39.6</c:v>
                </c:pt>
                <c:pt idx="55">
                  <c:v>39.47</c:v>
                </c:pt>
                <c:pt idx="56">
                  <c:v>39.71</c:v>
                </c:pt>
                <c:pt idx="57" formatCode="General">
                  <c:v>39.71</c:v>
                </c:pt>
                <c:pt idx="58" formatCode="General">
                  <c:v>39.94</c:v>
                </c:pt>
                <c:pt idx="59" formatCode="General">
                  <c:v>39.49</c:v>
                </c:pt>
                <c:pt idx="60" formatCode="General">
                  <c:v>39.56</c:v>
                </c:pt>
                <c:pt idx="61" formatCode="General">
                  <c:v>39.57</c:v>
                </c:pt>
                <c:pt idx="62" formatCode="General">
                  <c:v>39.9</c:v>
                </c:pt>
              </c:numCache>
            </c:numRef>
          </c:val>
        </c:ser>
        <c:ser>
          <c:idx val="6"/>
          <c:order val="6"/>
          <c:tx>
            <c:strRef>
              <c:f>MST!$I$20</c:f>
              <c:strCache>
                <c:ptCount val="1"/>
                <c:pt idx="0">
                  <c:v>Петушков Андрей</c:v>
                </c:pt>
              </c:strCache>
            </c:strRef>
          </c:tx>
          <c:marker>
            <c:symbol val="none"/>
          </c:marker>
          <c:cat>
            <c:numRef>
              <c:f>MST!$B$21:$B$84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MST!$I$21:$I$84</c:f>
              <c:numCache>
                <c:formatCode>General</c:formatCode>
                <c:ptCount val="64"/>
                <c:pt idx="0">
                  <c:v>39.68</c:v>
                </c:pt>
                <c:pt idx="1">
                  <c:v>39.89</c:v>
                </c:pt>
                <c:pt idx="2">
                  <c:v>39.729999999999997</c:v>
                </c:pt>
                <c:pt idx="3">
                  <c:v>39.979999999999997</c:v>
                </c:pt>
                <c:pt idx="4">
                  <c:v>40.049999999999997</c:v>
                </c:pt>
                <c:pt idx="5">
                  <c:v>39.97</c:v>
                </c:pt>
                <c:pt idx="6">
                  <c:v>39.71</c:v>
                </c:pt>
                <c:pt idx="7">
                  <c:v>39.89</c:v>
                </c:pt>
                <c:pt idx="8">
                  <c:v>39.83</c:v>
                </c:pt>
                <c:pt idx="9">
                  <c:v>39.729999999999997</c:v>
                </c:pt>
                <c:pt idx="10">
                  <c:v>39.869999999999997</c:v>
                </c:pt>
                <c:pt idx="11">
                  <c:v>39.799999999999997</c:v>
                </c:pt>
                <c:pt idx="12">
                  <c:v>39.71</c:v>
                </c:pt>
                <c:pt idx="13">
                  <c:v>39.729999999999997</c:v>
                </c:pt>
                <c:pt idx="14">
                  <c:v>39.75</c:v>
                </c:pt>
                <c:pt idx="15">
                  <c:v>39.68</c:v>
                </c:pt>
                <c:pt idx="16">
                  <c:v>40.520000000000003</c:v>
                </c:pt>
                <c:pt idx="17">
                  <c:v>40.32</c:v>
                </c:pt>
                <c:pt idx="18">
                  <c:v>39.82</c:v>
                </c:pt>
                <c:pt idx="19">
                  <c:v>39.56</c:v>
                </c:pt>
                <c:pt idx="20">
                  <c:v>39.700000000000003</c:v>
                </c:pt>
                <c:pt idx="21">
                  <c:v>39.369999999999997</c:v>
                </c:pt>
                <c:pt idx="22">
                  <c:v>39.72</c:v>
                </c:pt>
                <c:pt idx="23">
                  <c:v>39.83</c:v>
                </c:pt>
                <c:pt idx="24">
                  <c:v>39.67</c:v>
                </c:pt>
                <c:pt idx="25">
                  <c:v>39.53</c:v>
                </c:pt>
              </c:numCache>
            </c:numRef>
          </c:val>
        </c:ser>
        <c:ser>
          <c:idx val="7"/>
          <c:order val="7"/>
          <c:tx>
            <c:strRef>
              <c:f>MST!$J$20</c:f>
              <c:strCache>
                <c:ptCount val="1"/>
                <c:pt idx="0">
                  <c:v>Бахмацкий Олег</c:v>
                </c:pt>
              </c:strCache>
            </c:strRef>
          </c:tx>
          <c:marker>
            <c:symbol val="none"/>
          </c:marker>
          <c:cat>
            <c:numRef>
              <c:f>MST!$B$21:$B$84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MST!$J$21:$J$84</c:f>
              <c:numCache>
                <c:formatCode>General</c:formatCode>
                <c:ptCount val="64"/>
                <c:pt idx="0">
                  <c:v>39.729999999999997</c:v>
                </c:pt>
                <c:pt idx="1">
                  <c:v>39.700000000000003</c:v>
                </c:pt>
                <c:pt idx="2">
                  <c:v>39.630000000000003</c:v>
                </c:pt>
                <c:pt idx="3">
                  <c:v>39.58</c:v>
                </c:pt>
                <c:pt idx="4">
                  <c:v>39.700000000000003</c:v>
                </c:pt>
                <c:pt idx="5">
                  <c:v>39.549999999999997</c:v>
                </c:pt>
                <c:pt idx="6">
                  <c:v>39.75</c:v>
                </c:pt>
                <c:pt idx="7">
                  <c:v>39.630000000000003</c:v>
                </c:pt>
                <c:pt idx="8">
                  <c:v>39.700000000000003</c:v>
                </c:pt>
                <c:pt idx="9">
                  <c:v>39.770000000000003</c:v>
                </c:pt>
                <c:pt idx="10">
                  <c:v>39.76</c:v>
                </c:pt>
                <c:pt idx="11">
                  <c:v>39.67</c:v>
                </c:pt>
                <c:pt idx="12">
                  <c:v>39.57</c:v>
                </c:pt>
                <c:pt idx="13">
                  <c:v>39.770000000000003</c:v>
                </c:pt>
                <c:pt idx="14">
                  <c:v>39.57</c:v>
                </c:pt>
                <c:pt idx="15">
                  <c:v>39.549999999999997</c:v>
                </c:pt>
                <c:pt idx="16">
                  <c:v>39.71</c:v>
                </c:pt>
                <c:pt idx="17">
                  <c:v>40.159999999999997</c:v>
                </c:pt>
                <c:pt idx="18">
                  <c:v>39.75</c:v>
                </c:pt>
                <c:pt idx="19">
                  <c:v>39.64</c:v>
                </c:pt>
                <c:pt idx="20">
                  <c:v>39.630000000000003</c:v>
                </c:pt>
                <c:pt idx="21">
                  <c:v>39.72</c:v>
                </c:pt>
                <c:pt idx="22">
                  <c:v>39.549999999999997</c:v>
                </c:pt>
                <c:pt idx="23">
                  <c:v>39.68</c:v>
                </c:pt>
                <c:pt idx="24">
                  <c:v>39.74</c:v>
                </c:pt>
                <c:pt idx="25">
                  <c:v>40.520000000000003</c:v>
                </c:pt>
                <c:pt idx="26">
                  <c:v>39.72</c:v>
                </c:pt>
                <c:pt idx="27">
                  <c:v>39.659999999999997</c:v>
                </c:pt>
                <c:pt idx="28">
                  <c:v>39.840000000000003</c:v>
                </c:pt>
                <c:pt idx="29">
                  <c:v>39.729999999999997</c:v>
                </c:pt>
                <c:pt idx="30">
                  <c:v>39.630000000000003</c:v>
                </c:pt>
                <c:pt idx="31">
                  <c:v>39.71</c:v>
                </c:pt>
                <c:pt idx="32">
                  <c:v>39.799999999999997</c:v>
                </c:pt>
                <c:pt idx="33">
                  <c:v>39.630000000000003</c:v>
                </c:pt>
                <c:pt idx="34">
                  <c:v>39.64</c:v>
                </c:pt>
                <c:pt idx="35">
                  <c:v>39.880000000000003</c:v>
                </c:pt>
                <c:pt idx="36">
                  <c:v>39.67</c:v>
                </c:pt>
                <c:pt idx="37">
                  <c:v>39.71</c:v>
                </c:pt>
                <c:pt idx="38">
                  <c:v>39.79</c:v>
                </c:pt>
                <c:pt idx="39">
                  <c:v>39.67</c:v>
                </c:pt>
                <c:pt idx="40">
                  <c:v>39.619999999999997</c:v>
                </c:pt>
                <c:pt idx="41">
                  <c:v>39.840000000000003</c:v>
                </c:pt>
                <c:pt idx="42">
                  <c:v>39.840000000000003</c:v>
                </c:pt>
                <c:pt idx="43">
                  <c:v>39.69</c:v>
                </c:pt>
                <c:pt idx="44">
                  <c:v>39.770000000000003</c:v>
                </c:pt>
                <c:pt idx="45">
                  <c:v>39.58</c:v>
                </c:pt>
                <c:pt idx="46">
                  <c:v>39.630000000000003</c:v>
                </c:pt>
                <c:pt idx="47">
                  <c:v>39.700000000000003</c:v>
                </c:pt>
                <c:pt idx="48">
                  <c:v>39.71</c:v>
                </c:pt>
                <c:pt idx="49">
                  <c:v>39.65</c:v>
                </c:pt>
                <c:pt idx="50">
                  <c:v>39.67</c:v>
                </c:pt>
                <c:pt idx="51">
                  <c:v>39.72</c:v>
                </c:pt>
                <c:pt idx="52">
                  <c:v>39.880000000000003</c:v>
                </c:pt>
              </c:numCache>
            </c:numRef>
          </c:val>
        </c:ser>
        <c:marker val="1"/>
        <c:axId val="104410496"/>
        <c:axId val="104424576"/>
      </c:lineChart>
      <c:catAx>
        <c:axId val="104410496"/>
        <c:scaling>
          <c:orientation val="minMax"/>
        </c:scaling>
        <c:axPos val="b"/>
        <c:numFmt formatCode="General" sourceLinked="1"/>
        <c:majorTickMark val="none"/>
        <c:tickLblPos val="nextTo"/>
        <c:crossAx val="104424576"/>
        <c:crosses val="autoZero"/>
        <c:auto val="1"/>
        <c:lblAlgn val="ctr"/>
        <c:lblOffset val="100"/>
      </c:catAx>
      <c:valAx>
        <c:axId val="104424576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0441049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Racing'!$C$21:$C$83</c:f>
              <c:numCache>
                <c:formatCode>0.00</c:formatCode>
                <c:ptCount val="63"/>
                <c:pt idx="0">
                  <c:v>42.87</c:v>
                </c:pt>
                <c:pt idx="1">
                  <c:v>41.42</c:v>
                </c:pt>
                <c:pt idx="2">
                  <c:v>42.34</c:v>
                </c:pt>
                <c:pt idx="3">
                  <c:v>39.89</c:v>
                </c:pt>
                <c:pt idx="4">
                  <c:v>40.950000000000003</c:v>
                </c:pt>
                <c:pt idx="5">
                  <c:v>42.16</c:v>
                </c:pt>
                <c:pt idx="6">
                  <c:v>39.85</c:v>
                </c:pt>
                <c:pt idx="7">
                  <c:v>40.020000000000003</c:v>
                </c:pt>
                <c:pt idx="8">
                  <c:v>40.04</c:v>
                </c:pt>
                <c:pt idx="9">
                  <c:v>40.35</c:v>
                </c:pt>
                <c:pt idx="10">
                  <c:v>39.69</c:v>
                </c:pt>
                <c:pt idx="11">
                  <c:v>40.369999999999997</c:v>
                </c:pt>
                <c:pt idx="12">
                  <c:v>41.57</c:v>
                </c:pt>
                <c:pt idx="13">
                  <c:v>39.700000000000003</c:v>
                </c:pt>
                <c:pt idx="14">
                  <c:v>39.61</c:v>
                </c:pt>
                <c:pt idx="15">
                  <c:v>39.79</c:v>
                </c:pt>
                <c:pt idx="16">
                  <c:v>39.71</c:v>
                </c:pt>
                <c:pt idx="17">
                  <c:v>39.46</c:v>
                </c:pt>
                <c:pt idx="18">
                  <c:v>40.01</c:v>
                </c:pt>
                <c:pt idx="19">
                  <c:v>39.630000000000003</c:v>
                </c:pt>
                <c:pt idx="20">
                  <c:v>39.659999999999997</c:v>
                </c:pt>
                <c:pt idx="21">
                  <c:v>39.61</c:v>
                </c:pt>
                <c:pt idx="22">
                  <c:v>39.520000000000003</c:v>
                </c:pt>
                <c:pt idx="23">
                  <c:v>39.6</c:v>
                </c:pt>
                <c:pt idx="24">
                  <c:v>40.03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Racing'!$D$21:$D$83</c:f>
              <c:numCache>
                <c:formatCode>0.00</c:formatCode>
                <c:ptCount val="63"/>
                <c:pt idx="0">
                  <c:v>39.65</c:v>
                </c:pt>
                <c:pt idx="1">
                  <c:v>39.49</c:v>
                </c:pt>
                <c:pt idx="2">
                  <c:v>39.549999999999997</c:v>
                </c:pt>
                <c:pt idx="3">
                  <c:v>39.65</c:v>
                </c:pt>
                <c:pt idx="4">
                  <c:v>39.659999999999997</c:v>
                </c:pt>
                <c:pt idx="5">
                  <c:v>39.97</c:v>
                </c:pt>
                <c:pt idx="6">
                  <c:v>39.79</c:v>
                </c:pt>
                <c:pt idx="7">
                  <c:v>39.64</c:v>
                </c:pt>
                <c:pt idx="8">
                  <c:v>39.58</c:v>
                </c:pt>
                <c:pt idx="9">
                  <c:v>39.64</c:v>
                </c:pt>
                <c:pt idx="10">
                  <c:v>39.92</c:v>
                </c:pt>
                <c:pt idx="11">
                  <c:v>39.71</c:v>
                </c:pt>
                <c:pt idx="12">
                  <c:v>40.14</c:v>
                </c:pt>
                <c:pt idx="13">
                  <c:v>40.020000000000003</c:v>
                </c:pt>
                <c:pt idx="14">
                  <c:v>39.81</c:v>
                </c:pt>
                <c:pt idx="15">
                  <c:v>40.99</c:v>
                </c:pt>
                <c:pt idx="16">
                  <c:v>39.96</c:v>
                </c:pt>
                <c:pt idx="17">
                  <c:v>39.619999999999997</c:v>
                </c:pt>
                <c:pt idx="18">
                  <c:v>39.65</c:v>
                </c:pt>
                <c:pt idx="19">
                  <c:v>39.630000000000003</c:v>
                </c:pt>
                <c:pt idx="20">
                  <c:v>39.53</c:v>
                </c:pt>
                <c:pt idx="21">
                  <c:v>39.700000000000003</c:v>
                </c:pt>
                <c:pt idx="22">
                  <c:v>40.25</c:v>
                </c:pt>
                <c:pt idx="23">
                  <c:v>40.47</c:v>
                </c:pt>
                <c:pt idx="24">
                  <c:v>40.22</c:v>
                </c:pt>
                <c:pt idx="25">
                  <c:v>39.75</c:v>
                </c:pt>
                <c:pt idx="26">
                  <c:v>40.56</c:v>
                </c:pt>
                <c:pt idx="27">
                  <c:v>39.5</c:v>
                </c:pt>
                <c:pt idx="28">
                  <c:v>39.78</c:v>
                </c:pt>
                <c:pt idx="29">
                  <c:v>39.76</c:v>
                </c:pt>
                <c:pt idx="30">
                  <c:v>40.49</c:v>
                </c:pt>
                <c:pt idx="31">
                  <c:v>39.72</c:v>
                </c:pt>
                <c:pt idx="32">
                  <c:v>39.83</c:v>
                </c:pt>
                <c:pt idx="33">
                  <c:v>39.61</c:v>
                </c:pt>
                <c:pt idx="34">
                  <c:v>39.450000000000003</c:v>
                </c:pt>
                <c:pt idx="35">
                  <c:v>39.549999999999997</c:v>
                </c:pt>
                <c:pt idx="36">
                  <c:v>39.520000000000003</c:v>
                </c:pt>
                <c:pt idx="37">
                  <c:v>39.6</c:v>
                </c:pt>
                <c:pt idx="38">
                  <c:v>39.42</c:v>
                </c:pt>
                <c:pt idx="39">
                  <c:v>39.69</c:v>
                </c:pt>
                <c:pt idx="40">
                  <c:v>39.82</c:v>
                </c:pt>
                <c:pt idx="41">
                  <c:v>39.64</c:v>
                </c:pt>
                <c:pt idx="42">
                  <c:v>39.799999999999997</c:v>
                </c:pt>
                <c:pt idx="43">
                  <c:v>39.78</c:v>
                </c:pt>
                <c:pt idx="44">
                  <c:v>39.54</c:v>
                </c:pt>
                <c:pt idx="45">
                  <c:v>39.76</c:v>
                </c:pt>
                <c:pt idx="46">
                  <c:v>39.880000000000003</c:v>
                </c:pt>
                <c:pt idx="47">
                  <c:v>39.770000000000003</c:v>
                </c:pt>
                <c:pt idx="48">
                  <c:v>39.56</c:v>
                </c:pt>
                <c:pt idx="49">
                  <c:v>39.53</c:v>
                </c:pt>
                <c:pt idx="50">
                  <c:v>39.58</c:v>
                </c:pt>
                <c:pt idx="51">
                  <c:v>39.78</c:v>
                </c:pt>
                <c:pt idx="52">
                  <c:v>39.799999999999997</c:v>
                </c:pt>
                <c:pt idx="53">
                  <c:v>39.619999999999997</c:v>
                </c:pt>
                <c:pt idx="54">
                  <c:v>39.520000000000003</c:v>
                </c:pt>
                <c:pt idx="55">
                  <c:v>39.57</c:v>
                </c:pt>
                <c:pt idx="56">
                  <c:v>39.69</c:v>
                </c:pt>
                <c:pt idx="57" formatCode="General">
                  <c:v>39.6</c:v>
                </c:pt>
                <c:pt idx="58" formatCode="General">
                  <c:v>39.729999999999997</c:v>
                </c:pt>
                <c:pt idx="59" formatCode="General">
                  <c:v>39.51</c:v>
                </c:pt>
                <c:pt idx="60" formatCode="General">
                  <c:v>39.56</c:v>
                </c:pt>
                <c:pt idx="61" formatCode="General">
                  <c:v>40.04</c:v>
                </c:pt>
                <c:pt idx="62" formatCode="General">
                  <c:v>40.14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Racing'!$E$21:$E$83</c:f>
              <c:numCache>
                <c:formatCode>0.00</c:formatCode>
                <c:ptCount val="63"/>
                <c:pt idx="0">
                  <c:v>40.619999999999997</c:v>
                </c:pt>
                <c:pt idx="1">
                  <c:v>39.96</c:v>
                </c:pt>
                <c:pt idx="2">
                  <c:v>39.79</c:v>
                </c:pt>
                <c:pt idx="3">
                  <c:v>39.770000000000003</c:v>
                </c:pt>
                <c:pt idx="4">
                  <c:v>39.97</c:v>
                </c:pt>
                <c:pt idx="5">
                  <c:v>41.16</c:v>
                </c:pt>
                <c:pt idx="6">
                  <c:v>39.96</c:v>
                </c:pt>
                <c:pt idx="7">
                  <c:v>40.69</c:v>
                </c:pt>
                <c:pt idx="8">
                  <c:v>39.89</c:v>
                </c:pt>
                <c:pt idx="9">
                  <c:v>40.380000000000003</c:v>
                </c:pt>
                <c:pt idx="10">
                  <c:v>39.92</c:v>
                </c:pt>
                <c:pt idx="11">
                  <c:v>39.99</c:v>
                </c:pt>
                <c:pt idx="12">
                  <c:v>39.9</c:v>
                </c:pt>
                <c:pt idx="13">
                  <c:v>39.799999999999997</c:v>
                </c:pt>
                <c:pt idx="14">
                  <c:v>40.14</c:v>
                </c:pt>
                <c:pt idx="15">
                  <c:v>39.97</c:v>
                </c:pt>
                <c:pt idx="16">
                  <c:v>39.89</c:v>
                </c:pt>
                <c:pt idx="17">
                  <c:v>39.86</c:v>
                </c:pt>
                <c:pt idx="18">
                  <c:v>39.770000000000003</c:v>
                </c:pt>
                <c:pt idx="19">
                  <c:v>40.090000000000003</c:v>
                </c:pt>
                <c:pt idx="20">
                  <c:v>39.9</c:v>
                </c:pt>
                <c:pt idx="21">
                  <c:v>39.92</c:v>
                </c:pt>
                <c:pt idx="22">
                  <c:v>39.909999999999997</c:v>
                </c:pt>
                <c:pt idx="23">
                  <c:v>39.86</c:v>
                </c:pt>
                <c:pt idx="24">
                  <c:v>39.97</c:v>
                </c:pt>
                <c:pt idx="25">
                  <c:v>40.04</c:v>
                </c:pt>
                <c:pt idx="26">
                  <c:v>39.92</c:v>
                </c:pt>
                <c:pt idx="27">
                  <c:v>39.97</c:v>
                </c:pt>
                <c:pt idx="28">
                  <c:v>40.020000000000003</c:v>
                </c:pt>
                <c:pt idx="29">
                  <c:v>39.799999999999997</c:v>
                </c:pt>
                <c:pt idx="30">
                  <c:v>39.799999999999997</c:v>
                </c:pt>
                <c:pt idx="31">
                  <c:v>39.93</c:v>
                </c:pt>
                <c:pt idx="32">
                  <c:v>40.39</c:v>
                </c:pt>
                <c:pt idx="33">
                  <c:v>39.92</c:v>
                </c:pt>
                <c:pt idx="34">
                  <c:v>40.130000000000003</c:v>
                </c:pt>
                <c:pt idx="35">
                  <c:v>40.119999999999997</c:v>
                </c:pt>
                <c:pt idx="36">
                  <c:v>40.03</c:v>
                </c:pt>
                <c:pt idx="37">
                  <c:v>40.22</c:v>
                </c:pt>
                <c:pt idx="38">
                  <c:v>40.020000000000003</c:v>
                </c:pt>
                <c:pt idx="39">
                  <c:v>39.97</c:v>
                </c:pt>
                <c:pt idx="40">
                  <c:v>39.86</c:v>
                </c:pt>
                <c:pt idx="41">
                  <c:v>40</c:v>
                </c:pt>
                <c:pt idx="42">
                  <c:v>39.909999999999997</c:v>
                </c:pt>
                <c:pt idx="43">
                  <c:v>40.130000000000003</c:v>
                </c:pt>
                <c:pt idx="44">
                  <c:v>40.01</c:v>
                </c:pt>
                <c:pt idx="45">
                  <c:v>39.89</c:v>
                </c:pt>
                <c:pt idx="46">
                  <c:v>40</c:v>
                </c:pt>
                <c:pt idx="47">
                  <c:v>40.08</c:v>
                </c:pt>
                <c:pt idx="48">
                  <c:v>40.200000000000003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Racing'!$F$21:$F$83</c:f>
              <c:numCache>
                <c:formatCode>0.00</c:formatCode>
                <c:ptCount val="63"/>
                <c:pt idx="0">
                  <c:v>39.94</c:v>
                </c:pt>
                <c:pt idx="1">
                  <c:v>39.92</c:v>
                </c:pt>
                <c:pt idx="2">
                  <c:v>39.71</c:v>
                </c:pt>
                <c:pt idx="3">
                  <c:v>40.04</c:v>
                </c:pt>
                <c:pt idx="4">
                  <c:v>39.75</c:v>
                </c:pt>
                <c:pt idx="5">
                  <c:v>39.700000000000003</c:v>
                </c:pt>
                <c:pt idx="6">
                  <c:v>39.659999999999997</c:v>
                </c:pt>
                <c:pt idx="7">
                  <c:v>40.07</c:v>
                </c:pt>
                <c:pt idx="8">
                  <c:v>40.01</c:v>
                </c:pt>
                <c:pt idx="9">
                  <c:v>39.840000000000003</c:v>
                </c:pt>
                <c:pt idx="10">
                  <c:v>39.75</c:v>
                </c:pt>
                <c:pt idx="11">
                  <c:v>39.57</c:v>
                </c:pt>
                <c:pt idx="12">
                  <c:v>39.590000000000003</c:v>
                </c:pt>
                <c:pt idx="13">
                  <c:v>39.58</c:v>
                </c:pt>
                <c:pt idx="14">
                  <c:v>39.630000000000003</c:v>
                </c:pt>
                <c:pt idx="15">
                  <c:v>40.99</c:v>
                </c:pt>
                <c:pt idx="16">
                  <c:v>39.68</c:v>
                </c:pt>
                <c:pt idx="17">
                  <c:v>39.69</c:v>
                </c:pt>
                <c:pt idx="18">
                  <c:v>39.630000000000003</c:v>
                </c:pt>
                <c:pt idx="19">
                  <c:v>39.630000000000003</c:v>
                </c:pt>
                <c:pt idx="20">
                  <c:v>39.82</c:v>
                </c:pt>
                <c:pt idx="21">
                  <c:v>39.61</c:v>
                </c:pt>
                <c:pt idx="22">
                  <c:v>39.49</c:v>
                </c:pt>
                <c:pt idx="23">
                  <c:v>39.51</c:v>
                </c:pt>
                <c:pt idx="24">
                  <c:v>39.619999999999997</c:v>
                </c:pt>
                <c:pt idx="25">
                  <c:v>39.869999999999997</c:v>
                </c:pt>
                <c:pt idx="26">
                  <c:v>39.659999999999997</c:v>
                </c:pt>
                <c:pt idx="27">
                  <c:v>39.700000000000003</c:v>
                </c:pt>
                <c:pt idx="28">
                  <c:v>39.53</c:v>
                </c:pt>
                <c:pt idx="29">
                  <c:v>39.49</c:v>
                </c:pt>
                <c:pt idx="30">
                  <c:v>39.78</c:v>
                </c:pt>
                <c:pt idx="31">
                  <c:v>39.56</c:v>
                </c:pt>
                <c:pt idx="32">
                  <c:v>39.47</c:v>
                </c:pt>
                <c:pt idx="33">
                  <c:v>39.64</c:v>
                </c:pt>
                <c:pt idx="34">
                  <c:v>39.9</c:v>
                </c:pt>
                <c:pt idx="35">
                  <c:v>39.619999999999997</c:v>
                </c:pt>
                <c:pt idx="36">
                  <c:v>40.090000000000003</c:v>
                </c:pt>
                <c:pt idx="37">
                  <c:v>39.53</c:v>
                </c:pt>
                <c:pt idx="38">
                  <c:v>39.57</c:v>
                </c:pt>
                <c:pt idx="39">
                  <c:v>39.659999999999997</c:v>
                </c:pt>
                <c:pt idx="40">
                  <c:v>39.590000000000003</c:v>
                </c:pt>
                <c:pt idx="41">
                  <c:v>39.57</c:v>
                </c:pt>
                <c:pt idx="42">
                  <c:v>39.619999999999997</c:v>
                </c:pt>
                <c:pt idx="43">
                  <c:v>39.56</c:v>
                </c:pt>
                <c:pt idx="44">
                  <c:v>40.03</c:v>
                </c:pt>
                <c:pt idx="45">
                  <c:v>40.08</c:v>
                </c:pt>
                <c:pt idx="46">
                  <c:v>39.79</c:v>
                </c:pt>
                <c:pt idx="47">
                  <c:v>40.01</c:v>
                </c:pt>
                <c:pt idx="48">
                  <c:v>39.630000000000003</c:v>
                </c:pt>
                <c:pt idx="49">
                  <c:v>39.630000000000003</c:v>
                </c:pt>
                <c:pt idx="50">
                  <c:v>39.72</c:v>
                </c:pt>
                <c:pt idx="51">
                  <c:v>39.74</c:v>
                </c:pt>
                <c:pt idx="52">
                  <c:v>40.06</c:v>
                </c:pt>
                <c:pt idx="53">
                  <c:v>39.97</c:v>
                </c:pt>
                <c:pt idx="54">
                  <c:v>39.799999999999997</c:v>
                </c:pt>
                <c:pt idx="55">
                  <c:v>39.67</c:v>
                </c:pt>
                <c:pt idx="56">
                  <c:v>40.270000000000003</c:v>
                </c:pt>
                <c:pt idx="57" formatCode="General">
                  <c:v>39.799999999999997</c:v>
                </c:pt>
                <c:pt idx="58" formatCode="General">
                  <c:v>39.659999999999997</c:v>
                </c:pt>
                <c:pt idx="59" formatCode="General">
                  <c:v>39.909999999999997</c:v>
                </c:pt>
                <c:pt idx="60" formatCode="General">
                  <c:v>39.67</c:v>
                </c:pt>
                <c:pt idx="61" formatCode="General">
                  <c:v>39.96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'Fortuna Racing'!$B$21:$B$83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Racing'!$G$21:$G$83</c:f>
              <c:numCache>
                <c:formatCode>0.00</c:formatCode>
                <c:ptCount val="63"/>
                <c:pt idx="0">
                  <c:v>39.78</c:v>
                </c:pt>
                <c:pt idx="1">
                  <c:v>40.92</c:v>
                </c:pt>
                <c:pt idx="2">
                  <c:v>40.24</c:v>
                </c:pt>
                <c:pt idx="3">
                  <c:v>39.76</c:v>
                </c:pt>
                <c:pt idx="4">
                  <c:v>39.799999999999997</c:v>
                </c:pt>
                <c:pt idx="5">
                  <c:v>39.99</c:v>
                </c:pt>
                <c:pt idx="6">
                  <c:v>41.13</c:v>
                </c:pt>
                <c:pt idx="7">
                  <c:v>40.270000000000003</c:v>
                </c:pt>
                <c:pt idx="8">
                  <c:v>39.92</c:v>
                </c:pt>
                <c:pt idx="9">
                  <c:v>39.9</c:v>
                </c:pt>
                <c:pt idx="10">
                  <c:v>39.53</c:v>
                </c:pt>
                <c:pt idx="11">
                  <c:v>39.79</c:v>
                </c:pt>
                <c:pt idx="12">
                  <c:v>39.68</c:v>
                </c:pt>
                <c:pt idx="13">
                  <c:v>39.68</c:v>
                </c:pt>
                <c:pt idx="14">
                  <c:v>39.65</c:v>
                </c:pt>
                <c:pt idx="15">
                  <c:v>39.58</c:v>
                </c:pt>
                <c:pt idx="16">
                  <c:v>39.6</c:v>
                </c:pt>
                <c:pt idx="17">
                  <c:v>39.51</c:v>
                </c:pt>
                <c:pt idx="18">
                  <c:v>39.520000000000003</c:v>
                </c:pt>
                <c:pt idx="19">
                  <c:v>39.58</c:v>
                </c:pt>
                <c:pt idx="20">
                  <c:v>39.85</c:v>
                </c:pt>
                <c:pt idx="21">
                  <c:v>39.619999999999997</c:v>
                </c:pt>
                <c:pt idx="22">
                  <c:v>39.47</c:v>
                </c:pt>
                <c:pt idx="23">
                  <c:v>39.57</c:v>
                </c:pt>
                <c:pt idx="24">
                  <c:v>39.49</c:v>
                </c:pt>
                <c:pt idx="25">
                  <c:v>39.57</c:v>
                </c:pt>
                <c:pt idx="26">
                  <c:v>39.72</c:v>
                </c:pt>
                <c:pt idx="27">
                  <c:v>39.619999999999997</c:v>
                </c:pt>
                <c:pt idx="28">
                  <c:v>39.630000000000003</c:v>
                </c:pt>
                <c:pt idx="29">
                  <c:v>39.64</c:v>
                </c:pt>
                <c:pt idx="30">
                  <c:v>39.72</c:v>
                </c:pt>
                <c:pt idx="31">
                  <c:v>39.5</c:v>
                </c:pt>
                <c:pt idx="32">
                  <c:v>39.700000000000003</c:v>
                </c:pt>
                <c:pt idx="33">
                  <c:v>39.94</c:v>
                </c:pt>
                <c:pt idx="34">
                  <c:v>39.68</c:v>
                </c:pt>
                <c:pt idx="35">
                  <c:v>39.65</c:v>
                </c:pt>
                <c:pt idx="36">
                  <c:v>39.56</c:v>
                </c:pt>
                <c:pt idx="37">
                  <c:v>39.51</c:v>
                </c:pt>
                <c:pt idx="38">
                  <c:v>39.520000000000003</c:v>
                </c:pt>
                <c:pt idx="39">
                  <c:v>39.56</c:v>
                </c:pt>
                <c:pt idx="40">
                  <c:v>39.67</c:v>
                </c:pt>
                <c:pt idx="41">
                  <c:v>39.630000000000003</c:v>
                </c:pt>
                <c:pt idx="42">
                  <c:v>39.67</c:v>
                </c:pt>
                <c:pt idx="43">
                  <c:v>39.590000000000003</c:v>
                </c:pt>
                <c:pt idx="44">
                  <c:v>39.619999999999997</c:v>
                </c:pt>
                <c:pt idx="45">
                  <c:v>39.57</c:v>
                </c:pt>
                <c:pt idx="46">
                  <c:v>39.590000000000003</c:v>
                </c:pt>
                <c:pt idx="47">
                  <c:v>39.68</c:v>
                </c:pt>
                <c:pt idx="48">
                  <c:v>39.72</c:v>
                </c:pt>
                <c:pt idx="49">
                  <c:v>39.659999999999997</c:v>
                </c:pt>
                <c:pt idx="50">
                  <c:v>39.58</c:v>
                </c:pt>
                <c:pt idx="51">
                  <c:v>39.630000000000003</c:v>
                </c:pt>
                <c:pt idx="52">
                  <c:v>39.56</c:v>
                </c:pt>
                <c:pt idx="53">
                  <c:v>39.74</c:v>
                </c:pt>
                <c:pt idx="54">
                  <c:v>39.67</c:v>
                </c:pt>
                <c:pt idx="55">
                  <c:v>39.97</c:v>
                </c:pt>
                <c:pt idx="56">
                  <c:v>39.79</c:v>
                </c:pt>
              </c:numCache>
            </c:numRef>
          </c:val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Racing'!$H$21:$H$83</c:f>
              <c:numCache>
                <c:formatCode>0.00</c:formatCode>
                <c:ptCount val="63"/>
                <c:pt idx="0">
                  <c:v>40.04</c:v>
                </c:pt>
                <c:pt idx="1">
                  <c:v>39.79</c:v>
                </c:pt>
                <c:pt idx="2">
                  <c:v>39.799999999999997</c:v>
                </c:pt>
                <c:pt idx="3">
                  <c:v>39.82</c:v>
                </c:pt>
                <c:pt idx="4">
                  <c:v>39.72</c:v>
                </c:pt>
                <c:pt idx="5">
                  <c:v>39.950000000000003</c:v>
                </c:pt>
                <c:pt idx="6">
                  <c:v>39.880000000000003</c:v>
                </c:pt>
                <c:pt idx="7">
                  <c:v>39.83</c:v>
                </c:pt>
                <c:pt idx="8">
                  <c:v>39.83</c:v>
                </c:pt>
                <c:pt idx="9">
                  <c:v>39.76</c:v>
                </c:pt>
                <c:pt idx="10">
                  <c:v>39.6</c:v>
                </c:pt>
                <c:pt idx="11">
                  <c:v>39.770000000000003</c:v>
                </c:pt>
                <c:pt idx="12">
                  <c:v>39.57</c:v>
                </c:pt>
                <c:pt idx="13">
                  <c:v>39.659999999999997</c:v>
                </c:pt>
                <c:pt idx="14">
                  <c:v>39.82</c:v>
                </c:pt>
                <c:pt idx="15">
                  <c:v>39.85</c:v>
                </c:pt>
                <c:pt idx="16">
                  <c:v>40.130000000000003</c:v>
                </c:pt>
                <c:pt idx="17">
                  <c:v>39.81</c:v>
                </c:pt>
                <c:pt idx="18">
                  <c:v>39.700000000000003</c:v>
                </c:pt>
                <c:pt idx="19">
                  <c:v>39.58</c:v>
                </c:pt>
                <c:pt idx="20">
                  <c:v>39.61</c:v>
                </c:pt>
                <c:pt idx="21">
                  <c:v>39.590000000000003</c:v>
                </c:pt>
                <c:pt idx="22">
                  <c:v>39.82</c:v>
                </c:pt>
                <c:pt idx="23">
                  <c:v>39.53</c:v>
                </c:pt>
                <c:pt idx="24">
                  <c:v>39.56</c:v>
                </c:pt>
                <c:pt idx="25">
                  <c:v>39.61</c:v>
                </c:pt>
                <c:pt idx="26">
                  <c:v>40.049999999999997</c:v>
                </c:pt>
                <c:pt idx="27">
                  <c:v>40.700000000000003</c:v>
                </c:pt>
                <c:pt idx="28">
                  <c:v>39.74</c:v>
                </c:pt>
                <c:pt idx="29">
                  <c:v>39.700000000000003</c:v>
                </c:pt>
                <c:pt idx="30">
                  <c:v>39.5</c:v>
                </c:pt>
                <c:pt idx="31">
                  <c:v>39.81</c:v>
                </c:pt>
              </c:numCache>
            </c:numRef>
          </c:val>
        </c:ser>
        <c:ser>
          <c:idx val="6"/>
          <c:order val="6"/>
          <c:tx>
            <c:strRef>
              <c:f>'Fortuna Racing'!$I$20</c:f>
              <c:strCache>
                <c:ptCount val="1"/>
                <c:pt idx="0">
                  <c:v>Шутка Виталий</c:v>
                </c:pt>
              </c:strCache>
            </c:strRef>
          </c:tx>
          <c:marker>
            <c:symbol val="none"/>
          </c:marker>
          <c:cat>
            <c:numRef>
              <c:f>'Fortuna Racing'!$B$21:$B$83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Racing'!$I$21:$I$83</c:f>
              <c:numCache>
                <c:formatCode>General</c:formatCode>
                <c:ptCount val="63"/>
                <c:pt idx="0">
                  <c:v>39.96</c:v>
                </c:pt>
                <c:pt idx="1">
                  <c:v>40.200000000000003</c:v>
                </c:pt>
                <c:pt idx="2">
                  <c:v>39.92</c:v>
                </c:pt>
                <c:pt idx="3">
                  <c:v>39.81</c:v>
                </c:pt>
                <c:pt idx="4">
                  <c:v>40.26</c:v>
                </c:pt>
                <c:pt idx="5">
                  <c:v>40.1</c:v>
                </c:pt>
                <c:pt idx="6">
                  <c:v>40.03</c:v>
                </c:pt>
                <c:pt idx="7">
                  <c:v>40</c:v>
                </c:pt>
                <c:pt idx="8">
                  <c:v>39.909999999999997</c:v>
                </c:pt>
                <c:pt idx="9">
                  <c:v>39.92</c:v>
                </c:pt>
                <c:pt idx="10">
                  <c:v>39.89</c:v>
                </c:pt>
                <c:pt idx="11">
                  <c:v>39.869999999999997</c:v>
                </c:pt>
                <c:pt idx="12">
                  <c:v>40.020000000000003</c:v>
                </c:pt>
                <c:pt idx="13">
                  <c:v>40.020000000000003</c:v>
                </c:pt>
                <c:pt idx="14">
                  <c:v>39.85</c:v>
                </c:pt>
                <c:pt idx="15">
                  <c:v>40.14</c:v>
                </c:pt>
                <c:pt idx="16">
                  <c:v>40.01</c:v>
                </c:pt>
                <c:pt idx="17">
                  <c:v>40.17</c:v>
                </c:pt>
                <c:pt idx="18">
                  <c:v>40.01</c:v>
                </c:pt>
                <c:pt idx="19">
                  <c:v>39.94</c:v>
                </c:pt>
                <c:pt idx="20">
                  <c:v>39.89</c:v>
                </c:pt>
                <c:pt idx="21">
                  <c:v>39.979999999999997</c:v>
                </c:pt>
                <c:pt idx="22">
                  <c:v>40.03</c:v>
                </c:pt>
                <c:pt idx="23">
                  <c:v>40.46</c:v>
                </c:pt>
                <c:pt idx="24">
                  <c:v>39.9</c:v>
                </c:pt>
                <c:pt idx="25">
                  <c:v>41.49</c:v>
                </c:pt>
                <c:pt idx="26">
                  <c:v>39.89</c:v>
                </c:pt>
                <c:pt idx="27">
                  <c:v>39.78</c:v>
                </c:pt>
                <c:pt idx="28">
                  <c:v>39.81</c:v>
                </c:pt>
                <c:pt idx="29">
                  <c:v>40</c:v>
                </c:pt>
              </c:numCache>
            </c:numRef>
          </c:val>
        </c:ser>
        <c:ser>
          <c:idx val="7"/>
          <c:order val="7"/>
          <c:tx>
            <c:strRef>
              <c:f>'Fortuna Racing'!$J$20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'Fortuna Racing'!$B$21:$B$83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'Fortuna Racing'!$J$21:$J$83</c:f>
              <c:numCache>
                <c:formatCode>General</c:formatCode>
                <c:ptCount val="63"/>
                <c:pt idx="0">
                  <c:v>40.01</c:v>
                </c:pt>
                <c:pt idx="1">
                  <c:v>39.950000000000003</c:v>
                </c:pt>
                <c:pt idx="2">
                  <c:v>39.979999999999997</c:v>
                </c:pt>
                <c:pt idx="3">
                  <c:v>39.79</c:v>
                </c:pt>
                <c:pt idx="4">
                  <c:v>39.79</c:v>
                </c:pt>
                <c:pt idx="5">
                  <c:v>39.729999999999997</c:v>
                </c:pt>
                <c:pt idx="6">
                  <c:v>39.79</c:v>
                </c:pt>
                <c:pt idx="7">
                  <c:v>39.82</c:v>
                </c:pt>
                <c:pt idx="8">
                  <c:v>39.950000000000003</c:v>
                </c:pt>
                <c:pt idx="9">
                  <c:v>39.89</c:v>
                </c:pt>
                <c:pt idx="10">
                  <c:v>39.74</c:v>
                </c:pt>
                <c:pt idx="11">
                  <c:v>39.81</c:v>
                </c:pt>
                <c:pt idx="12">
                  <c:v>39.94</c:v>
                </c:pt>
                <c:pt idx="13">
                  <c:v>39.81</c:v>
                </c:pt>
                <c:pt idx="14">
                  <c:v>40.01</c:v>
                </c:pt>
                <c:pt idx="15">
                  <c:v>39.78</c:v>
                </c:pt>
                <c:pt idx="16">
                  <c:v>39.799999999999997</c:v>
                </c:pt>
                <c:pt idx="17">
                  <c:v>39.799999999999997</c:v>
                </c:pt>
                <c:pt idx="18">
                  <c:v>39.869999999999997</c:v>
                </c:pt>
                <c:pt idx="19">
                  <c:v>39.9</c:v>
                </c:pt>
              </c:numCache>
            </c:numRef>
          </c:val>
        </c:ser>
        <c:marker val="1"/>
        <c:axId val="208381824"/>
        <c:axId val="208383360"/>
      </c:lineChart>
      <c:catAx>
        <c:axId val="208381824"/>
        <c:scaling>
          <c:orientation val="minMax"/>
        </c:scaling>
        <c:axPos val="b"/>
        <c:numFmt formatCode="General" sourceLinked="1"/>
        <c:majorTickMark val="none"/>
        <c:tickLblPos val="nextTo"/>
        <c:crossAx val="208383360"/>
        <c:crosses val="autoZero"/>
        <c:auto val="1"/>
        <c:lblAlgn val="ctr"/>
        <c:lblOffset val="100"/>
      </c:catAx>
      <c:valAx>
        <c:axId val="208383360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0838182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'ASS Racing Team'!$C$20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dPt>
            <c:idx val="9"/>
            <c:spPr>
              <a:ln>
                <a:solidFill>
                  <a:srgbClr val="FFFF00"/>
                </a:solidFill>
              </a:ln>
            </c:spPr>
          </c:dPt>
          <c:cat>
            <c:numRef>
              <c:f>'ASS Racing Team'!$B$21:$B$83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'ASS Racing Team'!$C$21:$C$83</c:f>
              <c:numCache>
                <c:formatCode>0.00</c:formatCode>
                <c:ptCount val="63"/>
                <c:pt idx="0">
                  <c:v>43.1</c:v>
                </c:pt>
                <c:pt idx="1">
                  <c:v>42</c:v>
                </c:pt>
                <c:pt idx="2">
                  <c:v>40.630000000000003</c:v>
                </c:pt>
                <c:pt idx="3">
                  <c:v>39.56</c:v>
                </c:pt>
                <c:pt idx="4">
                  <c:v>44.39</c:v>
                </c:pt>
                <c:pt idx="5">
                  <c:v>41.23</c:v>
                </c:pt>
                <c:pt idx="6">
                  <c:v>39.880000000000003</c:v>
                </c:pt>
                <c:pt idx="7">
                  <c:v>40.18</c:v>
                </c:pt>
                <c:pt idx="8">
                  <c:v>39.74</c:v>
                </c:pt>
                <c:pt idx="9">
                  <c:v>40.340000000000003</c:v>
                </c:pt>
                <c:pt idx="10">
                  <c:v>39.869999999999997</c:v>
                </c:pt>
                <c:pt idx="11">
                  <c:v>40.020000000000003</c:v>
                </c:pt>
                <c:pt idx="12">
                  <c:v>41.68</c:v>
                </c:pt>
                <c:pt idx="13">
                  <c:v>39.83</c:v>
                </c:pt>
                <c:pt idx="14">
                  <c:v>39.65</c:v>
                </c:pt>
                <c:pt idx="15">
                  <c:v>39.840000000000003</c:v>
                </c:pt>
                <c:pt idx="16">
                  <c:v>39.57</c:v>
                </c:pt>
                <c:pt idx="17">
                  <c:v>39.53</c:v>
                </c:pt>
                <c:pt idx="18">
                  <c:v>39.97</c:v>
                </c:pt>
                <c:pt idx="19">
                  <c:v>39.74</c:v>
                </c:pt>
                <c:pt idx="20">
                  <c:v>39.56</c:v>
                </c:pt>
                <c:pt idx="21">
                  <c:v>39.76</c:v>
                </c:pt>
                <c:pt idx="22">
                  <c:v>39.479999999999997</c:v>
                </c:pt>
                <c:pt idx="23">
                  <c:v>39.67</c:v>
                </c:pt>
                <c:pt idx="24">
                  <c:v>39.619999999999997</c:v>
                </c:pt>
                <c:pt idx="25">
                  <c:v>39.58</c:v>
                </c:pt>
                <c:pt idx="26">
                  <c:v>39.619999999999997</c:v>
                </c:pt>
                <c:pt idx="27">
                  <c:v>39.479999999999997</c:v>
                </c:pt>
                <c:pt idx="28">
                  <c:v>39.46</c:v>
                </c:pt>
                <c:pt idx="29">
                  <c:v>39.58</c:v>
                </c:pt>
                <c:pt idx="30">
                  <c:v>39.75</c:v>
                </c:pt>
                <c:pt idx="31">
                  <c:v>39.64</c:v>
                </c:pt>
                <c:pt idx="32">
                  <c:v>39.49</c:v>
                </c:pt>
                <c:pt idx="33">
                  <c:v>39.54</c:v>
                </c:pt>
                <c:pt idx="34">
                  <c:v>39.79</c:v>
                </c:pt>
                <c:pt idx="35">
                  <c:v>40.53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'ASS Racing Team'!$D$20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'ASS Racing Team'!$B$21:$B$83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'ASS Racing Team'!$D$21:$D$83</c:f>
              <c:numCache>
                <c:formatCode>0.00</c:formatCode>
                <c:ptCount val="63"/>
                <c:pt idx="0">
                  <c:v>39.99</c:v>
                </c:pt>
                <c:pt idx="1">
                  <c:v>39.89</c:v>
                </c:pt>
                <c:pt idx="2">
                  <c:v>39.61</c:v>
                </c:pt>
                <c:pt idx="3">
                  <c:v>39.67</c:v>
                </c:pt>
                <c:pt idx="4">
                  <c:v>42.39</c:v>
                </c:pt>
                <c:pt idx="5">
                  <c:v>40.1</c:v>
                </c:pt>
                <c:pt idx="6">
                  <c:v>39.67</c:v>
                </c:pt>
                <c:pt idx="7">
                  <c:v>39.61</c:v>
                </c:pt>
                <c:pt idx="8">
                  <c:v>39.64</c:v>
                </c:pt>
                <c:pt idx="9">
                  <c:v>39.770000000000003</c:v>
                </c:pt>
                <c:pt idx="10">
                  <c:v>39.630000000000003</c:v>
                </c:pt>
                <c:pt idx="11">
                  <c:v>40.479999999999997</c:v>
                </c:pt>
                <c:pt idx="12">
                  <c:v>39.979999999999997</c:v>
                </c:pt>
                <c:pt idx="13">
                  <c:v>40.25</c:v>
                </c:pt>
                <c:pt idx="14">
                  <c:v>39.86</c:v>
                </c:pt>
                <c:pt idx="15">
                  <c:v>39.74</c:v>
                </c:pt>
                <c:pt idx="16">
                  <c:v>39.69</c:v>
                </c:pt>
                <c:pt idx="17">
                  <c:v>39.840000000000003</c:v>
                </c:pt>
                <c:pt idx="18">
                  <c:v>39.619999999999997</c:v>
                </c:pt>
                <c:pt idx="19">
                  <c:v>40.409999999999997</c:v>
                </c:pt>
                <c:pt idx="20">
                  <c:v>39.71</c:v>
                </c:pt>
                <c:pt idx="21">
                  <c:v>39.619999999999997</c:v>
                </c:pt>
                <c:pt idx="22">
                  <c:v>39.47</c:v>
                </c:pt>
                <c:pt idx="23">
                  <c:v>39.619999999999997</c:v>
                </c:pt>
                <c:pt idx="24">
                  <c:v>39.64</c:v>
                </c:pt>
                <c:pt idx="25">
                  <c:v>39.65</c:v>
                </c:pt>
                <c:pt idx="26">
                  <c:v>39.6</c:v>
                </c:pt>
                <c:pt idx="27">
                  <c:v>39.590000000000003</c:v>
                </c:pt>
                <c:pt idx="28">
                  <c:v>39.6</c:v>
                </c:pt>
                <c:pt idx="29">
                  <c:v>39.770000000000003</c:v>
                </c:pt>
                <c:pt idx="30">
                  <c:v>39.68</c:v>
                </c:pt>
                <c:pt idx="31">
                  <c:v>39.78</c:v>
                </c:pt>
                <c:pt idx="32">
                  <c:v>39.67</c:v>
                </c:pt>
                <c:pt idx="33">
                  <c:v>39.57</c:v>
                </c:pt>
                <c:pt idx="34">
                  <c:v>39.770000000000003</c:v>
                </c:pt>
                <c:pt idx="35">
                  <c:v>39.58</c:v>
                </c:pt>
                <c:pt idx="36">
                  <c:v>39.64</c:v>
                </c:pt>
                <c:pt idx="37">
                  <c:v>39.56</c:v>
                </c:pt>
                <c:pt idx="38">
                  <c:v>39.590000000000003</c:v>
                </c:pt>
                <c:pt idx="39">
                  <c:v>39.58</c:v>
                </c:pt>
                <c:pt idx="40">
                  <c:v>40.380000000000003</c:v>
                </c:pt>
                <c:pt idx="41">
                  <c:v>39.64</c:v>
                </c:pt>
                <c:pt idx="42">
                  <c:v>39.619999999999997</c:v>
                </c:pt>
                <c:pt idx="43">
                  <c:v>39.65</c:v>
                </c:pt>
                <c:pt idx="44">
                  <c:v>39.51</c:v>
                </c:pt>
                <c:pt idx="45">
                  <c:v>40.4</c:v>
                </c:pt>
                <c:pt idx="46">
                  <c:v>39.659999999999997</c:v>
                </c:pt>
                <c:pt idx="47">
                  <c:v>39.67</c:v>
                </c:pt>
                <c:pt idx="48">
                  <c:v>39.51</c:v>
                </c:pt>
                <c:pt idx="49">
                  <c:v>39.54</c:v>
                </c:pt>
                <c:pt idx="50">
                  <c:v>40.36</c:v>
                </c:pt>
                <c:pt idx="51">
                  <c:v>39.82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'ASS Racing Team'!$E$20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'ASS Racing Team'!$B$21:$B$83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'ASS Racing Team'!$E$21:$E$83</c:f>
              <c:numCache>
                <c:formatCode>0.00</c:formatCode>
                <c:ptCount val="63"/>
                <c:pt idx="0">
                  <c:v>40.03</c:v>
                </c:pt>
                <c:pt idx="1">
                  <c:v>39.979999999999997</c:v>
                </c:pt>
                <c:pt idx="2">
                  <c:v>39.86</c:v>
                </c:pt>
                <c:pt idx="3">
                  <c:v>39.69</c:v>
                </c:pt>
                <c:pt idx="4">
                  <c:v>40.06</c:v>
                </c:pt>
                <c:pt idx="5">
                  <c:v>41.61</c:v>
                </c:pt>
                <c:pt idx="6">
                  <c:v>39.64</c:v>
                </c:pt>
                <c:pt idx="7">
                  <c:v>40.049999999999997</c:v>
                </c:pt>
                <c:pt idx="8">
                  <c:v>39.700000000000003</c:v>
                </c:pt>
                <c:pt idx="9">
                  <c:v>39.75</c:v>
                </c:pt>
                <c:pt idx="10">
                  <c:v>39.799999999999997</c:v>
                </c:pt>
                <c:pt idx="11">
                  <c:v>39.630000000000003</c:v>
                </c:pt>
                <c:pt idx="12">
                  <c:v>39.729999999999997</c:v>
                </c:pt>
                <c:pt idx="13">
                  <c:v>39.6</c:v>
                </c:pt>
                <c:pt idx="14">
                  <c:v>39.630000000000003</c:v>
                </c:pt>
                <c:pt idx="15">
                  <c:v>39.619999999999997</c:v>
                </c:pt>
                <c:pt idx="16">
                  <c:v>39.64</c:v>
                </c:pt>
                <c:pt idx="17">
                  <c:v>39.47</c:v>
                </c:pt>
                <c:pt idx="18">
                  <c:v>39.75</c:v>
                </c:pt>
                <c:pt idx="19">
                  <c:v>39.86</c:v>
                </c:pt>
                <c:pt idx="20">
                  <c:v>39.630000000000003</c:v>
                </c:pt>
                <c:pt idx="21">
                  <c:v>39.71</c:v>
                </c:pt>
                <c:pt idx="22">
                  <c:v>39.71</c:v>
                </c:pt>
                <c:pt idx="23">
                  <c:v>39.630000000000003</c:v>
                </c:pt>
                <c:pt idx="24">
                  <c:v>39.700000000000003</c:v>
                </c:pt>
                <c:pt idx="25">
                  <c:v>39.78</c:v>
                </c:pt>
                <c:pt idx="26">
                  <c:v>39.69</c:v>
                </c:pt>
                <c:pt idx="27">
                  <c:v>39.69</c:v>
                </c:pt>
                <c:pt idx="28">
                  <c:v>39.76</c:v>
                </c:pt>
                <c:pt idx="29">
                  <c:v>39.74</c:v>
                </c:pt>
                <c:pt idx="30">
                  <c:v>39.880000000000003</c:v>
                </c:pt>
                <c:pt idx="31">
                  <c:v>39.630000000000003</c:v>
                </c:pt>
                <c:pt idx="32">
                  <c:v>39.74</c:v>
                </c:pt>
                <c:pt idx="33">
                  <c:v>39.69</c:v>
                </c:pt>
                <c:pt idx="34">
                  <c:v>39.79</c:v>
                </c:pt>
                <c:pt idx="35">
                  <c:v>39.770000000000003</c:v>
                </c:pt>
                <c:pt idx="36">
                  <c:v>39.75</c:v>
                </c:pt>
                <c:pt idx="37">
                  <c:v>39.729999999999997</c:v>
                </c:pt>
                <c:pt idx="38">
                  <c:v>39.64</c:v>
                </c:pt>
                <c:pt idx="39">
                  <c:v>39.76</c:v>
                </c:pt>
                <c:pt idx="40">
                  <c:v>39.94</c:v>
                </c:pt>
                <c:pt idx="41">
                  <c:v>39.9</c:v>
                </c:pt>
                <c:pt idx="42">
                  <c:v>39.72</c:v>
                </c:pt>
                <c:pt idx="43">
                  <c:v>39.92</c:v>
                </c:pt>
                <c:pt idx="44">
                  <c:v>39.78</c:v>
                </c:pt>
                <c:pt idx="45">
                  <c:v>39.81</c:v>
                </c:pt>
                <c:pt idx="46">
                  <c:v>39.799999999999997</c:v>
                </c:pt>
                <c:pt idx="47">
                  <c:v>39.590000000000003</c:v>
                </c:pt>
                <c:pt idx="48">
                  <c:v>39.979999999999997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'ASS Racing Team'!$F$20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'ASS Racing Team'!$B$21:$B$83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'ASS Racing Team'!$F$21:$F$83</c:f>
              <c:numCache>
                <c:formatCode>0.00</c:formatCode>
                <c:ptCount val="63"/>
                <c:pt idx="0">
                  <c:v>39.74</c:v>
                </c:pt>
                <c:pt idx="1">
                  <c:v>39.53</c:v>
                </c:pt>
                <c:pt idx="2">
                  <c:v>39.74</c:v>
                </c:pt>
                <c:pt idx="3">
                  <c:v>39.61</c:v>
                </c:pt>
                <c:pt idx="4">
                  <c:v>39.5</c:v>
                </c:pt>
                <c:pt idx="5">
                  <c:v>39.549999999999997</c:v>
                </c:pt>
                <c:pt idx="6">
                  <c:v>40.159999999999997</c:v>
                </c:pt>
                <c:pt idx="7">
                  <c:v>39.840000000000003</c:v>
                </c:pt>
                <c:pt idx="8">
                  <c:v>39.47</c:v>
                </c:pt>
                <c:pt idx="9">
                  <c:v>39.56</c:v>
                </c:pt>
                <c:pt idx="10">
                  <c:v>39.5</c:v>
                </c:pt>
                <c:pt idx="11">
                  <c:v>39.99</c:v>
                </c:pt>
                <c:pt idx="12">
                  <c:v>39.67</c:v>
                </c:pt>
                <c:pt idx="13">
                  <c:v>39.71</c:v>
                </c:pt>
                <c:pt idx="14">
                  <c:v>39.549999999999997</c:v>
                </c:pt>
                <c:pt idx="15">
                  <c:v>39.619999999999997</c:v>
                </c:pt>
                <c:pt idx="16">
                  <c:v>39.75</c:v>
                </c:pt>
                <c:pt idx="17">
                  <c:v>39.659999999999997</c:v>
                </c:pt>
                <c:pt idx="18">
                  <c:v>39.619999999999997</c:v>
                </c:pt>
                <c:pt idx="19">
                  <c:v>39.630000000000003</c:v>
                </c:pt>
                <c:pt idx="20">
                  <c:v>39.67</c:v>
                </c:pt>
                <c:pt idx="21">
                  <c:v>39.619999999999997</c:v>
                </c:pt>
                <c:pt idx="22">
                  <c:v>39.57</c:v>
                </c:pt>
                <c:pt idx="23">
                  <c:v>39.78</c:v>
                </c:pt>
                <c:pt idx="24">
                  <c:v>39.520000000000003</c:v>
                </c:pt>
                <c:pt idx="25">
                  <c:v>39.71</c:v>
                </c:pt>
                <c:pt idx="26">
                  <c:v>39.770000000000003</c:v>
                </c:pt>
                <c:pt idx="27">
                  <c:v>39.729999999999997</c:v>
                </c:pt>
                <c:pt idx="28">
                  <c:v>39.49</c:v>
                </c:pt>
                <c:pt idx="29">
                  <c:v>39.64</c:v>
                </c:pt>
                <c:pt idx="30">
                  <c:v>39.630000000000003</c:v>
                </c:pt>
                <c:pt idx="31">
                  <c:v>39.590000000000003</c:v>
                </c:pt>
                <c:pt idx="32">
                  <c:v>40.08</c:v>
                </c:pt>
                <c:pt idx="33">
                  <c:v>39.72</c:v>
                </c:pt>
                <c:pt idx="34">
                  <c:v>39.67</c:v>
                </c:pt>
                <c:pt idx="35">
                  <c:v>39.68</c:v>
                </c:pt>
                <c:pt idx="36">
                  <c:v>39.74</c:v>
                </c:pt>
                <c:pt idx="37">
                  <c:v>39.479999999999997</c:v>
                </c:pt>
                <c:pt idx="38">
                  <c:v>39.79</c:v>
                </c:pt>
                <c:pt idx="39">
                  <c:v>39.869999999999997</c:v>
                </c:pt>
                <c:pt idx="40">
                  <c:v>39.549999999999997</c:v>
                </c:pt>
                <c:pt idx="41">
                  <c:v>39.770000000000003</c:v>
                </c:pt>
                <c:pt idx="42">
                  <c:v>39.65</c:v>
                </c:pt>
                <c:pt idx="43">
                  <c:v>39.619999999999997</c:v>
                </c:pt>
                <c:pt idx="44">
                  <c:v>39.67</c:v>
                </c:pt>
                <c:pt idx="45">
                  <c:v>39.67</c:v>
                </c:pt>
                <c:pt idx="46">
                  <c:v>39.79</c:v>
                </c:pt>
                <c:pt idx="47">
                  <c:v>40.119999999999997</c:v>
                </c:pt>
                <c:pt idx="48">
                  <c:v>39.450000000000003</c:v>
                </c:pt>
                <c:pt idx="49">
                  <c:v>39.68</c:v>
                </c:pt>
                <c:pt idx="50">
                  <c:v>39.76</c:v>
                </c:pt>
                <c:pt idx="51">
                  <c:v>39.83</c:v>
                </c:pt>
                <c:pt idx="52">
                  <c:v>39.869999999999997</c:v>
                </c:pt>
                <c:pt idx="53">
                  <c:v>39.619999999999997</c:v>
                </c:pt>
                <c:pt idx="54">
                  <c:v>39.81</c:v>
                </c:pt>
                <c:pt idx="55">
                  <c:v>40.58</c:v>
                </c:pt>
                <c:pt idx="56">
                  <c:v>39.659999999999997</c:v>
                </c:pt>
                <c:pt idx="57" formatCode="General">
                  <c:v>39.64</c:v>
                </c:pt>
                <c:pt idx="58" formatCode="General">
                  <c:v>39.67</c:v>
                </c:pt>
                <c:pt idx="59" formatCode="General">
                  <c:v>39.53</c:v>
                </c:pt>
                <c:pt idx="60" formatCode="General">
                  <c:v>39.86</c:v>
                </c:pt>
                <c:pt idx="61" formatCode="General">
                  <c:v>42.61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'ASS Racing Team'!$G$20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'ASS Racing Team'!$B$21:$B$83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'ASS Racing Team'!$G$21:$G$83</c:f>
              <c:numCache>
                <c:formatCode>0.00</c:formatCode>
                <c:ptCount val="63"/>
                <c:pt idx="0">
                  <c:v>40.24</c:v>
                </c:pt>
                <c:pt idx="1">
                  <c:v>40.130000000000003</c:v>
                </c:pt>
                <c:pt idx="2">
                  <c:v>40.39</c:v>
                </c:pt>
                <c:pt idx="3">
                  <c:v>40.020000000000003</c:v>
                </c:pt>
                <c:pt idx="4">
                  <c:v>40.06</c:v>
                </c:pt>
                <c:pt idx="5">
                  <c:v>40.159999999999997</c:v>
                </c:pt>
                <c:pt idx="6">
                  <c:v>40.04</c:v>
                </c:pt>
                <c:pt idx="7">
                  <c:v>40.18</c:v>
                </c:pt>
                <c:pt idx="8">
                  <c:v>39.950000000000003</c:v>
                </c:pt>
                <c:pt idx="9">
                  <c:v>39.92</c:v>
                </c:pt>
                <c:pt idx="10">
                  <c:v>40.21</c:v>
                </c:pt>
                <c:pt idx="11">
                  <c:v>40.29</c:v>
                </c:pt>
                <c:pt idx="12">
                  <c:v>39.840000000000003</c:v>
                </c:pt>
                <c:pt idx="13">
                  <c:v>39.92</c:v>
                </c:pt>
                <c:pt idx="14">
                  <c:v>40</c:v>
                </c:pt>
                <c:pt idx="15">
                  <c:v>39.82</c:v>
                </c:pt>
                <c:pt idx="16">
                  <c:v>39.78</c:v>
                </c:pt>
                <c:pt idx="17">
                  <c:v>39.94</c:v>
                </c:pt>
                <c:pt idx="18">
                  <c:v>39.78</c:v>
                </c:pt>
                <c:pt idx="19">
                  <c:v>39.840000000000003</c:v>
                </c:pt>
                <c:pt idx="20">
                  <c:v>39.79</c:v>
                </c:pt>
                <c:pt idx="21">
                  <c:v>39.799999999999997</c:v>
                </c:pt>
                <c:pt idx="22">
                  <c:v>39.9</c:v>
                </c:pt>
                <c:pt idx="23">
                  <c:v>39.950000000000003</c:v>
                </c:pt>
              </c:numCache>
            </c:numRef>
          </c:val>
        </c:ser>
        <c:ser>
          <c:idx val="5"/>
          <c:order val="5"/>
          <c:tx>
            <c:strRef>
              <c:f>'ASS Racing Team'!$H$20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'ASS Racing Team'!$B$21:$B$83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'ASS Racing Team'!$H$21:$H$83</c:f>
              <c:numCache>
                <c:formatCode>0.00</c:formatCode>
                <c:ptCount val="63"/>
                <c:pt idx="0">
                  <c:v>40.22</c:v>
                </c:pt>
                <c:pt idx="1">
                  <c:v>40.049999999999997</c:v>
                </c:pt>
                <c:pt idx="2">
                  <c:v>40.5</c:v>
                </c:pt>
                <c:pt idx="3">
                  <c:v>40.090000000000003</c:v>
                </c:pt>
                <c:pt idx="4">
                  <c:v>40.020000000000003</c:v>
                </c:pt>
                <c:pt idx="5">
                  <c:v>39.979999999999997</c:v>
                </c:pt>
                <c:pt idx="6">
                  <c:v>40.090000000000003</c:v>
                </c:pt>
                <c:pt idx="7">
                  <c:v>39.97</c:v>
                </c:pt>
                <c:pt idx="8">
                  <c:v>39.880000000000003</c:v>
                </c:pt>
                <c:pt idx="9">
                  <c:v>40.11</c:v>
                </c:pt>
                <c:pt idx="10">
                  <c:v>39.909999999999997</c:v>
                </c:pt>
                <c:pt idx="11">
                  <c:v>40.64</c:v>
                </c:pt>
                <c:pt idx="12">
                  <c:v>41.1</c:v>
                </c:pt>
                <c:pt idx="13">
                  <c:v>40.01</c:v>
                </c:pt>
                <c:pt idx="14">
                  <c:v>39.82</c:v>
                </c:pt>
                <c:pt idx="15">
                  <c:v>39.82</c:v>
                </c:pt>
                <c:pt idx="16">
                  <c:v>40.53</c:v>
                </c:pt>
                <c:pt idx="17">
                  <c:v>40.01</c:v>
                </c:pt>
                <c:pt idx="18">
                  <c:v>40.11</c:v>
                </c:pt>
                <c:pt idx="19">
                  <c:v>39.979999999999997</c:v>
                </c:pt>
                <c:pt idx="20">
                  <c:v>39.97</c:v>
                </c:pt>
                <c:pt idx="21">
                  <c:v>39.94</c:v>
                </c:pt>
                <c:pt idx="22">
                  <c:v>39.979999999999997</c:v>
                </c:pt>
                <c:pt idx="23">
                  <c:v>39.93</c:v>
                </c:pt>
                <c:pt idx="24">
                  <c:v>39.979999999999997</c:v>
                </c:pt>
                <c:pt idx="25">
                  <c:v>39.9</c:v>
                </c:pt>
                <c:pt idx="26">
                  <c:v>39.979999999999997</c:v>
                </c:pt>
                <c:pt idx="27">
                  <c:v>39.86</c:v>
                </c:pt>
                <c:pt idx="28">
                  <c:v>39.880000000000003</c:v>
                </c:pt>
                <c:pt idx="29">
                  <c:v>39.94</c:v>
                </c:pt>
                <c:pt idx="30">
                  <c:v>39.82</c:v>
                </c:pt>
                <c:pt idx="31">
                  <c:v>39.94</c:v>
                </c:pt>
                <c:pt idx="32">
                  <c:v>39.86</c:v>
                </c:pt>
                <c:pt idx="33">
                  <c:v>40.03</c:v>
                </c:pt>
                <c:pt idx="34">
                  <c:v>39.85</c:v>
                </c:pt>
                <c:pt idx="35">
                  <c:v>40.83</c:v>
                </c:pt>
              </c:numCache>
            </c:numRef>
          </c:val>
        </c:ser>
        <c:ser>
          <c:idx val="6"/>
          <c:order val="6"/>
          <c:tx>
            <c:strRef>
              <c:f>'ASS Racing Team'!$I$20</c:f>
              <c:strCache>
                <c:ptCount val="1"/>
                <c:pt idx="0">
                  <c:v>Ткаченко Кирилл</c:v>
                </c:pt>
              </c:strCache>
            </c:strRef>
          </c:tx>
          <c:marker>
            <c:symbol val="none"/>
          </c:marker>
          <c:cat>
            <c:numRef>
              <c:f>'ASS Racing Team'!$B$21:$B$83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'ASS Racing Team'!$I$21:$I$83</c:f>
              <c:numCache>
                <c:formatCode>General</c:formatCode>
                <c:ptCount val="63"/>
                <c:pt idx="0">
                  <c:v>40.020000000000003</c:v>
                </c:pt>
                <c:pt idx="1">
                  <c:v>39.97</c:v>
                </c:pt>
                <c:pt idx="2">
                  <c:v>39.82</c:v>
                </c:pt>
                <c:pt idx="3">
                  <c:v>39.94</c:v>
                </c:pt>
                <c:pt idx="4">
                  <c:v>39.89</c:v>
                </c:pt>
                <c:pt idx="5">
                  <c:v>39.86</c:v>
                </c:pt>
                <c:pt idx="6">
                  <c:v>39.869999999999997</c:v>
                </c:pt>
                <c:pt idx="7">
                  <c:v>40.08</c:v>
                </c:pt>
                <c:pt idx="8">
                  <c:v>39.909999999999997</c:v>
                </c:pt>
                <c:pt idx="9">
                  <c:v>39.94</c:v>
                </c:pt>
                <c:pt idx="10">
                  <c:v>39.909999999999997</c:v>
                </c:pt>
                <c:pt idx="11">
                  <c:v>39.82</c:v>
                </c:pt>
                <c:pt idx="12">
                  <c:v>40</c:v>
                </c:pt>
                <c:pt idx="13">
                  <c:v>39.909999999999997</c:v>
                </c:pt>
                <c:pt idx="14">
                  <c:v>39.89</c:v>
                </c:pt>
                <c:pt idx="15">
                  <c:v>39.85</c:v>
                </c:pt>
                <c:pt idx="16">
                  <c:v>39.97</c:v>
                </c:pt>
                <c:pt idx="17">
                  <c:v>39.74</c:v>
                </c:pt>
                <c:pt idx="18">
                  <c:v>39.770000000000003</c:v>
                </c:pt>
                <c:pt idx="19">
                  <c:v>39.76</c:v>
                </c:pt>
                <c:pt idx="20">
                  <c:v>39.76</c:v>
                </c:pt>
                <c:pt idx="21">
                  <c:v>39.950000000000003</c:v>
                </c:pt>
                <c:pt idx="22">
                  <c:v>39.75</c:v>
                </c:pt>
                <c:pt idx="23">
                  <c:v>39.65</c:v>
                </c:pt>
                <c:pt idx="24">
                  <c:v>39.79</c:v>
                </c:pt>
                <c:pt idx="25">
                  <c:v>39.82</c:v>
                </c:pt>
                <c:pt idx="26">
                  <c:v>39.72</c:v>
                </c:pt>
                <c:pt idx="27">
                  <c:v>39.880000000000003</c:v>
                </c:pt>
                <c:pt idx="28">
                  <c:v>39.82</c:v>
                </c:pt>
                <c:pt idx="29">
                  <c:v>39.880000000000003</c:v>
                </c:pt>
                <c:pt idx="30">
                  <c:v>39.700000000000003</c:v>
                </c:pt>
                <c:pt idx="31">
                  <c:v>39.950000000000003</c:v>
                </c:pt>
                <c:pt idx="32">
                  <c:v>39.75</c:v>
                </c:pt>
                <c:pt idx="33">
                  <c:v>39.65</c:v>
                </c:pt>
                <c:pt idx="34">
                  <c:v>40.020000000000003</c:v>
                </c:pt>
                <c:pt idx="35">
                  <c:v>39.72</c:v>
                </c:pt>
                <c:pt idx="36">
                  <c:v>39.65</c:v>
                </c:pt>
                <c:pt idx="37">
                  <c:v>39.76</c:v>
                </c:pt>
                <c:pt idx="38">
                  <c:v>39.78</c:v>
                </c:pt>
                <c:pt idx="39">
                  <c:v>39.75</c:v>
                </c:pt>
                <c:pt idx="40">
                  <c:v>39.71</c:v>
                </c:pt>
                <c:pt idx="41">
                  <c:v>39.770000000000003</c:v>
                </c:pt>
                <c:pt idx="42">
                  <c:v>39.9</c:v>
                </c:pt>
                <c:pt idx="43">
                  <c:v>39.799999999999997</c:v>
                </c:pt>
                <c:pt idx="44">
                  <c:v>39.74</c:v>
                </c:pt>
                <c:pt idx="45">
                  <c:v>39.909999999999997</c:v>
                </c:pt>
                <c:pt idx="46">
                  <c:v>39.83</c:v>
                </c:pt>
                <c:pt idx="47">
                  <c:v>39.799999999999997</c:v>
                </c:pt>
                <c:pt idx="48">
                  <c:v>39.79</c:v>
                </c:pt>
                <c:pt idx="49">
                  <c:v>39.86</c:v>
                </c:pt>
                <c:pt idx="50">
                  <c:v>39.950000000000003</c:v>
                </c:pt>
                <c:pt idx="51">
                  <c:v>39.880000000000003</c:v>
                </c:pt>
                <c:pt idx="52">
                  <c:v>39.86</c:v>
                </c:pt>
                <c:pt idx="53">
                  <c:v>39.869999999999997</c:v>
                </c:pt>
                <c:pt idx="54">
                  <c:v>39.92</c:v>
                </c:pt>
                <c:pt idx="55">
                  <c:v>39.869999999999997</c:v>
                </c:pt>
                <c:pt idx="56">
                  <c:v>40.14</c:v>
                </c:pt>
                <c:pt idx="57">
                  <c:v>39.700000000000003</c:v>
                </c:pt>
                <c:pt idx="58">
                  <c:v>40.57</c:v>
                </c:pt>
              </c:numCache>
            </c:numRef>
          </c:val>
        </c:ser>
        <c:ser>
          <c:idx val="7"/>
          <c:order val="7"/>
          <c:tx>
            <c:strRef>
              <c:f>'ASS Racing Team'!$J$20</c:f>
              <c:strCache>
                <c:ptCount val="1"/>
                <c:pt idx="0">
                  <c:v>Лысенский Денис</c:v>
                </c:pt>
              </c:strCache>
            </c:strRef>
          </c:tx>
          <c:marker>
            <c:symbol val="none"/>
          </c:marker>
          <c:cat>
            <c:numRef>
              <c:f>'ASS Racing Team'!$B$21:$B$83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'ASS Racing Team'!$J$21:$J$83</c:f>
              <c:numCache>
                <c:formatCode>General</c:formatCode>
                <c:ptCount val="63"/>
                <c:pt idx="0">
                  <c:v>39.770000000000003</c:v>
                </c:pt>
                <c:pt idx="1">
                  <c:v>39.85</c:v>
                </c:pt>
                <c:pt idx="2">
                  <c:v>39.53</c:v>
                </c:pt>
                <c:pt idx="3">
                  <c:v>39.799999999999997</c:v>
                </c:pt>
                <c:pt idx="4">
                  <c:v>40.049999999999997</c:v>
                </c:pt>
                <c:pt idx="5">
                  <c:v>39.78</c:v>
                </c:pt>
                <c:pt idx="6">
                  <c:v>39.92</c:v>
                </c:pt>
                <c:pt idx="7">
                  <c:v>39.83</c:v>
                </c:pt>
                <c:pt idx="8">
                  <c:v>39.74</c:v>
                </c:pt>
                <c:pt idx="9">
                  <c:v>39.76</c:v>
                </c:pt>
                <c:pt idx="10">
                  <c:v>39.79</c:v>
                </c:pt>
                <c:pt idx="11">
                  <c:v>39.74</c:v>
                </c:pt>
                <c:pt idx="12">
                  <c:v>39.79</c:v>
                </c:pt>
                <c:pt idx="13">
                  <c:v>39.880000000000003</c:v>
                </c:pt>
                <c:pt idx="14">
                  <c:v>39.74</c:v>
                </c:pt>
                <c:pt idx="15">
                  <c:v>39.76</c:v>
                </c:pt>
                <c:pt idx="16">
                  <c:v>39.840000000000003</c:v>
                </c:pt>
                <c:pt idx="17">
                  <c:v>39.74</c:v>
                </c:pt>
                <c:pt idx="18">
                  <c:v>39.549999999999997</c:v>
                </c:pt>
                <c:pt idx="19">
                  <c:v>39.92</c:v>
                </c:pt>
              </c:numCache>
            </c:numRef>
          </c:val>
        </c:ser>
        <c:marker val="1"/>
        <c:axId val="216680704"/>
        <c:axId val="216698880"/>
      </c:lineChart>
      <c:catAx>
        <c:axId val="216680704"/>
        <c:scaling>
          <c:orientation val="minMax"/>
        </c:scaling>
        <c:axPos val="b"/>
        <c:numFmt formatCode="General" sourceLinked="1"/>
        <c:majorTickMark val="none"/>
        <c:tickLblPos val="nextTo"/>
        <c:crossAx val="216698880"/>
        <c:crosses val="autoZero"/>
        <c:auto val="1"/>
        <c:lblAlgn val="ctr"/>
        <c:lblOffset val="100"/>
      </c:catAx>
      <c:valAx>
        <c:axId val="216698880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1668070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'Ne Fart'!$C$20</c:f>
              <c:strCache>
                <c:ptCount val="1"/>
                <c:pt idx="0">
                  <c:v>Онащук Маким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'Ne Fart'!$B$21:$B$81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'Ne Fart'!$C$21:$C$81</c:f>
              <c:numCache>
                <c:formatCode>0.00</c:formatCode>
                <c:ptCount val="61"/>
                <c:pt idx="0">
                  <c:v>43.77</c:v>
                </c:pt>
                <c:pt idx="1">
                  <c:v>43.17</c:v>
                </c:pt>
                <c:pt idx="2">
                  <c:v>39.94</c:v>
                </c:pt>
                <c:pt idx="3">
                  <c:v>39.58</c:v>
                </c:pt>
                <c:pt idx="4">
                  <c:v>40.69</c:v>
                </c:pt>
                <c:pt idx="5">
                  <c:v>39.71</c:v>
                </c:pt>
                <c:pt idx="6">
                  <c:v>39.85</c:v>
                </c:pt>
                <c:pt idx="7">
                  <c:v>39.83</c:v>
                </c:pt>
                <c:pt idx="8">
                  <c:v>39.700000000000003</c:v>
                </c:pt>
                <c:pt idx="9">
                  <c:v>40</c:v>
                </c:pt>
                <c:pt idx="10">
                  <c:v>39.590000000000003</c:v>
                </c:pt>
                <c:pt idx="11">
                  <c:v>39.97</c:v>
                </c:pt>
                <c:pt idx="12">
                  <c:v>39.64</c:v>
                </c:pt>
                <c:pt idx="13">
                  <c:v>39.770000000000003</c:v>
                </c:pt>
                <c:pt idx="14">
                  <c:v>39.869999999999997</c:v>
                </c:pt>
                <c:pt idx="15">
                  <c:v>39.6</c:v>
                </c:pt>
                <c:pt idx="16">
                  <c:v>39.6</c:v>
                </c:pt>
                <c:pt idx="17">
                  <c:v>39.630000000000003</c:v>
                </c:pt>
                <c:pt idx="18">
                  <c:v>39.76</c:v>
                </c:pt>
                <c:pt idx="19">
                  <c:v>39.68</c:v>
                </c:pt>
                <c:pt idx="20">
                  <c:v>39.67</c:v>
                </c:pt>
                <c:pt idx="21">
                  <c:v>39.75</c:v>
                </c:pt>
                <c:pt idx="22">
                  <c:v>39.729999999999997</c:v>
                </c:pt>
                <c:pt idx="23">
                  <c:v>39.51</c:v>
                </c:pt>
                <c:pt idx="24">
                  <c:v>39.78</c:v>
                </c:pt>
                <c:pt idx="25">
                  <c:v>39.93</c:v>
                </c:pt>
                <c:pt idx="26">
                  <c:v>39.74</c:v>
                </c:pt>
                <c:pt idx="27">
                  <c:v>39.799999999999997</c:v>
                </c:pt>
                <c:pt idx="28">
                  <c:v>39.75</c:v>
                </c:pt>
                <c:pt idx="29">
                  <c:v>39.6</c:v>
                </c:pt>
                <c:pt idx="30">
                  <c:v>39.700000000000003</c:v>
                </c:pt>
                <c:pt idx="31">
                  <c:v>39.71</c:v>
                </c:pt>
                <c:pt idx="32">
                  <c:v>39.729999999999997</c:v>
                </c:pt>
                <c:pt idx="33">
                  <c:v>39.799999999999997</c:v>
                </c:pt>
                <c:pt idx="34">
                  <c:v>39.68</c:v>
                </c:pt>
                <c:pt idx="35">
                  <c:v>39.56</c:v>
                </c:pt>
                <c:pt idx="36">
                  <c:v>39.950000000000003</c:v>
                </c:pt>
                <c:pt idx="37">
                  <c:v>39.799999999999997</c:v>
                </c:pt>
                <c:pt idx="38">
                  <c:v>39.909999999999997</c:v>
                </c:pt>
                <c:pt idx="39">
                  <c:v>40.4</c:v>
                </c:pt>
                <c:pt idx="40">
                  <c:v>39.909999999999997</c:v>
                </c:pt>
                <c:pt idx="41">
                  <c:v>39.96</c:v>
                </c:pt>
                <c:pt idx="42">
                  <c:v>40.26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'Ne Fart'!$D$20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'Ne Fart'!$B$21:$B$81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'Ne Fart'!$D$21:$D$81</c:f>
              <c:numCache>
                <c:formatCode>0.00</c:formatCode>
                <c:ptCount val="61"/>
                <c:pt idx="0">
                  <c:v>39.76</c:v>
                </c:pt>
                <c:pt idx="1">
                  <c:v>39.880000000000003</c:v>
                </c:pt>
                <c:pt idx="2">
                  <c:v>39.89</c:v>
                </c:pt>
                <c:pt idx="3">
                  <c:v>39.72</c:v>
                </c:pt>
                <c:pt idx="4">
                  <c:v>39.56</c:v>
                </c:pt>
                <c:pt idx="5">
                  <c:v>39.85</c:v>
                </c:pt>
                <c:pt idx="6">
                  <c:v>39.770000000000003</c:v>
                </c:pt>
                <c:pt idx="7">
                  <c:v>39.53</c:v>
                </c:pt>
                <c:pt idx="8">
                  <c:v>39.619999999999997</c:v>
                </c:pt>
                <c:pt idx="9">
                  <c:v>39.69</c:v>
                </c:pt>
                <c:pt idx="10">
                  <c:v>39.479999999999997</c:v>
                </c:pt>
                <c:pt idx="11">
                  <c:v>39.79</c:v>
                </c:pt>
                <c:pt idx="12">
                  <c:v>39.54</c:v>
                </c:pt>
                <c:pt idx="13">
                  <c:v>39.69</c:v>
                </c:pt>
                <c:pt idx="14">
                  <c:v>39.56</c:v>
                </c:pt>
                <c:pt idx="15">
                  <c:v>39.43</c:v>
                </c:pt>
                <c:pt idx="16">
                  <c:v>39.56</c:v>
                </c:pt>
                <c:pt idx="17">
                  <c:v>39.69</c:v>
                </c:pt>
                <c:pt idx="18">
                  <c:v>40.11</c:v>
                </c:pt>
                <c:pt idx="19">
                  <c:v>39.549999999999997</c:v>
                </c:pt>
                <c:pt idx="20">
                  <c:v>39.47</c:v>
                </c:pt>
                <c:pt idx="21">
                  <c:v>39.590000000000003</c:v>
                </c:pt>
                <c:pt idx="22">
                  <c:v>39.54</c:v>
                </c:pt>
                <c:pt idx="23">
                  <c:v>39.39</c:v>
                </c:pt>
                <c:pt idx="24">
                  <c:v>39.46</c:v>
                </c:pt>
                <c:pt idx="25">
                  <c:v>39.78</c:v>
                </c:pt>
                <c:pt idx="26">
                  <c:v>39.54</c:v>
                </c:pt>
                <c:pt idx="27">
                  <c:v>39.56</c:v>
                </c:pt>
                <c:pt idx="28">
                  <c:v>39.700000000000003</c:v>
                </c:pt>
                <c:pt idx="29">
                  <c:v>39.450000000000003</c:v>
                </c:pt>
                <c:pt idx="30">
                  <c:v>39.53</c:v>
                </c:pt>
                <c:pt idx="31">
                  <c:v>39.549999999999997</c:v>
                </c:pt>
                <c:pt idx="32">
                  <c:v>39.619999999999997</c:v>
                </c:pt>
                <c:pt idx="33">
                  <c:v>39.619999999999997</c:v>
                </c:pt>
                <c:pt idx="34">
                  <c:v>39.61</c:v>
                </c:pt>
                <c:pt idx="35">
                  <c:v>39.53</c:v>
                </c:pt>
                <c:pt idx="36">
                  <c:v>39.49</c:v>
                </c:pt>
                <c:pt idx="37">
                  <c:v>39.5</c:v>
                </c:pt>
                <c:pt idx="38">
                  <c:v>39.68</c:v>
                </c:pt>
                <c:pt idx="39">
                  <c:v>40.31</c:v>
                </c:pt>
                <c:pt idx="40">
                  <c:v>39.67</c:v>
                </c:pt>
                <c:pt idx="41">
                  <c:v>39.69</c:v>
                </c:pt>
                <c:pt idx="42">
                  <c:v>39.68</c:v>
                </c:pt>
                <c:pt idx="43">
                  <c:v>40.31</c:v>
                </c:pt>
                <c:pt idx="44">
                  <c:v>39.67</c:v>
                </c:pt>
                <c:pt idx="45">
                  <c:v>39.69</c:v>
                </c:pt>
                <c:pt idx="46">
                  <c:v>39.68</c:v>
                </c:pt>
                <c:pt idx="47">
                  <c:v>39.700000000000003</c:v>
                </c:pt>
                <c:pt idx="48">
                  <c:v>39.619999999999997</c:v>
                </c:pt>
                <c:pt idx="49">
                  <c:v>39.979999999999997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'Ne Fart'!$E$20</c:f>
              <c:strCache>
                <c:ptCount val="1"/>
                <c:pt idx="0">
                  <c:v>Онащук Маким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'Ne Fart'!$B$21:$B$81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'Ne Fart'!$E$21:$E$81</c:f>
              <c:numCache>
                <c:formatCode>0.00</c:formatCode>
                <c:ptCount val="61"/>
                <c:pt idx="0">
                  <c:v>39.979999999999997</c:v>
                </c:pt>
                <c:pt idx="1">
                  <c:v>39.71</c:v>
                </c:pt>
                <c:pt idx="2">
                  <c:v>39.880000000000003</c:v>
                </c:pt>
                <c:pt idx="3">
                  <c:v>39.86</c:v>
                </c:pt>
                <c:pt idx="4">
                  <c:v>39.619999999999997</c:v>
                </c:pt>
                <c:pt idx="5">
                  <c:v>39.630000000000003</c:v>
                </c:pt>
                <c:pt idx="6">
                  <c:v>40.08</c:v>
                </c:pt>
                <c:pt idx="7">
                  <c:v>39.869999999999997</c:v>
                </c:pt>
                <c:pt idx="8">
                  <c:v>39.82</c:v>
                </c:pt>
                <c:pt idx="9">
                  <c:v>39.72</c:v>
                </c:pt>
                <c:pt idx="10">
                  <c:v>39.78</c:v>
                </c:pt>
                <c:pt idx="11">
                  <c:v>39.69</c:v>
                </c:pt>
                <c:pt idx="12">
                  <c:v>39.659999999999997</c:v>
                </c:pt>
                <c:pt idx="13">
                  <c:v>39.94</c:v>
                </c:pt>
                <c:pt idx="14">
                  <c:v>39.64</c:v>
                </c:pt>
                <c:pt idx="15">
                  <c:v>39.799999999999997</c:v>
                </c:pt>
                <c:pt idx="16">
                  <c:v>40.049999999999997</c:v>
                </c:pt>
                <c:pt idx="17">
                  <c:v>39.909999999999997</c:v>
                </c:pt>
                <c:pt idx="18">
                  <c:v>39.76</c:v>
                </c:pt>
                <c:pt idx="19">
                  <c:v>39.979999999999997</c:v>
                </c:pt>
                <c:pt idx="20">
                  <c:v>39.97</c:v>
                </c:pt>
                <c:pt idx="21">
                  <c:v>40.01</c:v>
                </c:pt>
                <c:pt idx="22">
                  <c:v>39.99</c:v>
                </c:pt>
                <c:pt idx="23">
                  <c:v>39.869999999999997</c:v>
                </c:pt>
                <c:pt idx="24">
                  <c:v>39.840000000000003</c:v>
                </c:pt>
                <c:pt idx="25">
                  <c:v>39.89</c:v>
                </c:pt>
                <c:pt idx="26">
                  <c:v>39.6</c:v>
                </c:pt>
                <c:pt idx="27">
                  <c:v>39.729999999999997</c:v>
                </c:pt>
                <c:pt idx="28">
                  <c:v>39.89</c:v>
                </c:pt>
                <c:pt idx="29">
                  <c:v>39.79</c:v>
                </c:pt>
                <c:pt idx="30">
                  <c:v>39.799999999999997</c:v>
                </c:pt>
                <c:pt idx="31">
                  <c:v>39.79</c:v>
                </c:pt>
                <c:pt idx="32">
                  <c:v>40.69</c:v>
                </c:pt>
                <c:pt idx="33">
                  <c:v>39.82</c:v>
                </c:pt>
                <c:pt idx="34">
                  <c:v>39.590000000000003</c:v>
                </c:pt>
                <c:pt idx="35">
                  <c:v>39.5</c:v>
                </c:pt>
                <c:pt idx="36">
                  <c:v>39.71</c:v>
                </c:pt>
                <c:pt idx="37">
                  <c:v>39.54</c:v>
                </c:pt>
                <c:pt idx="38">
                  <c:v>39.68</c:v>
                </c:pt>
                <c:pt idx="39">
                  <c:v>39.54</c:v>
                </c:pt>
                <c:pt idx="40">
                  <c:v>39.5</c:v>
                </c:pt>
                <c:pt idx="41">
                  <c:v>39.58</c:v>
                </c:pt>
                <c:pt idx="42">
                  <c:v>39.74</c:v>
                </c:pt>
                <c:pt idx="43">
                  <c:v>39.869999999999997</c:v>
                </c:pt>
                <c:pt idx="44">
                  <c:v>39.909999999999997</c:v>
                </c:pt>
                <c:pt idx="45">
                  <c:v>39.56</c:v>
                </c:pt>
                <c:pt idx="46">
                  <c:v>39.700000000000003</c:v>
                </c:pt>
                <c:pt idx="47">
                  <c:v>39.840000000000003</c:v>
                </c:pt>
                <c:pt idx="48">
                  <c:v>39.68</c:v>
                </c:pt>
                <c:pt idx="49">
                  <c:v>39.619999999999997</c:v>
                </c:pt>
                <c:pt idx="50">
                  <c:v>39.68</c:v>
                </c:pt>
                <c:pt idx="51">
                  <c:v>39.78</c:v>
                </c:pt>
                <c:pt idx="52">
                  <c:v>39.94</c:v>
                </c:pt>
                <c:pt idx="53">
                  <c:v>39.729999999999997</c:v>
                </c:pt>
                <c:pt idx="54">
                  <c:v>39.72</c:v>
                </c:pt>
                <c:pt idx="55">
                  <c:v>39.64</c:v>
                </c:pt>
                <c:pt idx="56">
                  <c:v>39.71</c:v>
                </c:pt>
                <c:pt idx="57" formatCode="General">
                  <c:v>39.950000000000003</c:v>
                </c:pt>
                <c:pt idx="58" formatCode="General">
                  <c:v>40.14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'Ne Fart'!$F$20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'Ne Fart'!$B$21:$B$81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'Ne Fart'!$F$21:$F$81</c:f>
              <c:numCache>
                <c:formatCode>0.00</c:formatCode>
                <c:ptCount val="61"/>
                <c:pt idx="0">
                  <c:v>39.78</c:v>
                </c:pt>
                <c:pt idx="1">
                  <c:v>39.61</c:v>
                </c:pt>
                <c:pt idx="2">
                  <c:v>39.56</c:v>
                </c:pt>
                <c:pt idx="3">
                  <c:v>39.450000000000003</c:v>
                </c:pt>
                <c:pt idx="4">
                  <c:v>39.840000000000003</c:v>
                </c:pt>
                <c:pt idx="5">
                  <c:v>39.380000000000003</c:v>
                </c:pt>
                <c:pt idx="6">
                  <c:v>39.56</c:v>
                </c:pt>
                <c:pt idx="7">
                  <c:v>39.64</c:v>
                </c:pt>
                <c:pt idx="8">
                  <c:v>39.549999999999997</c:v>
                </c:pt>
                <c:pt idx="9">
                  <c:v>39.520000000000003</c:v>
                </c:pt>
                <c:pt idx="10">
                  <c:v>39.51</c:v>
                </c:pt>
                <c:pt idx="11">
                  <c:v>39.39</c:v>
                </c:pt>
                <c:pt idx="12">
                  <c:v>39.72</c:v>
                </c:pt>
                <c:pt idx="13">
                  <c:v>39.61</c:v>
                </c:pt>
                <c:pt idx="14">
                  <c:v>39.56</c:v>
                </c:pt>
                <c:pt idx="15">
                  <c:v>39.57</c:v>
                </c:pt>
                <c:pt idx="16">
                  <c:v>39.47</c:v>
                </c:pt>
                <c:pt idx="17">
                  <c:v>39.32</c:v>
                </c:pt>
                <c:pt idx="18">
                  <c:v>39.51</c:v>
                </c:pt>
                <c:pt idx="19">
                  <c:v>39.5</c:v>
                </c:pt>
                <c:pt idx="20">
                  <c:v>39.479999999999997</c:v>
                </c:pt>
                <c:pt idx="21">
                  <c:v>39.49</c:v>
                </c:pt>
                <c:pt idx="22">
                  <c:v>39.42</c:v>
                </c:pt>
                <c:pt idx="23">
                  <c:v>40.229999999999997</c:v>
                </c:pt>
                <c:pt idx="24">
                  <c:v>39.57</c:v>
                </c:pt>
                <c:pt idx="25">
                  <c:v>39.65</c:v>
                </c:pt>
                <c:pt idx="26">
                  <c:v>39.43</c:v>
                </c:pt>
                <c:pt idx="27">
                  <c:v>39.36</c:v>
                </c:pt>
                <c:pt idx="28">
                  <c:v>39.44</c:v>
                </c:pt>
                <c:pt idx="29">
                  <c:v>39.5</c:v>
                </c:pt>
                <c:pt idx="30">
                  <c:v>39.83</c:v>
                </c:pt>
                <c:pt idx="31">
                  <c:v>39.619999999999997</c:v>
                </c:pt>
                <c:pt idx="32">
                  <c:v>39.549999999999997</c:v>
                </c:pt>
                <c:pt idx="33">
                  <c:v>39.479999999999997</c:v>
                </c:pt>
                <c:pt idx="34">
                  <c:v>39.92</c:v>
                </c:pt>
                <c:pt idx="35">
                  <c:v>39.72</c:v>
                </c:pt>
                <c:pt idx="36">
                  <c:v>39.75</c:v>
                </c:pt>
                <c:pt idx="37">
                  <c:v>39.61</c:v>
                </c:pt>
                <c:pt idx="38">
                  <c:v>39.43</c:v>
                </c:pt>
                <c:pt idx="39">
                  <c:v>39.49</c:v>
                </c:pt>
                <c:pt idx="40">
                  <c:v>39.5</c:v>
                </c:pt>
                <c:pt idx="41">
                  <c:v>40.090000000000003</c:v>
                </c:pt>
                <c:pt idx="42">
                  <c:v>39.6</c:v>
                </c:pt>
                <c:pt idx="43">
                  <c:v>39.520000000000003</c:v>
                </c:pt>
                <c:pt idx="44">
                  <c:v>39.58</c:v>
                </c:pt>
                <c:pt idx="45">
                  <c:v>39.4</c:v>
                </c:pt>
                <c:pt idx="46">
                  <c:v>39.43</c:v>
                </c:pt>
                <c:pt idx="47">
                  <c:v>39.6</c:v>
                </c:pt>
                <c:pt idx="48">
                  <c:v>39.51</c:v>
                </c:pt>
                <c:pt idx="49">
                  <c:v>39.619999999999997</c:v>
                </c:pt>
                <c:pt idx="50">
                  <c:v>39.39</c:v>
                </c:pt>
                <c:pt idx="51">
                  <c:v>39.58</c:v>
                </c:pt>
                <c:pt idx="52">
                  <c:v>39.520000000000003</c:v>
                </c:pt>
                <c:pt idx="53">
                  <c:v>39.49</c:v>
                </c:pt>
                <c:pt idx="54">
                  <c:v>39.409999999999997</c:v>
                </c:pt>
                <c:pt idx="55">
                  <c:v>40.14</c:v>
                </c:pt>
                <c:pt idx="56">
                  <c:v>39.479999999999997</c:v>
                </c:pt>
                <c:pt idx="57" formatCode="General">
                  <c:v>39.61</c:v>
                </c:pt>
                <c:pt idx="58" formatCode="General">
                  <c:v>41.93</c:v>
                </c:pt>
                <c:pt idx="59" formatCode="General">
                  <c:v>40.200000000000003</c:v>
                </c:pt>
                <c:pt idx="60" formatCode="General">
                  <c:v>40.33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'Ne Fart'!$G$20</c:f>
              <c:strCache>
                <c:ptCount val="1"/>
                <c:pt idx="0">
                  <c:v>Онащук Маким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'Ne Fart'!$B$21:$B$81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'Ne Fart'!$G$21:$G$81</c:f>
              <c:numCache>
                <c:formatCode>0.00</c:formatCode>
                <c:ptCount val="61"/>
                <c:pt idx="0">
                  <c:v>40.119999999999997</c:v>
                </c:pt>
                <c:pt idx="1">
                  <c:v>40</c:v>
                </c:pt>
                <c:pt idx="2">
                  <c:v>40.090000000000003</c:v>
                </c:pt>
                <c:pt idx="3">
                  <c:v>39.950000000000003</c:v>
                </c:pt>
                <c:pt idx="4">
                  <c:v>39.92</c:v>
                </c:pt>
                <c:pt idx="5">
                  <c:v>40.049999999999997</c:v>
                </c:pt>
                <c:pt idx="6">
                  <c:v>39.79</c:v>
                </c:pt>
                <c:pt idx="7">
                  <c:v>40</c:v>
                </c:pt>
                <c:pt idx="8">
                  <c:v>39.68</c:v>
                </c:pt>
                <c:pt idx="9">
                  <c:v>39.78</c:v>
                </c:pt>
                <c:pt idx="10">
                  <c:v>40.119999999999997</c:v>
                </c:pt>
                <c:pt idx="11">
                  <c:v>40.18</c:v>
                </c:pt>
                <c:pt idx="12">
                  <c:v>39.97</c:v>
                </c:pt>
                <c:pt idx="13">
                  <c:v>39.909999999999997</c:v>
                </c:pt>
                <c:pt idx="14">
                  <c:v>40.090000000000003</c:v>
                </c:pt>
                <c:pt idx="15">
                  <c:v>39.979999999999997</c:v>
                </c:pt>
                <c:pt idx="16">
                  <c:v>39.75</c:v>
                </c:pt>
                <c:pt idx="17">
                  <c:v>40.14</c:v>
                </c:pt>
                <c:pt idx="18">
                  <c:v>40.28</c:v>
                </c:pt>
                <c:pt idx="19">
                  <c:v>39.96</c:v>
                </c:pt>
                <c:pt idx="20">
                  <c:v>40.58</c:v>
                </c:pt>
              </c:numCache>
            </c:numRef>
          </c:val>
        </c:ser>
        <c:ser>
          <c:idx val="5"/>
          <c:order val="5"/>
          <c:tx>
            <c:strRef>
              <c:f>'Ne Fart'!$H$20</c:f>
              <c:strCache>
                <c:ptCount val="1"/>
                <c:pt idx="0">
                  <c:v>Онащук Маким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'Ne Fart'!$B$21:$B$81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'Ne Fart'!$H$21:$H$81</c:f>
              <c:numCache>
                <c:formatCode>0.00</c:formatCode>
                <c:ptCount val="61"/>
                <c:pt idx="0">
                  <c:v>39.96</c:v>
                </c:pt>
                <c:pt idx="1">
                  <c:v>39.799999999999997</c:v>
                </c:pt>
                <c:pt idx="2">
                  <c:v>40.03</c:v>
                </c:pt>
                <c:pt idx="3">
                  <c:v>39.78</c:v>
                </c:pt>
                <c:pt idx="4">
                  <c:v>39.85</c:v>
                </c:pt>
                <c:pt idx="5">
                  <c:v>40.36</c:v>
                </c:pt>
                <c:pt idx="6">
                  <c:v>39.840000000000003</c:v>
                </c:pt>
                <c:pt idx="7">
                  <c:v>39.82</c:v>
                </c:pt>
                <c:pt idx="8">
                  <c:v>39.6</c:v>
                </c:pt>
                <c:pt idx="9">
                  <c:v>40.020000000000003</c:v>
                </c:pt>
                <c:pt idx="10">
                  <c:v>40</c:v>
                </c:pt>
                <c:pt idx="11">
                  <c:v>40.99</c:v>
                </c:pt>
                <c:pt idx="12">
                  <c:v>40.11</c:v>
                </c:pt>
                <c:pt idx="13">
                  <c:v>39.880000000000003</c:v>
                </c:pt>
                <c:pt idx="14">
                  <c:v>39.92</c:v>
                </c:pt>
                <c:pt idx="15">
                  <c:v>39.83</c:v>
                </c:pt>
                <c:pt idx="16">
                  <c:v>39.880000000000003</c:v>
                </c:pt>
                <c:pt idx="17">
                  <c:v>40.22</c:v>
                </c:pt>
                <c:pt idx="18">
                  <c:v>39.76</c:v>
                </c:pt>
                <c:pt idx="19">
                  <c:v>40.08</c:v>
                </c:pt>
                <c:pt idx="20">
                  <c:v>40.04</c:v>
                </c:pt>
                <c:pt idx="21">
                  <c:v>39.869999999999997</c:v>
                </c:pt>
                <c:pt idx="22">
                  <c:v>40.15</c:v>
                </c:pt>
                <c:pt idx="23">
                  <c:v>40.049999999999997</c:v>
                </c:pt>
                <c:pt idx="24">
                  <c:v>39.97</c:v>
                </c:pt>
                <c:pt idx="25">
                  <c:v>39.9</c:v>
                </c:pt>
                <c:pt idx="26">
                  <c:v>39.880000000000003</c:v>
                </c:pt>
                <c:pt idx="27">
                  <c:v>39.85</c:v>
                </c:pt>
                <c:pt idx="28">
                  <c:v>39.97</c:v>
                </c:pt>
                <c:pt idx="29">
                  <c:v>39.979999999999997</c:v>
                </c:pt>
                <c:pt idx="30">
                  <c:v>40.090000000000003</c:v>
                </c:pt>
                <c:pt idx="31">
                  <c:v>39.94</c:v>
                </c:pt>
                <c:pt idx="32">
                  <c:v>39.869999999999997</c:v>
                </c:pt>
                <c:pt idx="33">
                  <c:v>40.15</c:v>
                </c:pt>
                <c:pt idx="34">
                  <c:v>40.119999999999997</c:v>
                </c:pt>
                <c:pt idx="35">
                  <c:v>40.78</c:v>
                </c:pt>
                <c:pt idx="36">
                  <c:v>39.9</c:v>
                </c:pt>
                <c:pt idx="37">
                  <c:v>40.119999999999997</c:v>
                </c:pt>
                <c:pt idx="38">
                  <c:v>40.1</c:v>
                </c:pt>
                <c:pt idx="39">
                  <c:v>39.68</c:v>
                </c:pt>
                <c:pt idx="40">
                  <c:v>39.909999999999997</c:v>
                </c:pt>
                <c:pt idx="41">
                  <c:v>40.56</c:v>
                </c:pt>
                <c:pt idx="42">
                  <c:v>39.950000000000003</c:v>
                </c:pt>
                <c:pt idx="43">
                  <c:v>39.89</c:v>
                </c:pt>
                <c:pt idx="44">
                  <c:v>40.01</c:v>
                </c:pt>
                <c:pt idx="45">
                  <c:v>40.049999999999997</c:v>
                </c:pt>
                <c:pt idx="46">
                  <c:v>40.06</c:v>
                </c:pt>
                <c:pt idx="47">
                  <c:v>40.06</c:v>
                </c:pt>
                <c:pt idx="48">
                  <c:v>40.049999999999997</c:v>
                </c:pt>
                <c:pt idx="49">
                  <c:v>39.979999999999997</c:v>
                </c:pt>
                <c:pt idx="50">
                  <c:v>40.020000000000003</c:v>
                </c:pt>
                <c:pt idx="51">
                  <c:v>40.28</c:v>
                </c:pt>
                <c:pt idx="52">
                  <c:v>40.520000000000003</c:v>
                </c:pt>
                <c:pt idx="53">
                  <c:v>40.31</c:v>
                </c:pt>
                <c:pt idx="54">
                  <c:v>40.11</c:v>
                </c:pt>
                <c:pt idx="55">
                  <c:v>40.03</c:v>
                </c:pt>
                <c:pt idx="56">
                  <c:v>39.99</c:v>
                </c:pt>
                <c:pt idx="57" formatCode="General">
                  <c:v>40.39</c:v>
                </c:pt>
              </c:numCache>
            </c:numRef>
          </c:val>
        </c:ser>
        <c:ser>
          <c:idx val="6"/>
          <c:order val="6"/>
          <c:tx>
            <c:strRef>
              <c:f>'Ne Fart'!$I$20</c:f>
              <c:strCache>
                <c:ptCount val="1"/>
                <c:pt idx="0">
                  <c:v>Хлопонин Андрей</c:v>
                </c:pt>
              </c:strCache>
            </c:strRef>
          </c:tx>
          <c:marker>
            <c:symbol val="none"/>
          </c:marker>
          <c:cat>
            <c:numRef>
              <c:f>'Ne Fart'!$B$21:$B$81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'Ne Fart'!$I$21:$I$81</c:f>
              <c:numCache>
                <c:formatCode>General</c:formatCode>
                <c:ptCount val="61"/>
                <c:pt idx="0">
                  <c:v>39.89</c:v>
                </c:pt>
                <c:pt idx="1">
                  <c:v>39.72</c:v>
                </c:pt>
                <c:pt idx="2">
                  <c:v>39.64</c:v>
                </c:pt>
                <c:pt idx="3">
                  <c:v>39.82</c:v>
                </c:pt>
                <c:pt idx="4">
                  <c:v>39.76</c:v>
                </c:pt>
                <c:pt idx="5">
                  <c:v>39.67</c:v>
                </c:pt>
                <c:pt idx="6">
                  <c:v>39.82</c:v>
                </c:pt>
                <c:pt idx="7">
                  <c:v>39.65</c:v>
                </c:pt>
                <c:pt idx="8">
                  <c:v>39.58</c:v>
                </c:pt>
                <c:pt idx="9">
                  <c:v>39.58</c:v>
                </c:pt>
                <c:pt idx="10">
                  <c:v>39.71</c:v>
                </c:pt>
                <c:pt idx="11">
                  <c:v>39.619999999999997</c:v>
                </c:pt>
                <c:pt idx="12">
                  <c:v>39.78</c:v>
                </c:pt>
                <c:pt idx="13">
                  <c:v>39.81</c:v>
                </c:pt>
                <c:pt idx="14">
                  <c:v>39.65</c:v>
                </c:pt>
                <c:pt idx="15">
                  <c:v>39.67</c:v>
                </c:pt>
                <c:pt idx="16">
                  <c:v>39.49</c:v>
                </c:pt>
                <c:pt idx="17">
                  <c:v>39.57</c:v>
                </c:pt>
                <c:pt idx="18">
                  <c:v>39.72</c:v>
                </c:pt>
                <c:pt idx="19">
                  <c:v>39.69</c:v>
                </c:pt>
                <c:pt idx="20">
                  <c:v>39.71</c:v>
                </c:pt>
                <c:pt idx="21">
                  <c:v>39.83</c:v>
                </c:pt>
                <c:pt idx="22">
                  <c:v>39.75</c:v>
                </c:pt>
                <c:pt idx="23">
                  <c:v>39.700000000000003</c:v>
                </c:pt>
                <c:pt idx="24">
                  <c:v>39.65</c:v>
                </c:pt>
                <c:pt idx="25">
                  <c:v>39.590000000000003</c:v>
                </c:pt>
                <c:pt idx="26">
                  <c:v>40.090000000000003</c:v>
                </c:pt>
              </c:numCache>
            </c:numRef>
          </c:val>
        </c:ser>
        <c:ser>
          <c:idx val="7"/>
          <c:order val="7"/>
          <c:tx>
            <c:strRef>
              <c:f>'Ne Fart'!$J$20</c:f>
              <c:strCache>
                <c:ptCount val="1"/>
                <c:pt idx="0">
                  <c:v>Хлопонин Андрей</c:v>
                </c:pt>
              </c:strCache>
            </c:strRef>
          </c:tx>
          <c:marker>
            <c:symbol val="none"/>
          </c:marker>
          <c:cat>
            <c:numRef>
              <c:f>'Ne Fart'!$B$21:$B$81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'Ne Fart'!$J$21:$J$81</c:f>
              <c:numCache>
                <c:formatCode>General</c:formatCode>
                <c:ptCount val="61"/>
                <c:pt idx="0">
                  <c:v>40.840000000000003</c:v>
                </c:pt>
                <c:pt idx="1">
                  <c:v>40.840000000000003</c:v>
                </c:pt>
                <c:pt idx="2">
                  <c:v>40.020000000000003</c:v>
                </c:pt>
                <c:pt idx="3">
                  <c:v>39.93</c:v>
                </c:pt>
                <c:pt idx="4">
                  <c:v>40.01</c:v>
                </c:pt>
                <c:pt idx="5">
                  <c:v>40.11</c:v>
                </c:pt>
                <c:pt idx="6">
                  <c:v>40.08</c:v>
                </c:pt>
                <c:pt idx="7">
                  <c:v>41.4</c:v>
                </c:pt>
                <c:pt idx="8">
                  <c:v>40.840000000000003</c:v>
                </c:pt>
                <c:pt idx="9">
                  <c:v>40.090000000000003</c:v>
                </c:pt>
                <c:pt idx="10">
                  <c:v>39.950000000000003</c:v>
                </c:pt>
                <c:pt idx="11">
                  <c:v>40.06</c:v>
                </c:pt>
                <c:pt idx="12">
                  <c:v>40.020000000000003</c:v>
                </c:pt>
                <c:pt idx="13">
                  <c:v>40.08</c:v>
                </c:pt>
                <c:pt idx="14">
                  <c:v>39.880000000000003</c:v>
                </c:pt>
                <c:pt idx="15">
                  <c:v>40.049999999999997</c:v>
                </c:pt>
                <c:pt idx="16">
                  <c:v>40</c:v>
                </c:pt>
                <c:pt idx="17">
                  <c:v>39.869999999999997</c:v>
                </c:pt>
                <c:pt idx="18">
                  <c:v>39.979999999999997</c:v>
                </c:pt>
                <c:pt idx="19">
                  <c:v>40.08</c:v>
                </c:pt>
                <c:pt idx="20">
                  <c:v>39.950000000000003</c:v>
                </c:pt>
                <c:pt idx="21">
                  <c:v>39.96</c:v>
                </c:pt>
              </c:numCache>
            </c:numRef>
          </c:val>
        </c:ser>
        <c:marker val="1"/>
        <c:axId val="216895488"/>
        <c:axId val="216897024"/>
      </c:lineChart>
      <c:catAx>
        <c:axId val="216895488"/>
        <c:scaling>
          <c:orientation val="minMax"/>
        </c:scaling>
        <c:axPos val="b"/>
        <c:numFmt formatCode="General" sourceLinked="1"/>
        <c:majorTickMark val="none"/>
        <c:tickLblPos val="nextTo"/>
        <c:crossAx val="216897024"/>
        <c:crosses val="autoZero"/>
        <c:auto val="1"/>
        <c:lblAlgn val="ctr"/>
        <c:lblOffset val="100"/>
      </c:catAx>
      <c:valAx>
        <c:axId val="216897024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1689548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'KartFreedom RT'!$D$20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'KartFreedom RT'!$B$21:$B$76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'KartFreedom RT'!$D$21:$D$76</c:f>
              <c:numCache>
                <c:formatCode>0.00</c:formatCode>
                <c:ptCount val="56"/>
                <c:pt idx="0">
                  <c:v>40.26</c:v>
                </c:pt>
                <c:pt idx="1">
                  <c:v>40.32</c:v>
                </c:pt>
                <c:pt idx="2">
                  <c:v>39.840000000000003</c:v>
                </c:pt>
                <c:pt idx="3">
                  <c:v>40.159999999999997</c:v>
                </c:pt>
                <c:pt idx="4">
                  <c:v>40.9</c:v>
                </c:pt>
                <c:pt idx="5">
                  <c:v>40.99</c:v>
                </c:pt>
                <c:pt idx="6">
                  <c:v>40.119999999999997</c:v>
                </c:pt>
                <c:pt idx="7">
                  <c:v>39.979999999999997</c:v>
                </c:pt>
                <c:pt idx="8">
                  <c:v>40.11</c:v>
                </c:pt>
                <c:pt idx="9">
                  <c:v>40.28</c:v>
                </c:pt>
                <c:pt idx="10">
                  <c:v>40.33</c:v>
                </c:pt>
                <c:pt idx="11">
                  <c:v>39.880000000000003</c:v>
                </c:pt>
                <c:pt idx="12">
                  <c:v>39.99</c:v>
                </c:pt>
                <c:pt idx="13">
                  <c:v>40.08</c:v>
                </c:pt>
                <c:pt idx="14">
                  <c:v>40.18</c:v>
                </c:pt>
                <c:pt idx="15">
                  <c:v>40.04</c:v>
                </c:pt>
                <c:pt idx="16">
                  <c:v>40.1</c:v>
                </c:pt>
                <c:pt idx="17">
                  <c:v>39.94</c:v>
                </c:pt>
                <c:pt idx="18">
                  <c:v>40.51</c:v>
                </c:pt>
                <c:pt idx="19">
                  <c:v>40.36</c:v>
                </c:pt>
                <c:pt idx="20">
                  <c:v>40.85</c:v>
                </c:pt>
                <c:pt idx="21">
                  <c:v>40.340000000000003</c:v>
                </c:pt>
                <c:pt idx="22">
                  <c:v>40.06</c:v>
                </c:pt>
                <c:pt idx="23">
                  <c:v>40.08</c:v>
                </c:pt>
                <c:pt idx="24">
                  <c:v>39.97</c:v>
                </c:pt>
                <c:pt idx="25">
                  <c:v>40.39</c:v>
                </c:pt>
                <c:pt idx="26">
                  <c:v>40.409999999999997</c:v>
                </c:pt>
                <c:pt idx="27">
                  <c:v>40.11</c:v>
                </c:pt>
                <c:pt idx="28">
                  <c:v>40.03</c:v>
                </c:pt>
                <c:pt idx="29">
                  <c:v>40.03</c:v>
                </c:pt>
                <c:pt idx="30">
                  <c:v>40.049999999999997</c:v>
                </c:pt>
                <c:pt idx="31">
                  <c:v>39.93</c:v>
                </c:pt>
                <c:pt idx="32">
                  <c:v>39.92</c:v>
                </c:pt>
                <c:pt idx="33">
                  <c:v>39.950000000000003</c:v>
                </c:pt>
                <c:pt idx="34">
                  <c:v>39.93</c:v>
                </c:pt>
                <c:pt idx="35">
                  <c:v>39.89</c:v>
                </c:pt>
                <c:pt idx="36">
                  <c:v>39.67</c:v>
                </c:pt>
                <c:pt idx="37">
                  <c:v>40.590000000000003</c:v>
                </c:pt>
                <c:pt idx="38">
                  <c:v>39.96</c:v>
                </c:pt>
                <c:pt idx="39">
                  <c:v>40.08</c:v>
                </c:pt>
                <c:pt idx="40">
                  <c:v>39.950000000000003</c:v>
                </c:pt>
                <c:pt idx="41">
                  <c:v>40.1</c:v>
                </c:pt>
                <c:pt idx="42">
                  <c:v>39.89</c:v>
                </c:pt>
                <c:pt idx="43">
                  <c:v>39.869999999999997</c:v>
                </c:pt>
                <c:pt idx="44">
                  <c:v>39.74</c:v>
                </c:pt>
                <c:pt idx="45">
                  <c:v>40.92</c:v>
                </c:pt>
                <c:pt idx="46">
                  <c:v>40.22</c:v>
                </c:pt>
                <c:pt idx="47">
                  <c:v>40.119999999999997</c:v>
                </c:pt>
                <c:pt idx="48">
                  <c:v>40.090000000000003</c:v>
                </c:pt>
                <c:pt idx="49">
                  <c:v>39.94</c:v>
                </c:pt>
                <c:pt idx="50">
                  <c:v>40.119999999999997</c:v>
                </c:pt>
                <c:pt idx="51">
                  <c:v>40.409999999999997</c:v>
                </c:pt>
                <c:pt idx="52">
                  <c:v>40.5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'KartFreedom RT'!$E$20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'KartFreedom RT'!$B$21:$B$76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'KartFreedom RT'!$E$21:$E$76</c:f>
              <c:numCache>
                <c:formatCode>0.00</c:formatCode>
                <c:ptCount val="56"/>
                <c:pt idx="0">
                  <c:v>40.200000000000003</c:v>
                </c:pt>
                <c:pt idx="1">
                  <c:v>40.07</c:v>
                </c:pt>
                <c:pt idx="2">
                  <c:v>40.380000000000003</c:v>
                </c:pt>
                <c:pt idx="3">
                  <c:v>39.99</c:v>
                </c:pt>
                <c:pt idx="4">
                  <c:v>40.07</c:v>
                </c:pt>
                <c:pt idx="5">
                  <c:v>40.340000000000003</c:v>
                </c:pt>
                <c:pt idx="6">
                  <c:v>40.75</c:v>
                </c:pt>
                <c:pt idx="7">
                  <c:v>39.99</c:v>
                </c:pt>
                <c:pt idx="8">
                  <c:v>40.07</c:v>
                </c:pt>
                <c:pt idx="9">
                  <c:v>40.01</c:v>
                </c:pt>
                <c:pt idx="10">
                  <c:v>40.36</c:v>
                </c:pt>
                <c:pt idx="11">
                  <c:v>39.880000000000003</c:v>
                </c:pt>
                <c:pt idx="12">
                  <c:v>39.85</c:v>
                </c:pt>
                <c:pt idx="13">
                  <c:v>39.65</c:v>
                </c:pt>
                <c:pt idx="14">
                  <c:v>40.14</c:v>
                </c:pt>
                <c:pt idx="15">
                  <c:v>39.950000000000003</c:v>
                </c:pt>
                <c:pt idx="16">
                  <c:v>39.81</c:v>
                </c:pt>
                <c:pt idx="17">
                  <c:v>39.85</c:v>
                </c:pt>
                <c:pt idx="18">
                  <c:v>39.96</c:v>
                </c:pt>
                <c:pt idx="19">
                  <c:v>39.68</c:v>
                </c:pt>
                <c:pt idx="20">
                  <c:v>39.880000000000003</c:v>
                </c:pt>
                <c:pt idx="21">
                  <c:v>39.69</c:v>
                </c:pt>
                <c:pt idx="22">
                  <c:v>39.92</c:v>
                </c:pt>
                <c:pt idx="23">
                  <c:v>39.78</c:v>
                </c:pt>
                <c:pt idx="24">
                  <c:v>40.06</c:v>
                </c:pt>
                <c:pt idx="25">
                  <c:v>40.36</c:v>
                </c:pt>
                <c:pt idx="26">
                  <c:v>39.729999999999997</c:v>
                </c:pt>
                <c:pt idx="27">
                  <c:v>39.93</c:v>
                </c:pt>
                <c:pt idx="28">
                  <c:v>40.11</c:v>
                </c:pt>
                <c:pt idx="29">
                  <c:v>39.74</c:v>
                </c:pt>
                <c:pt idx="30">
                  <c:v>39.86</c:v>
                </c:pt>
                <c:pt idx="31">
                  <c:v>40.229999999999997</c:v>
                </c:pt>
                <c:pt idx="32">
                  <c:v>40.119999999999997</c:v>
                </c:pt>
                <c:pt idx="33">
                  <c:v>39.869999999999997</c:v>
                </c:pt>
                <c:pt idx="34">
                  <c:v>39.96</c:v>
                </c:pt>
                <c:pt idx="35">
                  <c:v>40.15</c:v>
                </c:pt>
                <c:pt idx="36">
                  <c:v>39.799999999999997</c:v>
                </c:pt>
                <c:pt idx="37">
                  <c:v>39.96</c:v>
                </c:pt>
                <c:pt idx="38">
                  <c:v>40.01</c:v>
                </c:pt>
                <c:pt idx="39">
                  <c:v>41.95</c:v>
                </c:pt>
                <c:pt idx="40">
                  <c:v>39.880000000000003</c:v>
                </c:pt>
                <c:pt idx="41">
                  <c:v>39.729999999999997</c:v>
                </c:pt>
                <c:pt idx="42">
                  <c:v>39.880000000000003</c:v>
                </c:pt>
                <c:pt idx="43">
                  <c:v>40.06</c:v>
                </c:pt>
                <c:pt idx="44">
                  <c:v>40.53</c:v>
                </c:pt>
                <c:pt idx="45">
                  <c:v>39.700000000000003</c:v>
                </c:pt>
                <c:pt idx="46">
                  <c:v>39.93</c:v>
                </c:pt>
                <c:pt idx="47">
                  <c:v>39.549999999999997</c:v>
                </c:pt>
                <c:pt idx="48">
                  <c:v>39.75</c:v>
                </c:pt>
                <c:pt idx="49">
                  <c:v>39.770000000000003</c:v>
                </c:pt>
                <c:pt idx="50">
                  <c:v>40.07</c:v>
                </c:pt>
                <c:pt idx="51">
                  <c:v>39.67</c:v>
                </c:pt>
                <c:pt idx="52">
                  <c:v>39.54</c:v>
                </c:pt>
                <c:pt idx="53">
                  <c:v>40.25</c:v>
                </c:pt>
                <c:pt idx="54">
                  <c:v>39.67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'KartFreedom RT'!$F$20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'KartFreedom RT'!$B$21:$B$76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'KartFreedom RT'!$F$21:$F$76</c:f>
              <c:numCache>
                <c:formatCode>0.00</c:formatCode>
                <c:ptCount val="56"/>
                <c:pt idx="0">
                  <c:v>40.35</c:v>
                </c:pt>
                <c:pt idx="1">
                  <c:v>40.130000000000003</c:v>
                </c:pt>
                <c:pt idx="2">
                  <c:v>40.21</c:v>
                </c:pt>
                <c:pt idx="3">
                  <c:v>40.1</c:v>
                </c:pt>
                <c:pt idx="4">
                  <c:v>39.909999999999997</c:v>
                </c:pt>
                <c:pt idx="5">
                  <c:v>40.020000000000003</c:v>
                </c:pt>
                <c:pt idx="6">
                  <c:v>40.01</c:v>
                </c:pt>
                <c:pt idx="7">
                  <c:v>39.75</c:v>
                </c:pt>
                <c:pt idx="8">
                  <c:v>39.85</c:v>
                </c:pt>
                <c:pt idx="9">
                  <c:v>39.97</c:v>
                </c:pt>
                <c:pt idx="10">
                  <c:v>40</c:v>
                </c:pt>
                <c:pt idx="11">
                  <c:v>39.799999999999997</c:v>
                </c:pt>
                <c:pt idx="12">
                  <c:v>40.22</c:v>
                </c:pt>
                <c:pt idx="13">
                  <c:v>40.58</c:v>
                </c:pt>
                <c:pt idx="14">
                  <c:v>40.68</c:v>
                </c:pt>
                <c:pt idx="15">
                  <c:v>40.21</c:v>
                </c:pt>
                <c:pt idx="16">
                  <c:v>40.17</c:v>
                </c:pt>
                <c:pt idx="17">
                  <c:v>40.24</c:v>
                </c:pt>
                <c:pt idx="18">
                  <c:v>39.92</c:v>
                </c:pt>
                <c:pt idx="19">
                  <c:v>40.26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'KartFreedom RT'!$G$20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'KartFreedom RT'!$B$21:$B$76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'KartFreedom RT'!$G$21:$G$76</c:f>
              <c:numCache>
                <c:formatCode>0.00</c:formatCode>
                <c:ptCount val="56"/>
                <c:pt idx="0">
                  <c:v>40.380000000000003</c:v>
                </c:pt>
                <c:pt idx="1">
                  <c:v>40.32</c:v>
                </c:pt>
                <c:pt idx="2">
                  <c:v>40.1</c:v>
                </c:pt>
                <c:pt idx="3">
                  <c:v>40.119999999999997</c:v>
                </c:pt>
                <c:pt idx="4">
                  <c:v>40.200000000000003</c:v>
                </c:pt>
                <c:pt idx="5">
                  <c:v>40.520000000000003</c:v>
                </c:pt>
                <c:pt idx="6">
                  <c:v>40.270000000000003</c:v>
                </c:pt>
                <c:pt idx="7">
                  <c:v>40.380000000000003</c:v>
                </c:pt>
                <c:pt idx="8">
                  <c:v>40.07</c:v>
                </c:pt>
                <c:pt idx="9">
                  <c:v>39.78</c:v>
                </c:pt>
                <c:pt idx="10">
                  <c:v>40.53</c:v>
                </c:pt>
                <c:pt idx="11">
                  <c:v>40.19</c:v>
                </c:pt>
                <c:pt idx="12">
                  <c:v>40.340000000000003</c:v>
                </c:pt>
                <c:pt idx="13">
                  <c:v>40.25</c:v>
                </c:pt>
                <c:pt idx="14">
                  <c:v>40.53</c:v>
                </c:pt>
                <c:pt idx="15">
                  <c:v>40.26</c:v>
                </c:pt>
                <c:pt idx="16">
                  <c:v>40.32</c:v>
                </c:pt>
                <c:pt idx="17">
                  <c:v>40.119999999999997</c:v>
                </c:pt>
                <c:pt idx="18">
                  <c:v>40.17</c:v>
                </c:pt>
                <c:pt idx="19">
                  <c:v>41.11</c:v>
                </c:pt>
                <c:pt idx="20">
                  <c:v>40.08</c:v>
                </c:pt>
                <c:pt idx="21">
                  <c:v>40.119999999999997</c:v>
                </c:pt>
                <c:pt idx="22">
                  <c:v>40.26</c:v>
                </c:pt>
                <c:pt idx="23">
                  <c:v>40.25</c:v>
                </c:pt>
                <c:pt idx="24">
                  <c:v>39.89</c:v>
                </c:pt>
                <c:pt idx="25">
                  <c:v>39.93</c:v>
                </c:pt>
                <c:pt idx="26">
                  <c:v>39.93</c:v>
                </c:pt>
                <c:pt idx="27">
                  <c:v>40.33</c:v>
                </c:pt>
                <c:pt idx="28">
                  <c:v>40.33</c:v>
                </c:pt>
                <c:pt idx="29">
                  <c:v>40.53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'KartFreedom RT'!$H$20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'KartFreedom RT'!$B$21:$B$76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'KartFreedom RT'!$H$21:$H$76</c:f>
              <c:numCache>
                <c:formatCode>0.00</c:formatCode>
                <c:ptCount val="56"/>
                <c:pt idx="0">
                  <c:v>39.99</c:v>
                </c:pt>
                <c:pt idx="1">
                  <c:v>39.86</c:v>
                </c:pt>
                <c:pt idx="2">
                  <c:v>39.97</c:v>
                </c:pt>
                <c:pt idx="3">
                  <c:v>40.93</c:v>
                </c:pt>
                <c:pt idx="4">
                  <c:v>39.869999999999997</c:v>
                </c:pt>
                <c:pt idx="5">
                  <c:v>39.93</c:v>
                </c:pt>
                <c:pt idx="6">
                  <c:v>40.15</c:v>
                </c:pt>
                <c:pt idx="7">
                  <c:v>39.76</c:v>
                </c:pt>
                <c:pt idx="8">
                  <c:v>40.04</c:v>
                </c:pt>
                <c:pt idx="9">
                  <c:v>41.22</c:v>
                </c:pt>
                <c:pt idx="10">
                  <c:v>39.81</c:v>
                </c:pt>
                <c:pt idx="11">
                  <c:v>39.82</c:v>
                </c:pt>
                <c:pt idx="12">
                  <c:v>39.74</c:v>
                </c:pt>
                <c:pt idx="13">
                  <c:v>39.869999999999997</c:v>
                </c:pt>
                <c:pt idx="14">
                  <c:v>40.06</c:v>
                </c:pt>
                <c:pt idx="15">
                  <c:v>40.1</c:v>
                </c:pt>
                <c:pt idx="16">
                  <c:v>40.049999999999997</c:v>
                </c:pt>
                <c:pt idx="17">
                  <c:v>39.92</c:v>
                </c:pt>
                <c:pt idx="18">
                  <c:v>39.82</c:v>
                </c:pt>
                <c:pt idx="19">
                  <c:v>39.93</c:v>
                </c:pt>
                <c:pt idx="20">
                  <c:v>39.840000000000003</c:v>
                </c:pt>
                <c:pt idx="21">
                  <c:v>39.729999999999997</c:v>
                </c:pt>
                <c:pt idx="22">
                  <c:v>40.020000000000003</c:v>
                </c:pt>
                <c:pt idx="23">
                  <c:v>39.840000000000003</c:v>
                </c:pt>
                <c:pt idx="24">
                  <c:v>39.729999999999997</c:v>
                </c:pt>
                <c:pt idx="25">
                  <c:v>39.9</c:v>
                </c:pt>
                <c:pt idx="26">
                  <c:v>39.71</c:v>
                </c:pt>
                <c:pt idx="27">
                  <c:v>39.9</c:v>
                </c:pt>
                <c:pt idx="28">
                  <c:v>40.04</c:v>
                </c:pt>
                <c:pt idx="29">
                  <c:v>39.93</c:v>
                </c:pt>
                <c:pt idx="30">
                  <c:v>39.799999999999997</c:v>
                </c:pt>
                <c:pt idx="31">
                  <c:v>40.229999999999997</c:v>
                </c:pt>
                <c:pt idx="32">
                  <c:v>39.94</c:v>
                </c:pt>
                <c:pt idx="33">
                  <c:v>40.18</c:v>
                </c:pt>
                <c:pt idx="34">
                  <c:v>39.81</c:v>
                </c:pt>
                <c:pt idx="35">
                  <c:v>39.880000000000003</c:v>
                </c:pt>
                <c:pt idx="36">
                  <c:v>40.049999999999997</c:v>
                </c:pt>
                <c:pt idx="37">
                  <c:v>39.799999999999997</c:v>
                </c:pt>
                <c:pt idx="38">
                  <c:v>39.9</c:v>
                </c:pt>
                <c:pt idx="39">
                  <c:v>40</c:v>
                </c:pt>
                <c:pt idx="40">
                  <c:v>40.15</c:v>
                </c:pt>
                <c:pt idx="41">
                  <c:v>39.86</c:v>
                </c:pt>
                <c:pt idx="42">
                  <c:v>39.880000000000003</c:v>
                </c:pt>
                <c:pt idx="43">
                  <c:v>39.840000000000003</c:v>
                </c:pt>
                <c:pt idx="44">
                  <c:v>39.82</c:v>
                </c:pt>
                <c:pt idx="45">
                  <c:v>39.869999999999997</c:v>
                </c:pt>
                <c:pt idx="46">
                  <c:v>40.19</c:v>
                </c:pt>
                <c:pt idx="47">
                  <c:v>40.22</c:v>
                </c:pt>
                <c:pt idx="48">
                  <c:v>39.99</c:v>
                </c:pt>
                <c:pt idx="49">
                  <c:v>40.04</c:v>
                </c:pt>
                <c:pt idx="50">
                  <c:v>39.99</c:v>
                </c:pt>
                <c:pt idx="51">
                  <c:v>39.94</c:v>
                </c:pt>
                <c:pt idx="52">
                  <c:v>40.270000000000003</c:v>
                </c:pt>
                <c:pt idx="53">
                  <c:v>39.96</c:v>
                </c:pt>
                <c:pt idx="54">
                  <c:v>39.909999999999997</c:v>
                </c:pt>
                <c:pt idx="55">
                  <c:v>40.020000000000003</c:v>
                </c:pt>
              </c:numCache>
            </c:numRef>
          </c:val>
        </c:ser>
        <c:ser>
          <c:idx val="5"/>
          <c:order val="5"/>
          <c:tx>
            <c:strRef>
              <c:f>'KartFreedom RT'!$I$20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'KartFreedom RT'!$B$21:$B$76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'KartFreedom RT'!$I$21:$I$76</c:f>
              <c:numCache>
                <c:formatCode>General</c:formatCode>
                <c:ptCount val="56"/>
                <c:pt idx="0">
                  <c:v>40.28</c:v>
                </c:pt>
                <c:pt idx="1">
                  <c:v>40.24</c:v>
                </c:pt>
                <c:pt idx="2">
                  <c:v>40.04</c:v>
                </c:pt>
                <c:pt idx="3">
                  <c:v>40.130000000000003</c:v>
                </c:pt>
                <c:pt idx="4">
                  <c:v>40.01</c:v>
                </c:pt>
                <c:pt idx="5">
                  <c:v>40.1</c:v>
                </c:pt>
                <c:pt idx="6">
                  <c:v>40.04</c:v>
                </c:pt>
                <c:pt idx="7">
                  <c:v>39.97</c:v>
                </c:pt>
                <c:pt idx="8">
                  <c:v>39.69</c:v>
                </c:pt>
                <c:pt idx="9">
                  <c:v>40.04</c:v>
                </c:pt>
                <c:pt idx="10">
                  <c:v>41.14</c:v>
                </c:pt>
                <c:pt idx="11">
                  <c:v>39.82</c:v>
                </c:pt>
                <c:pt idx="12">
                  <c:v>40.18</c:v>
                </c:pt>
                <c:pt idx="13">
                  <c:v>39.880000000000003</c:v>
                </c:pt>
                <c:pt idx="14">
                  <c:v>39.64</c:v>
                </c:pt>
                <c:pt idx="15">
                  <c:v>40.270000000000003</c:v>
                </c:pt>
                <c:pt idx="16">
                  <c:v>39.81</c:v>
                </c:pt>
                <c:pt idx="17">
                  <c:v>39.909999999999997</c:v>
                </c:pt>
                <c:pt idx="18">
                  <c:v>40.049999999999997</c:v>
                </c:pt>
                <c:pt idx="19">
                  <c:v>39.71</c:v>
                </c:pt>
                <c:pt idx="20">
                  <c:v>39.57</c:v>
                </c:pt>
                <c:pt idx="21">
                  <c:v>40.130000000000003</c:v>
                </c:pt>
                <c:pt idx="22">
                  <c:v>39.82</c:v>
                </c:pt>
                <c:pt idx="23">
                  <c:v>39.67</c:v>
                </c:pt>
                <c:pt idx="24">
                  <c:v>39.83</c:v>
                </c:pt>
                <c:pt idx="25">
                  <c:v>39.79</c:v>
                </c:pt>
                <c:pt idx="26">
                  <c:v>39.72</c:v>
                </c:pt>
                <c:pt idx="27">
                  <c:v>39.79</c:v>
                </c:pt>
                <c:pt idx="28">
                  <c:v>39.869999999999997</c:v>
                </c:pt>
                <c:pt idx="29">
                  <c:v>39.880000000000003</c:v>
                </c:pt>
                <c:pt idx="30">
                  <c:v>39.770000000000003</c:v>
                </c:pt>
                <c:pt idx="31">
                  <c:v>40.9</c:v>
                </c:pt>
                <c:pt idx="32">
                  <c:v>39.58</c:v>
                </c:pt>
                <c:pt idx="33">
                  <c:v>39.700000000000003</c:v>
                </c:pt>
                <c:pt idx="34">
                  <c:v>39.619999999999997</c:v>
                </c:pt>
                <c:pt idx="35">
                  <c:v>39.71</c:v>
                </c:pt>
                <c:pt idx="36">
                  <c:v>39.619999999999997</c:v>
                </c:pt>
                <c:pt idx="37">
                  <c:v>39.590000000000003</c:v>
                </c:pt>
                <c:pt idx="38">
                  <c:v>39.69</c:v>
                </c:pt>
                <c:pt idx="39">
                  <c:v>39.51</c:v>
                </c:pt>
                <c:pt idx="40">
                  <c:v>40.049999999999997</c:v>
                </c:pt>
              </c:numCache>
            </c:numRef>
          </c:val>
        </c:ser>
        <c:ser>
          <c:idx val="6"/>
          <c:order val="6"/>
          <c:tx>
            <c:strRef>
              <c:f>'KartFreedom RT'!$J$20</c:f>
              <c:strCache>
                <c:ptCount val="1"/>
                <c:pt idx="0">
                  <c:v>Юрченко Вова</c:v>
                </c:pt>
              </c:strCache>
            </c:strRef>
          </c:tx>
          <c:marker>
            <c:symbol val="none"/>
          </c:marker>
          <c:cat>
            <c:numRef>
              <c:f>'KartFreedom RT'!$B$21:$B$76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'KartFreedom RT'!$J$21:$J$76</c:f>
              <c:numCache>
                <c:formatCode>General</c:formatCode>
                <c:ptCount val="56"/>
                <c:pt idx="0">
                  <c:v>40.340000000000003</c:v>
                </c:pt>
                <c:pt idx="1">
                  <c:v>40.29</c:v>
                </c:pt>
                <c:pt idx="2">
                  <c:v>40.1</c:v>
                </c:pt>
                <c:pt idx="3">
                  <c:v>39.979999999999997</c:v>
                </c:pt>
                <c:pt idx="4">
                  <c:v>39.99</c:v>
                </c:pt>
                <c:pt idx="5">
                  <c:v>39.92</c:v>
                </c:pt>
                <c:pt idx="6">
                  <c:v>40.1</c:v>
                </c:pt>
                <c:pt idx="7">
                  <c:v>40.33</c:v>
                </c:pt>
                <c:pt idx="8">
                  <c:v>40.130000000000003</c:v>
                </c:pt>
                <c:pt idx="9">
                  <c:v>40.119999999999997</c:v>
                </c:pt>
                <c:pt idx="10">
                  <c:v>40.03</c:v>
                </c:pt>
                <c:pt idx="11">
                  <c:v>40.159999999999997</c:v>
                </c:pt>
                <c:pt idx="12">
                  <c:v>39.979999999999997</c:v>
                </c:pt>
                <c:pt idx="13">
                  <c:v>40.03</c:v>
                </c:pt>
                <c:pt idx="14">
                  <c:v>40.450000000000003</c:v>
                </c:pt>
                <c:pt idx="15">
                  <c:v>40.11</c:v>
                </c:pt>
                <c:pt idx="16">
                  <c:v>40.340000000000003</c:v>
                </c:pt>
                <c:pt idx="17">
                  <c:v>40.450000000000003</c:v>
                </c:pt>
                <c:pt idx="18">
                  <c:v>40.200000000000003</c:v>
                </c:pt>
                <c:pt idx="19">
                  <c:v>39.93</c:v>
                </c:pt>
                <c:pt idx="20">
                  <c:v>39.93</c:v>
                </c:pt>
                <c:pt idx="21">
                  <c:v>40.020000000000003</c:v>
                </c:pt>
                <c:pt idx="22">
                  <c:v>40.020000000000003</c:v>
                </c:pt>
                <c:pt idx="23">
                  <c:v>40.01</c:v>
                </c:pt>
                <c:pt idx="24">
                  <c:v>39.92</c:v>
                </c:pt>
                <c:pt idx="25">
                  <c:v>40.270000000000003</c:v>
                </c:pt>
                <c:pt idx="26">
                  <c:v>39.880000000000003</c:v>
                </c:pt>
                <c:pt idx="27">
                  <c:v>40.090000000000003</c:v>
                </c:pt>
                <c:pt idx="28">
                  <c:v>40.909999999999997</c:v>
                </c:pt>
                <c:pt idx="29">
                  <c:v>40.18</c:v>
                </c:pt>
                <c:pt idx="30">
                  <c:v>39.880000000000003</c:v>
                </c:pt>
                <c:pt idx="31">
                  <c:v>39.909999999999997</c:v>
                </c:pt>
                <c:pt idx="32">
                  <c:v>39.869999999999997</c:v>
                </c:pt>
                <c:pt idx="33">
                  <c:v>39.96</c:v>
                </c:pt>
                <c:pt idx="34">
                  <c:v>39.93</c:v>
                </c:pt>
                <c:pt idx="35">
                  <c:v>39.93</c:v>
                </c:pt>
                <c:pt idx="36">
                  <c:v>40.04</c:v>
                </c:pt>
                <c:pt idx="37">
                  <c:v>40.07</c:v>
                </c:pt>
                <c:pt idx="38">
                  <c:v>40.130000000000003</c:v>
                </c:pt>
                <c:pt idx="39">
                  <c:v>40.06</c:v>
                </c:pt>
                <c:pt idx="40">
                  <c:v>40.31</c:v>
                </c:pt>
                <c:pt idx="41">
                  <c:v>40.659999999999997</c:v>
                </c:pt>
                <c:pt idx="42">
                  <c:v>40.880000000000003</c:v>
                </c:pt>
                <c:pt idx="43">
                  <c:v>41.3</c:v>
                </c:pt>
              </c:numCache>
            </c:numRef>
          </c:val>
        </c:ser>
        <c:marker val="1"/>
        <c:axId val="206754560"/>
        <c:axId val="206756096"/>
      </c:lineChart>
      <c:catAx>
        <c:axId val="206754560"/>
        <c:scaling>
          <c:orientation val="minMax"/>
        </c:scaling>
        <c:axPos val="b"/>
        <c:numFmt formatCode="General" sourceLinked="1"/>
        <c:majorTickMark val="none"/>
        <c:tickLblPos val="nextTo"/>
        <c:crossAx val="206756096"/>
        <c:crosses val="autoZero"/>
        <c:auto val="1"/>
        <c:lblAlgn val="ctr"/>
        <c:lblOffset val="100"/>
      </c:catAx>
      <c:valAx>
        <c:axId val="206756096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0675456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'KartFreedom GT'!$C$20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'KartFreedom GT'!$B$21:$B$83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'KartFreedom GT'!$C$21:$C$83</c:f>
              <c:numCache>
                <c:formatCode>0.00</c:formatCode>
                <c:ptCount val="63"/>
                <c:pt idx="0">
                  <c:v>42.93</c:v>
                </c:pt>
                <c:pt idx="1">
                  <c:v>41.32</c:v>
                </c:pt>
                <c:pt idx="2">
                  <c:v>42.82</c:v>
                </c:pt>
                <c:pt idx="3">
                  <c:v>40.630000000000003</c:v>
                </c:pt>
                <c:pt idx="4">
                  <c:v>40.880000000000003</c:v>
                </c:pt>
                <c:pt idx="5">
                  <c:v>41.21</c:v>
                </c:pt>
                <c:pt idx="6">
                  <c:v>40.909999999999997</c:v>
                </c:pt>
                <c:pt idx="7">
                  <c:v>40.9</c:v>
                </c:pt>
                <c:pt idx="8">
                  <c:v>41.03</c:v>
                </c:pt>
                <c:pt idx="9">
                  <c:v>40.590000000000003</c:v>
                </c:pt>
                <c:pt idx="10">
                  <c:v>40.619999999999997</c:v>
                </c:pt>
                <c:pt idx="11">
                  <c:v>41.75</c:v>
                </c:pt>
                <c:pt idx="12">
                  <c:v>40.86</c:v>
                </c:pt>
                <c:pt idx="13">
                  <c:v>40.57</c:v>
                </c:pt>
                <c:pt idx="14">
                  <c:v>41.27</c:v>
                </c:pt>
                <c:pt idx="15">
                  <c:v>40.270000000000003</c:v>
                </c:pt>
                <c:pt idx="16">
                  <c:v>40.119999999999997</c:v>
                </c:pt>
                <c:pt idx="17">
                  <c:v>39.96</c:v>
                </c:pt>
                <c:pt idx="18">
                  <c:v>41.05</c:v>
                </c:pt>
                <c:pt idx="19">
                  <c:v>41.96</c:v>
                </c:pt>
                <c:pt idx="20">
                  <c:v>41.02</c:v>
                </c:pt>
                <c:pt idx="21">
                  <c:v>41.81</c:v>
                </c:pt>
                <c:pt idx="22">
                  <c:v>40.520000000000003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'KartFreedom GT'!$D$20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'KartFreedom GT'!$B$21:$B$83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'KartFreedom GT'!$D$21:$D$83</c:f>
              <c:numCache>
                <c:formatCode>0.00</c:formatCode>
                <c:ptCount val="63"/>
                <c:pt idx="0">
                  <c:v>40.01</c:v>
                </c:pt>
                <c:pt idx="1">
                  <c:v>40.130000000000003</c:v>
                </c:pt>
                <c:pt idx="2">
                  <c:v>39.950000000000003</c:v>
                </c:pt>
                <c:pt idx="3">
                  <c:v>40.119999999999997</c:v>
                </c:pt>
                <c:pt idx="4">
                  <c:v>39.99</c:v>
                </c:pt>
                <c:pt idx="5">
                  <c:v>40.17</c:v>
                </c:pt>
                <c:pt idx="6">
                  <c:v>40.07</c:v>
                </c:pt>
                <c:pt idx="7">
                  <c:v>40.520000000000003</c:v>
                </c:pt>
                <c:pt idx="8">
                  <c:v>40.14</c:v>
                </c:pt>
                <c:pt idx="9">
                  <c:v>40.04</c:v>
                </c:pt>
                <c:pt idx="10">
                  <c:v>40.14</c:v>
                </c:pt>
                <c:pt idx="11">
                  <c:v>39.85</c:v>
                </c:pt>
                <c:pt idx="12">
                  <c:v>40.08</c:v>
                </c:pt>
                <c:pt idx="13">
                  <c:v>40.090000000000003</c:v>
                </c:pt>
                <c:pt idx="14">
                  <c:v>40.21</c:v>
                </c:pt>
                <c:pt idx="15">
                  <c:v>40.21</c:v>
                </c:pt>
                <c:pt idx="16">
                  <c:v>40.14</c:v>
                </c:pt>
                <c:pt idx="17">
                  <c:v>43.6</c:v>
                </c:pt>
                <c:pt idx="18">
                  <c:v>40.54</c:v>
                </c:pt>
                <c:pt idx="19">
                  <c:v>40.19</c:v>
                </c:pt>
                <c:pt idx="20">
                  <c:v>40.46</c:v>
                </c:pt>
                <c:pt idx="21">
                  <c:v>40.19</c:v>
                </c:pt>
                <c:pt idx="22">
                  <c:v>40.17</c:v>
                </c:pt>
                <c:pt idx="23">
                  <c:v>40.35</c:v>
                </c:pt>
                <c:pt idx="24">
                  <c:v>40.159999999999997</c:v>
                </c:pt>
                <c:pt idx="25">
                  <c:v>40.22</c:v>
                </c:pt>
                <c:pt idx="26">
                  <c:v>40.36</c:v>
                </c:pt>
                <c:pt idx="27">
                  <c:v>41.42</c:v>
                </c:pt>
                <c:pt idx="28">
                  <c:v>40.119999999999997</c:v>
                </c:pt>
                <c:pt idx="29">
                  <c:v>40.36</c:v>
                </c:pt>
                <c:pt idx="30">
                  <c:v>40.14</c:v>
                </c:pt>
                <c:pt idx="31">
                  <c:v>41.74</c:v>
                </c:pt>
                <c:pt idx="32">
                  <c:v>40.99</c:v>
                </c:pt>
                <c:pt idx="33">
                  <c:v>40.299999999999997</c:v>
                </c:pt>
                <c:pt idx="34">
                  <c:v>40.32</c:v>
                </c:pt>
                <c:pt idx="35">
                  <c:v>40.090000000000003</c:v>
                </c:pt>
                <c:pt idx="36">
                  <c:v>40.21</c:v>
                </c:pt>
                <c:pt idx="37">
                  <c:v>40.28</c:v>
                </c:pt>
                <c:pt idx="38">
                  <c:v>40.42</c:v>
                </c:pt>
                <c:pt idx="39">
                  <c:v>40.31</c:v>
                </c:pt>
                <c:pt idx="40">
                  <c:v>40.36</c:v>
                </c:pt>
                <c:pt idx="41">
                  <c:v>40.520000000000003</c:v>
                </c:pt>
                <c:pt idx="42">
                  <c:v>40.299999999999997</c:v>
                </c:pt>
                <c:pt idx="43">
                  <c:v>40.43</c:v>
                </c:pt>
                <c:pt idx="44">
                  <c:v>40.26</c:v>
                </c:pt>
                <c:pt idx="45">
                  <c:v>40.36</c:v>
                </c:pt>
                <c:pt idx="46">
                  <c:v>40.25</c:v>
                </c:pt>
                <c:pt idx="47">
                  <c:v>40.93</c:v>
                </c:pt>
                <c:pt idx="48">
                  <c:v>40.159999999999997</c:v>
                </c:pt>
                <c:pt idx="49">
                  <c:v>40.299999999999997</c:v>
                </c:pt>
                <c:pt idx="50">
                  <c:v>40.46</c:v>
                </c:pt>
                <c:pt idx="51">
                  <c:v>40.56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'KartFreedom GT'!$E$20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'KartFreedom GT'!$B$21:$B$83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'KartFreedom GT'!$E$21:$E$83</c:f>
              <c:numCache>
                <c:formatCode>0.00</c:formatCode>
                <c:ptCount val="63"/>
                <c:pt idx="0">
                  <c:v>41.51</c:v>
                </c:pt>
                <c:pt idx="1">
                  <c:v>41.25</c:v>
                </c:pt>
                <c:pt idx="2">
                  <c:v>41.03</c:v>
                </c:pt>
                <c:pt idx="3">
                  <c:v>41.02</c:v>
                </c:pt>
                <c:pt idx="4">
                  <c:v>41.49</c:v>
                </c:pt>
                <c:pt idx="5">
                  <c:v>40.96</c:v>
                </c:pt>
                <c:pt idx="6">
                  <c:v>40.96</c:v>
                </c:pt>
                <c:pt idx="7">
                  <c:v>42.52</c:v>
                </c:pt>
                <c:pt idx="8">
                  <c:v>40.81</c:v>
                </c:pt>
                <c:pt idx="9">
                  <c:v>41.23</c:v>
                </c:pt>
                <c:pt idx="10">
                  <c:v>40.840000000000003</c:v>
                </c:pt>
                <c:pt idx="11">
                  <c:v>40.85</c:v>
                </c:pt>
                <c:pt idx="12">
                  <c:v>40.81</c:v>
                </c:pt>
                <c:pt idx="13">
                  <c:v>40.96</c:v>
                </c:pt>
                <c:pt idx="14">
                  <c:v>40.799999999999997</c:v>
                </c:pt>
                <c:pt idx="15">
                  <c:v>40.97</c:v>
                </c:pt>
                <c:pt idx="16">
                  <c:v>41.12</c:v>
                </c:pt>
                <c:pt idx="17">
                  <c:v>40.950000000000003</c:v>
                </c:pt>
                <c:pt idx="18">
                  <c:v>40.82</c:v>
                </c:pt>
                <c:pt idx="19">
                  <c:v>40.71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'KartFreedom GT'!$F$20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'KartFreedom GT'!$B$21:$B$83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'KartFreedom GT'!$F$21:$F$83</c:f>
              <c:numCache>
                <c:formatCode>0.00</c:formatCode>
                <c:ptCount val="63"/>
                <c:pt idx="0">
                  <c:v>40.340000000000003</c:v>
                </c:pt>
                <c:pt idx="1">
                  <c:v>40.43</c:v>
                </c:pt>
                <c:pt idx="2">
                  <c:v>40.47</c:v>
                </c:pt>
                <c:pt idx="3">
                  <c:v>40.47</c:v>
                </c:pt>
                <c:pt idx="4">
                  <c:v>40.64</c:v>
                </c:pt>
                <c:pt idx="5">
                  <c:v>40.58</c:v>
                </c:pt>
                <c:pt idx="6">
                  <c:v>40.49</c:v>
                </c:pt>
                <c:pt idx="7">
                  <c:v>40.479999999999997</c:v>
                </c:pt>
                <c:pt idx="8">
                  <c:v>40.200000000000003</c:v>
                </c:pt>
                <c:pt idx="9">
                  <c:v>41.7</c:v>
                </c:pt>
                <c:pt idx="10">
                  <c:v>40.32</c:v>
                </c:pt>
                <c:pt idx="11">
                  <c:v>40.39</c:v>
                </c:pt>
                <c:pt idx="12">
                  <c:v>40.32</c:v>
                </c:pt>
                <c:pt idx="13">
                  <c:v>40.31</c:v>
                </c:pt>
                <c:pt idx="14">
                  <c:v>40.6</c:v>
                </c:pt>
                <c:pt idx="15">
                  <c:v>40.54</c:v>
                </c:pt>
                <c:pt idx="16">
                  <c:v>42.17</c:v>
                </c:pt>
                <c:pt idx="17">
                  <c:v>40.68</c:v>
                </c:pt>
                <c:pt idx="18">
                  <c:v>40.46</c:v>
                </c:pt>
                <c:pt idx="19">
                  <c:v>41</c:v>
                </c:pt>
                <c:pt idx="20">
                  <c:v>40.450000000000003</c:v>
                </c:pt>
                <c:pt idx="21">
                  <c:v>40.81</c:v>
                </c:pt>
                <c:pt idx="22">
                  <c:v>40.71</c:v>
                </c:pt>
                <c:pt idx="23">
                  <c:v>40.590000000000003</c:v>
                </c:pt>
                <c:pt idx="24">
                  <c:v>40.4</c:v>
                </c:pt>
                <c:pt idx="25">
                  <c:v>40.380000000000003</c:v>
                </c:pt>
                <c:pt idx="26">
                  <c:v>40.799999999999997</c:v>
                </c:pt>
                <c:pt idx="27">
                  <c:v>40.840000000000003</c:v>
                </c:pt>
                <c:pt idx="28">
                  <c:v>40.549999999999997</c:v>
                </c:pt>
                <c:pt idx="29">
                  <c:v>41.06</c:v>
                </c:pt>
                <c:pt idx="30">
                  <c:v>40.479999999999997</c:v>
                </c:pt>
                <c:pt idx="31">
                  <c:v>40.729999999999997</c:v>
                </c:pt>
                <c:pt idx="32">
                  <c:v>40.880000000000003</c:v>
                </c:pt>
                <c:pt idx="33">
                  <c:v>40.479999999999997</c:v>
                </c:pt>
                <c:pt idx="34">
                  <c:v>40.700000000000003</c:v>
                </c:pt>
                <c:pt idx="35">
                  <c:v>40.67</c:v>
                </c:pt>
                <c:pt idx="36">
                  <c:v>40.67</c:v>
                </c:pt>
                <c:pt idx="37">
                  <c:v>40.450000000000003</c:v>
                </c:pt>
                <c:pt idx="38">
                  <c:v>40.76</c:v>
                </c:pt>
                <c:pt idx="39">
                  <c:v>40.770000000000003</c:v>
                </c:pt>
                <c:pt idx="40">
                  <c:v>40.53</c:v>
                </c:pt>
                <c:pt idx="41">
                  <c:v>41.15</c:v>
                </c:pt>
                <c:pt idx="42">
                  <c:v>40.270000000000003</c:v>
                </c:pt>
                <c:pt idx="43">
                  <c:v>40.46</c:v>
                </c:pt>
                <c:pt idx="44">
                  <c:v>41.07</c:v>
                </c:pt>
                <c:pt idx="45">
                  <c:v>40.43</c:v>
                </c:pt>
                <c:pt idx="46">
                  <c:v>41.7</c:v>
                </c:pt>
                <c:pt idx="47">
                  <c:v>40.68</c:v>
                </c:pt>
                <c:pt idx="48">
                  <c:v>40.54</c:v>
                </c:pt>
                <c:pt idx="49">
                  <c:v>40.22</c:v>
                </c:pt>
                <c:pt idx="50">
                  <c:v>40.619999999999997</c:v>
                </c:pt>
                <c:pt idx="51">
                  <c:v>40.369999999999997</c:v>
                </c:pt>
                <c:pt idx="52">
                  <c:v>40.72</c:v>
                </c:pt>
                <c:pt idx="53">
                  <c:v>41.38</c:v>
                </c:pt>
                <c:pt idx="54">
                  <c:v>40.32</c:v>
                </c:pt>
                <c:pt idx="55">
                  <c:v>40.49</c:v>
                </c:pt>
                <c:pt idx="56">
                  <c:v>40.71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'KartFreedom GT'!$G$20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'KartFreedom GT'!$B$21:$B$83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'KartFreedom GT'!$G$21:$G$83</c:f>
              <c:numCache>
                <c:formatCode>0.00</c:formatCode>
                <c:ptCount val="63"/>
                <c:pt idx="0">
                  <c:v>40.61</c:v>
                </c:pt>
                <c:pt idx="1">
                  <c:v>40.61</c:v>
                </c:pt>
                <c:pt idx="2">
                  <c:v>40.76</c:v>
                </c:pt>
                <c:pt idx="3">
                  <c:v>40.630000000000003</c:v>
                </c:pt>
                <c:pt idx="4">
                  <c:v>40.65</c:v>
                </c:pt>
                <c:pt idx="5">
                  <c:v>40.49</c:v>
                </c:pt>
                <c:pt idx="6">
                  <c:v>40.590000000000003</c:v>
                </c:pt>
                <c:pt idx="7">
                  <c:v>40.630000000000003</c:v>
                </c:pt>
                <c:pt idx="8">
                  <c:v>40.44</c:v>
                </c:pt>
                <c:pt idx="9">
                  <c:v>40.380000000000003</c:v>
                </c:pt>
                <c:pt idx="10">
                  <c:v>40.5</c:v>
                </c:pt>
                <c:pt idx="11">
                  <c:v>41.21</c:v>
                </c:pt>
                <c:pt idx="12">
                  <c:v>40.28</c:v>
                </c:pt>
                <c:pt idx="13">
                  <c:v>41.01</c:v>
                </c:pt>
                <c:pt idx="14">
                  <c:v>40.33</c:v>
                </c:pt>
                <c:pt idx="15">
                  <c:v>40.49</c:v>
                </c:pt>
                <c:pt idx="16">
                  <c:v>40.6</c:v>
                </c:pt>
                <c:pt idx="17">
                  <c:v>40.54</c:v>
                </c:pt>
                <c:pt idx="18">
                  <c:v>40.71</c:v>
                </c:pt>
                <c:pt idx="19">
                  <c:v>41.14</c:v>
                </c:pt>
                <c:pt idx="20">
                  <c:v>41.18</c:v>
                </c:pt>
                <c:pt idx="21">
                  <c:v>40.31</c:v>
                </c:pt>
                <c:pt idx="22">
                  <c:v>40.58</c:v>
                </c:pt>
                <c:pt idx="23">
                  <c:v>41.41</c:v>
                </c:pt>
                <c:pt idx="24">
                  <c:v>41.07</c:v>
                </c:pt>
                <c:pt idx="25">
                  <c:v>40.96</c:v>
                </c:pt>
                <c:pt idx="26">
                  <c:v>40.549999999999997</c:v>
                </c:pt>
                <c:pt idx="27">
                  <c:v>41.16</c:v>
                </c:pt>
                <c:pt idx="28">
                  <c:v>40.68</c:v>
                </c:pt>
                <c:pt idx="29">
                  <c:v>40.85</c:v>
                </c:pt>
                <c:pt idx="30">
                  <c:v>40.96</c:v>
                </c:pt>
                <c:pt idx="31">
                  <c:v>41.01</c:v>
                </c:pt>
                <c:pt idx="32">
                  <c:v>41.05</c:v>
                </c:pt>
                <c:pt idx="33">
                  <c:v>40.89</c:v>
                </c:pt>
                <c:pt idx="34">
                  <c:v>40.83</c:v>
                </c:pt>
                <c:pt idx="35">
                  <c:v>40.619999999999997</c:v>
                </c:pt>
                <c:pt idx="36">
                  <c:v>40.58</c:v>
                </c:pt>
                <c:pt idx="37">
                  <c:v>41.22</c:v>
                </c:pt>
                <c:pt idx="38">
                  <c:v>40.479999999999997</c:v>
                </c:pt>
                <c:pt idx="39">
                  <c:v>41.59</c:v>
                </c:pt>
                <c:pt idx="40">
                  <c:v>40.64</c:v>
                </c:pt>
                <c:pt idx="41">
                  <c:v>40.590000000000003</c:v>
                </c:pt>
                <c:pt idx="42">
                  <c:v>40.700000000000003</c:v>
                </c:pt>
                <c:pt idx="43">
                  <c:v>40.97</c:v>
                </c:pt>
                <c:pt idx="44">
                  <c:v>40.880000000000003</c:v>
                </c:pt>
                <c:pt idx="45">
                  <c:v>40.880000000000003</c:v>
                </c:pt>
                <c:pt idx="46">
                  <c:v>41.02</c:v>
                </c:pt>
                <c:pt idx="47">
                  <c:v>40.770000000000003</c:v>
                </c:pt>
                <c:pt idx="48">
                  <c:v>40.76</c:v>
                </c:pt>
                <c:pt idx="49">
                  <c:v>41.1</c:v>
                </c:pt>
                <c:pt idx="50">
                  <c:v>40.99</c:v>
                </c:pt>
                <c:pt idx="51">
                  <c:v>41.5</c:v>
                </c:pt>
              </c:numCache>
            </c:numRef>
          </c:val>
        </c:ser>
        <c:ser>
          <c:idx val="5"/>
          <c:order val="5"/>
          <c:tx>
            <c:strRef>
              <c:f>'KartFreedom GT'!$H$20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'KartFreedom GT'!$B$21:$B$83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'KartFreedom GT'!$H$21:$H$83</c:f>
              <c:numCache>
                <c:formatCode>0.00</c:formatCode>
                <c:ptCount val="63"/>
                <c:pt idx="0">
                  <c:v>41.13</c:v>
                </c:pt>
                <c:pt idx="1">
                  <c:v>40.89</c:v>
                </c:pt>
                <c:pt idx="2">
                  <c:v>40.69</c:v>
                </c:pt>
                <c:pt idx="3">
                  <c:v>40.729999999999997</c:v>
                </c:pt>
                <c:pt idx="4">
                  <c:v>40.840000000000003</c:v>
                </c:pt>
                <c:pt idx="5">
                  <c:v>40.869999999999997</c:v>
                </c:pt>
                <c:pt idx="6">
                  <c:v>40.43</c:v>
                </c:pt>
                <c:pt idx="7">
                  <c:v>41.22</c:v>
                </c:pt>
                <c:pt idx="8">
                  <c:v>40.86</c:v>
                </c:pt>
                <c:pt idx="9">
                  <c:v>40.65</c:v>
                </c:pt>
                <c:pt idx="10">
                  <c:v>40.21</c:v>
                </c:pt>
                <c:pt idx="11">
                  <c:v>40.340000000000003</c:v>
                </c:pt>
                <c:pt idx="12">
                  <c:v>40.619999999999997</c:v>
                </c:pt>
                <c:pt idx="13">
                  <c:v>40.46</c:v>
                </c:pt>
                <c:pt idx="14">
                  <c:v>40.32</c:v>
                </c:pt>
                <c:pt idx="15">
                  <c:v>40.46</c:v>
                </c:pt>
                <c:pt idx="16">
                  <c:v>40.380000000000003</c:v>
                </c:pt>
                <c:pt idx="17">
                  <c:v>40.61</c:v>
                </c:pt>
                <c:pt idx="18">
                  <c:v>40.26</c:v>
                </c:pt>
                <c:pt idx="19">
                  <c:v>40.340000000000003</c:v>
                </c:pt>
                <c:pt idx="20">
                  <c:v>40.36</c:v>
                </c:pt>
                <c:pt idx="21">
                  <c:v>41.05</c:v>
                </c:pt>
                <c:pt idx="22">
                  <c:v>40.65</c:v>
                </c:pt>
                <c:pt idx="23">
                  <c:v>42.11</c:v>
                </c:pt>
                <c:pt idx="24">
                  <c:v>41.3</c:v>
                </c:pt>
                <c:pt idx="25">
                  <c:v>40.44</c:v>
                </c:pt>
                <c:pt idx="26">
                  <c:v>40.68</c:v>
                </c:pt>
                <c:pt idx="27">
                  <c:v>41.54</c:v>
                </c:pt>
                <c:pt idx="28">
                  <c:v>40.44</c:v>
                </c:pt>
                <c:pt idx="29">
                  <c:v>40.590000000000003</c:v>
                </c:pt>
                <c:pt idx="30">
                  <c:v>40.369999999999997</c:v>
                </c:pt>
                <c:pt idx="31">
                  <c:v>40.299999999999997</c:v>
                </c:pt>
                <c:pt idx="32">
                  <c:v>40.590000000000003</c:v>
                </c:pt>
                <c:pt idx="33">
                  <c:v>40.61</c:v>
                </c:pt>
                <c:pt idx="34">
                  <c:v>41</c:v>
                </c:pt>
                <c:pt idx="35">
                  <c:v>40.520000000000003</c:v>
                </c:pt>
                <c:pt idx="36">
                  <c:v>40.25</c:v>
                </c:pt>
                <c:pt idx="37">
                  <c:v>40.340000000000003</c:v>
                </c:pt>
                <c:pt idx="38">
                  <c:v>40.770000000000003</c:v>
                </c:pt>
                <c:pt idx="39">
                  <c:v>40.53</c:v>
                </c:pt>
                <c:pt idx="40">
                  <c:v>40.58</c:v>
                </c:pt>
                <c:pt idx="41">
                  <c:v>40.520000000000003</c:v>
                </c:pt>
                <c:pt idx="42">
                  <c:v>40.840000000000003</c:v>
                </c:pt>
              </c:numCache>
            </c:numRef>
          </c:val>
        </c:ser>
        <c:ser>
          <c:idx val="6"/>
          <c:order val="6"/>
          <c:tx>
            <c:strRef>
              <c:f>'KartFreedom GT'!$I$20</c:f>
              <c:strCache>
                <c:ptCount val="1"/>
                <c:pt idx="0">
                  <c:v>Новиков Герман</c:v>
                </c:pt>
              </c:strCache>
            </c:strRef>
          </c:tx>
          <c:marker>
            <c:symbol val="none"/>
          </c:marker>
          <c:cat>
            <c:numRef>
              <c:f>'KartFreedom GT'!$B$21:$B$83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'KartFreedom GT'!$I$21:$I$83</c:f>
              <c:numCache>
                <c:formatCode>General</c:formatCode>
                <c:ptCount val="63"/>
                <c:pt idx="0">
                  <c:v>40.83</c:v>
                </c:pt>
                <c:pt idx="1">
                  <c:v>40.46</c:v>
                </c:pt>
                <c:pt idx="2">
                  <c:v>40.200000000000003</c:v>
                </c:pt>
                <c:pt idx="3">
                  <c:v>40.17</c:v>
                </c:pt>
                <c:pt idx="4">
                  <c:v>40.43</c:v>
                </c:pt>
                <c:pt idx="5">
                  <c:v>40.4</c:v>
                </c:pt>
                <c:pt idx="6">
                  <c:v>40.97</c:v>
                </c:pt>
                <c:pt idx="7">
                  <c:v>40.1</c:v>
                </c:pt>
                <c:pt idx="8">
                  <c:v>40.19</c:v>
                </c:pt>
                <c:pt idx="9">
                  <c:v>40.270000000000003</c:v>
                </c:pt>
                <c:pt idx="10">
                  <c:v>40.25</c:v>
                </c:pt>
                <c:pt idx="11">
                  <c:v>41.03</c:v>
                </c:pt>
                <c:pt idx="12">
                  <c:v>40.36</c:v>
                </c:pt>
                <c:pt idx="13">
                  <c:v>40.46</c:v>
                </c:pt>
                <c:pt idx="14">
                  <c:v>40.229999999999997</c:v>
                </c:pt>
                <c:pt idx="15">
                  <c:v>40.29</c:v>
                </c:pt>
                <c:pt idx="16">
                  <c:v>40.479999999999997</c:v>
                </c:pt>
                <c:pt idx="17">
                  <c:v>40.799999999999997</c:v>
                </c:pt>
                <c:pt idx="18">
                  <c:v>40.01</c:v>
                </c:pt>
                <c:pt idx="19">
                  <c:v>40.19</c:v>
                </c:pt>
                <c:pt idx="20">
                  <c:v>40.14</c:v>
                </c:pt>
                <c:pt idx="21">
                  <c:v>40.15</c:v>
                </c:pt>
                <c:pt idx="22">
                  <c:v>40.11</c:v>
                </c:pt>
                <c:pt idx="23">
                  <c:v>40.590000000000003</c:v>
                </c:pt>
                <c:pt idx="24">
                  <c:v>40.36</c:v>
                </c:pt>
                <c:pt idx="25">
                  <c:v>41.34</c:v>
                </c:pt>
                <c:pt idx="26">
                  <c:v>40.06</c:v>
                </c:pt>
                <c:pt idx="27">
                  <c:v>40.450000000000003</c:v>
                </c:pt>
                <c:pt idx="28">
                  <c:v>40.65</c:v>
                </c:pt>
                <c:pt idx="29">
                  <c:v>40.29</c:v>
                </c:pt>
                <c:pt idx="30">
                  <c:v>40.35</c:v>
                </c:pt>
                <c:pt idx="31">
                  <c:v>40.85</c:v>
                </c:pt>
                <c:pt idx="32">
                  <c:v>40.36</c:v>
                </c:pt>
                <c:pt idx="33">
                  <c:v>40.14</c:v>
                </c:pt>
                <c:pt idx="34">
                  <c:v>40.29</c:v>
                </c:pt>
                <c:pt idx="35">
                  <c:v>40.33</c:v>
                </c:pt>
                <c:pt idx="36">
                  <c:v>40.299999999999997</c:v>
                </c:pt>
                <c:pt idx="37">
                  <c:v>40.68</c:v>
                </c:pt>
                <c:pt idx="38">
                  <c:v>40.36</c:v>
                </c:pt>
                <c:pt idx="39">
                  <c:v>40.299999999999997</c:v>
                </c:pt>
                <c:pt idx="40">
                  <c:v>40.380000000000003</c:v>
                </c:pt>
                <c:pt idx="41">
                  <c:v>40.380000000000003</c:v>
                </c:pt>
                <c:pt idx="42">
                  <c:v>41.21</c:v>
                </c:pt>
              </c:numCache>
            </c:numRef>
          </c:val>
        </c:ser>
        <c:ser>
          <c:idx val="7"/>
          <c:order val="7"/>
          <c:tx>
            <c:strRef>
              <c:f>'KartFreedom GT'!$J$20</c:f>
              <c:strCache>
                <c:ptCount val="1"/>
                <c:pt idx="0">
                  <c:v>Загорулько Иван</c:v>
                </c:pt>
              </c:strCache>
            </c:strRef>
          </c:tx>
          <c:marker>
            <c:symbol val="none"/>
          </c:marker>
          <c:cat>
            <c:numRef>
              <c:f>'KartFreedom GT'!$B$21:$B$83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'KartFreedom GT'!$J$21:$J$83</c:f>
              <c:numCache>
                <c:formatCode>General</c:formatCode>
                <c:ptCount val="63"/>
                <c:pt idx="0">
                  <c:v>40.56</c:v>
                </c:pt>
                <c:pt idx="1">
                  <c:v>40.25</c:v>
                </c:pt>
                <c:pt idx="2">
                  <c:v>40.479999999999997</c:v>
                </c:pt>
                <c:pt idx="3">
                  <c:v>40.270000000000003</c:v>
                </c:pt>
                <c:pt idx="4">
                  <c:v>40.19</c:v>
                </c:pt>
                <c:pt idx="5">
                  <c:v>40.14</c:v>
                </c:pt>
                <c:pt idx="6">
                  <c:v>40.450000000000003</c:v>
                </c:pt>
                <c:pt idx="7">
                  <c:v>40.200000000000003</c:v>
                </c:pt>
                <c:pt idx="8">
                  <c:v>40.35</c:v>
                </c:pt>
                <c:pt idx="9">
                  <c:v>40.58</c:v>
                </c:pt>
                <c:pt idx="10">
                  <c:v>40.450000000000003</c:v>
                </c:pt>
                <c:pt idx="11">
                  <c:v>40.340000000000003</c:v>
                </c:pt>
                <c:pt idx="12">
                  <c:v>40.200000000000003</c:v>
                </c:pt>
                <c:pt idx="13">
                  <c:v>40.25</c:v>
                </c:pt>
                <c:pt idx="14">
                  <c:v>40.15</c:v>
                </c:pt>
                <c:pt idx="15">
                  <c:v>40.11</c:v>
                </c:pt>
                <c:pt idx="16">
                  <c:v>40.33</c:v>
                </c:pt>
                <c:pt idx="17">
                  <c:v>40.340000000000003</c:v>
                </c:pt>
                <c:pt idx="18">
                  <c:v>40.07</c:v>
                </c:pt>
                <c:pt idx="19">
                  <c:v>40.29</c:v>
                </c:pt>
                <c:pt idx="20">
                  <c:v>40.31</c:v>
                </c:pt>
                <c:pt idx="21">
                  <c:v>40.35</c:v>
                </c:pt>
                <c:pt idx="22">
                  <c:v>41.18</c:v>
                </c:pt>
                <c:pt idx="23">
                  <c:v>40.26</c:v>
                </c:pt>
                <c:pt idx="24">
                  <c:v>40.26</c:v>
                </c:pt>
                <c:pt idx="25">
                  <c:v>40.18</c:v>
                </c:pt>
                <c:pt idx="26">
                  <c:v>40.25</c:v>
                </c:pt>
                <c:pt idx="27">
                  <c:v>40.770000000000003</c:v>
                </c:pt>
                <c:pt idx="28">
                  <c:v>40.44</c:v>
                </c:pt>
                <c:pt idx="29">
                  <c:v>40.520000000000003</c:v>
                </c:pt>
                <c:pt idx="30">
                  <c:v>40.409999999999997</c:v>
                </c:pt>
                <c:pt idx="31">
                  <c:v>40.42</c:v>
                </c:pt>
                <c:pt idx="32">
                  <c:v>40.46</c:v>
                </c:pt>
                <c:pt idx="33">
                  <c:v>40.4</c:v>
                </c:pt>
                <c:pt idx="34">
                  <c:v>40.26</c:v>
                </c:pt>
                <c:pt idx="35">
                  <c:v>40.43</c:v>
                </c:pt>
                <c:pt idx="36">
                  <c:v>40.36</c:v>
                </c:pt>
                <c:pt idx="37">
                  <c:v>41.01</c:v>
                </c:pt>
                <c:pt idx="38">
                  <c:v>40.32</c:v>
                </c:pt>
                <c:pt idx="39">
                  <c:v>40.49</c:v>
                </c:pt>
                <c:pt idx="40">
                  <c:v>40.42</c:v>
                </c:pt>
                <c:pt idx="41">
                  <c:v>41.19</c:v>
                </c:pt>
              </c:numCache>
            </c:numRef>
          </c:val>
        </c:ser>
        <c:marker val="1"/>
        <c:axId val="225545216"/>
        <c:axId val="225612544"/>
      </c:lineChart>
      <c:catAx>
        <c:axId val="225545216"/>
        <c:scaling>
          <c:orientation val="minMax"/>
        </c:scaling>
        <c:axPos val="b"/>
        <c:numFmt formatCode="General" sourceLinked="1"/>
        <c:majorTickMark val="none"/>
        <c:tickLblPos val="nextTo"/>
        <c:crossAx val="225612544"/>
        <c:crosses val="autoZero"/>
        <c:auto val="1"/>
        <c:lblAlgn val="ctr"/>
        <c:lblOffset val="100"/>
      </c:catAx>
      <c:valAx>
        <c:axId val="225612544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2554521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62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'15a18'!$C$21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'15a18'!$C$22:$C$84</c:f>
              <c:numCache>
                <c:formatCode>0.00</c:formatCode>
                <c:ptCount val="63"/>
                <c:pt idx="0">
                  <c:v>43.25</c:v>
                </c:pt>
                <c:pt idx="1">
                  <c:v>41.45</c:v>
                </c:pt>
                <c:pt idx="2">
                  <c:v>42.7</c:v>
                </c:pt>
                <c:pt idx="3">
                  <c:v>40.74</c:v>
                </c:pt>
                <c:pt idx="4">
                  <c:v>40.64</c:v>
                </c:pt>
                <c:pt idx="5">
                  <c:v>41.46</c:v>
                </c:pt>
                <c:pt idx="6">
                  <c:v>40.86</c:v>
                </c:pt>
                <c:pt idx="7">
                  <c:v>40.97</c:v>
                </c:pt>
                <c:pt idx="8">
                  <c:v>41</c:v>
                </c:pt>
                <c:pt idx="9">
                  <c:v>40.590000000000003</c:v>
                </c:pt>
                <c:pt idx="10">
                  <c:v>40.58</c:v>
                </c:pt>
                <c:pt idx="11">
                  <c:v>41.3</c:v>
                </c:pt>
                <c:pt idx="12">
                  <c:v>41.42</c:v>
                </c:pt>
                <c:pt idx="13">
                  <c:v>40.47</c:v>
                </c:pt>
                <c:pt idx="14">
                  <c:v>40.4</c:v>
                </c:pt>
                <c:pt idx="15">
                  <c:v>40.409999999999997</c:v>
                </c:pt>
                <c:pt idx="16">
                  <c:v>40.450000000000003</c:v>
                </c:pt>
                <c:pt idx="17">
                  <c:v>40.340000000000003</c:v>
                </c:pt>
                <c:pt idx="18">
                  <c:v>41.13</c:v>
                </c:pt>
                <c:pt idx="19">
                  <c:v>42.01</c:v>
                </c:pt>
                <c:pt idx="20">
                  <c:v>41.02</c:v>
                </c:pt>
                <c:pt idx="21">
                  <c:v>41.47</c:v>
                </c:pt>
                <c:pt idx="22">
                  <c:v>40.549999999999997</c:v>
                </c:pt>
                <c:pt idx="23">
                  <c:v>40.58</c:v>
                </c:pt>
                <c:pt idx="24">
                  <c:v>40.47</c:v>
                </c:pt>
                <c:pt idx="25">
                  <c:v>40.4</c:v>
                </c:pt>
                <c:pt idx="26">
                  <c:v>40.4</c:v>
                </c:pt>
                <c:pt idx="27">
                  <c:v>40.43</c:v>
                </c:pt>
                <c:pt idx="28">
                  <c:v>40.86</c:v>
                </c:pt>
                <c:pt idx="29">
                  <c:v>40.71</c:v>
                </c:pt>
                <c:pt idx="30">
                  <c:v>40.409999999999997</c:v>
                </c:pt>
                <c:pt idx="31">
                  <c:v>40.33</c:v>
                </c:pt>
                <c:pt idx="32">
                  <c:v>40.43</c:v>
                </c:pt>
                <c:pt idx="33">
                  <c:v>41.22</c:v>
                </c:pt>
                <c:pt idx="34">
                  <c:v>40.520000000000003</c:v>
                </c:pt>
                <c:pt idx="35">
                  <c:v>40.46</c:v>
                </c:pt>
                <c:pt idx="36">
                  <c:v>40.4</c:v>
                </c:pt>
                <c:pt idx="37">
                  <c:v>40.99</c:v>
                </c:pt>
                <c:pt idx="38">
                  <c:v>40.520000000000003</c:v>
                </c:pt>
                <c:pt idx="39">
                  <c:v>40.93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'15a18'!$D$21</c:f>
              <c:strCache>
                <c:ptCount val="1"/>
                <c:pt idx="0">
                  <c:v>Киселев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'15a18'!$D$22:$D$84</c:f>
              <c:numCache>
                <c:formatCode>0.00</c:formatCode>
                <c:ptCount val="63"/>
                <c:pt idx="0">
                  <c:v>41.5</c:v>
                </c:pt>
                <c:pt idx="1">
                  <c:v>41.62</c:v>
                </c:pt>
                <c:pt idx="2">
                  <c:v>43.61</c:v>
                </c:pt>
                <c:pt idx="3">
                  <c:v>41.55</c:v>
                </c:pt>
                <c:pt idx="4">
                  <c:v>42.67</c:v>
                </c:pt>
                <c:pt idx="5">
                  <c:v>41.34</c:v>
                </c:pt>
                <c:pt idx="6">
                  <c:v>41.73</c:v>
                </c:pt>
                <c:pt idx="7">
                  <c:v>42.07</c:v>
                </c:pt>
                <c:pt idx="8">
                  <c:v>43.38</c:v>
                </c:pt>
                <c:pt idx="9">
                  <c:v>42.84</c:v>
                </c:pt>
                <c:pt idx="10">
                  <c:v>42.71</c:v>
                </c:pt>
                <c:pt idx="11">
                  <c:v>41.92</c:v>
                </c:pt>
                <c:pt idx="12">
                  <c:v>42.08</c:v>
                </c:pt>
                <c:pt idx="13">
                  <c:v>41.58</c:v>
                </c:pt>
                <c:pt idx="14">
                  <c:v>43.63</c:v>
                </c:pt>
                <c:pt idx="15">
                  <c:v>42.31</c:v>
                </c:pt>
                <c:pt idx="16">
                  <c:v>42</c:v>
                </c:pt>
                <c:pt idx="17">
                  <c:v>41.34</c:v>
                </c:pt>
                <c:pt idx="18">
                  <c:v>42.47</c:v>
                </c:pt>
                <c:pt idx="19">
                  <c:v>42.92</c:v>
                </c:pt>
                <c:pt idx="20">
                  <c:v>41.81</c:v>
                </c:pt>
                <c:pt idx="21">
                  <c:v>41.52</c:v>
                </c:pt>
                <c:pt idx="22">
                  <c:v>41.95</c:v>
                </c:pt>
                <c:pt idx="23">
                  <c:v>42.19</c:v>
                </c:pt>
                <c:pt idx="24">
                  <c:v>42.99</c:v>
                </c:pt>
                <c:pt idx="25">
                  <c:v>42.29</c:v>
                </c:pt>
                <c:pt idx="26">
                  <c:v>41.76</c:v>
                </c:pt>
                <c:pt idx="27">
                  <c:v>42.28</c:v>
                </c:pt>
                <c:pt idx="28">
                  <c:v>41.33</c:v>
                </c:pt>
                <c:pt idx="29">
                  <c:v>41.98</c:v>
                </c:pt>
                <c:pt idx="30">
                  <c:v>41.69</c:v>
                </c:pt>
                <c:pt idx="31">
                  <c:v>41.76</c:v>
                </c:pt>
                <c:pt idx="32">
                  <c:v>42.39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'15a18'!$E$21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'15a18'!$E$22:$E$84</c:f>
              <c:numCache>
                <c:formatCode>0.00</c:formatCode>
                <c:ptCount val="63"/>
                <c:pt idx="0">
                  <c:v>39.82</c:v>
                </c:pt>
                <c:pt idx="1">
                  <c:v>39.97</c:v>
                </c:pt>
                <c:pt idx="2">
                  <c:v>39.909999999999997</c:v>
                </c:pt>
                <c:pt idx="3">
                  <c:v>39.909999999999997</c:v>
                </c:pt>
                <c:pt idx="4">
                  <c:v>39.869999999999997</c:v>
                </c:pt>
                <c:pt idx="5">
                  <c:v>40.200000000000003</c:v>
                </c:pt>
                <c:pt idx="6">
                  <c:v>39.69</c:v>
                </c:pt>
                <c:pt idx="7">
                  <c:v>39.82</c:v>
                </c:pt>
                <c:pt idx="8">
                  <c:v>39.99</c:v>
                </c:pt>
                <c:pt idx="9">
                  <c:v>39.840000000000003</c:v>
                </c:pt>
                <c:pt idx="10">
                  <c:v>40.049999999999997</c:v>
                </c:pt>
                <c:pt idx="11">
                  <c:v>39.92</c:v>
                </c:pt>
                <c:pt idx="12">
                  <c:v>39.78</c:v>
                </c:pt>
                <c:pt idx="13">
                  <c:v>39.81</c:v>
                </c:pt>
                <c:pt idx="14">
                  <c:v>39.840000000000003</c:v>
                </c:pt>
                <c:pt idx="15">
                  <c:v>39.6</c:v>
                </c:pt>
                <c:pt idx="16">
                  <c:v>39.82</c:v>
                </c:pt>
                <c:pt idx="17">
                  <c:v>39.89</c:v>
                </c:pt>
                <c:pt idx="18">
                  <c:v>39.76</c:v>
                </c:pt>
                <c:pt idx="19">
                  <c:v>39.76</c:v>
                </c:pt>
                <c:pt idx="20">
                  <c:v>39.880000000000003</c:v>
                </c:pt>
                <c:pt idx="21">
                  <c:v>40</c:v>
                </c:pt>
                <c:pt idx="22">
                  <c:v>39.74</c:v>
                </c:pt>
                <c:pt idx="23">
                  <c:v>39.9</c:v>
                </c:pt>
                <c:pt idx="24">
                  <c:v>39.83</c:v>
                </c:pt>
                <c:pt idx="25">
                  <c:v>39.56</c:v>
                </c:pt>
                <c:pt idx="26">
                  <c:v>39.71</c:v>
                </c:pt>
                <c:pt idx="27">
                  <c:v>39.89</c:v>
                </c:pt>
                <c:pt idx="28">
                  <c:v>40.06</c:v>
                </c:pt>
                <c:pt idx="29">
                  <c:v>39.85</c:v>
                </c:pt>
                <c:pt idx="30">
                  <c:v>39.71</c:v>
                </c:pt>
                <c:pt idx="31">
                  <c:v>39.869999999999997</c:v>
                </c:pt>
                <c:pt idx="32">
                  <c:v>40.06</c:v>
                </c:pt>
                <c:pt idx="33">
                  <c:v>39.78</c:v>
                </c:pt>
                <c:pt idx="34">
                  <c:v>39.86</c:v>
                </c:pt>
                <c:pt idx="35">
                  <c:v>39.909999999999997</c:v>
                </c:pt>
                <c:pt idx="36">
                  <c:v>39.78</c:v>
                </c:pt>
                <c:pt idx="37">
                  <c:v>39.6</c:v>
                </c:pt>
                <c:pt idx="38">
                  <c:v>40.04</c:v>
                </c:pt>
                <c:pt idx="39">
                  <c:v>39.99</c:v>
                </c:pt>
                <c:pt idx="40">
                  <c:v>40.07</c:v>
                </c:pt>
                <c:pt idx="41">
                  <c:v>39.86</c:v>
                </c:pt>
                <c:pt idx="42">
                  <c:v>40.090000000000003</c:v>
                </c:pt>
                <c:pt idx="43">
                  <c:v>39.909999999999997</c:v>
                </c:pt>
                <c:pt idx="44">
                  <c:v>39.96</c:v>
                </c:pt>
                <c:pt idx="45">
                  <c:v>39.68</c:v>
                </c:pt>
                <c:pt idx="46">
                  <c:v>39.69</c:v>
                </c:pt>
                <c:pt idx="47">
                  <c:v>40.24</c:v>
                </c:pt>
                <c:pt idx="48">
                  <c:v>40.11</c:v>
                </c:pt>
                <c:pt idx="49">
                  <c:v>40.03</c:v>
                </c:pt>
                <c:pt idx="50">
                  <c:v>39.880000000000003</c:v>
                </c:pt>
                <c:pt idx="51">
                  <c:v>40.07</c:v>
                </c:pt>
                <c:pt idx="52">
                  <c:v>39.869999999999997</c:v>
                </c:pt>
                <c:pt idx="53">
                  <c:v>40.869999999999997</c:v>
                </c:pt>
                <c:pt idx="54">
                  <c:v>39.69</c:v>
                </c:pt>
                <c:pt idx="55">
                  <c:v>40.75</c:v>
                </c:pt>
                <c:pt idx="56">
                  <c:v>39.61</c:v>
                </c:pt>
                <c:pt idx="57" formatCode="General">
                  <c:v>39.729999999999997</c:v>
                </c:pt>
                <c:pt idx="58" formatCode="General">
                  <c:v>39.729999999999997</c:v>
                </c:pt>
                <c:pt idx="59" formatCode="General">
                  <c:v>39.799999999999997</c:v>
                </c:pt>
                <c:pt idx="60" formatCode="General">
                  <c:v>39.99</c:v>
                </c:pt>
                <c:pt idx="61" formatCode="General">
                  <c:v>40.19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'15a18'!$F$21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'15a18'!$F$22:$F$84</c:f>
              <c:numCache>
                <c:formatCode>0.00</c:formatCode>
                <c:ptCount val="63"/>
                <c:pt idx="0">
                  <c:v>40.64</c:v>
                </c:pt>
                <c:pt idx="1">
                  <c:v>40.770000000000003</c:v>
                </c:pt>
                <c:pt idx="2">
                  <c:v>40.58</c:v>
                </c:pt>
                <c:pt idx="3">
                  <c:v>40.43</c:v>
                </c:pt>
                <c:pt idx="4">
                  <c:v>41.12</c:v>
                </c:pt>
                <c:pt idx="5">
                  <c:v>40.5</c:v>
                </c:pt>
                <c:pt idx="6">
                  <c:v>41.21</c:v>
                </c:pt>
                <c:pt idx="7">
                  <c:v>40.49</c:v>
                </c:pt>
                <c:pt idx="8">
                  <c:v>40.29</c:v>
                </c:pt>
                <c:pt idx="9">
                  <c:v>40.49</c:v>
                </c:pt>
                <c:pt idx="10">
                  <c:v>40.53</c:v>
                </c:pt>
                <c:pt idx="11">
                  <c:v>42.71</c:v>
                </c:pt>
                <c:pt idx="12">
                  <c:v>40.56</c:v>
                </c:pt>
                <c:pt idx="13">
                  <c:v>40.46</c:v>
                </c:pt>
                <c:pt idx="14">
                  <c:v>40.380000000000003</c:v>
                </c:pt>
                <c:pt idx="15">
                  <c:v>40.26</c:v>
                </c:pt>
                <c:pt idx="16">
                  <c:v>40.19</c:v>
                </c:pt>
                <c:pt idx="17">
                  <c:v>40.46</c:v>
                </c:pt>
                <c:pt idx="18">
                  <c:v>40.47</c:v>
                </c:pt>
                <c:pt idx="19">
                  <c:v>40.31</c:v>
                </c:pt>
                <c:pt idx="20">
                  <c:v>41.09</c:v>
                </c:pt>
                <c:pt idx="21">
                  <c:v>40.44</c:v>
                </c:pt>
                <c:pt idx="22">
                  <c:v>40.44</c:v>
                </c:pt>
                <c:pt idx="23">
                  <c:v>41.01</c:v>
                </c:pt>
                <c:pt idx="24">
                  <c:v>40.33</c:v>
                </c:pt>
                <c:pt idx="25">
                  <c:v>41.48</c:v>
                </c:pt>
                <c:pt idx="26">
                  <c:v>40.31</c:v>
                </c:pt>
                <c:pt idx="27">
                  <c:v>40.54</c:v>
                </c:pt>
                <c:pt idx="28">
                  <c:v>40.35</c:v>
                </c:pt>
                <c:pt idx="29">
                  <c:v>40.29</c:v>
                </c:pt>
                <c:pt idx="30">
                  <c:v>40.29</c:v>
                </c:pt>
                <c:pt idx="31">
                  <c:v>40.42</c:v>
                </c:pt>
                <c:pt idx="32">
                  <c:v>40.33</c:v>
                </c:pt>
                <c:pt idx="33">
                  <c:v>40.340000000000003</c:v>
                </c:pt>
                <c:pt idx="34">
                  <c:v>40.32</c:v>
                </c:pt>
                <c:pt idx="35">
                  <c:v>40.42</c:v>
                </c:pt>
                <c:pt idx="36">
                  <c:v>40.42</c:v>
                </c:pt>
                <c:pt idx="37">
                  <c:v>40.450000000000003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'15a18'!$G$21</c:f>
              <c:strCache>
                <c:ptCount val="1"/>
                <c:pt idx="0">
                  <c:v>Киселев Максим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'15a18'!$B$22:$B$84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'15a18'!$G$22:$G$84</c:f>
              <c:numCache>
                <c:formatCode>0.00</c:formatCode>
                <c:ptCount val="63"/>
                <c:pt idx="0">
                  <c:v>41.47</c:v>
                </c:pt>
                <c:pt idx="1">
                  <c:v>41.84</c:v>
                </c:pt>
                <c:pt idx="2">
                  <c:v>41.21</c:v>
                </c:pt>
                <c:pt idx="3">
                  <c:v>42</c:v>
                </c:pt>
                <c:pt idx="4">
                  <c:v>42.91</c:v>
                </c:pt>
                <c:pt idx="5">
                  <c:v>42.44</c:v>
                </c:pt>
                <c:pt idx="6">
                  <c:v>43.2</c:v>
                </c:pt>
                <c:pt idx="7">
                  <c:v>41.29</c:v>
                </c:pt>
                <c:pt idx="8">
                  <c:v>41.28</c:v>
                </c:pt>
                <c:pt idx="9">
                  <c:v>41.31</c:v>
                </c:pt>
                <c:pt idx="10">
                  <c:v>42.05</c:v>
                </c:pt>
                <c:pt idx="11">
                  <c:v>42.49</c:v>
                </c:pt>
                <c:pt idx="12">
                  <c:v>42.52</c:v>
                </c:pt>
                <c:pt idx="13">
                  <c:v>41.18</c:v>
                </c:pt>
                <c:pt idx="14">
                  <c:v>41.3</c:v>
                </c:pt>
                <c:pt idx="15">
                  <c:v>41.76</c:v>
                </c:pt>
                <c:pt idx="16">
                  <c:v>41.68</c:v>
                </c:pt>
                <c:pt idx="17">
                  <c:v>41.12</c:v>
                </c:pt>
                <c:pt idx="18">
                  <c:v>44.13</c:v>
                </c:pt>
                <c:pt idx="19">
                  <c:v>42.3</c:v>
                </c:pt>
                <c:pt idx="20">
                  <c:v>41.12</c:v>
                </c:pt>
                <c:pt idx="21">
                  <c:v>45.78</c:v>
                </c:pt>
                <c:pt idx="22">
                  <c:v>41.44</c:v>
                </c:pt>
                <c:pt idx="23">
                  <c:v>42.28</c:v>
                </c:pt>
                <c:pt idx="24">
                  <c:v>41.52</c:v>
                </c:pt>
                <c:pt idx="25">
                  <c:v>43.19</c:v>
                </c:pt>
              </c:numCache>
            </c:numRef>
          </c:val>
        </c:ser>
        <c:ser>
          <c:idx val="5"/>
          <c:order val="5"/>
          <c:tx>
            <c:strRef>
              <c:f>'15a18'!$H$21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'15a18'!$B$22:$B$84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'15a18'!$H$22:$H$84</c:f>
              <c:numCache>
                <c:formatCode>0.00</c:formatCode>
                <c:ptCount val="63"/>
                <c:pt idx="0">
                  <c:v>40.35</c:v>
                </c:pt>
                <c:pt idx="1">
                  <c:v>40.369999999999997</c:v>
                </c:pt>
                <c:pt idx="2">
                  <c:v>40.14</c:v>
                </c:pt>
                <c:pt idx="3">
                  <c:v>40.130000000000003</c:v>
                </c:pt>
                <c:pt idx="4">
                  <c:v>40.03</c:v>
                </c:pt>
                <c:pt idx="5">
                  <c:v>39.92</c:v>
                </c:pt>
                <c:pt idx="6">
                  <c:v>39.93</c:v>
                </c:pt>
                <c:pt idx="7">
                  <c:v>39.93</c:v>
                </c:pt>
                <c:pt idx="8">
                  <c:v>39.99</c:v>
                </c:pt>
                <c:pt idx="9">
                  <c:v>40.54</c:v>
                </c:pt>
                <c:pt idx="10">
                  <c:v>40.04</c:v>
                </c:pt>
                <c:pt idx="11">
                  <c:v>40.43</c:v>
                </c:pt>
                <c:pt idx="12">
                  <c:v>39.82</c:v>
                </c:pt>
                <c:pt idx="13">
                  <c:v>40.08</c:v>
                </c:pt>
                <c:pt idx="14">
                  <c:v>40.020000000000003</c:v>
                </c:pt>
                <c:pt idx="15">
                  <c:v>39.85</c:v>
                </c:pt>
                <c:pt idx="16">
                  <c:v>39.75</c:v>
                </c:pt>
                <c:pt idx="17">
                  <c:v>40.01</c:v>
                </c:pt>
                <c:pt idx="18">
                  <c:v>39.909999999999997</c:v>
                </c:pt>
                <c:pt idx="19">
                  <c:v>40.03</c:v>
                </c:pt>
                <c:pt idx="20">
                  <c:v>40.159999999999997</c:v>
                </c:pt>
                <c:pt idx="21">
                  <c:v>40.659999999999997</c:v>
                </c:pt>
                <c:pt idx="22">
                  <c:v>39.76</c:v>
                </c:pt>
                <c:pt idx="23">
                  <c:v>40.01</c:v>
                </c:pt>
                <c:pt idx="24">
                  <c:v>40.130000000000003</c:v>
                </c:pt>
                <c:pt idx="25">
                  <c:v>39.96</c:v>
                </c:pt>
                <c:pt idx="26">
                  <c:v>40.17</c:v>
                </c:pt>
                <c:pt idx="27">
                  <c:v>40.049999999999997</c:v>
                </c:pt>
                <c:pt idx="28">
                  <c:v>39.93</c:v>
                </c:pt>
                <c:pt idx="29">
                  <c:v>39.950000000000003</c:v>
                </c:pt>
                <c:pt idx="30">
                  <c:v>40.14</c:v>
                </c:pt>
                <c:pt idx="31">
                  <c:v>40</c:v>
                </c:pt>
                <c:pt idx="32">
                  <c:v>40.26</c:v>
                </c:pt>
                <c:pt idx="33">
                  <c:v>40.049999999999997</c:v>
                </c:pt>
                <c:pt idx="34">
                  <c:v>40.08</c:v>
                </c:pt>
                <c:pt idx="35">
                  <c:v>39.79</c:v>
                </c:pt>
                <c:pt idx="36">
                  <c:v>40.1</c:v>
                </c:pt>
                <c:pt idx="37">
                  <c:v>40.200000000000003</c:v>
                </c:pt>
                <c:pt idx="38">
                  <c:v>39.99</c:v>
                </c:pt>
                <c:pt idx="39">
                  <c:v>39.93</c:v>
                </c:pt>
                <c:pt idx="40">
                  <c:v>40.340000000000003</c:v>
                </c:pt>
                <c:pt idx="41">
                  <c:v>40.090000000000003</c:v>
                </c:pt>
                <c:pt idx="42">
                  <c:v>40.01</c:v>
                </c:pt>
                <c:pt idx="43">
                  <c:v>40.78</c:v>
                </c:pt>
                <c:pt idx="44">
                  <c:v>40.049999999999997</c:v>
                </c:pt>
                <c:pt idx="45">
                  <c:v>40.19</c:v>
                </c:pt>
                <c:pt idx="46">
                  <c:v>40.01</c:v>
                </c:pt>
                <c:pt idx="47">
                  <c:v>40.01</c:v>
                </c:pt>
                <c:pt idx="48">
                  <c:v>39.92</c:v>
                </c:pt>
                <c:pt idx="49">
                  <c:v>40.07</c:v>
                </c:pt>
                <c:pt idx="50">
                  <c:v>40.049999999999997</c:v>
                </c:pt>
                <c:pt idx="51">
                  <c:v>40.119999999999997</c:v>
                </c:pt>
                <c:pt idx="52">
                  <c:v>40.14</c:v>
                </c:pt>
                <c:pt idx="53">
                  <c:v>40.25</c:v>
                </c:pt>
                <c:pt idx="54">
                  <c:v>40.07</c:v>
                </c:pt>
                <c:pt idx="55">
                  <c:v>40.03</c:v>
                </c:pt>
                <c:pt idx="56">
                  <c:v>40.21</c:v>
                </c:pt>
                <c:pt idx="57" formatCode="General">
                  <c:v>40.08</c:v>
                </c:pt>
                <c:pt idx="58" formatCode="General">
                  <c:v>40.17</c:v>
                </c:pt>
                <c:pt idx="59" formatCode="General">
                  <c:v>40.520000000000003</c:v>
                </c:pt>
              </c:numCache>
            </c:numRef>
          </c:val>
        </c:ser>
        <c:ser>
          <c:idx val="6"/>
          <c:order val="6"/>
          <c:tx>
            <c:strRef>
              <c:f>'15a18'!$I$21</c:f>
              <c:strCache>
                <c:ptCount val="1"/>
                <c:pt idx="0">
                  <c:v>Плакидюк Виталий</c:v>
                </c:pt>
              </c:strCache>
            </c:strRef>
          </c:tx>
          <c:marker>
            <c:symbol val="none"/>
          </c:marker>
          <c:cat>
            <c:numRef>
              <c:f>'15a18'!$B$22:$B$84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'15a18'!$I$22:$I$84</c:f>
              <c:numCache>
                <c:formatCode>General</c:formatCode>
                <c:ptCount val="63"/>
                <c:pt idx="0">
                  <c:v>41.01</c:v>
                </c:pt>
                <c:pt idx="1">
                  <c:v>41.33</c:v>
                </c:pt>
                <c:pt idx="2">
                  <c:v>41.24</c:v>
                </c:pt>
                <c:pt idx="3">
                  <c:v>41.4</c:v>
                </c:pt>
                <c:pt idx="4">
                  <c:v>41.38</c:v>
                </c:pt>
                <c:pt idx="5">
                  <c:v>41.13</c:v>
                </c:pt>
                <c:pt idx="6">
                  <c:v>40.89</c:v>
                </c:pt>
                <c:pt idx="7">
                  <c:v>40.630000000000003</c:v>
                </c:pt>
                <c:pt idx="8">
                  <c:v>40.82</c:v>
                </c:pt>
                <c:pt idx="9">
                  <c:v>40.869999999999997</c:v>
                </c:pt>
                <c:pt idx="10">
                  <c:v>40.619999999999997</c:v>
                </c:pt>
                <c:pt idx="11">
                  <c:v>41.45</c:v>
                </c:pt>
                <c:pt idx="12">
                  <c:v>41.98</c:v>
                </c:pt>
                <c:pt idx="13">
                  <c:v>42</c:v>
                </c:pt>
                <c:pt idx="14">
                  <c:v>40.549999999999997</c:v>
                </c:pt>
                <c:pt idx="15">
                  <c:v>40.69</c:v>
                </c:pt>
                <c:pt idx="16">
                  <c:v>40.65</c:v>
                </c:pt>
                <c:pt idx="17">
                  <c:v>40.56</c:v>
                </c:pt>
                <c:pt idx="18">
                  <c:v>40.729999999999997</c:v>
                </c:pt>
                <c:pt idx="19">
                  <c:v>40.42</c:v>
                </c:pt>
                <c:pt idx="20">
                  <c:v>40.450000000000003</c:v>
                </c:pt>
                <c:pt idx="21">
                  <c:v>41.23</c:v>
                </c:pt>
                <c:pt idx="22">
                  <c:v>40.61</c:v>
                </c:pt>
                <c:pt idx="23">
                  <c:v>40.56</c:v>
                </c:pt>
                <c:pt idx="24">
                  <c:v>40.83</c:v>
                </c:pt>
                <c:pt idx="25">
                  <c:v>41.31</c:v>
                </c:pt>
                <c:pt idx="26">
                  <c:v>41.06</c:v>
                </c:pt>
                <c:pt idx="27">
                  <c:v>40.71</c:v>
                </c:pt>
                <c:pt idx="28">
                  <c:v>40.549999999999997</c:v>
                </c:pt>
                <c:pt idx="29">
                  <c:v>40.47</c:v>
                </c:pt>
                <c:pt idx="30">
                  <c:v>40.32</c:v>
                </c:pt>
                <c:pt idx="31">
                  <c:v>40.369999999999997</c:v>
                </c:pt>
                <c:pt idx="32">
                  <c:v>40.31</c:v>
                </c:pt>
                <c:pt idx="33">
                  <c:v>41.07</c:v>
                </c:pt>
                <c:pt idx="34">
                  <c:v>40.71</c:v>
                </c:pt>
                <c:pt idx="35">
                  <c:v>40.78</c:v>
                </c:pt>
                <c:pt idx="36">
                  <c:v>40.43</c:v>
                </c:pt>
                <c:pt idx="37">
                  <c:v>40.61</c:v>
                </c:pt>
                <c:pt idx="38">
                  <c:v>41.03</c:v>
                </c:pt>
                <c:pt idx="39">
                  <c:v>40.64</c:v>
                </c:pt>
                <c:pt idx="40">
                  <c:v>40.65</c:v>
                </c:pt>
                <c:pt idx="41">
                  <c:v>40.619999999999997</c:v>
                </c:pt>
                <c:pt idx="42">
                  <c:v>40.549999999999997</c:v>
                </c:pt>
                <c:pt idx="43">
                  <c:v>40.6</c:v>
                </c:pt>
              </c:numCache>
            </c:numRef>
          </c:val>
        </c:ser>
        <c:ser>
          <c:idx val="7"/>
          <c:order val="7"/>
          <c:tx>
            <c:strRef>
              <c:f>'15a18'!$J$21</c:f>
              <c:strCache>
                <c:ptCount val="1"/>
                <c:pt idx="0">
                  <c:v>Киселев Максим</c:v>
                </c:pt>
              </c:strCache>
            </c:strRef>
          </c:tx>
          <c:marker>
            <c:symbol val="none"/>
          </c:marker>
          <c:cat>
            <c:numRef>
              <c:f>'15a18'!$B$22:$B$84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'15a18'!$J$22:$J$84</c:f>
              <c:numCache>
                <c:formatCode>General</c:formatCode>
                <c:ptCount val="63"/>
                <c:pt idx="0">
                  <c:v>41.63</c:v>
                </c:pt>
                <c:pt idx="1">
                  <c:v>43.31</c:v>
                </c:pt>
                <c:pt idx="2">
                  <c:v>41.92</c:v>
                </c:pt>
                <c:pt idx="3">
                  <c:v>42.85</c:v>
                </c:pt>
                <c:pt idx="4">
                  <c:v>41.7</c:v>
                </c:pt>
                <c:pt idx="5">
                  <c:v>41.92</c:v>
                </c:pt>
                <c:pt idx="6">
                  <c:v>41.24</c:v>
                </c:pt>
                <c:pt idx="7">
                  <c:v>41.04</c:v>
                </c:pt>
                <c:pt idx="8">
                  <c:v>42.2</c:v>
                </c:pt>
                <c:pt idx="9">
                  <c:v>41.64</c:v>
                </c:pt>
                <c:pt idx="10">
                  <c:v>43.41</c:v>
                </c:pt>
                <c:pt idx="11">
                  <c:v>41.75</c:v>
                </c:pt>
                <c:pt idx="12">
                  <c:v>41.69</c:v>
                </c:pt>
                <c:pt idx="13">
                  <c:v>45.11</c:v>
                </c:pt>
                <c:pt idx="14">
                  <c:v>41.69</c:v>
                </c:pt>
                <c:pt idx="15">
                  <c:v>42.27</c:v>
                </c:pt>
                <c:pt idx="16">
                  <c:v>41.21</c:v>
                </c:pt>
                <c:pt idx="17">
                  <c:v>41.66</c:v>
                </c:pt>
                <c:pt idx="18">
                  <c:v>42.53</c:v>
                </c:pt>
                <c:pt idx="19">
                  <c:v>41.65</c:v>
                </c:pt>
                <c:pt idx="20">
                  <c:v>41.63</c:v>
                </c:pt>
                <c:pt idx="21">
                  <c:v>42.06</c:v>
                </c:pt>
                <c:pt idx="22">
                  <c:v>41.45</c:v>
                </c:pt>
                <c:pt idx="23">
                  <c:v>43.09</c:v>
                </c:pt>
                <c:pt idx="24">
                  <c:v>41.93</c:v>
                </c:pt>
                <c:pt idx="25">
                  <c:v>41.93</c:v>
                </c:pt>
                <c:pt idx="26">
                  <c:v>41.71</c:v>
                </c:pt>
                <c:pt idx="27">
                  <c:v>43.79</c:v>
                </c:pt>
              </c:numCache>
            </c:numRef>
          </c:val>
        </c:ser>
        <c:marker val="1"/>
        <c:axId val="211629952"/>
        <c:axId val="211631488"/>
      </c:lineChart>
      <c:catAx>
        <c:axId val="211629952"/>
        <c:scaling>
          <c:orientation val="minMax"/>
        </c:scaling>
        <c:axPos val="b"/>
        <c:numFmt formatCode="General" sourceLinked="1"/>
        <c:majorTickMark val="none"/>
        <c:tickLblPos val="nextTo"/>
        <c:crossAx val="211631488"/>
        <c:crosses val="autoZero"/>
        <c:auto val="1"/>
        <c:lblAlgn val="ctr"/>
        <c:lblOffset val="100"/>
      </c:catAx>
      <c:valAx>
        <c:axId val="211631488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21162995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51"/>
          <c:y val="1.7743976179560302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Grebi!$C$21</c:f>
              <c:strCache>
                <c:ptCount val="1"/>
                <c:pt idx="0">
                  <c:v>Шутеев Евгений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Grebi!$B$22:$B$84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Grebi!$C$22:$C$84</c:f>
              <c:numCache>
                <c:formatCode>0.00</c:formatCode>
                <c:ptCount val="63"/>
                <c:pt idx="0">
                  <c:v>43.38</c:v>
                </c:pt>
                <c:pt idx="1">
                  <c:v>41.06</c:v>
                </c:pt>
                <c:pt idx="2">
                  <c:v>42.9</c:v>
                </c:pt>
                <c:pt idx="3">
                  <c:v>41.15</c:v>
                </c:pt>
                <c:pt idx="4">
                  <c:v>41.12</c:v>
                </c:pt>
                <c:pt idx="5">
                  <c:v>41.07</c:v>
                </c:pt>
                <c:pt idx="6">
                  <c:v>40.93</c:v>
                </c:pt>
                <c:pt idx="7">
                  <c:v>40.71</c:v>
                </c:pt>
                <c:pt idx="8">
                  <c:v>40.71</c:v>
                </c:pt>
                <c:pt idx="9">
                  <c:v>40.549999999999997</c:v>
                </c:pt>
                <c:pt idx="10">
                  <c:v>41.42</c:v>
                </c:pt>
                <c:pt idx="11">
                  <c:v>41.07</c:v>
                </c:pt>
                <c:pt idx="12">
                  <c:v>41.15</c:v>
                </c:pt>
                <c:pt idx="13">
                  <c:v>40.67</c:v>
                </c:pt>
                <c:pt idx="14">
                  <c:v>40.799999999999997</c:v>
                </c:pt>
                <c:pt idx="15">
                  <c:v>40.76</c:v>
                </c:pt>
                <c:pt idx="16">
                  <c:v>40.630000000000003</c:v>
                </c:pt>
                <c:pt idx="17">
                  <c:v>40.76</c:v>
                </c:pt>
                <c:pt idx="18">
                  <c:v>41.04</c:v>
                </c:pt>
                <c:pt idx="19">
                  <c:v>41.04</c:v>
                </c:pt>
                <c:pt idx="20">
                  <c:v>40.44</c:v>
                </c:pt>
                <c:pt idx="21">
                  <c:v>41.64</c:v>
                </c:pt>
                <c:pt idx="22">
                  <c:v>40.25</c:v>
                </c:pt>
                <c:pt idx="23">
                  <c:v>40.51</c:v>
                </c:pt>
                <c:pt idx="24">
                  <c:v>40.25</c:v>
                </c:pt>
                <c:pt idx="25">
                  <c:v>40.549999999999997</c:v>
                </c:pt>
                <c:pt idx="26">
                  <c:v>40.590000000000003</c:v>
                </c:pt>
                <c:pt idx="27">
                  <c:v>40.5</c:v>
                </c:pt>
                <c:pt idx="28">
                  <c:v>40.33</c:v>
                </c:pt>
                <c:pt idx="29">
                  <c:v>40.74</c:v>
                </c:pt>
                <c:pt idx="30">
                  <c:v>40.42</c:v>
                </c:pt>
                <c:pt idx="31">
                  <c:v>40.33</c:v>
                </c:pt>
                <c:pt idx="32">
                  <c:v>41.73</c:v>
                </c:pt>
                <c:pt idx="33">
                  <c:v>40.36</c:v>
                </c:pt>
                <c:pt idx="34">
                  <c:v>40.36</c:v>
                </c:pt>
                <c:pt idx="35">
                  <c:v>40.21</c:v>
                </c:pt>
                <c:pt idx="36">
                  <c:v>41.3</c:v>
                </c:pt>
                <c:pt idx="37">
                  <c:v>40.71</c:v>
                </c:pt>
                <c:pt idx="38">
                  <c:v>41.33</c:v>
                </c:pt>
                <c:pt idx="39">
                  <c:v>40.76</c:v>
                </c:pt>
                <c:pt idx="40">
                  <c:v>41.81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Grebi!$D$21</c:f>
              <c:strCache>
                <c:ptCount val="1"/>
                <c:pt idx="0">
                  <c:v>Гаркин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Grebi!$B$22:$B$84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Grebi!$D$22:$D$84</c:f>
              <c:numCache>
                <c:formatCode>0.00</c:formatCode>
                <c:ptCount val="63"/>
                <c:pt idx="0">
                  <c:v>41.04</c:v>
                </c:pt>
                <c:pt idx="1">
                  <c:v>41.08</c:v>
                </c:pt>
                <c:pt idx="2">
                  <c:v>41.05</c:v>
                </c:pt>
                <c:pt idx="3">
                  <c:v>40.99</c:v>
                </c:pt>
                <c:pt idx="4">
                  <c:v>41.05</c:v>
                </c:pt>
                <c:pt idx="5">
                  <c:v>41.19</c:v>
                </c:pt>
                <c:pt idx="6">
                  <c:v>41.84</c:v>
                </c:pt>
                <c:pt idx="7">
                  <c:v>41.43</c:v>
                </c:pt>
                <c:pt idx="8">
                  <c:v>41.72</c:v>
                </c:pt>
                <c:pt idx="9">
                  <c:v>41.07</c:v>
                </c:pt>
                <c:pt idx="10">
                  <c:v>40.549999999999997</c:v>
                </c:pt>
                <c:pt idx="11">
                  <c:v>40.82</c:v>
                </c:pt>
                <c:pt idx="12">
                  <c:v>41.07</c:v>
                </c:pt>
                <c:pt idx="13">
                  <c:v>40.549999999999997</c:v>
                </c:pt>
                <c:pt idx="14">
                  <c:v>40.82</c:v>
                </c:pt>
                <c:pt idx="15">
                  <c:v>41.07</c:v>
                </c:pt>
                <c:pt idx="16">
                  <c:v>42.8</c:v>
                </c:pt>
                <c:pt idx="17">
                  <c:v>41.11</c:v>
                </c:pt>
                <c:pt idx="18">
                  <c:v>41.01</c:v>
                </c:pt>
                <c:pt idx="19">
                  <c:v>40.74</c:v>
                </c:pt>
                <c:pt idx="20">
                  <c:v>40.85</c:v>
                </c:pt>
                <c:pt idx="21">
                  <c:v>40.950000000000003</c:v>
                </c:pt>
                <c:pt idx="22">
                  <c:v>40.82</c:v>
                </c:pt>
                <c:pt idx="23">
                  <c:v>41.47</c:v>
                </c:pt>
                <c:pt idx="24">
                  <c:v>41.82</c:v>
                </c:pt>
                <c:pt idx="25">
                  <c:v>40.74</c:v>
                </c:pt>
                <c:pt idx="26">
                  <c:v>40.68</c:v>
                </c:pt>
                <c:pt idx="27">
                  <c:v>41.46</c:v>
                </c:pt>
                <c:pt idx="28">
                  <c:v>40.99</c:v>
                </c:pt>
                <c:pt idx="29">
                  <c:v>41.49</c:v>
                </c:pt>
                <c:pt idx="30">
                  <c:v>40.909999999999997</c:v>
                </c:pt>
                <c:pt idx="31">
                  <c:v>40.93</c:v>
                </c:pt>
                <c:pt idx="32">
                  <c:v>41.61</c:v>
                </c:pt>
                <c:pt idx="33">
                  <c:v>40.93</c:v>
                </c:pt>
                <c:pt idx="34">
                  <c:v>41.47</c:v>
                </c:pt>
                <c:pt idx="35">
                  <c:v>40.69</c:v>
                </c:pt>
                <c:pt idx="36">
                  <c:v>40.81</c:v>
                </c:pt>
                <c:pt idx="37">
                  <c:v>41.54</c:v>
                </c:pt>
                <c:pt idx="38">
                  <c:v>41.36</c:v>
                </c:pt>
                <c:pt idx="39">
                  <c:v>41.8</c:v>
                </c:pt>
                <c:pt idx="40">
                  <c:v>41.24</c:v>
                </c:pt>
                <c:pt idx="41">
                  <c:v>41.03</c:v>
                </c:pt>
                <c:pt idx="42">
                  <c:v>40.880000000000003</c:v>
                </c:pt>
                <c:pt idx="43">
                  <c:v>41.46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Grebi!$E$21</c:f>
              <c:strCache>
                <c:ptCount val="1"/>
                <c:pt idx="0">
                  <c:v>Сериченко Мария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Grebi!$B$22:$B$84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Grebi!$E$22:$E$84</c:f>
              <c:numCache>
                <c:formatCode>0.00</c:formatCode>
                <c:ptCount val="63"/>
                <c:pt idx="0">
                  <c:v>41.38</c:v>
                </c:pt>
                <c:pt idx="1">
                  <c:v>41.05</c:v>
                </c:pt>
                <c:pt idx="2">
                  <c:v>40.98</c:v>
                </c:pt>
                <c:pt idx="3">
                  <c:v>40.85</c:v>
                </c:pt>
                <c:pt idx="4">
                  <c:v>40.69</c:v>
                </c:pt>
                <c:pt idx="5">
                  <c:v>40.74</c:v>
                </c:pt>
                <c:pt idx="6">
                  <c:v>41.57</c:v>
                </c:pt>
                <c:pt idx="7">
                  <c:v>40.56</c:v>
                </c:pt>
                <c:pt idx="8">
                  <c:v>41.3</c:v>
                </c:pt>
                <c:pt idx="9">
                  <c:v>40.92</c:v>
                </c:pt>
                <c:pt idx="10">
                  <c:v>41.64</c:v>
                </c:pt>
                <c:pt idx="11">
                  <c:v>41.38</c:v>
                </c:pt>
                <c:pt idx="12">
                  <c:v>41.08</c:v>
                </c:pt>
                <c:pt idx="13">
                  <c:v>41.99</c:v>
                </c:pt>
                <c:pt idx="14">
                  <c:v>40.86</c:v>
                </c:pt>
                <c:pt idx="15">
                  <c:v>41.08</c:v>
                </c:pt>
                <c:pt idx="16">
                  <c:v>41.24</c:v>
                </c:pt>
                <c:pt idx="17">
                  <c:v>41.55</c:v>
                </c:pt>
                <c:pt idx="18">
                  <c:v>40.64</c:v>
                </c:pt>
                <c:pt idx="19">
                  <c:v>40.9</c:v>
                </c:pt>
                <c:pt idx="20">
                  <c:v>40.68</c:v>
                </c:pt>
                <c:pt idx="21">
                  <c:v>40.92</c:v>
                </c:pt>
                <c:pt idx="22">
                  <c:v>41.35</c:v>
                </c:pt>
                <c:pt idx="23">
                  <c:v>40.47</c:v>
                </c:pt>
                <c:pt idx="24">
                  <c:v>40.909999999999997</c:v>
                </c:pt>
                <c:pt idx="25">
                  <c:v>41.73</c:v>
                </c:pt>
                <c:pt idx="26">
                  <c:v>40.700000000000003</c:v>
                </c:pt>
                <c:pt idx="27">
                  <c:v>40.729999999999997</c:v>
                </c:pt>
                <c:pt idx="28">
                  <c:v>42.02</c:v>
                </c:pt>
                <c:pt idx="29">
                  <c:v>40.54</c:v>
                </c:pt>
                <c:pt idx="30">
                  <c:v>40.61</c:v>
                </c:pt>
                <c:pt idx="31">
                  <c:v>40.630000000000003</c:v>
                </c:pt>
                <c:pt idx="32">
                  <c:v>40.98</c:v>
                </c:pt>
                <c:pt idx="33">
                  <c:v>41.32</c:v>
                </c:pt>
                <c:pt idx="34">
                  <c:v>41.3</c:v>
                </c:pt>
                <c:pt idx="35">
                  <c:v>40.72</c:v>
                </c:pt>
                <c:pt idx="36">
                  <c:v>41.67</c:v>
                </c:pt>
                <c:pt idx="37">
                  <c:v>40.799999999999997</c:v>
                </c:pt>
                <c:pt idx="38">
                  <c:v>40.630000000000003</c:v>
                </c:pt>
                <c:pt idx="39">
                  <c:v>40.619999999999997</c:v>
                </c:pt>
                <c:pt idx="40">
                  <c:v>40.78</c:v>
                </c:pt>
                <c:pt idx="41">
                  <c:v>40.75</c:v>
                </c:pt>
                <c:pt idx="42">
                  <c:v>40.409999999999997</c:v>
                </c:pt>
                <c:pt idx="43">
                  <c:v>40.630000000000003</c:v>
                </c:pt>
                <c:pt idx="44">
                  <c:v>41.49</c:v>
                </c:pt>
                <c:pt idx="45">
                  <c:v>40.57</c:v>
                </c:pt>
                <c:pt idx="46">
                  <c:v>40.86</c:v>
                </c:pt>
                <c:pt idx="47">
                  <c:v>41.48</c:v>
                </c:pt>
                <c:pt idx="48">
                  <c:v>40.75</c:v>
                </c:pt>
                <c:pt idx="49">
                  <c:v>40.56</c:v>
                </c:pt>
                <c:pt idx="50">
                  <c:v>40.71</c:v>
                </c:pt>
                <c:pt idx="51">
                  <c:v>40.69</c:v>
                </c:pt>
                <c:pt idx="52">
                  <c:v>41.59</c:v>
                </c:pt>
                <c:pt idx="53">
                  <c:v>40.71</c:v>
                </c:pt>
                <c:pt idx="54">
                  <c:v>40.69</c:v>
                </c:pt>
                <c:pt idx="55">
                  <c:v>41.59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Grebi!$F$21</c:f>
              <c:strCache>
                <c:ptCount val="1"/>
                <c:pt idx="0">
                  <c:v>Шутеев Евгений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Grebi!$B$22:$B$84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Grebi!$F$22:$F$84</c:f>
              <c:numCache>
                <c:formatCode>0.00</c:formatCode>
                <c:ptCount val="63"/>
                <c:pt idx="0">
                  <c:v>41.77</c:v>
                </c:pt>
                <c:pt idx="1">
                  <c:v>40.770000000000003</c:v>
                </c:pt>
                <c:pt idx="2">
                  <c:v>40.770000000000003</c:v>
                </c:pt>
                <c:pt idx="3">
                  <c:v>40.700000000000003</c:v>
                </c:pt>
                <c:pt idx="4">
                  <c:v>40.840000000000003</c:v>
                </c:pt>
                <c:pt idx="5">
                  <c:v>40.6</c:v>
                </c:pt>
                <c:pt idx="6">
                  <c:v>40.799999999999997</c:v>
                </c:pt>
                <c:pt idx="7">
                  <c:v>40.75</c:v>
                </c:pt>
                <c:pt idx="8">
                  <c:v>40.72</c:v>
                </c:pt>
                <c:pt idx="9">
                  <c:v>41.14</c:v>
                </c:pt>
                <c:pt idx="10">
                  <c:v>40.590000000000003</c:v>
                </c:pt>
                <c:pt idx="11">
                  <c:v>40.42</c:v>
                </c:pt>
                <c:pt idx="12">
                  <c:v>40.42</c:v>
                </c:pt>
                <c:pt idx="13">
                  <c:v>40.729999999999997</c:v>
                </c:pt>
                <c:pt idx="14">
                  <c:v>40.46</c:v>
                </c:pt>
                <c:pt idx="15">
                  <c:v>40.35</c:v>
                </c:pt>
                <c:pt idx="16">
                  <c:v>40.9</c:v>
                </c:pt>
                <c:pt idx="17">
                  <c:v>40.71</c:v>
                </c:pt>
                <c:pt idx="18">
                  <c:v>40.68</c:v>
                </c:pt>
                <c:pt idx="19">
                  <c:v>40.83</c:v>
                </c:pt>
                <c:pt idx="20">
                  <c:v>40.61</c:v>
                </c:pt>
                <c:pt idx="21">
                  <c:v>40.520000000000003</c:v>
                </c:pt>
                <c:pt idx="22">
                  <c:v>41.72</c:v>
                </c:pt>
                <c:pt idx="23">
                  <c:v>40.799999999999997</c:v>
                </c:pt>
                <c:pt idx="24">
                  <c:v>40.659999999999997</c:v>
                </c:pt>
                <c:pt idx="25">
                  <c:v>42.15</c:v>
                </c:pt>
                <c:pt idx="26">
                  <c:v>40.67</c:v>
                </c:pt>
                <c:pt idx="27">
                  <c:v>41.45</c:v>
                </c:pt>
                <c:pt idx="28">
                  <c:v>40.68</c:v>
                </c:pt>
                <c:pt idx="29">
                  <c:v>40.450000000000003</c:v>
                </c:pt>
                <c:pt idx="30">
                  <c:v>40.65</c:v>
                </c:pt>
                <c:pt idx="31">
                  <c:v>41.06</c:v>
                </c:pt>
                <c:pt idx="32">
                  <c:v>41.4</c:v>
                </c:pt>
                <c:pt idx="33">
                  <c:v>40.82</c:v>
                </c:pt>
                <c:pt idx="34">
                  <c:v>42.13</c:v>
                </c:pt>
                <c:pt idx="35">
                  <c:v>40.98</c:v>
                </c:pt>
                <c:pt idx="36">
                  <c:v>40.81</c:v>
                </c:pt>
                <c:pt idx="37">
                  <c:v>40.74</c:v>
                </c:pt>
                <c:pt idx="38">
                  <c:v>40.79</c:v>
                </c:pt>
                <c:pt idx="39">
                  <c:v>40.81</c:v>
                </c:pt>
                <c:pt idx="40">
                  <c:v>41.58</c:v>
                </c:pt>
                <c:pt idx="41">
                  <c:v>41.48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Grebi!$G$21</c:f>
              <c:strCache>
                <c:ptCount val="1"/>
                <c:pt idx="0">
                  <c:v>Гаркин Владимир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Grebi!$B$22:$B$84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Grebi!$G$22:$G$84</c:f>
              <c:numCache>
                <c:formatCode>0.00</c:formatCode>
                <c:ptCount val="63"/>
                <c:pt idx="0">
                  <c:v>40.75</c:v>
                </c:pt>
                <c:pt idx="1">
                  <c:v>41.43</c:v>
                </c:pt>
                <c:pt idx="2">
                  <c:v>41.02</c:v>
                </c:pt>
                <c:pt idx="3">
                  <c:v>41.06</c:v>
                </c:pt>
                <c:pt idx="4">
                  <c:v>41.82</c:v>
                </c:pt>
                <c:pt idx="5">
                  <c:v>41.84</c:v>
                </c:pt>
                <c:pt idx="6">
                  <c:v>41.03</c:v>
                </c:pt>
                <c:pt idx="7">
                  <c:v>41.24</c:v>
                </c:pt>
                <c:pt idx="8">
                  <c:v>41.41</c:v>
                </c:pt>
                <c:pt idx="9">
                  <c:v>40.659999999999997</c:v>
                </c:pt>
                <c:pt idx="10">
                  <c:v>40.93</c:v>
                </c:pt>
                <c:pt idx="11">
                  <c:v>40.98</c:v>
                </c:pt>
                <c:pt idx="12">
                  <c:v>41.37</c:v>
                </c:pt>
                <c:pt idx="13">
                  <c:v>41.11</c:v>
                </c:pt>
                <c:pt idx="14">
                  <c:v>40.9</c:v>
                </c:pt>
                <c:pt idx="15">
                  <c:v>40.75</c:v>
                </c:pt>
                <c:pt idx="16">
                  <c:v>40.98</c:v>
                </c:pt>
                <c:pt idx="17">
                  <c:v>40.83</c:v>
                </c:pt>
                <c:pt idx="18">
                  <c:v>40.83</c:v>
                </c:pt>
                <c:pt idx="19">
                  <c:v>41.01</c:v>
                </c:pt>
                <c:pt idx="20">
                  <c:v>40.81</c:v>
                </c:pt>
                <c:pt idx="21">
                  <c:v>41.09</c:v>
                </c:pt>
                <c:pt idx="22">
                  <c:v>40.83</c:v>
                </c:pt>
                <c:pt idx="23">
                  <c:v>41.03</c:v>
                </c:pt>
                <c:pt idx="24">
                  <c:v>40.72</c:v>
                </c:pt>
                <c:pt idx="25">
                  <c:v>41.66</c:v>
                </c:pt>
                <c:pt idx="26">
                  <c:v>40.71</c:v>
                </c:pt>
                <c:pt idx="27">
                  <c:v>41.12</c:v>
                </c:pt>
                <c:pt idx="28">
                  <c:v>40.75</c:v>
                </c:pt>
                <c:pt idx="29">
                  <c:v>40.770000000000003</c:v>
                </c:pt>
                <c:pt idx="30">
                  <c:v>40.82</c:v>
                </c:pt>
                <c:pt idx="31">
                  <c:v>40.61</c:v>
                </c:pt>
                <c:pt idx="32">
                  <c:v>40.93</c:v>
                </c:pt>
                <c:pt idx="33">
                  <c:v>40.56</c:v>
                </c:pt>
                <c:pt idx="34">
                  <c:v>40.92</c:v>
                </c:pt>
                <c:pt idx="35">
                  <c:v>40.82</c:v>
                </c:pt>
                <c:pt idx="36">
                  <c:v>40.82</c:v>
                </c:pt>
                <c:pt idx="37">
                  <c:v>41.05</c:v>
                </c:pt>
                <c:pt idx="38">
                  <c:v>41.09</c:v>
                </c:pt>
                <c:pt idx="39">
                  <c:v>40.770000000000003</c:v>
                </c:pt>
                <c:pt idx="40">
                  <c:v>41.01</c:v>
                </c:pt>
                <c:pt idx="41">
                  <c:v>41.33</c:v>
                </c:pt>
              </c:numCache>
            </c:numRef>
          </c:val>
        </c:ser>
        <c:ser>
          <c:idx val="5"/>
          <c:order val="5"/>
          <c:tx>
            <c:strRef>
              <c:f>Grebi!$H$21</c:f>
              <c:strCache>
                <c:ptCount val="1"/>
                <c:pt idx="0">
                  <c:v>Сериченко Мария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Grebi!$B$22:$B$84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Grebi!$H$22:$H$84</c:f>
              <c:numCache>
                <c:formatCode>0.00</c:formatCode>
                <c:ptCount val="63"/>
                <c:pt idx="0">
                  <c:v>40.65</c:v>
                </c:pt>
                <c:pt idx="1">
                  <c:v>40.659999999999997</c:v>
                </c:pt>
                <c:pt idx="2">
                  <c:v>40.630000000000003</c:v>
                </c:pt>
                <c:pt idx="3">
                  <c:v>40.33</c:v>
                </c:pt>
                <c:pt idx="4">
                  <c:v>40.9</c:v>
                </c:pt>
                <c:pt idx="5">
                  <c:v>41.12</c:v>
                </c:pt>
                <c:pt idx="6">
                  <c:v>40.21</c:v>
                </c:pt>
                <c:pt idx="7">
                  <c:v>40.340000000000003</c:v>
                </c:pt>
                <c:pt idx="8">
                  <c:v>40.06</c:v>
                </c:pt>
                <c:pt idx="9">
                  <c:v>40.590000000000003</c:v>
                </c:pt>
                <c:pt idx="10">
                  <c:v>43.17</c:v>
                </c:pt>
                <c:pt idx="11">
                  <c:v>40.200000000000003</c:v>
                </c:pt>
                <c:pt idx="12">
                  <c:v>39.950000000000003</c:v>
                </c:pt>
                <c:pt idx="13">
                  <c:v>40.24</c:v>
                </c:pt>
                <c:pt idx="14">
                  <c:v>40.619999999999997</c:v>
                </c:pt>
                <c:pt idx="15">
                  <c:v>40.15</c:v>
                </c:pt>
                <c:pt idx="16">
                  <c:v>40.25</c:v>
                </c:pt>
                <c:pt idx="17">
                  <c:v>40.26</c:v>
                </c:pt>
                <c:pt idx="18">
                  <c:v>40.119999999999997</c:v>
                </c:pt>
                <c:pt idx="19">
                  <c:v>40.21</c:v>
                </c:pt>
                <c:pt idx="20">
                  <c:v>40.15</c:v>
                </c:pt>
                <c:pt idx="21">
                  <c:v>41.34</c:v>
                </c:pt>
                <c:pt idx="22">
                  <c:v>40.369999999999997</c:v>
                </c:pt>
                <c:pt idx="23">
                  <c:v>40.270000000000003</c:v>
                </c:pt>
                <c:pt idx="24">
                  <c:v>40.15</c:v>
                </c:pt>
                <c:pt idx="25">
                  <c:v>40.08</c:v>
                </c:pt>
                <c:pt idx="26">
                  <c:v>40.1</c:v>
                </c:pt>
                <c:pt idx="27">
                  <c:v>40.44</c:v>
                </c:pt>
                <c:pt idx="28">
                  <c:v>40</c:v>
                </c:pt>
                <c:pt idx="29">
                  <c:v>39.82</c:v>
                </c:pt>
                <c:pt idx="30">
                  <c:v>40.01</c:v>
                </c:pt>
                <c:pt idx="31">
                  <c:v>40.270000000000003</c:v>
                </c:pt>
                <c:pt idx="32">
                  <c:v>40.64</c:v>
                </c:pt>
                <c:pt idx="33">
                  <c:v>40.93</c:v>
                </c:pt>
                <c:pt idx="34">
                  <c:v>40.049999999999997</c:v>
                </c:pt>
                <c:pt idx="35">
                  <c:v>40.020000000000003</c:v>
                </c:pt>
                <c:pt idx="36">
                  <c:v>40.36</c:v>
                </c:pt>
                <c:pt idx="37">
                  <c:v>40.24</c:v>
                </c:pt>
                <c:pt idx="38">
                  <c:v>40.24</c:v>
                </c:pt>
                <c:pt idx="39">
                  <c:v>40.56</c:v>
                </c:pt>
              </c:numCache>
            </c:numRef>
          </c:val>
        </c:ser>
        <c:ser>
          <c:idx val="6"/>
          <c:order val="6"/>
          <c:tx>
            <c:strRef>
              <c:f>Grebi!$I$21</c:f>
              <c:strCache>
                <c:ptCount val="1"/>
                <c:pt idx="0">
                  <c:v>Шутеев Евгений</c:v>
                </c:pt>
              </c:strCache>
            </c:strRef>
          </c:tx>
          <c:marker>
            <c:symbol val="none"/>
          </c:marker>
          <c:cat>
            <c:numRef>
              <c:f>Grebi!$B$22:$B$84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Grebi!$I$22:$I$84</c:f>
              <c:numCache>
                <c:formatCode>0.00</c:formatCode>
                <c:ptCount val="63"/>
                <c:pt idx="0">
                  <c:v>40.53</c:v>
                </c:pt>
                <c:pt idx="1">
                  <c:v>40.94</c:v>
                </c:pt>
                <c:pt idx="2">
                  <c:v>40.22</c:v>
                </c:pt>
                <c:pt idx="3">
                  <c:v>41.36</c:v>
                </c:pt>
                <c:pt idx="4">
                  <c:v>41.39</c:v>
                </c:pt>
                <c:pt idx="5">
                  <c:v>40.39</c:v>
                </c:pt>
                <c:pt idx="6">
                  <c:v>40.5</c:v>
                </c:pt>
                <c:pt idx="7">
                  <c:v>40.229999999999997</c:v>
                </c:pt>
                <c:pt idx="8">
                  <c:v>40.42</c:v>
                </c:pt>
                <c:pt idx="9">
                  <c:v>40.29</c:v>
                </c:pt>
                <c:pt idx="10">
                  <c:v>41.42</c:v>
                </c:pt>
                <c:pt idx="11">
                  <c:v>40.39</c:v>
                </c:pt>
                <c:pt idx="12">
                  <c:v>40.43</c:v>
                </c:pt>
                <c:pt idx="13">
                  <c:v>40.36</c:v>
                </c:pt>
                <c:pt idx="14">
                  <c:v>40.65</c:v>
                </c:pt>
                <c:pt idx="15">
                  <c:v>40.340000000000003</c:v>
                </c:pt>
                <c:pt idx="16">
                  <c:v>40.74</c:v>
                </c:pt>
                <c:pt idx="17">
                  <c:v>40.090000000000003</c:v>
                </c:pt>
                <c:pt idx="18">
                  <c:v>40.33</c:v>
                </c:pt>
                <c:pt idx="19">
                  <c:v>40.54</c:v>
                </c:pt>
                <c:pt idx="20">
                  <c:v>40.479999999999997</c:v>
                </c:pt>
                <c:pt idx="21">
                  <c:v>40.58</c:v>
                </c:pt>
                <c:pt idx="22">
                  <c:v>40.42</c:v>
                </c:pt>
                <c:pt idx="23">
                  <c:v>40.26</c:v>
                </c:pt>
                <c:pt idx="24">
                  <c:v>40.33</c:v>
                </c:pt>
                <c:pt idx="25">
                  <c:v>40.44</c:v>
                </c:pt>
                <c:pt idx="26">
                  <c:v>41.18</c:v>
                </c:pt>
                <c:pt idx="27">
                  <c:v>40.5</c:v>
                </c:pt>
              </c:numCache>
            </c:numRef>
          </c:val>
        </c:ser>
        <c:ser>
          <c:idx val="7"/>
          <c:order val="7"/>
          <c:tx>
            <c:strRef>
              <c:f>Grebi!$J$21</c:f>
              <c:strCache>
                <c:ptCount val="1"/>
                <c:pt idx="0">
                  <c:v>Гаркин Владимир</c:v>
                </c:pt>
              </c:strCache>
            </c:strRef>
          </c:tx>
          <c:marker>
            <c:symbol val="none"/>
          </c:marker>
          <c:cat>
            <c:numRef>
              <c:f>Grebi!$B$22:$B$84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Grebi!$J$22:$J$84</c:f>
              <c:numCache>
                <c:formatCode>0.00</c:formatCode>
                <c:ptCount val="63"/>
                <c:pt idx="0">
                  <c:v>40.44</c:v>
                </c:pt>
                <c:pt idx="1">
                  <c:v>40.78</c:v>
                </c:pt>
                <c:pt idx="2">
                  <c:v>40.61</c:v>
                </c:pt>
                <c:pt idx="3">
                  <c:v>40.69</c:v>
                </c:pt>
                <c:pt idx="4">
                  <c:v>40.74</c:v>
                </c:pt>
                <c:pt idx="5">
                  <c:v>40.94</c:v>
                </c:pt>
                <c:pt idx="6">
                  <c:v>40.590000000000003</c:v>
                </c:pt>
                <c:pt idx="7">
                  <c:v>40.590000000000003</c:v>
                </c:pt>
                <c:pt idx="8">
                  <c:v>40.869999999999997</c:v>
                </c:pt>
                <c:pt idx="9">
                  <c:v>40.61</c:v>
                </c:pt>
                <c:pt idx="10">
                  <c:v>41.19</c:v>
                </c:pt>
                <c:pt idx="11">
                  <c:v>40.619999999999997</c:v>
                </c:pt>
                <c:pt idx="12">
                  <c:v>40.450000000000003</c:v>
                </c:pt>
                <c:pt idx="13">
                  <c:v>40.43</c:v>
                </c:pt>
                <c:pt idx="14">
                  <c:v>40.39</c:v>
                </c:pt>
                <c:pt idx="15">
                  <c:v>40.549999999999997</c:v>
                </c:pt>
                <c:pt idx="16">
                  <c:v>40.700000000000003</c:v>
                </c:pt>
                <c:pt idx="17">
                  <c:v>40.6</c:v>
                </c:pt>
                <c:pt idx="18">
                  <c:v>41.32</c:v>
                </c:pt>
                <c:pt idx="19">
                  <c:v>40.630000000000003</c:v>
                </c:pt>
                <c:pt idx="20">
                  <c:v>40.85</c:v>
                </c:pt>
                <c:pt idx="21">
                  <c:v>40.74</c:v>
                </c:pt>
                <c:pt idx="22">
                  <c:v>41.05</c:v>
                </c:pt>
                <c:pt idx="23">
                  <c:v>40.65</c:v>
                </c:pt>
                <c:pt idx="24">
                  <c:v>40.89</c:v>
                </c:pt>
                <c:pt idx="25">
                  <c:v>40.53</c:v>
                </c:pt>
                <c:pt idx="26">
                  <c:v>40.74</c:v>
                </c:pt>
                <c:pt idx="27">
                  <c:v>40.79</c:v>
                </c:pt>
                <c:pt idx="28">
                  <c:v>41.19</c:v>
                </c:pt>
                <c:pt idx="29">
                  <c:v>41.01</c:v>
                </c:pt>
                <c:pt idx="30">
                  <c:v>40.97</c:v>
                </c:pt>
                <c:pt idx="31">
                  <c:v>40.43</c:v>
                </c:pt>
                <c:pt idx="32">
                  <c:v>40.9</c:v>
                </c:pt>
                <c:pt idx="33">
                  <c:v>40.71</c:v>
                </c:pt>
                <c:pt idx="34">
                  <c:v>41.29</c:v>
                </c:pt>
                <c:pt idx="35">
                  <c:v>40.450000000000003</c:v>
                </c:pt>
                <c:pt idx="36">
                  <c:v>40.65</c:v>
                </c:pt>
                <c:pt idx="37">
                  <c:v>40.54</c:v>
                </c:pt>
                <c:pt idx="38">
                  <c:v>41.96</c:v>
                </c:pt>
                <c:pt idx="39">
                  <c:v>40.68</c:v>
                </c:pt>
                <c:pt idx="40">
                  <c:v>40.83</c:v>
                </c:pt>
                <c:pt idx="41">
                  <c:v>41.19</c:v>
                </c:pt>
                <c:pt idx="42">
                  <c:v>41.78</c:v>
                </c:pt>
              </c:numCache>
            </c:numRef>
          </c:val>
        </c:ser>
        <c:dLbls/>
        <c:marker val="1"/>
        <c:axId val="120212096"/>
        <c:axId val="120230272"/>
      </c:lineChart>
      <c:catAx>
        <c:axId val="120212096"/>
        <c:scaling>
          <c:orientation val="minMax"/>
        </c:scaling>
        <c:axPos val="b"/>
        <c:numFmt formatCode="General" sourceLinked="1"/>
        <c:majorTickMark val="none"/>
        <c:tickLblPos val="nextTo"/>
        <c:crossAx val="120230272"/>
        <c:crosses val="autoZero"/>
        <c:auto val="1"/>
        <c:lblAlgn val="ctr"/>
        <c:lblOffset val="100"/>
      </c:catAx>
      <c:valAx>
        <c:axId val="120230272"/>
        <c:scaling>
          <c:orientation val="minMax"/>
          <c:max val="44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20212096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20</xdr:row>
      <xdr:rowOff>63500</xdr:rowOff>
    </xdr:from>
    <xdr:to>
      <xdr:col>23</xdr:col>
      <xdr:colOff>533400</xdr:colOff>
      <xdr:row>48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19</xdr:row>
      <xdr:rowOff>63500</xdr:rowOff>
    </xdr:from>
    <xdr:to>
      <xdr:col>23</xdr:col>
      <xdr:colOff>533400</xdr:colOff>
      <xdr:row>47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20</xdr:row>
      <xdr:rowOff>63500</xdr:rowOff>
    </xdr:from>
    <xdr:to>
      <xdr:col>23</xdr:col>
      <xdr:colOff>533400</xdr:colOff>
      <xdr:row>48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20</xdr:row>
      <xdr:rowOff>63500</xdr:rowOff>
    </xdr:from>
    <xdr:to>
      <xdr:col>23</xdr:col>
      <xdr:colOff>533400</xdr:colOff>
      <xdr:row>48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topLeftCell="A2" workbookViewId="0">
      <selection activeCell="B12" sqref="B12"/>
    </sheetView>
  </sheetViews>
  <sheetFormatPr defaultColWidth="8.85546875" defaultRowHeight="1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>
      <c r="A1" s="237" t="s">
        <v>171</v>
      </c>
      <c r="B1" s="237"/>
      <c r="C1" s="237"/>
      <c r="D1" s="237"/>
      <c r="E1" s="237"/>
      <c r="F1" s="237"/>
      <c r="G1" s="237"/>
      <c r="H1" s="237"/>
      <c r="I1" s="237"/>
      <c r="J1" s="237"/>
    </row>
    <row r="2" spans="1:12" ht="17.25">
      <c r="A2" s="238" t="s">
        <v>172</v>
      </c>
      <c r="B2" s="238"/>
      <c r="C2" s="238"/>
      <c r="D2" s="238"/>
      <c r="E2" s="238"/>
      <c r="F2" s="238"/>
      <c r="G2" s="238"/>
      <c r="H2" s="238"/>
      <c r="I2" s="238"/>
      <c r="J2" s="238"/>
    </row>
    <row r="3" spans="1:12" ht="6" customHeight="1" thickBot="1"/>
    <row r="4" spans="1:12" s="3" customFormat="1" ht="15" customHeight="1">
      <c r="A4" s="239" t="s">
        <v>0</v>
      </c>
      <c r="B4" s="241" t="s">
        <v>1</v>
      </c>
      <c r="C4" s="243" t="s">
        <v>2</v>
      </c>
      <c r="D4" s="245" t="s">
        <v>3</v>
      </c>
      <c r="E4" s="246"/>
      <c r="F4" s="247" t="s">
        <v>4</v>
      </c>
      <c r="G4" s="248"/>
      <c r="H4" s="241"/>
      <c r="I4" s="249" t="s">
        <v>5</v>
      </c>
      <c r="J4" s="250"/>
    </row>
    <row r="5" spans="1:12" s="8" customFormat="1" ht="15.75" thickBot="1">
      <c r="A5" s="240"/>
      <c r="B5" s="242"/>
      <c r="C5" s="24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23" t="s">
        <v>178</v>
      </c>
      <c r="C6" s="10">
        <v>11</v>
      </c>
      <c r="D6" s="145">
        <v>39.665000000000006</v>
      </c>
      <c r="E6" s="11">
        <v>3</v>
      </c>
      <c r="F6" s="70">
        <v>345</v>
      </c>
      <c r="G6" s="147" t="s">
        <v>229</v>
      </c>
      <c r="H6" s="158" t="s">
        <v>62</v>
      </c>
      <c r="I6" s="125">
        <v>39.14</v>
      </c>
      <c r="J6" s="11">
        <v>31</v>
      </c>
    </row>
    <row r="7" spans="1:12" s="3" customFormat="1" ht="24.95" customHeight="1">
      <c r="A7" s="12">
        <v>2</v>
      </c>
      <c r="B7" s="124" t="s">
        <v>113</v>
      </c>
      <c r="C7" s="13">
        <v>9</v>
      </c>
      <c r="D7" s="146">
        <v>39.634999999999998</v>
      </c>
      <c r="E7" s="14">
        <v>2</v>
      </c>
      <c r="F7" s="17">
        <v>345</v>
      </c>
      <c r="G7" s="148">
        <v>0.34</v>
      </c>
      <c r="H7" s="159">
        <f>G7</f>
        <v>0.34</v>
      </c>
      <c r="I7" s="90">
        <v>39.4</v>
      </c>
      <c r="J7" s="14">
        <v>76</v>
      </c>
    </row>
    <row r="8" spans="1:12" s="3" customFormat="1" ht="24.95" customHeight="1">
      <c r="A8" s="12">
        <v>3</v>
      </c>
      <c r="B8" s="124" t="s">
        <v>54</v>
      </c>
      <c r="C8" s="13">
        <v>3</v>
      </c>
      <c r="D8" s="146">
        <v>39.849999999999994</v>
      </c>
      <c r="E8" s="14">
        <v>7</v>
      </c>
      <c r="F8" s="15">
        <v>345</v>
      </c>
      <c r="G8" s="148">
        <v>14.27</v>
      </c>
      <c r="H8" s="159">
        <f>G8-G7</f>
        <v>13.93</v>
      </c>
      <c r="I8" s="126">
        <v>39.32</v>
      </c>
      <c r="J8" s="14">
        <v>295</v>
      </c>
    </row>
    <row r="9" spans="1:12" s="3" customFormat="1" ht="24.95" customHeight="1">
      <c r="A9" s="12">
        <v>4</v>
      </c>
      <c r="B9" s="124" t="s">
        <v>118</v>
      </c>
      <c r="C9" s="13">
        <v>7</v>
      </c>
      <c r="D9" s="146">
        <v>39.67</v>
      </c>
      <c r="E9" s="14">
        <v>4</v>
      </c>
      <c r="F9" s="15">
        <v>345</v>
      </c>
      <c r="G9" s="148">
        <v>18.2</v>
      </c>
      <c r="H9" s="159">
        <f>G9-G8</f>
        <v>3.9299999999999997</v>
      </c>
      <c r="I9" s="127">
        <v>39.369999999999997</v>
      </c>
      <c r="J9" s="14">
        <v>338</v>
      </c>
      <c r="L9" s="16"/>
    </row>
    <row r="10" spans="1:12" s="3" customFormat="1" ht="24.95" customHeight="1">
      <c r="A10" s="12">
        <v>5</v>
      </c>
      <c r="B10" s="124" t="s">
        <v>53</v>
      </c>
      <c r="C10" s="13">
        <v>5</v>
      </c>
      <c r="D10" s="146">
        <v>39.729999999999997</v>
      </c>
      <c r="E10" s="14">
        <v>5</v>
      </c>
      <c r="F10" s="15">
        <v>345</v>
      </c>
      <c r="G10" s="332">
        <f>7.4+15</f>
        <v>22.4</v>
      </c>
      <c r="H10" s="159">
        <f>G10-G9</f>
        <v>4.1999999999999993</v>
      </c>
      <c r="I10" s="126">
        <v>39.31</v>
      </c>
      <c r="J10" s="14">
        <v>19</v>
      </c>
      <c r="L10" s="16"/>
    </row>
    <row r="11" spans="1:12" s="3" customFormat="1" ht="24.95" customHeight="1">
      <c r="A11" s="12">
        <v>6</v>
      </c>
      <c r="B11" s="124" t="s">
        <v>137</v>
      </c>
      <c r="C11" s="13">
        <v>10</v>
      </c>
      <c r="D11" s="146">
        <v>39.885000000000005</v>
      </c>
      <c r="E11" s="14">
        <v>8</v>
      </c>
      <c r="F11" s="15">
        <v>345</v>
      </c>
      <c r="G11" s="332">
        <f>28.26</f>
        <v>28.26</v>
      </c>
      <c r="H11" s="159">
        <f>G11-G10</f>
        <v>5.860000000000003</v>
      </c>
      <c r="I11" s="126">
        <v>39.42</v>
      </c>
      <c r="J11" s="14">
        <v>65</v>
      </c>
      <c r="L11" s="16"/>
    </row>
    <row r="12" spans="1:12" s="3" customFormat="1" ht="24.95" customHeight="1">
      <c r="A12" s="12">
        <v>7</v>
      </c>
      <c r="B12" s="124" t="s">
        <v>173</v>
      </c>
      <c r="C12" s="13">
        <v>1</v>
      </c>
      <c r="D12" s="146">
        <v>39.730000000000004</v>
      </c>
      <c r="E12" s="14">
        <v>6</v>
      </c>
      <c r="F12" s="15">
        <v>345</v>
      </c>
      <c r="G12" s="332">
        <f>29.73</f>
        <v>29.73</v>
      </c>
      <c r="H12" s="159">
        <f>G12-G11</f>
        <v>1.4699999999999989</v>
      </c>
      <c r="I12" s="126">
        <v>39.450000000000003</v>
      </c>
      <c r="J12" s="14">
        <v>189</v>
      </c>
      <c r="L12" s="16"/>
    </row>
    <row r="13" spans="1:12" s="3" customFormat="1" ht="24.95" customHeight="1">
      <c r="A13" s="12">
        <v>8</v>
      </c>
      <c r="B13" s="124" t="s">
        <v>167</v>
      </c>
      <c r="C13" s="13">
        <v>14</v>
      </c>
      <c r="D13" s="146">
        <v>39.57</v>
      </c>
      <c r="E13" s="14">
        <v>1</v>
      </c>
      <c r="F13" s="15">
        <v>344</v>
      </c>
      <c r="G13" s="148" t="s">
        <v>174</v>
      </c>
      <c r="H13" s="159">
        <v>13</v>
      </c>
      <c r="I13" s="126">
        <v>39.32</v>
      </c>
      <c r="J13" s="14">
        <v>169</v>
      </c>
      <c r="L13" s="16"/>
    </row>
    <row r="14" spans="1:12" s="3" customFormat="1" ht="24.95" customHeight="1">
      <c r="A14" s="12">
        <v>9</v>
      </c>
      <c r="B14" s="124" t="s">
        <v>109</v>
      </c>
      <c r="C14" s="13">
        <v>2</v>
      </c>
      <c r="D14" s="146">
        <v>40.155000000000001</v>
      </c>
      <c r="E14" s="14">
        <v>9</v>
      </c>
      <c r="F14" s="15">
        <v>342</v>
      </c>
      <c r="G14" s="148" t="s">
        <v>60</v>
      </c>
      <c r="H14" s="149" t="s">
        <v>63</v>
      </c>
      <c r="I14" s="126">
        <v>39.51</v>
      </c>
      <c r="J14" s="14">
        <v>296</v>
      </c>
    </row>
    <row r="15" spans="1:12" s="3" customFormat="1" ht="24.95" customHeight="1">
      <c r="A15" s="12">
        <v>10</v>
      </c>
      <c r="B15" s="124" t="s">
        <v>111</v>
      </c>
      <c r="C15" s="13">
        <v>8</v>
      </c>
      <c r="D15" s="146">
        <v>40.36</v>
      </c>
      <c r="E15" s="14">
        <v>12</v>
      </c>
      <c r="F15" s="15">
        <v>339</v>
      </c>
      <c r="G15" s="148" t="s">
        <v>175</v>
      </c>
      <c r="H15" s="159" t="s">
        <v>63</v>
      </c>
      <c r="I15" s="127">
        <v>39.85</v>
      </c>
      <c r="J15" s="14">
        <v>36</v>
      </c>
    </row>
    <row r="16" spans="1:12" s="3" customFormat="1" ht="24.95" customHeight="1">
      <c r="A16" s="12">
        <v>11</v>
      </c>
      <c r="B16" s="124" t="s">
        <v>176</v>
      </c>
      <c r="C16" s="13">
        <v>4</v>
      </c>
      <c r="D16" s="127">
        <v>40.204999999999998</v>
      </c>
      <c r="E16" s="14">
        <v>10</v>
      </c>
      <c r="F16" s="15">
        <v>338</v>
      </c>
      <c r="G16" s="148" t="s">
        <v>177</v>
      </c>
      <c r="H16" s="159" t="s">
        <v>64</v>
      </c>
      <c r="I16" s="127">
        <v>39.56</v>
      </c>
      <c r="J16" s="14">
        <v>101</v>
      </c>
    </row>
    <row r="17" spans="1:10" s="3" customFormat="1" ht="26.25" customHeight="1">
      <c r="A17" s="12">
        <v>12</v>
      </c>
      <c r="B17" s="124" t="s">
        <v>100</v>
      </c>
      <c r="C17" s="13">
        <v>12</v>
      </c>
      <c r="D17" s="146">
        <v>41.114999999999995</v>
      </c>
      <c r="E17" s="14">
        <v>14</v>
      </c>
      <c r="F17" s="15">
        <v>337</v>
      </c>
      <c r="G17" s="148" t="s">
        <v>61</v>
      </c>
      <c r="H17" s="159">
        <v>35</v>
      </c>
      <c r="I17" s="126">
        <v>39.82</v>
      </c>
      <c r="J17" s="14">
        <v>254</v>
      </c>
    </row>
    <row r="18" spans="1:10" ht="2.25" customHeight="1">
      <c r="A18" s="18"/>
    </row>
    <row r="19" spans="1:10" s="2" customFormat="1">
      <c r="A19" s="18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rgb="FF00B050"/>
    <pageSetUpPr fitToPage="1"/>
  </sheetPr>
  <dimension ref="A1:U48"/>
  <sheetViews>
    <sheetView zoomScale="60" zoomScaleNormal="60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41" sqref="F41"/>
    </sheetView>
  </sheetViews>
  <sheetFormatPr defaultColWidth="8.85546875" defaultRowHeight="1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>
      <c r="A1" s="324" t="s">
        <v>171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</row>
    <row r="2" spans="1:21" ht="5.25" customHeight="1"/>
    <row r="3" spans="1:21" ht="19.5" customHeight="1">
      <c r="A3" s="263" t="s">
        <v>12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</row>
    <row r="4" spans="1:21" ht="15.75" customHeight="1" thickBo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21" s="2" customFormat="1" ht="30" customHeight="1">
      <c r="A5" s="264" t="s">
        <v>2</v>
      </c>
      <c r="B5" s="266" t="s">
        <v>1</v>
      </c>
      <c r="C5" s="268" t="s">
        <v>13</v>
      </c>
      <c r="D5" s="270" t="s">
        <v>14</v>
      </c>
      <c r="E5" s="272" t="s">
        <v>15</v>
      </c>
      <c r="F5" s="272" t="s">
        <v>16</v>
      </c>
      <c r="G5" s="274" t="s">
        <v>17</v>
      </c>
      <c r="H5" s="270"/>
      <c r="I5" s="270"/>
      <c r="J5" s="275"/>
      <c r="K5" s="275"/>
      <c r="L5" s="276"/>
    </row>
    <row r="6" spans="1:21" s="2" customFormat="1" ht="30" customHeight="1" thickBot="1">
      <c r="A6" s="265"/>
      <c r="B6" s="267"/>
      <c r="C6" s="269"/>
      <c r="D6" s="271"/>
      <c r="E6" s="273"/>
      <c r="F6" s="273"/>
      <c r="G6" s="104" t="s">
        <v>18</v>
      </c>
      <c r="H6" s="105" t="s">
        <v>6</v>
      </c>
      <c r="I6" s="105" t="s">
        <v>19</v>
      </c>
      <c r="J6" s="103" t="s">
        <v>20</v>
      </c>
      <c r="K6" s="106" t="s">
        <v>21</v>
      </c>
      <c r="L6" s="325" t="s">
        <v>7</v>
      </c>
      <c r="M6" s="329"/>
      <c r="N6" s="74">
        <v>82.5</v>
      </c>
      <c r="O6" s="74">
        <v>85</v>
      </c>
      <c r="P6" s="74">
        <v>87.5</v>
      </c>
      <c r="Q6" s="74">
        <v>90</v>
      </c>
      <c r="R6" s="74">
        <v>92.5</v>
      </c>
      <c r="S6" s="74">
        <v>95</v>
      </c>
      <c r="T6" s="74">
        <v>97.5</v>
      </c>
      <c r="U6" s="74">
        <v>100</v>
      </c>
    </row>
    <row r="7" spans="1:21" s="3" customFormat="1" ht="30" customHeight="1">
      <c r="A7" s="252">
        <v>1</v>
      </c>
      <c r="B7" s="277" t="s">
        <v>126</v>
      </c>
      <c r="C7" s="94" t="s">
        <v>43</v>
      </c>
      <c r="D7" s="20" t="s">
        <v>135</v>
      </c>
      <c r="E7" s="79">
        <v>75.7</v>
      </c>
      <c r="F7" s="21"/>
      <c r="G7" s="22">
        <v>2</v>
      </c>
      <c r="H7" s="23">
        <v>39.82</v>
      </c>
      <c r="I7" s="22"/>
      <c r="J7" s="152">
        <f>H7-I7</f>
        <v>39.82</v>
      </c>
      <c r="K7" s="254">
        <f>AVERAGE(J7:J8)</f>
        <v>39.730000000000004</v>
      </c>
      <c r="L7" s="326">
        <f>RANK(K7,K7:K48,1)</f>
        <v>6</v>
      </c>
      <c r="M7" s="330" t="s">
        <v>38</v>
      </c>
      <c r="N7" s="76">
        <v>0.05</v>
      </c>
      <c r="O7" s="76">
        <v>0.1</v>
      </c>
      <c r="P7" s="76">
        <v>0.15</v>
      </c>
      <c r="Q7" s="76">
        <v>0.2</v>
      </c>
      <c r="R7" s="76">
        <v>0.25</v>
      </c>
      <c r="S7" s="76">
        <v>0.3</v>
      </c>
      <c r="T7" s="76">
        <v>0.35</v>
      </c>
      <c r="U7" s="76">
        <f>N7*8</f>
        <v>0.4</v>
      </c>
    </row>
    <row r="8" spans="1:21" s="3" customFormat="1" ht="30" customHeight="1" thickBot="1">
      <c r="A8" s="260"/>
      <c r="B8" s="278"/>
      <c r="C8" s="100" t="s">
        <v>169</v>
      </c>
      <c r="D8" s="29" t="s">
        <v>136</v>
      </c>
      <c r="E8" s="91">
        <v>81.900000000000006</v>
      </c>
      <c r="F8" s="101"/>
      <c r="G8" s="48">
        <v>1</v>
      </c>
      <c r="H8" s="102">
        <v>39.64</v>
      </c>
      <c r="I8" s="48"/>
      <c r="J8" s="25">
        <f t="shared" ref="J8:J33" si="0">H8-I8</f>
        <v>39.64</v>
      </c>
      <c r="K8" s="255"/>
      <c r="L8" s="327"/>
      <c r="M8" s="331">
        <v>1</v>
      </c>
      <c r="N8" s="76">
        <f>1.5*4</f>
        <v>6</v>
      </c>
      <c r="O8" s="76">
        <f>1.5*4*2</f>
        <v>12</v>
      </c>
      <c r="P8" s="76">
        <f>1.5*4*3</f>
        <v>18</v>
      </c>
      <c r="Q8" s="76">
        <f>1.5*4*4</f>
        <v>24</v>
      </c>
      <c r="R8" s="76">
        <f>1.5*4*5</f>
        <v>30</v>
      </c>
      <c r="S8" s="76">
        <f>1.5*4*6</f>
        <v>36</v>
      </c>
      <c r="T8" s="76">
        <f>1.5*4*7</f>
        <v>42</v>
      </c>
      <c r="U8" s="76">
        <f>1.5*4*8</f>
        <v>48</v>
      </c>
    </row>
    <row r="9" spans="1:21" s="3" customFormat="1" ht="30" hidden="1" customHeight="1" thickBot="1">
      <c r="A9" s="261"/>
      <c r="B9" s="279"/>
      <c r="C9" s="108"/>
      <c r="D9" s="44"/>
      <c r="E9" s="150"/>
      <c r="F9" s="109"/>
      <c r="G9" s="82"/>
      <c r="H9" s="110"/>
      <c r="I9" s="82"/>
      <c r="J9" s="111">
        <f t="shared" si="0"/>
        <v>0</v>
      </c>
      <c r="K9" s="256"/>
      <c r="L9" s="259"/>
      <c r="M9" s="75"/>
      <c r="N9" s="328"/>
      <c r="O9" s="328"/>
      <c r="P9" s="328"/>
      <c r="Q9" s="328"/>
      <c r="R9" s="328"/>
      <c r="S9" s="328"/>
      <c r="T9" s="328"/>
      <c r="U9" s="328"/>
    </row>
    <row r="10" spans="1:21" s="3" customFormat="1" ht="30" customHeight="1">
      <c r="A10" s="280">
        <v>2</v>
      </c>
      <c r="B10" s="252" t="s">
        <v>109</v>
      </c>
      <c r="C10" s="114" t="s">
        <v>144</v>
      </c>
      <c r="D10" s="20" t="s">
        <v>125</v>
      </c>
      <c r="E10" s="107">
        <v>56.1</v>
      </c>
      <c r="F10" s="21"/>
      <c r="G10" s="22">
        <v>2</v>
      </c>
      <c r="H10" s="23">
        <v>40.229999999999997</v>
      </c>
      <c r="I10" s="22"/>
      <c r="J10" s="107">
        <f t="shared" si="0"/>
        <v>40.229999999999997</v>
      </c>
      <c r="K10" s="254">
        <f>AVERAGE(J10:J11)</f>
        <v>40.155000000000001</v>
      </c>
      <c r="L10" s="283">
        <f>RANK(K10,K7:K48,1)</f>
        <v>9</v>
      </c>
    </row>
    <row r="11" spans="1:21" s="3" customFormat="1" ht="30" customHeight="1" thickBot="1">
      <c r="A11" s="281"/>
      <c r="B11" s="260"/>
      <c r="C11" s="96" t="s">
        <v>110</v>
      </c>
      <c r="D11" s="29" t="s">
        <v>124</v>
      </c>
      <c r="E11" s="30">
        <v>75.400000000000006</v>
      </c>
      <c r="F11" s="26"/>
      <c r="G11" s="27">
        <v>1</v>
      </c>
      <c r="H11" s="28">
        <v>40.08</v>
      </c>
      <c r="I11" s="27"/>
      <c r="J11" s="25">
        <f t="shared" si="0"/>
        <v>40.08</v>
      </c>
      <c r="K11" s="255"/>
      <c r="L11" s="284"/>
    </row>
    <row r="12" spans="1:21" s="3" customFormat="1" ht="30" hidden="1" customHeight="1" thickBot="1">
      <c r="A12" s="282"/>
      <c r="B12" s="253"/>
      <c r="C12" s="99"/>
      <c r="D12" s="44"/>
      <c r="E12" s="116"/>
      <c r="F12" s="109"/>
      <c r="G12" s="82"/>
      <c r="H12" s="110"/>
      <c r="I12" s="82"/>
      <c r="J12" s="111">
        <f t="shared" si="0"/>
        <v>0</v>
      </c>
      <c r="K12" s="256"/>
      <c r="L12" s="285"/>
      <c r="P12" s="73"/>
      <c r="Q12" s="73"/>
    </row>
    <row r="13" spans="1:21" s="3" customFormat="1" ht="30" customHeight="1">
      <c r="A13" s="280">
        <v>3</v>
      </c>
      <c r="B13" s="252" t="s">
        <v>54</v>
      </c>
      <c r="C13" s="114" t="s">
        <v>42</v>
      </c>
      <c r="D13" s="20" t="s">
        <v>107</v>
      </c>
      <c r="E13" s="115"/>
      <c r="F13" s="21"/>
      <c r="G13" s="22">
        <v>2</v>
      </c>
      <c r="H13" s="23">
        <v>39.9</v>
      </c>
      <c r="I13" s="22"/>
      <c r="J13" s="107">
        <f t="shared" si="0"/>
        <v>39.9</v>
      </c>
      <c r="K13" s="254">
        <f>AVERAGE(J13:J14)</f>
        <v>39.849999999999994</v>
      </c>
      <c r="L13" s="257">
        <f>RANK(K13,K7:K48,1)</f>
        <v>7</v>
      </c>
      <c r="P13" s="73"/>
      <c r="Q13" s="73"/>
    </row>
    <row r="14" spans="1:21" s="3" customFormat="1" ht="30" customHeight="1" thickBot="1">
      <c r="A14" s="286"/>
      <c r="B14" s="251"/>
      <c r="C14" s="97" t="s">
        <v>52</v>
      </c>
      <c r="D14" s="24" t="s">
        <v>108</v>
      </c>
      <c r="E14" s="31">
        <v>70.5</v>
      </c>
      <c r="F14" s="26"/>
      <c r="G14" s="27">
        <v>3</v>
      </c>
      <c r="H14" s="28">
        <v>39.799999999999997</v>
      </c>
      <c r="I14" s="27"/>
      <c r="J14" s="25">
        <f t="shared" si="0"/>
        <v>39.799999999999997</v>
      </c>
      <c r="K14" s="255"/>
      <c r="L14" s="258"/>
      <c r="P14" s="73"/>
      <c r="Q14" s="73"/>
    </row>
    <row r="15" spans="1:21" s="3" customFormat="1" ht="30" hidden="1" customHeight="1" thickBot="1">
      <c r="A15" s="282"/>
      <c r="B15" s="253"/>
      <c r="C15" s="99"/>
      <c r="D15" s="44"/>
      <c r="E15" s="116"/>
      <c r="F15" s="109"/>
      <c r="G15" s="82"/>
      <c r="H15" s="110"/>
      <c r="I15" s="82"/>
      <c r="J15" s="111">
        <f t="shared" si="0"/>
        <v>0</v>
      </c>
      <c r="K15" s="256"/>
      <c r="L15" s="259"/>
      <c r="N15" s="73"/>
      <c r="O15" s="73"/>
      <c r="P15" s="73"/>
      <c r="Q15" s="73"/>
    </row>
    <row r="16" spans="1:21" s="3" customFormat="1" ht="30" customHeight="1">
      <c r="A16" s="252">
        <v>4</v>
      </c>
      <c r="B16" s="252" t="s">
        <v>142</v>
      </c>
      <c r="C16" s="114" t="s">
        <v>46</v>
      </c>
      <c r="D16" s="20" t="s">
        <v>145</v>
      </c>
      <c r="E16" s="115">
        <v>75.3</v>
      </c>
      <c r="F16" s="153"/>
      <c r="G16" s="22">
        <v>3</v>
      </c>
      <c r="H16" s="23">
        <v>40.18</v>
      </c>
      <c r="I16" s="22"/>
      <c r="J16" s="107">
        <f t="shared" si="0"/>
        <v>40.18</v>
      </c>
      <c r="K16" s="254">
        <f>AVERAGE(J16:J17)</f>
        <v>40.204999999999998</v>
      </c>
      <c r="L16" s="257">
        <f>RANK(K16,K7:K48,1)</f>
        <v>10</v>
      </c>
      <c r="N16" s="73"/>
      <c r="O16" s="73"/>
      <c r="P16" s="73"/>
      <c r="Q16" s="73"/>
    </row>
    <row r="17" spans="1:17" s="3" customFormat="1" ht="30" customHeight="1">
      <c r="A17" s="260"/>
      <c r="B17" s="260"/>
      <c r="C17" s="96" t="s">
        <v>157</v>
      </c>
      <c r="D17" s="29" t="s">
        <v>159</v>
      </c>
      <c r="E17" s="32">
        <v>100.7</v>
      </c>
      <c r="F17" s="101">
        <v>48</v>
      </c>
      <c r="G17" s="27">
        <v>4</v>
      </c>
      <c r="H17" s="28">
        <v>40.630000000000003</v>
      </c>
      <c r="I17" s="27">
        <v>0.4</v>
      </c>
      <c r="J17" s="25">
        <f t="shared" si="0"/>
        <v>40.230000000000004</v>
      </c>
      <c r="K17" s="255"/>
      <c r="L17" s="258"/>
      <c r="N17" s="73"/>
      <c r="O17" s="73"/>
      <c r="P17" s="73"/>
      <c r="Q17" s="73"/>
    </row>
    <row r="18" spans="1:17" s="3" customFormat="1" ht="30" customHeight="1" thickBot="1">
      <c r="A18" s="253"/>
      <c r="B18" s="253"/>
      <c r="C18" s="99" t="s">
        <v>158</v>
      </c>
      <c r="D18" s="44" t="s">
        <v>160</v>
      </c>
      <c r="E18" s="116">
        <v>77.2</v>
      </c>
      <c r="F18" s="154"/>
      <c r="G18" s="82">
        <v>33</v>
      </c>
      <c r="H18" s="110">
        <v>41.92</v>
      </c>
      <c r="I18" s="82"/>
      <c r="J18" s="111">
        <f t="shared" si="0"/>
        <v>41.92</v>
      </c>
      <c r="K18" s="256"/>
      <c r="L18" s="259"/>
      <c r="N18" s="73"/>
      <c r="O18" s="73"/>
      <c r="P18" s="73"/>
      <c r="Q18" s="73"/>
    </row>
    <row r="19" spans="1:17" s="3" customFormat="1" ht="30" customHeight="1">
      <c r="A19" s="252">
        <v>5</v>
      </c>
      <c r="B19" s="252" t="s">
        <v>53</v>
      </c>
      <c r="C19" s="114" t="s">
        <v>41</v>
      </c>
      <c r="D19" s="20" t="s">
        <v>117</v>
      </c>
      <c r="E19" s="107">
        <v>77.5</v>
      </c>
      <c r="F19" s="21"/>
      <c r="G19" s="22">
        <v>4</v>
      </c>
      <c r="H19" s="23">
        <v>39.9</v>
      </c>
      <c r="I19" s="22"/>
      <c r="J19" s="107">
        <f t="shared" si="0"/>
        <v>39.9</v>
      </c>
      <c r="K19" s="254">
        <f>AVERAGE(J19:J20)</f>
        <v>39.729999999999997</v>
      </c>
      <c r="L19" s="257">
        <f>RANK(K19,K7:K48,1)</f>
        <v>5</v>
      </c>
      <c r="N19" s="73"/>
      <c r="O19" s="73"/>
      <c r="P19" s="73"/>
      <c r="Q19" s="73"/>
    </row>
    <row r="20" spans="1:17" s="3" customFormat="1" ht="30" customHeight="1" thickBot="1">
      <c r="A20" s="260"/>
      <c r="B20" s="251"/>
      <c r="C20" s="97" t="s">
        <v>55</v>
      </c>
      <c r="D20" s="24" t="s">
        <v>143</v>
      </c>
      <c r="E20" s="25">
        <v>85.2</v>
      </c>
      <c r="F20" s="26">
        <v>12</v>
      </c>
      <c r="G20" s="27">
        <v>5</v>
      </c>
      <c r="H20" s="28">
        <v>39.659999999999997</v>
      </c>
      <c r="I20" s="27">
        <v>0.1</v>
      </c>
      <c r="J20" s="25">
        <f t="shared" si="0"/>
        <v>39.559999999999995</v>
      </c>
      <c r="K20" s="255"/>
      <c r="L20" s="258"/>
      <c r="N20" s="73"/>
      <c r="O20" s="73"/>
      <c r="P20" s="73"/>
      <c r="Q20" s="73"/>
    </row>
    <row r="21" spans="1:17" s="3" customFormat="1" ht="30" hidden="1" customHeight="1" thickBot="1">
      <c r="A21" s="253"/>
      <c r="B21" s="253"/>
      <c r="C21" s="99"/>
      <c r="D21" s="44"/>
      <c r="E21" s="111"/>
      <c r="F21" s="109"/>
      <c r="G21" s="82"/>
      <c r="H21" s="110"/>
      <c r="I21" s="82"/>
      <c r="J21" s="111">
        <f t="shared" si="0"/>
        <v>0</v>
      </c>
      <c r="K21" s="256"/>
      <c r="L21" s="259"/>
      <c r="N21" s="86"/>
      <c r="O21" s="1"/>
      <c r="P21" s="73"/>
      <c r="Q21" s="73"/>
    </row>
    <row r="22" spans="1:17" ht="29.25" customHeight="1">
      <c r="A22" s="252">
        <v>6</v>
      </c>
      <c r="B22" s="280" t="s">
        <v>128</v>
      </c>
      <c r="C22" s="155" t="s">
        <v>129</v>
      </c>
      <c r="D22" s="118" t="s">
        <v>132</v>
      </c>
      <c r="E22" s="118" t="s">
        <v>131</v>
      </c>
      <c r="F22" s="119">
        <v>12</v>
      </c>
      <c r="G22" s="120">
        <v>6</v>
      </c>
      <c r="H22" s="121">
        <v>40.42</v>
      </c>
      <c r="I22" s="22">
        <v>0.1</v>
      </c>
      <c r="J22" s="107">
        <f t="shared" si="0"/>
        <v>40.32</v>
      </c>
      <c r="K22" s="254">
        <f>AVERAGE(J22:J23)</f>
        <v>40.234999999999999</v>
      </c>
      <c r="L22" s="257">
        <f>RANK(K22,K7:K48,1)</f>
        <v>11</v>
      </c>
      <c r="M22" s="3"/>
      <c r="P22" s="38"/>
    </row>
    <row r="23" spans="1:17" ht="29.25" customHeight="1" thickBot="1">
      <c r="A23" s="251"/>
      <c r="B23" s="281"/>
      <c r="C23" s="156" t="s">
        <v>130</v>
      </c>
      <c r="D23" s="37" t="s">
        <v>133</v>
      </c>
      <c r="E23" s="37" t="s">
        <v>134</v>
      </c>
      <c r="F23" s="34"/>
      <c r="G23" s="35">
        <v>5</v>
      </c>
      <c r="H23" s="36">
        <v>40.15</v>
      </c>
      <c r="I23" s="27"/>
      <c r="J23" s="25">
        <f t="shared" si="0"/>
        <v>40.15</v>
      </c>
      <c r="K23" s="255"/>
      <c r="L23" s="258"/>
      <c r="M23" s="3"/>
      <c r="P23" s="38"/>
    </row>
    <row r="24" spans="1:17" ht="29.25" hidden="1" customHeight="1" thickBot="1">
      <c r="A24" s="253"/>
      <c r="B24" s="282"/>
      <c r="C24" s="157"/>
      <c r="D24" s="45"/>
      <c r="E24" s="45"/>
      <c r="F24" s="122"/>
      <c r="G24" s="46"/>
      <c r="H24" s="47"/>
      <c r="I24" s="82"/>
      <c r="J24" s="111"/>
      <c r="K24" s="256"/>
      <c r="L24" s="259"/>
      <c r="M24" s="3"/>
      <c r="P24" s="38"/>
    </row>
    <row r="25" spans="1:17" ht="29.25" customHeight="1">
      <c r="A25" s="252">
        <v>7</v>
      </c>
      <c r="B25" s="252" t="s">
        <v>118</v>
      </c>
      <c r="C25" s="114" t="s">
        <v>39</v>
      </c>
      <c r="D25" s="20" t="s">
        <v>149</v>
      </c>
      <c r="E25" s="118" t="s">
        <v>148</v>
      </c>
      <c r="F25" s="119"/>
      <c r="G25" s="120">
        <v>6</v>
      </c>
      <c r="H25" s="121">
        <v>39.700000000000003</v>
      </c>
      <c r="I25" s="22"/>
      <c r="J25" s="107">
        <f t="shared" si="0"/>
        <v>39.700000000000003</v>
      </c>
      <c r="K25" s="254">
        <f t="shared" ref="K25" si="1">AVERAGE(J25:J26)</f>
        <v>39.67</v>
      </c>
      <c r="L25" s="257">
        <f>RANK(K25,K7:K48,1)</f>
        <v>4</v>
      </c>
      <c r="M25" s="3"/>
    </row>
    <row r="26" spans="1:17" ht="29.25" customHeight="1" thickBot="1">
      <c r="A26" s="260"/>
      <c r="B26" s="251"/>
      <c r="C26" s="97" t="s">
        <v>119</v>
      </c>
      <c r="D26" s="24" t="s">
        <v>150</v>
      </c>
      <c r="E26" s="33" t="s">
        <v>153</v>
      </c>
      <c r="F26" s="34"/>
      <c r="G26" s="35">
        <v>7</v>
      </c>
      <c r="H26" s="36">
        <v>39.64</v>
      </c>
      <c r="I26" s="27"/>
      <c r="J26" s="25">
        <f t="shared" si="0"/>
        <v>39.64</v>
      </c>
      <c r="K26" s="255"/>
      <c r="L26" s="258"/>
      <c r="M26" s="3"/>
    </row>
    <row r="27" spans="1:17" ht="29.25" hidden="1" customHeight="1" thickBot="1">
      <c r="A27" s="253"/>
      <c r="B27" s="253"/>
      <c r="C27" s="99"/>
      <c r="D27" s="44"/>
      <c r="E27" s="45"/>
      <c r="F27" s="122"/>
      <c r="G27" s="46"/>
      <c r="H27" s="47"/>
      <c r="I27" s="82"/>
      <c r="J27" s="111">
        <f t="shared" si="0"/>
        <v>0</v>
      </c>
      <c r="K27" s="256"/>
      <c r="L27" s="259"/>
      <c r="M27" s="3"/>
    </row>
    <row r="28" spans="1:17" ht="29.25" customHeight="1">
      <c r="A28" s="252">
        <v>8</v>
      </c>
      <c r="B28" s="280" t="s">
        <v>111</v>
      </c>
      <c r="C28" s="114" t="s">
        <v>57</v>
      </c>
      <c r="D28" s="20" t="s">
        <v>122</v>
      </c>
      <c r="E28" s="118" t="s">
        <v>121</v>
      </c>
      <c r="F28" s="119">
        <v>42</v>
      </c>
      <c r="G28" s="120">
        <v>4</v>
      </c>
      <c r="H28" s="121">
        <v>40.770000000000003</v>
      </c>
      <c r="I28" s="22">
        <v>0.35</v>
      </c>
      <c r="J28" s="107">
        <f t="shared" si="0"/>
        <v>40.42</v>
      </c>
      <c r="K28" s="254">
        <f>AVERAGE(J28:J29)</f>
        <v>40.36</v>
      </c>
      <c r="L28" s="257">
        <f>RANK(K28,K7:K48,1)</f>
        <v>12</v>
      </c>
      <c r="M28" s="3"/>
    </row>
    <row r="29" spans="1:17" ht="29.25" customHeight="1" thickBot="1">
      <c r="A29" s="260"/>
      <c r="B29" s="286"/>
      <c r="C29" s="97" t="s">
        <v>112</v>
      </c>
      <c r="D29" s="24" t="s">
        <v>123</v>
      </c>
      <c r="E29" s="33" t="s">
        <v>162</v>
      </c>
      <c r="F29" s="69"/>
      <c r="G29" s="35">
        <v>3</v>
      </c>
      <c r="H29" s="36">
        <v>40.299999999999997</v>
      </c>
      <c r="I29" s="27"/>
      <c r="J29" s="25">
        <f t="shared" si="0"/>
        <v>40.299999999999997</v>
      </c>
      <c r="K29" s="255"/>
      <c r="L29" s="258"/>
      <c r="M29" s="3"/>
    </row>
    <row r="30" spans="1:17" ht="27" hidden="1" customHeight="1" thickBot="1">
      <c r="A30" s="253"/>
      <c r="B30" s="282"/>
      <c r="C30" s="98"/>
      <c r="D30" s="39"/>
      <c r="E30" s="40"/>
      <c r="F30" s="41"/>
      <c r="G30" s="42"/>
      <c r="H30" s="43"/>
      <c r="I30" s="112"/>
      <c r="J30" s="111">
        <f t="shared" si="0"/>
        <v>0</v>
      </c>
      <c r="K30" s="256"/>
      <c r="L30" s="262"/>
      <c r="M30" s="3"/>
    </row>
    <row r="31" spans="1:17" ht="35.25" customHeight="1">
      <c r="A31" s="252">
        <v>9</v>
      </c>
      <c r="B31" s="287" t="s">
        <v>113</v>
      </c>
      <c r="C31" s="94" t="s">
        <v>114</v>
      </c>
      <c r="D31" s="20" t="s">
        <v>116</v>
      </c>
      <c r="E31" s="79">
        <v>81.2</v>
      </c>
      <c r="F31" s="87"/>
      <c r="G31" s="80">
        <v>9</v>
      </c>
      <c r="H31" s="81">
        <v>39.79</v>
      </c>
      <c r="I31" s="22"/>
      <c r="J31" s="107">
        <f t="shared" si="0"/>
        <v>39.79</v>
      </c>
      <c r="K31" s="254">
        <f>AVERAGE(J31:J32)</f>
        <v>39.634999999999998</v>
      </c>
      <c r="L31" s="257">
        <f>RANK(K31,K7:K48,1)</f>
        <v>2</v>
      </c>
      <c r="M31" s="3"/>
    </row>
    <row r="32" spans="1:17" ht="35.25" customHeight="1" thickBot="1">
      <c r="A32" s="251"/>
      <c r="B32" s="288"/>
      <c r="C32" s="95" t="s">
        <v>59</v>
      </c>
      <c r="D32" s="24" t="s">
        <v>115</v>
      </c>
      <c r="E32" s="92">
        <v>90.9</v>
      </c>
      <c r="F32" s="88">
        <v>24</v>
      </c>
      <c r="G32" s="93">
        <v>7</v>
      </c>
      <c r="H32" s="74">
        <v>39.68</v>
      </c>
      <c r="I32" s="27">
        <v>0.2</v>
      </c>
      <c r="J32" s="25">
        <f t="shared" si="0"/>
        <v>39.479999999999997</v>
      </c>
      <c r="K32" s="255"/>
      <c r="L32" s="258"/>
      <c r="M32" s="3"/>
    </row>
    <row r="33" spans="1:16" ht="33.75" hidden="1" customHeight="1" thickBot="1">
      <c r="A33" s="253"/>
      <c r="B33" s="289"/>
      <c r="C33" s="108"/>
      <c r="D33" s="44"/>
      <c r="E33" s="132"/>
      <c r="F33" s="133"/>
      <c r="G33" s="134"/>
      <c r="H33" s="132"/>
      <c r="I33" s="82"/>
      <c r="J33" s="111">
        <f t="shared" si="0"/>
        <v>0</v>
      </c>
      <c r="K33" s="256"/>
      <c r="L33" s="259"/>
      <c r="M33" s="3"/>
    </row>
    <row r="34" spans="1:16" ht="29.25" customHeight="1">
      <c r="A34" s="252">
        <v>10</v>
      </c>
      <c r="B34" s="252" t="s">
        <v>137</v>
      </c>
      <c r="C34" s="114" t="s">
        <v>40</v>
      </c>
      <c r="D34" s="20" t="s">
        <v>138</v>
      </c>
      <c r="E34" s="118"/>
      <c r="F34" s="119"/>
      <c r="G34" s="120">
        <v>10</v>
      </c>
      <c r="H34" s="121">
        <v>39.93</v>
      </c>
      <c r="I34" s="22"/>
      <c r="J34" s="107">
        <f t="shared" ref="J34:J35" si="2">H34-I34</f>
        <v>39.93</v>
      </c>
      <c r="K34" s="254">
        <f>AVERAGE(J34:J35)</f>
        <v>39.885000000000005</v>
      </c>
      <c r="L34" s="257">
        <f>RANK(K34,K7:K48,1)</f>
        <v>8</v>
      </c>
      <c r="M34" s="3"/>
      <c r="P34" s="38"/>
    </row>
    <row r="35" spans="1:16" ht="29.25" customHeight="1" thickBot="1">
      <c r="A35" s="260"/>
      <c r="B35" s="260"/>
      <c r="C35" s="96" t="s">
        <v>45</v>
      </c>
      <c r="D35" s="29" t="s">
        <v>139</v>
      </c>
      <c r="E35" s="37" t="s">
        <v>146</v>
      </c>
      <c r="F35" s="34"/>
      <c r="G35" s="35">
        <v>9</v>
      </c>
      <c r="H35" s="36">
        <v>39.840000000000003</v>
      </c>
      <c r="I35" s="27"/>
      <c r="J35" s="25">
        <f t="shared" si="2"/>
        <v>39.840000000000003</v>
      </c>
      <c r="K35" s="255"/>
      <c r="L35" s="258"/>
      <c r="M35" s="3"/>
      <c r="P35" s="38"/>
    </row>
    <row r="36" spans="1:16" ht="29.25" hidden="1" customHeight="1" thickBot="1">
      <c r="A36" s="253"/>
      <c r="B36" s="253"/>
      <c r="C36" s="99"/>
      <c r="D36" s="44"/>
      <c r="E36" s="45"/>
      <c r="F36" s="122"/>
      <c r="G36" s="46"/>
      <c r="H36" s="47"/>
      <c r="I36" s="82"/>
      <c r="J36" s="111"/>
      <c r="K36" s="256"/>
      <c r="L36" s="259"/>
      <c r="M36" s="3"/>
      <c r="P36" s="38"/>
    </row>
    <row r="37" spans="1:16" ht="29.25" customHeight="1">
      <c r="A37" s="252">
        <v>11</v>
      </c>
      <c r="B37" s="252" t="s">
        <v>140</v>
      </c>
      <c r="C37" s="114" t="s">
        <v>44</v>
      </c>
      <c r="D37" s="20" t="s">
        <v>152</v>
      </c>
      <c r="E37" s="118"/>
      <c r="F37" s="119"/>
      <c r="G37" s="120">
        <v>13</v>
      </c>
      <c r="H37" s="121">
        <v>39.630000000000003</v>
      </c>
      <c r="I37" s="22"/>
      <c r="J37" s="107">
        <f t="shared" ref="J37:J42" si="3">H37-I37</f>
        <v>39.630000000000003</v>
      </c>
      <c r="K37" s="254">
        <f>AVERAGE(J37:J38)</f>
        <v>39.665000000000006</v>
      </c>
      <c r="L37" s="257">
        <f>RANK(K37,K7:K48,1)</f>
        <v>3</v>
      </c>
      <c r="M37" s="3"/>
    </row>
    <row r="38" spans="1:16" ht="29.25" customHeight="1" thickBot="1">
      <c r="A38" s="260"/>
      <c r="B38" s="251"/>
      <c r="C38" s="97" t="s">
        <v>141</v>
      </c>
      <c r="D38" s="24" t="s">
        <v>151</v>
      </c>
      <c r="E38" s="33" t="s">
        <v>147</v>
      </c>
      <c r="F38" s="34"/>
      <c r="G38" s="35">
        <v>10</v>
      </c>
      <c r="H38" s="36">
        <v>39.700000000000003</v>
      </c>
      <c r="I38" s="27"/>
      <c r="J38" s="25">
        <f t="shared" si="3"/>
        <v>39.700000000000003</v>
      </c>
      <c r="K38" s="255"/>
      <c r="L38" s="258"/>
      <c r="M38" s="3"/>
    </row>
    <row r="39" spans="1:16" ht="29.25" hidden="1" customHeight="1" thickBot="1">
      <c r="A39" s="251"/>
      <c r="B39" s="261"/>
      <c r="C39" s="98"/>
      <c r="D39" s="39"/>
      <c r="E39" s="40"/>
      <c r="F39" s="117"/>
      <c r="G39" s="42"/>
      <c r="H39" s="43"/>
      <c r="I39" s="112"/>
      <c r="J39" s="113">
        <f t="shared" si="3"/>
        <v>0</v>
      </c>
      <c r="K39" s="256"/>
      <c r="L39" s="262"/>
      <c r="M39" s="3"/>
    </row>
    <row r="40" spans="1:16" ht="29.25" customHeight="1">
      <c r="A40" s="251">
        <v>12</v>
      </c>
      <c r="B40" s="252" t="s">
        <v>100</v>
      </c>
      <c r="C40" s="114" t="s">
        <v>101</v>
      </c>
      <c r="D40" s="20" t="s">
        <v>104</v>
      </c>
      <c r="E40" s="118" t="s">
        <v>120</v>
      </c>
      <c r="F40" s="119"/>
      <c r="G40" s="120">
        <v>13</v>
      </c>
      <c r="H40" s="121">
        <v>40.72</v>
      </c>
      <c r="I40" s="22"/>
      <c r="J40" s="107">
        <f t="shared" si="3"/>
        <v>40.72</v>
      </c>
      <c r="K40" s="254">
        <f>AVERAGE(J40:J41)</f>
        <v>41.114999999999995</v>
      </c>
      <c r="L40" s="257">
        <f>RANK(K40,K7:K48,1)</f>
        <v>14</v>
      </c>
      <c r="M40" s="3"/>
    </row>
    <row r="41" spans="1:16" ht="29.25" customHeight="1" thickBot="1">
      <c r="A41" s="251"/>
      <c r="B41" s="251"/>
      <c r="C41" s="99" t="s">
        <v>103</v>
      </c>
      <c r="D41" s="44" t="s">
        <v>106</v>
      </c>
      <c r="E41" s="45" t="s">
        <v>127</v>
      </c>
      <c r="F41" s="151">
        <v>30</v>
      </c>
      <c r="G41" s="46">
        <v>33</v>
      </c>
      <c r="H41" s="47">
        <v>41.51</v>
      </c>
      <c r="I41" s="27"/>
      <c r="J41" s="25">
        <f t="shared" si="3"/>
        <v>41.51</v>
      </c>
      <c r="K41" s="255"/>
      <c r="L41" s="258"/>
      <c r="M41" s="3"/>
    </row>
    <row r="42" spans="1:16" ht="27" customHeight="1" thickBot="1">
      <c r="A42" s="251"/>
      <c r="B42" s="253"/>
      <c r="C42" s="97" t="s">
        <v>102</v>
      </c>
      <c r="D42" s="24" t="s">
        <v>105</v>
      </c>
      <c r="E42" s="33"/>
      <c r="F42" s="69"/>
      <c r="G42" s="35">
        <v>69</v>
      </c>
      <c r="H42" s="36">
        <v>40.74</v>
      </c>
      <c r="I42" s="82"/>
      <c r="J42" s="111">
        <f t="shared" si="3"/>
        <v>40.74</v>
      </c>
      <c r="K42" s="256"/>
      <c r="L42" s="259"/>
      <c r="M42" s="3"/>
    </row>
    <row r="43" spans="1:16" ht="21">
      <c r="A43" s="251">
        <v>13</v>
      </c>
      <c r="B43" s="252" t="s">
        <v>154</v>
      </c>
      <c r="C43" s="114" t="s">
        <v>49</v>
      </c>
      <c r="D43" s="20" t="s">
        <v>155</v>
      </c>
      <c r="E43" s="118"/>
      <c r="F43" s="119"/>
      <c r="G43" s="120">
        <v>69</v>
      </c>
      <c r="H43" s="121">
        <v>39.909999999999997</v>
      </c>
      <c r="I43" s="22"/>
      <c r="J43" s="107">
        <f t="shared" ref="J43:J45" si="4">H43-I43</f>
        <v>39.909999999999997</v>
      </c>
      <c r="K43" s="254">
        <f>AVERAGE(J43:J44)</f>
        <v>40.5</v>
      </c>
      <c r="L43" s="257">
        <f>RANK(K43,K7:K48,1)</f>
        <v>13</v>
      </c>
    </row>
    <row r="44" spans="1:16" ht="21.75" thickBot="1">
      <c r="A44" s="251"/>
      <c r="B44" s="251"/>
      <c r="C44" s="97" t="s">
        <v>58</v>
      </c>
      <c r="D44" s="24" t="s">
        <v>156</v>
      </c>
      <c r="E44" s="33" t="s">
        <v>161</v>
      </c>
      <c r="F44" s="69"/>
      <c r="G44" s="35">
        <v>33</v>
      </c>
      <c r="H44" s="36">
        <v>41.09</v>
      </c>
      <c r="I44" s="27"/>
      <c r="J44" s="25">
        <f t="shared" si="4"/>
        <v>41.09</v>
      </c>
      <c r="K44" s="255"/>
      <c r="L44" s="258"/>
    </row>
    <row r="45" spans="1:16" ht="21.75" hidden="1" thickBot="1">
      <c r="A45" s="261"/>
      <c r="B45" s="261"/>
      <c r="C45" s="98"/>
      <c r="D45" s="39"/>
      <c r="E45" s="40"/>
      <c r="F45" s="41"/>
      <c r="G45" s="42"/>
      <c r="H45" s="43"/>
      <c r="I45" s="112"/>
      <c r="J45" s="113">
        <f t="shared" si="4"/>
        <v>0</v>
      </c>
      <c r="K45" s="290"/>
      <c r="L45" s="262"/>
    </row>
    <row r="46" spans="1:16" ht="21">
      <c r="A46" s="252">
        <v>14</v>
      </c>
      <c r="B46" s="252" t="s">
        <v>167</v>
      </c>
      <c r="C46" s="114" t="s">
        <v>168</v>
      </c>
      <c r="D46" s="20" t="s">
        <v>166</v>
      </c>
      <c r="E46" s="118"/>
      <c r="F46" s="119"/>
      <c r="G46" s="120">
        <v>1</v>
      </c>
      <c r="H46" s="121">
        <v>39.49</v>
      </c>
      <c r="I46" s="22"/>
      <c r="J46" s="107">
        <f t="shared" ref="J46:J48" si="5">H46-I46</f>
        <v>39.49</v>
      </c>
      <c r="K46" s="254">
        <f>AVERAGE(J46:J47)</f>
        <v>39.57</v>
      </c>
      <c r="L46" s="257">
        <f>RANK(K46,K7:K48,1)</f>
        <v>1</v>
      </c>
    </row>
    <row r="47" spans="1:16" ht="21">
      <c r="A47" s="251"/>
      <c r="B47" s="251"/>
      <c r="C47" s="97" t="s">
        <v>163</v>
      </c>
      <c r="D47" s="24" t="s">
        <v>165</v>
      </c>
      <c r="E47" s="33" t="s">
        <v>164</v>
      </c>
      <c r="F47" s="69"/>
      <c r="G47" s="35">
        <v>69</v>
      </c>
      <c r="H47" s="36">
        <v>39.65</v>
      </c>
      <c r="I47" s="27"/>
      <c r="J47" s="25">
        <f t="shared" si="5"/>
        <v>39.65</v>
      </c>
      <c r="K47" s="255"/>
      <c r="L47" s="258"/>
    </row>
    <row r="48" spans="1:16" ht="21.75" hidden="1" thickBot="1">
      <c r="A48" s="253"/>
      <c r="B48" s="253"/>
      <c r="C48" s="99"/>
      <c r="D48" s="44"/>
      <c r="E48" s="45"/>
      <c r="F48" s="151"/>
      <c r="G48" s="46"/>
      <c r="H48" s="47"/>
      <c r="I48" s="82"/>
      <c r="J48" s="111">
        <f t="shared" si="5"/>
        <v>0</v>
      </c>
      <c r="K48" s="256"/>
      <c r="L48" s="259"/>
    </row>
  </sheetData>
  <mergeCells count="65">
    <mergeCell ref="A43:A45"/>
    <mergeCell ref="B43:B45"/>
    <mergeCell ref="K43:K45"/>
    <mergeCell ref="L43:L45"/>
    <mergeCell ref="A46:A48"/>
    <mergeCell ref="B46:B48"/>
    <mergeCell ref="K46:K48"/>
    <mergeCell ref="L46:L48"/>
    <mergeCell ref="A25:A27"/>
    <mergeCell ref="B25:B27"/>
    <mergeCell ref="K25:K27"/>
    <mergeCell ref="L25:L27"/>
    <mergeCell ref="A31:A33"/>
    <mergeCell ref="B31:B33"/>
    <mergeCell ref="K31:K33"/>
    <mergeCell ref="L31:L33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40:A42"/>
    <mergeCell ref="B40:B42"/>
    <mergeCell ref="K40:K42"/>
    <mergeCell ref="L40:L42"/>
    <mergeCell ref="A34:A36"/>
    <mergeCell ref="B34:B36"/>
    <mergeCell ref="K34:K36"/>
    <mergeCell ref="L34:L36"/>
    <mergeCell ref="A37:A39"/>
    <mergeCell ref="B37:B39"/>
    <mergeCell ref="K37:K39"/>
    <mergeCell ref="L37:L39"/>
  </mergeCells>
  <phoneticPr fontId="31" type="noConversion"/>
  <pageMargins left="0.31496062992125984" right="0.31496062992125984" top="0.15748031496062992" bottom="0.11811023622047245" header="0.31496062992125984" footer="0.31496062992125984"/>
  <pageSetup paperSize="9" scale="43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Q85"/>
  <sheetViews>
    <sheetView zoomScale="90" zoomScaleNormal="90" workbookViewId="0">
      <selection activeCell="H17" sqref="H17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7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7" ht="7.5" customHeight="1" thickBot="1"/>
    <row r="4" spans="1:17" ht="18" thickBot="1">
      <c r="A4" s="309" t="s">
        <v>178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7" ht="7.5" customHeight="1" thickBot="1"/>
    <row r="6" spans="1:17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7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7" s="3" customFormat="1" ht="30" customHeight="1" thickBot="1">
      <c r="A8" s="173">
        <v>1</v>
      </c>
      <c r="B8" s="180" t="s">
        <v>56</v>
      </c>
      <c r="C8" s="176" t="s">
        <v>79</v>
      </c>
      <c r="D8" s="222">
        <f>COUNTA(C22:C86)</f>
        <v>35</v>
      </c>
      <c r="E8" s="184">
        <f>COUNTA(C22:C86)</f>
        <v>35</v>
      </c>
      <c r="F8" s="135">
        <f>MIN(C22:C85)</f>
        <v>39.14</v>
      </c>
      <c r="G8" s="347">
        <f>AVERAGE(C22:C88)</f>
        <v>40.169428571428575</v>
      </c>
      <c r="H8" s="162">
        <v>2</v>
      </c>
      <c r="I8" s="189">
        <f>G8-F8</f>
        <v>1.0294285714285749</v>
      </c>
      <c r="J8" s="195">
        <v>1.6770833333333332E-2</v>
      </c>
      <c r="K8" s="202">
        <f>J8</f>
        <v>1.6770833333333332E-2</v>
      </c>
      <c r="L8" s="203">
        <f>K8</f>
        <v>1.6770833333333332E-2</v>
      </c>
      <c r="M8" s="220" t="s">
        <v>256</v>
      </c>
      <c r="N8" s="163"/>
      <c r="O8" s="160"/>
      <c r="P8" s="50"/>
    </row>
    <row r="9" spans="1:17" s="3" customFormat="1" ht="30" customHeight="1">
      <c r="A9" s="315">
        <v>2</v>
      </c>
      <c r="B9" s="313" t="s">
        <v>44</v>
      </c>
      <c r="C9" s="348">
        <v>2</v>
      </c>
      <c r="D9" s="350">
        <f>COUNTA(D22:D86)+D8+1</f>
        <v>80</v>
      </c>
      <c r="E9" s="185">
        <f>COUNTA(D21:D39)+1</f>
        <v>20</v>
      </c>
      <c r="F9" s="190">
        <f>MIN(D22:D39)</f>
        <v>39.700000000000003</v>
      </c>
      <c r="G9" s="78">
        <f>AVERAGE(D22:D39)</f>
        <v>40.102222222222217</v>
      </c>
      <c r="H9" s="349">
        <v>1</v>
      </c>
      <c r="I9" s="191">
        <f>G9-F9</f>
        <v>0.40222222222221404</v>
      </c>
      <c r="J9" s="322">
        <v>3.9884259259259258E-2</v>
      </c>
      <c r="K9" s="352">
        <f>J9-J8</f>
        <v>2.3113425925925926E-2</v>
      </c>
      <c r="L9" s="320">
        <f>K9</f>
        <v>2.3113425925925926E-2</v>
      </c>
      <c r="M9" s="319" t="s">
        <v>257</v>
      </c>
      <c r="N9" s="317" t="s">
        <v>276</v>
      </c>
      <c r="O9" s="362" t="s">
        <v>277</v>
      </c>
      <c r="P9" s="50"/>
    </row>
    <row r="10" spans="1:17" s="3" customFormat="1" ht="30" customHeight="1">
      <c r="A10" s="316"/>
      <c r="B10" s="314"/>
      <c r="C10" s="177">
        <v>33</v>
      </c>
      <c r="D10" s="351"/>
      <c r="E10" s="224">
        <f>COUNTA(D40:D86)+1</f>
        <v>27</v>
      </c>
      <c r="F10" s="190">
        <f>MIN(D41:D85)</f>
        <v>39.71</v>
      </c>
      <c r="G10" s="78">
        <f>AVERAGE(D41:D87)</f>
        <v>39.960399999999993</v>
      </c>
      <c r="H10" s="49">
        <v>3</v>
      </c>
      <c r="I10" s="191">
        <f>G10-F10</f>
        <v>0.25039999999999196</v>
      </c>
      <c r="J10" s="323"/>
      <c r="K10" s="353"/>
      <c r="L10" s="321"/>
      <c r="M10" s="354"/>
      <c r="N10" s="361"/>
      <c r="O10" s="362"/>
      <c r="P10" s="50"/>
      <c r="Q10" s="341"/>
    </row>
    <row r="11" spans="1:17" s="3" customFormat="1" ht="30" customHeight="1" thickBot="1">
      <c r="A11" s="174">
        <v>3</v>
      </c>
      <c r="B11" s="181" t="s">
        <v>56</v>
      </c>
      <c r="C11" s="177" t="s">
        <v>80</v>
      </c>
      <c r="D11" s="51">
        <f>COUNTA(E22:E86)+D9+1</f>
        <v>145</v>
      </c>
      <c r="E11" s="185">
        <f>COUNTA(E22:E86)+1</f>
        <v>65</v>
      </c>
      <c r="F11" s="226">
        <f>MIN(E22:E87)</f>
        <v>39.369999999999997</v>
      </c>
      <c r="G11" s="77">
        <f>AVERAGE(E22:E88)</f>
        <v>39.577343750000004</v>
      </c>
      <c r="H11" s="49">
        <v>12</v>
      </c>
      <c r="I11" s="191">
        <f t="shared" ref="I11:I16" si="0">G11-F11</f>
        <v>0.20734375000000682</v>
      </c>
      <c r="J11" s="196">
        <v>7.0451388888888897E-2</v>
      </c>
      <c r="K11" s="204">
        <f>J11-J9</f>
        <v>3.0567129629629639E-2</v>
      </c>
      <c r="L11" s="205">
        <f>K11+L8</f>
        <v>4.7337962962962971E-2</v>
      </c>
      <c r="M11" s="221" t="s">
        <v>258</v>
      </c>
      <c r="N11" s="361"/>
      <c r="O11" s="362"/>
      <c r="P11" s="50"/>
    </row>
    <row r="12" spans="1:17" s="3" customFormat="1" ht="30" customHeight="1" thickBot="1">
      <c r="A12" s="174">
        <v>4</v>
      </c>
      <c r="B12" s="219" t="s">
        <v>44</v>
      </c>
      <c r="C12" s="177" t="s">
        <v>85</v>
      </c>
      <c r="D12" s="51">
        <f>COUNTA(F22:F86)+D11+1</f>
        <v>181</v>
      </c>
      <c r="E12" s="185">
        <f>COUNTA(F22:F86)+1</f>
        <v>36</v>
      </c>
      <c r="F12" s="236">
        <f>MIN(F22:F87)</f>
        <v>39.630000000000003</v>
      </c>
      <c r="G12" s="130">
        <f>AVERAGE(F22:F87)</f>
        <v>39.897714285714294</v>
      </c>
      <c r="H12" s="49">
        <v>5</v>
      </c>
      <c r="I12" s="191">
        <f t="shared" si="0"/>
        <v>0.26771428571429112</v>
      </c>
      <c r="J12" s="196">
        <v>8.7881944444444457E-2</v>
      </c>
      <c r="K12" s="204">
        <f>J12-J11</f>
        <v>1.743055555555556E-2</v>
      </c>
      <c r="L12" s="205">
        <f>K12+L9</f>
        <v>4.0543981481481486E-2</v>
      </c>
      <c r="M12" s="221" t="s">
        <v>275</v>
      </c>
      <c r="N12" s="318"/>
      <c r="O12" s="362"/>
      <c r="P12" s="50"/>
    </row>
    <row r="13" spans="1:17" s="3" customFormat="1" ht="30" customHeight="1" thickBot="1">
      <c r="A13" s="174">
        <v>5</v>
      </c>
      <c r="B13" s="235" t="s">
        <v>56</v>
      </c>
      <c r="C13" s="178" t="s">
        <v>91</v>
      </c>
      <c r="D13" s="51">
        <f>COUNTA(G22:G86)+D12+1</f>
        <v>209</v>
      </c>
      <c r="E13" s="185">
        <f>COUNTA(G22:G86)+1</f>
        <v>28</v>
      </c>
      <c r="F13" s="233">
        <f>MIN(G22:G87)</f>
        <v>39.44</v>
      </c>
      <c r="G13" s="77">
        <f>AVERAGE(G22:G887)</f>
        <v>39.650740740740737</v>
      </c>
      <c r="H13" s="49">
        <v>5</v>
      </c>
      <c r="I13" s="191">
        <f t="shared" si="0"/>
        <v>0.21074074074073934</v>
      </c>
      <c r="J13" s="196">
        <v>0.10123842592592593</v>
      </c>
      <c r="K13" s="204">
        <f>J13-J12</f>
        <v>1.3356481481481469E-2</v>
      </c>
      <c r="L13" s="205">
        <f t="shared" ref="L13:L16" si="1">K13+L11</f>
        <v>6.069444444444444E-2</v>
      </c>
      <c r="M13" s="221" t="s">
        <v>267</v>
      </c>
      <c r="N13" s="165" t="s">
        <v>86</v>
      </c>
      <c r="O13" s="342" t="s">
        <v>232</v>
      </c>
    </row>
    <row r="14" spans="1:17" s="3" customFormat="1" ht="30" customHeight="1" thickBot="1">
      <c r="A14" s="174">
        <v>6</v>
      </c>
      <c r="B14" s="235" t="s">
        <v>44</v>
      </c>
      <c r="C14" s="178" t="s">
        <v>79</v>
      </c>
      <c r="D14" s="51">
        <f>COUNTA(H22:H86)+D13+1</f>
        <v>267</v>
      </c>
      <c r="E14" s="185">
        <f>COUNTA(H22:H86)+1</f>
        <v>58</v>
      </c>
      <c r="F14" s="138">
        <f>MIN(H22:H87)</f>
        <v>39.46</v>
      </c>
      <c r="G14" s="130">
        <f>AVERAGE(H22:H87)</f>
        <v>39.675964912280705</v>
      </c>
      <c r="H14" s="49">
        <v>5</v>
      </c>
      <c r="I14" s="191">
        <f>G14-F14</f>
        <v>0.21596491228070391</v>
      </c>
      <c r="J14" s="196">
        <v>0.12998842592592594</v>
      </c>
      <c r="K14" s="204">
        <f t="shared" ref="K14:K16" si="2">J14-J13</f>
        <v>2.8750000000000012E-2</v>
      </c>
      <c r="L14" s="205">
        <f t="shared" si="1"/>
        <v>6.9293981481481498E-2</v>
      </c>
      <c r="M14" s="221" t="s">
        <v>266</v>
      </c>
      <c r="N14" s="164"/>
      <c r="O14" s="129"/>
    </row>
    <row r="15" spans="1:17" s="3" customFormat="1" ht="30" customHeight="1">
      <c r="A15" s="174">
        <v>7</v>
      </c>
      <c r="B15" s="235" t="s">
        <v>56</v>
      </c>
      <c r="C15" s="178" t="s">
        <v>78</v>
      </c>
      <c r="D15" s="51">
        <f>COUNTA(I22:I86)+D14+1</f>
        <v>319</v>
      </c>
      <c r="E15" s="185">
        <f>COUNTA(I22:I86)+1</f>
        <v>52</v>
      </c>
      <c r="F15" s="227">
        <f>MIN(I22:I87)</f>
        <v>39.43</v>
      </c>
      <c r="G15" s="77">
        <f>AVERAGE(I22:I87)</f>
        <v>39.649411764705874</v>
      </c>
      <c r="H15" s="49">
        <v>10</v>
      </c>
      <c r="I15" s="191">
        <f t="shared" si="0"/>
        <v>0.21941176470587465</v>
      </c>
      <c r="J15" s="196">
        <v>0.15497685185185187</v>
      </c>
      <c r="K15" s="204">
        <f t="shared" si="2"/>
        <v>2.4988425925925928E-2</v>
      </c>
      <c r="L15" s="206">
        <f t="shared" si="1"/>
        <v>8.5682870370370368E-2</v>
      </c>
      <c r="M15" s="221" t="s">
        <v>265</v>
      </c>
      <c r="N15" s="164"/>
      <c r="O15" s="129"/>
    </row>
    <row r="16" spans="1:17" s="3" customFormat="1" ht="30" customHeight="1" thickBot="1">
      <c r="A16" s="175" t="s">
        <v>37</v>
      </c>
      <c r="B16" s="183" t="s">
        <v>44</v>
      </c>
      <c r="C16" s="179" t="s">
        <v>91</v>
      </c>
      <c r="D16" s="223">
        <f>COUNTA(J22:J86)+D15+1</f>
        <v>342</v>
      </c>
      <c r="E16" s="186">
        <f>COUNTA(J22:J86)+1</f>
        <v>23</v>
      </c>
      <c r="F16" s="193">
        <f>MIN(J22:J87)</f>
        <v>39.799999999999997</v>
      </c>
      <c r="G16" s="166">
        <f>AVERAGE(J22:J87)</f>
        <v>40.049090909090907</v>
      </c>
      <c r="H16" s="167">
        <v>10</v>
      </c>
      <c r="I16" s="194">
        <f t="shared" si="0"/>
        <v>0.24909090909090992</v>
      </c>
      <c r="J16" s="197" t="str">
        <f>'Общие результаты'!G6</f>
        <v>4:00:04</v>
      </c>
      <c r="K16" s="207">
        <f t="shared" si="2"/>
        <v>1.1736111111111114E-2</v>
      </c>
      <c r="L16" s="208">
        <f t="shared" si="1"/>
        <v>8.1030092592592612E-2</v>
      </c>
      <c r="M16" s="199"/>
      <c r="N16" s="168"/>
      <c r="O16" s="129"/>
    </row>
    <row r="17" spans="1:14" s="3" customFormat="1" ht="30" customHeight="1">
      <c r="A17" s="139"/>
      <c r="B17" s="140"/>
      <c r="C17" s="141"/>
      <c r="D17" s="141"/>
      <c r="E17" s="141"/>
      <c r="F17" s="72">
        <f>AVERAGE(F8,F11,F13,F15)</f>
        <v>39.344999999999999</v>
      </c>
      <c r="G17" s="84">
        <f>AVERAGE(G8,G11,G13,G15)</f>
        <v>39.761731206718792</v>
      </c>
      <c r="H17" s="142" t="s">
        <v>93</v>
      </c>
      <c r="I17" s="85">
        <f>AVERAGE(I8,I11,I13,I15)</f>
        <v>0.41673120671879893</v>
      </c>
      <c r="J17" s="141"/>
      <c r="K17" s="141"/>
      <c r="L17" s="141"/>
      <c r="M17" s="52"/>
      <c r="N17" s="52"/>
    </row>
    <row r="18" spans="1:14" ht="27.75" customHeight="1">
      <c r="A18" s="53"/>
      <c r="B18" s="53"/>
      <c r="C18" s="53"/>
      <c r="D18" s="54"/>
      <c r="E18" s="55"/>
      <c r="F18" s="56">
        <f>AVERAGE(F10,F12,F14,F16)</f>
        <v>39.650000000000006</v>
      </c>
      <c r="G18" s="57">
        <f>AVERAGE(G10,G12,G14,G16)</f>
        <v>39.895792526771473</v>
      </c>
      <c r="H18" s="143" t="s">
        <v>95</v>
      </c>
      <c r="I18" s="58">
        <f>AVERAGE(I10,I12,I14,I16)</f>
        <v>0.24579252677147423</v>
      </c>
      <c r="J18" s="55"/>
      <c r="K18" s="55" t="s">
        <v>22</v>
      </c>
      <c r="L18" s="55"/>
      <c r="M18" s="52"/>
      <c r="N18" s="52"/>
    </row>
    <row r="19" spans="1:14" ht="30" customHeight="1" thickBot="1">
      <c r="A19" s="59"/>
      <c r="B19" s="59"/>
      <c r="C19" s="59"/>
      <c r="D19" s="55"/>
      <c r="E19" s="55"/>
      <c r="F19" s="60">
        <f>AVERAGE(F8:F16)</f>
        <v>39.520000000000003</v>
      </c>
      <c r="G19" s="61">
        <f>AVERAGE(C22:J88)</f>
        <v>40.075970149253727</v>
      </c>
      <c r="H19" s="62"/>
      <c r="I19" s="63">
        <f>AVERAGE(I8:I16)</f>
        <v>0.33914635068703408</v>
      </c>
      <c r="J19" s="55"/>
      <c r="K19" s="55"/>
      <c r="L19" s="55"/>
      <c r="M19" s="59"/>
      <c r="N19" s="59"/>
    </row>
    <row r="21" spans="1:14" ht="15.75" thickBot="1">
      <c r="C21" s="64" t="str">
        <f>B8</f>
        <v>Пикулин Паша</v>
      </c>
      <c r="D21" s="64" t="str">
        <f>B9</f>
        <v>Манило Денис</v>
      </c>
      <c r="E21" s="18" t="str">
        <f>B11</f>
        <v>Пикулин Паша</v>
      </c>
      <c r="F21" s="18" t="str">
        <f>B12</f>
        <v>Манило Денис</v>
      </c>
      <c r="G21" s="18" t="str">
        <f>B13</f>
        <v>Пикулин Паша</v>
      </c>
      <c r="H21" s="18" t="str">
        <f>B14</f>
        <v>Манило Денис</v>
      </c>
      <c r="I21" s="18" t="str">
        <f>B15</f>
        <v>Пикулин Паша</v>
      </c>
      <c r="J21" s="18" t="str">
        <f>B16</f>
        <v>Манило Денис</v>
      </c>
    </row>
    <row r="22" spans="1:14">
      <c r="B22" s="1">
        <v>1</v>
      </c>
      <c r="C22" s="65">
        <v>42.86</v>
      </c>
      <c r="D22" s="66">
        <v>40.46</v>
      </c>
      <c r="E22" s="66">
        <v>39.82</v>
      </c>
      <c r="F22" s="66">
        <v>39.9</v>
      </c>
      <c r="G22" s="66">
        <v>39.520000000000003</v>
      </c>
      <c r="H22" s="66">
        <v>40.01</v>
      </c>
      <c r="I22" s="66">
        <v>39.799999999999997</v>
      </c>
      <c r="J22" s="356">
        <v>40.76</v>
      </c>
      <c r="K22" s="209"/>
      <c r="M22" s="2"/>
      <c r="N22" s="2"/>
    </row>
    <row r="23" spans="1:14">
      <c r="B23" s="1">
        <v>2</v>
      </c>
      <c r="C23" s="67">
        <v>41.25</v>
      </c>
      <c r="D23" s="68">
        <v>40.130000000000003</v>
      </c>
      <c r="E23" s="68">
        <v>39.659999999999997</v>
      </c>
      <c r="F23" s="68">
        <v>39.630000000000003</v>
      </c>
      <c r="G23" s="68">
        <v>39.58</v>
      </c>
      <c r="H23" s="68">
        <v>39.880000000000003</v>
      </c>
      <c r="I23" s="68">
        <v>39.81</v>
      </c>
      <c r="J23" s="357">
        <v>40.29</v>
      </c>
      <c r="K23" s="209"/>
      <c r="M23" s="3"/>
      <c r="N23" s="3"/>
    </row>
    <row r="24" spans="1:14">
      <c r="B24" s="1">
        <v>3</v>
      </c>
      <c r="C24" s="67">
        <v>39.799999999999997</v>
      </c>
      <c r="D24" s="68">
        <v>39.99</v>
      </c>
      <c r="E24" s="68">
        <v>39.729999999999997</v>
      </c>
      <c r="F24" s="68">
        <v>39.94</v>
      </c>
      <c r="G24" s="68">
        <v>39.5</v>
      </c>
      <c r="H24" s="68">
        <v>39.75</v>
      </c>
      <c r="I24" s="68">
        <v>39.74</v>
      </c>
      <c r="J24" s="357">
        <v>40</v>
      </c>
      <c r="K24" s="209"/>
      <c r="M24" s="3"/>
      <c r="N24" s="3"/>
    </row>
    <row r="25" spans="1:14">
      <c r="B25" s="1">
        <v>4</v>
      </c>
      <c r="C25" s="67">
        <v>39.450000000000003</v>
      </c>
      <c r="D25" s="68">
        <v>39.869999999999997</v>
      </c>
      <c r="E25" s="68">
        <v>39.69</v>
      </c>
      <c r="F25" s="68">
        <v>40.020000000000003</v>
      </c>
      <c r="G25" s="68">
        <v>39.590000000000003</v>
      </c>
      <c r="H25" s="68">
        <v>39.82</v>
      </c>
      <c r="I25" s="68">
        <v>39.68</v>
      </c>
      <c r="J25" s="357">
        <v>39.979999999999997</v>
      </c>
      <c r="K25" s="209"/>
      <c r="M25" s="3"/>
      <c r="N25" s="3"/>
    </row>
    <row r="26" spans="1:14">
      <c r="B26" s="1">
        <v>5</v>
      </c>
      <c r="C26" s="67">
        <v>56.92</v>
      </c>
      <c r="D26" s="68">
        <v>42.08</v>
      </c>
      <c r="E26" s="68">
        <v>39.68</v>
      </c>
      <c r="F26" s="68">
        <v>39.83</v>
      </c>
      <c r="G26" s="68">
        <v>39.54</v>
      </c>
      <c r="H26" s="68">
        <v>39.869999999999997</v>
      </c>
      <c r="I26" s="68">
        <v>39.619999999999997</v>
      </c>
      <c r="J26" s="357">
        <v>39.909999999999997</v>
      </c>
      <c r="K26" s="209"/>
    </row>
    <row r="27" spans="1:14">
      <c r="B27" s="1">
        <v>6</v>
      </c>
      <c r="C27" s="67">
        <v>39.89</v>
      </c>
      <c r="D27" s="68">
        <v>40.44</v>
      </c>
      <c r="E27" s="68">
        <v>39.799999999999997</v>
      </c>
      <c r="F27" s="68">
        <v>39.9</v>
      </c>
      <c r="G27" s="68">
        <v>39.549999999999997</v>
      </c>
      <c r="H27" s="68">
        <v>39.78</v>
      </c>
      <c r="I27" s="68">
        <v>39.61</v>
      </c>
      <c r="J27" s="357">
        <v>39.89</v>
      </c>
      <c r="K27" s="209"/>
    </row>
    <row r="28" spans="1:14">
      <c r="B28" s="1">
        <v>7</v>
      </c>
      <c r="C28" s="67">
        <v>39.57</v>
      </c>
      <c r="D28" s="68">
        <v>39.93</v>
      </c>
      <c r="E28" s="68">
        <v>39.81</v>
      </c>
      <c r="F28" s="68">
        <v>39.75</v>
      </c>
      <c r="G28" s="68">
        <v>39.67</v>
      </c>
      <c r="H28" s="68">
        <v>39.659999999999997</v>
      </c>
      <c r="I28" s="68">
        <v>39.6</v>
      </c>
      <c r="J28" s="357">
        <v>39.840000000000003</v>
      </c>
      <c r="K28" s="209"/>
    </row>
    <row r="29" spans="1:14">
      <c r="B29" s="1">
        <v>8</v>
      </c>
      <c r="C29" s="67">
        <v>39.25</v>
      </c>
      <c r="D29" s="68">
        <v>39.700000000000003</v>
      </c>
      <c r="E29" s="68">
        <v>39.619999999999997</v>
      </c>
      <c r="F29" s="68">
        <v>39.67</v>
      </c>
      <c r="G29" s="68">
        <v>39.49</v>
      </c>
      <c r="H29" s="68">
        <v>39.549999999999997</v>
      </c>
      <c r="I29" s="68">
        <v>39.85</v>
      </c>
      <c r="J29" s="357">
        <v>39.909999999999997</v>
      </c>
      <c r="K29" s="209"/>
    </row>
    <row r="30" spans="1:14">
      <c r="B30" s="1">
        <v>9</v>
      </c>
      <c r="C30" s="83">
        <v>39.33</v>
      </c>
      <c r="D30" s="68">
        <v>39.869999999999997</v>
      </c>
      <c r="E30" s="68">
        <v>39.369999999999997</v>
      </c>
      <c r="F30" s="68">
        <v>39.64</v>
      </c>
      <c r="G30" s="68">
        <v>40.31</v>
      </c>
      <c r="H30" s="68">
        <v>39.61</v>
      </c>
      <c r="I30" s="68">
        <v>39.67</v>
      </c>
      <c r="J30" s="357">
        <v>39.83</v>
      </c>
      <c r="K30" s="209"/>
    </row>
    <row r="31" spans="1:14">
      <c r="B31" s="1">
        <v>10</v>
      </c>
      <c r="C31" s="67">
        <v>39.29</v>
      </c>
      <c r="D31" s="68">
        <v>39.92</v>
      </c>
      <c r="E31" s="68">
        <v>39.57</v>
      </c>
      <c r="F31" s="68">
        <v>39.71</v>
      </c>
      <c r="G31" s="68">
        <v>39.770000000000003</v>
      </c>
      <c r="H31" s="68">
        <v>39.61</v>
      </c>
      <c r="I31" s="68">
        <v>39.630000000000003</v>
      </c>
      <c r="J31" s="357">
        <v>39.85</v>
      </c>
      <c r="K31" s="209"/>
    </row>
    <row r="32" spans="1:14">
      <c r="B32" s="1">
        <v>11</v>
      </c>
      <c r="C32" s="67">
        <v>39.83</v>
      </c>
      <c r="D32" s="68">
        <v>39.83</v>
      </c>
      <c r="E32" s="68">
        <v>39.6</v>
      </c>
      <c r="F32" s="68">
        <v>39.729999999999997</v>
      </c>
      <c r="G32" s="68">
        <v>39.659999999999997</v>
      </c>
      <c r="H32" s="68">
        <v>39.659999999999997</v>
      </c>
      <c r="I32" s="68">
        <v>39.72</v>
      </c>
      <c r="J32" s="357">
        <v>39.85</v>
      </c>
      <c r="K32" s="209"/>
    </row>
    <row r="33" spans="2:12">
      <c r="B33" s="1">
        <v>12</v>
      </c>
      <c r="C33" s="67">
        <v>40.36</v>
      </c>
      <c r="D33" s="68">
        <v>39.89</v>
      </c>
      <c r="E33" s="68">
        <v>39.520000000000003</v>
      </c>
      <c r="F33" s="68">
        <v>39.82</v>
      </c>
      <c r="G33" s="68">
        <v>39.630000000000003</v>
      </c>
      <c r="H33" s="68">
        <v>39.53</v>
      </c>
      <c r="I33" s="68">
        <v>39.57</v>
      </c>
      <c r="J33" s="357">
        <v>39.869999999999997</v>
      </c>
      <c r="K33" s="209"/>
    </row>
    <row r="34" spans="2:12">
      <c r="B34" s="1">
        <v>13</v>
      </c>
      <c r="C34" s="67">
        <v>40.520000000000003</v>
      </c>
      <c r="D34" s="68">
        <v>39.880000000000003</v>
      </c>
      <c r="E34" s="68">
        <v>39.49</v>
      </c>
      <c r="F34" s="68">
        <v>39.979999999999997</v>
      </c>
      <c r="G34" s="68">
        <v>39.49</v>
      </c>
      <c r="H34" s="68">
        <v>39.49</v>
      </c>
      <c r="I34" s="68">
        <v>39.67</v>
      </c>
      <c r="J34" s="357">
        <v>39.93</v>
      </c>
      <c r="K34" s="210"/>
      <c r="L34" s="1"/>
    </row>
    <row r="35" spans="2:12">
      <c r="B35" s="1">
        <v>14</v>
      </c>
      <c r="C35" s="71">
        <v>39.36</v>
      </c>
      <c r="D35" s="68">
        <v>40.42</v>
      </c>
      <c r="E35" s="68">
        <v>39.58</v>
      </c>
      <c r="F35" s="68">
        <v>39.71</v>
      </c>
      <c r="G35" s="68">
        <v>39.549999999999997</v>
      </c>
      <c r="H35" s="68">
        <v>39.57</v>
      </c>
      <c r="I35" s="68">
        <v>39.729999999999997</v>
      </c>
      <c r="J35" s="357">
        <v>39.799999999999997</v>
      </c>
      <c r="K35" s="210"/>
      <c r="L35" s="1"/>
    </row>
    <row r="36" spans="2:12">
      <c r="B36" s="1">
        <v>15</v>
      </c>
      <c r="C36" s="67">
        <v>39.33</v>
      </c>
      <c r="D36" s="68">
        <v>39.869999999999997</v>
      </c>
      <c r="E36" s="68">
        <v>39.46</v>
      </c>
      <c r="F36" s="68">
        <v>39.82</v>
      </c>
      <c r="G36" s="68">
        <v>39.549999999999997</v>
      </c>
      <c r="H36" s="68">
        <v>39.46</v>
      </c>
      <c r="I36" s="68">
        <v>39.58</v>
      </c>
      <c r="J36" s="357">
        <v>39.94</v>
      </c>
      <c r="K36" s="210"/>
      <c r="L36" s="1"/>
    </row>
    <row r="37" spans="2:12">
      <c r="B37" s="1">
        <v>16</v>
      </c>
      <c r="C37" s="67">
        <v>39.340000000000003</v>
      </c>
      <c r="D37" s="89">
        <v>39.869999999999997</v>
      </c>
      <c r="E37" s="68">
        <v>39.81</v>
      </c>
      <c r="F37" s="363">
        <v>39.950000000000003</v>
      </c>
      <c r="G37" s="68">
        <v>39.6</v>
      </c>
      <c r="H37" s="68">
        <v>39.659999999999997</v>
      </c>
      <c r="I37" s="68">
        <v>39.89</v>
      </c>
      <c r="J37" s="357">
        <v>39.840000000000003</v>
      </c>
      <c r="K37" s="210"/>
      <c r="L37" s="1"/>
    </row>
    <row r="38" spans="2:12">
      <c r="B38" s="1">
        <v>17</v>
      </c>
      <c r="C38" s="67">
        <v>39.28</v>
      </c>
      <c r="D38" s="68">
        <v>39.94</v>
      </c>
      <c r="E38" s="68">
        <v>39.479999999999997</v>
      </c>
      <c r="F38" s="68">
        <v>39.81</v>
      </c>
      <c r="G38" s="68">
        <v>39.5</v>
      </c>
      <c r="H38" s="68">
        <v>39.61</v>
      </c>
      <c r="I38" s="68">
        <v>39.44</v>
      </c>
      <c r="J38" s="357">
        <v>39.81</v>
      </c>
      <c r="K38" s="210"/>
      <c r="L38" s="1"/>
    </row>
    <row r="39" spans="2:12">
      <c r="B39" s="1">
        <v>18</v>
      </c>
      <c r="C39" s="67">
        <v>39.21</v>
      </c>
      <c r="D39" s="68">
        <v>39.75</v>
      </c>
      <c r="E39" s="68">
        <v>39.49</v>
      </c>
      <c r="F39" s="68">
        <v>39.76</v>
      </c>
      <c r="G39" s="68">
        <v>39.64</v>
      </c>
      <c r="H39" s="68">
        <v>39.65</v>
      </c>
      <c r="I39" s="68">
        <v>39.44</v>
      </c>
      <c r="J39" s="357">
        <v>39.81</v>
      </c>
      <c r="K39" s="210"/>
      <c r="L39" s="1"/>
    </row>
    <row r="40" spans="2:12" ht="15.75" thickBot="1">
      <c r="B40" s="1">
        <v>19</v>
      </c>
      <c r="C40" s="67">
        <v>39.35</v>
      </c>
      <c r="D40" s="68">
        <v>134</v>
      </c>
      <c r="E40" s="68">
        <v>39.71</v>
      </c>
      <c r="F40" s="68">
        <v>39.880000000000003</v>
      </c>
      <c r="G40" s="68">
        <v>39.44</v>
      </c>
      <c r="H40" s="68">
        <v>39.67</v>
      </c>
      <c r="I40" s="68">
        <v>39.79</v>
      </c>
      <c r="J40" s="357">
        <v>39.9</v>
      </c>
      <c r="K40" s="210"/>
      <c r="L40" s="1"/>
    </row>
    <row r="41" spans="2:12">
      <c r="B41" s="1">
        <v>20</v>
      </c>
      <c r="C41" s="67">
        <v>39.409999999999997</v>
      </c>
      <c r="D41" s="66">
        <v>40.090000000000003</v>
      </c>
      <c r="E41" s="68">
        <v>39.4</v>
      </c>
      <c r="F41" s="68">
        <v>39.89</v>
      </c>
      <c r="G41" s="68">
        <v>39.78</v>
      </c>
      <c r="H41" s="68">
        <v>39.729999999999997</v>
      </c>
      <c r="I41" s="68">
        <v>40.08</v>
      </c>
      <c r="J41" s="357">
        <v>40.479999999999997</v>
      </c>
      <c r="K41" s="210"/>
      <c r="L41" s="1"/>
    </row>
    <row r="42" spans="2:12">
      <c r="B42" s="1">
        <v>21</v>
      </c>
      <c r="C42" s="67">
        <v>39.57</v>
      </c>
      <c r="D42" s="68">
        <v>39.89</v>
      </c>
      <c r="E42" s="68">
        <v>39.380000000000003</v>
      </c>
      <c r="F42" s="68">
        <v>39.909999999999997</v>
      </c>
      <c r="G42" s="68">
        <v>39.65</v>
      </c>
      <c r="H42" s="68">
        <v>39.69</v>
      </c>
      <c r="I42" s="68">
        <v>39.58</v>
      </c>
      <c r="J42" s="357">
        <v>40.590000000000003</v>
      </c>
      <c r="K42" s="210"/>
      <c r="L42" s="1"/>
    </row>
    <row r="43" spans="2:12">
      <c r="B43" s="1">
        <v>22</v>
      </c>
      <c r="C43" s="67">
        <v>39.869999999999997</v>
      </c>
      <c r="D43" s="68">
        <v>39.93</v>
      </c>
      <c r="E43" s="68">
        <v>39.65</v>
      </c>
      <c r="F43" s="68">
        <v>40.42</v>
      </c>
      <c r="G43" s="68">
        <v>39.57</v>
      </c>
      <c r="H43" s="68">
        <v>39.619999999999997</v>
      </c>
      <c r="I43" s="68">
        <v>39.549999999999997</v>
      </c>
      <c r="J43" s="357">
        <v>41</v>
      </c>
      <c r="K43" s="210"/>
      <c r="L43" s="1"/>
    </row>
    <row r="44" spans="2:12">
      <c r="B44" s="1">
        <v>23</v>
      </c>
      <c r="C44" s="67">
        <v>40.369999999999997</v>
      </c>
      <c r="D44" s="68">
        <v>39.909999999999997</v>
      </c>
      <c r="E44" s="68">
        <v>39.5</v>
      </c>
      <c r="F44" s="68">
        <v>39.85</v>
      </c>
      <c r="G44" s="68">
        <v>39.549999999999997</v>
      </c>
      <c r="H44" s="68">
        <v>39.630000000000003</v>
      </c>
      <c r="I44" s="68">
        <v>39.81</v>
      </c>
      <c r="J44" s="357"/>
      <c r="K44" s="210"/>
      <c r="L44" s="1"/>
    </row>
    <row r="45" spans="2:12">
      <c r="B45" s="1">
        <v>24</v>
      </c>
      <c r="C45" s="67">
        <v>39.36</v>
      </c>
      <c r="D45" s="68">
        <v>40.520000000000003</v>
      </c>
      <c r="E45" s="68">
        <v>39.44</v>
      </c>
      <c r="F45" s="68">
        <v>39.880000000000003</v>
      </c>
      <c r="G45" s="68">
        <v>39.69</v>
      </c>
      <c r="H45" s="68">
        <v>39.76</v>
      </c>
      <c r="I45" s="68">
        <v>39.840000000000003</v>
      </c>
      <c r="J45" s="357"/>
      <c r="K45" s="210"/>
      <c r="L45" s="1"/>
    </row>
    <row r="46" spans="2:12">
      <c r="B46" s="1">
        <v>25</v>
      </c>
      <c r="C46" s="67">
        <v>39.65</v>
      </c>
      <c r="D46" s="68">
        <v>39.85</v>
      </c>
      <c r="E46" s="68">
        <v>39.549999999999997</v>
      </c>
      <c r="F46" s="68">
        <v>39.909999999999997</v>
      </c>
      <c r="G46" s="68">
        <v>40.22</v>
      </c>
      <c r="H46" s="68">
        <v>39.64</v>
      </c>
      <c r="I46" s="68">
        <v>39.520000000000003</v>
      </c>
      <c r="J46" s="357"/>
      <c r="K46" s="210"/>
      <c r="L46" s="1"/>
    </row>
    <row r="47" spans="2:12">
      <c r="B47" s="1">
        <v>26</v>
      </c>
      <c r="C47" s="67">
        <v>39.89</v>
      </c>
      <c r="D47" s="68">
        <v>39.99</v>
      </c>
      <c r="E47" s="68">
        <v>39.57</v>
      </c>
      <c r="F47" s="68">
        <v>39.909999999999997</v>
      </c>
      <c r="G47" s="68">
        <v>39.619999999999997</v>
      </c>
      <c r="H47" s="68">
        <v>39.6</v>
      </c>
      <c r="I47" s="68">
        <v>39.659999999999997</v>
      </c>
      <c r="J47" s="357"/>
      <c r="K47" s="210"/>
      <c r="L47" s="1"/>
    </row>
    <row r="48" spans="2:12">
      <c r="B48" s="1">
        <v>27</v>
      </c>
      <c r="C48" s="67">
        <v>39.380000000000003</v>
      </c>
      <c r="D48" s="68">
        <v>39.869999999999997</v>
      </c>
      <c r="E48" s="68">
        <v>39.67</v>
      </c>
      <c r="F48" s="68">
        <v>39.9</v>
      </c>
      <c r="G48" s="68">
        <v>39.909999999999997</v>
      </c>
      <c r="H48" s="68">
        <v>39.68</v>
      </c>
      <c r="I48" s="68">
        <v>39.44</v>
      </c>
      <c r="J48" s="357"/>
      <c r="K48" s="210"/>
      <c r="L48" s="1"/>
    </row>
    <row r="49" spans="2:12">
      <c r="B49" s="1">
        <v>28</v>
      </c>
      <c r="C49" s="67">
        <v>39.32</v>
      </c>
      <c r="D49" s="68">
        <v>39.869999999999997</v>
      </c>
      <c r="E49" s="68">
        <v>39.44</v>
      </c>
      <c r="F49" s="68">
        <v>39.97</v>
      </c>
      <c r="G49" s="68"/>
      <c r="H49" s="68">
        <v>39.71</v>
      </c>
      <c r="I49" s="68">
        <v>39.479999999999997</v>
      </c>
      <c r="J49" s="357"/>
      <c r="K49" s="210"/>
      <c r="L49" s="1"/>
    </row>
    <row r="50" spans="2:12">
      <c r="B50" s="1">
        <v>29</v>
      </c>
      <c r="C50" s="67">
        <v>39.25</v>
      </c>
      <c r="D50" s="68">
        <v>39.74</v>
      </c>
      <c r="E50" s="68">
        <v>39.57</v>
      </c>
      <c r="F50" s="68">
        <v>40</v>
      </c>
      <c r="G50" s="68"/>
      <c r="H50" s="68">
        <v>39.67</v>
      </c>
      <c r="I50" s="68">
        <v>39.57</v>
      </c>
      <c r="J50" s="357"/>
      <c r="K50" s="210"/>
      <c r="L50" s="1"/>
    </row>
    <row r="51" spans="2:12">
      <c r="B51" s="1">
        <v>30</v>
      </c>
      <c r="C51" s="67">
        <v>39.14</v>
      </c>
      <c r="D51" s="68">
        <v>39.840000000000003</v>
      </c>
      <c r="E51" s="68">
        <v>39.369999999999997</v>
      </c>
      <c r="F51" s="68">
        <v>39.92</v>
      </c>
      <c r="G51" s="68"/>
      <c r="H51" s="68">
        <v>39.61</v>
      </c>
      <c r="I51" s="68">
        <v>39.5</v>
      </c>
      <c r="J51" s="357"/>
      <c r="K51" s="210"/>
      <c r="L51" s="1"/>
    </row>
    <row r="52" spans="2:12">
      <c r="B52" s="1">
        <v>31</v>
      </c>
      <c r="C52" s="67">
        <v>39.229999999999997</v>
      </c>
      <c r="D52" s="68">
        <v>39.71</v>
      </c>
      <c r="E52" s="68">
        <v>39.6</v>
      </c>
      <c r="F52" s="68">
        <v>39.97</v>
      </c>
      <c r="G52" s="68"/>
      <c r="H52" s="68">
        <v>39.69</v>
      </c>
      <c r="I52" s="68">
        <v>39.619999999999997</v>
      </c>
      <c r="J52" s="357"/>
      <c r="K52" s="210"/>
      <c r="L52" s="1"/>
    </row>
    <row r="53" spans="2:12">
      <c r="B53" s="1">
        <v>32</v>
      </c>
      <c r="C53" s="67">
        <v>39.340000000000003</v>
      </c>
      <c r="D53" s="68">
        <v>39.729999999999997</v>
      </c>
      <c r="E53" s="68">
        <v>39.450000000000003</v>
      </c>
      <c r="F53" s="68">
        <v>39.840000000000003</v>
      </c>
      <c r="G53" s="68"/>
      <c r="H53" s="68">
        <v>39.659999999999997</v>
      </c>
      <c r="I53" s="68">
        <v>39.61</v>
      </c>
      <c r="J53" s="357"/>
      <c r="K53" s="210"/>
      <c r="L53" s="1"/>
    </row>
    <row r="54" spans="2:12">
      <c r="B54" s="1">
        <v>33</v>
      </c>
      <c r="C54" s="67">
        <v>39.340000000000003</v>
      </c>
      <c r="D54" s="68">
        <v>40.19</v>
      </c>
      <c r="E54" s="68">
        <v>39.520000000000003</v>
      </c>
      <c r="F54" s="68">
        <v>40.43</v>
      </c>
      <c r="G54" s="68"/>
      <c r="H54" s="68">
        <v>39.630000000000003</v>
      </c>
      <c r="I54" s="68">
        <v>39.69</v>
      </c>
      <c r="J54" s="357"/>
      <c r="K54" s="210"/>
      <c r="L54" s="1"/>
    </row>
    <row r="55" spans="2:12">
      <c r="B55" s="1">
        <v>34</v>
      </c>
      <c r="C55" s="67">
        <v>39.31</v>
      </c>
      <c r="D55" s="68">
        <v>39.950000000000003</v>
      </c>
      <c r="E55" s="68">
        <v>39.49</v>
      </c>
      <c r="F55" s="68">
        <v>40.01</v>
      </c>
      <c r="G55" s="68"/>
      <c r="H55" s="68">
        <v>39.619999999999997</v>
      </c>
      <c r="I55" s="68">
        <v>39.880000000000003</v>
      </c>
      <c r="J55" s="357"/>
      <c r="K55" s="210"/>
      <c r="L55" s="1"/>
    </row>
    <row r="56" spans="2:12">
      <c r="B56" s="1">
        <v>35</v>
      </c>
      <c r="C56" s="67">
        <v>39.31</v>
      </c>
      <c r="D56" s="68">
        <v>39.869999999999997</v>
      </c>
      <c r="E56" s="68">
        <v>39.49</v>
      </c>
      <c r="F56" s="68">
        <v>40.159999999999997</v>
      </c>
      <c r="G56" s="68"/>
      <c r="H56" s="68">
        <v>39.74</v>
      </c>
      <c r="I56" s="68">
        <v>39.619999999999997</v>
      </c>
      <c r="J56" s="357"/>
      <c r="K56" s="210"/>
      <c r="L56" s="1"/>
    </row>
    <row r="57" spans="2:12">
      <c r="B57" s="1">
        <v>36</v>
      </c>
      <c r="C57" s="67"/>
      <c r="D57" s="68">
        <v>40</v>
      </c>
      <c r="E57" s="68">
        <v>39.520000000000003</v>
      </c>
      <c r="F57" s="68"/>
      <c r="G57" s="68"/>
      <c r="H57" s="68">
        <v>39.700000000000003</v>
      </c>
      <c r="I57" s="68">
        <v>39.53</v>
      </c>
      <c r="J57" s="357"/>
      <c r="K57" s="210"/>
      <c r="L57" s="1"/>
    </row>
    <row r="58" spans="2:12">
      <c r="B58" s="1">
        <v>37</v>
      </c>
      <c r="C58" s="67"/>
      <c r="D58" s="68">
        <v>40</v>
      </c>
      <c r="E58" s="68">
        <v>39.57</v>
      </c>
      <c r="F58" s="68"/>
      <c r="G58" s="68"/>
      <c r="H58" s="68">
        <v>39.65</v>
      </c>
      <c r="I58" s="68">
        <v>39.799999999999997</v>
      </c>
      <c r="J58" s="357"/>
      <c r="K58" s="210"/>
      <c r="L58" s="1"/>
    </row>
    <row r="59" spans="2:12">
      <c r="B59" s="1">
        <v>38</v>
      </c>
      <c r="C59" s="67"/>
      <c r="D59" s="68">
        <v>39.92</v>
      </c>
      <c r="E59" s="68">
        <v>39.49</v>
      </c>
      <c r="F59" s="68"/>
      <c r="G59" s="68"/>
      <c r="H59" s="68">
        <v>39.71</v>
      </c>
      <c r="I59" s="68">
        <v>39.5</v>
      </c>
      <c r="J59" s="357"/>
      <c r="K59" s="210"/>
      <c r="L59" s="1"/>
    </row>
    <row r="60" spans="2:12">
      <c r="B60" s="1">
        <v>39</v>
      </c>
      <c r="C60" s="67"/>
      <c r="D60" s="68">
        <v>40.020000000000003</v>
      </c>
      <c r="E60" s="68">
        <v>39.92</v>
      </c>
      <c r="F60" s="68"/>
      <c r="G60" s="68"/>
      <c r="H60" s="68">
        <v>39.67</v>
      </c>
      <c r="I60" s="68">
        <v>39.6</v>
      </c>
      <c r="J60" s="357"/>
      <c r="K60" s="210"/>
      <c r="L60" s="1"/>
    </row>
    <row r="61" spans="2:12">
      <c r="B61" s="1">
        <v>40</v>
      </c>
      <c r="C61" s="67"/>
      <c r="D61" s="68">
        <v>40</v>
      </c>
      <c r="E61" s="68">
        <v>39.43</v>
      </c>
      <c r="F61" s="68"/>
      <c r="G61" s="68"/>
      <c r="H61" s="68">
        <v>39.68</v>
      </c>
      <c r="I61" s="68">
        <v>39.520000000000003</v>
      </c>
      <c r="J61" s="357"/>
      <c r="K61" s="210"/>
      <c r="L61" s="1"/>
    </row>
    <row r="62" spans="2:12">
      <c r="B62" s="1">
        <v>41</v>
      </c>
      <c r="C62" s="67"/>
      <c r="D62" s="68">
        <v>40</v>
      </c>
      <c r="E62" s="68">
        <v>39.380000000000003</v>
      </c>
      <c r="F62" s="68"/>
      <c r="G62" s="68"/>
      <c r="H62" s="68">
        <v>39.72</v>
      </c>
      <c r="I62" s="68">
        <v>39.630000000000003</v>
      </c>
      <c r="J62" s="357"/>
      <c r="K62" s="210"/>
      <c r="L62" s="1"/>
    </row>
    <row r="63" spans="2:12">
      <c r="B63" s="1">
        <v>42</v>
      </c>
      <c r="C63" s="67"/>
      <c r="D63" s="68">
        <v>40.299999999999997</v>
      </c>
      <c r="E63" s="68">
        <v>39.729999999999997</v>
      </c>
      <c r="F63" s="68"/>
      <c r="G63" s="68"/>
      <c r="H63" s="68">
        <v>39.57</v>
      </c>
      <c r="I63" s="68">
        <v>39.549999999999997</v>
      </c>
      <c r="J63" s="357"/>
      <c r="K63" s="210"/>
      <c r="L63" s="1"/>
    </row>
    <row r="64" spans="2:12">
      <c r="B64" s="1">
        <v>43</v>
      </c>
      <c r="C64" s="67"/>
      <c r="D64" s="68">
        <v>39.799999999999997</v>
      </c>
      <c r="E64" s="68">
        <v>39.53</v>
      </c>
      <c r="F64" s="68"/>
      <c r="G64" s="68"/>
      <c r="H64" s="68">
        <v>39.56</v>
      </c>
      <c r="I64" s="68">
        <v>39.56</v>
      </c>
      <c r="J64" s="357"/>
      <c r="K64" s="210"/>
      <c r="L64" s="1"/>
    </row>
    <row r="65" spans="2:12">
      <c r="B65" s="1">
        <v>44</v>
      </c>
      <c r="C65" s="67"/>
      <c r="D65" s="68">
        <v>40.020000000000003</v>
      </c>
      <c r="E65" s="68">
        <v>39.729999999999997</v>
      </c>
      <c r="F65" s="68"/>
      <c r="G65" s="68"/>
      <c r="H65" s="68">
        <v>39.6</v>
      </c>
      <c r="I65" s="68">
        <v>39.700000000000003</v>
      </c>
      <c r="J65" s="357"/>
      <c r="K65" s="210"/>
      <c r="L65" s="1"/>
    </row>
    <row r="66" spans="2:12">
      <c r="B66" s="1">
        <v>45</v>
      </c>
      <c r="C66" s="67"/>
      <c r="D66" s="68"/>
      <c r="E66" s="68">
        <v>39.53</v>
      </c>
      <c r="F66" s="68"/>
      <c r="G66" s="68"/>
      <c r="H66" s="68">
        <v>39.61</v>
      </c>
      <c r="I66" s="68">
        <v>39.75</v>
      </c>
      <c r="J66" s="357"/>
      <c r="K66" s="210"/>
      <c r="L66" s="1"/>
    </row>
    <row r="67" spans="2:12">
      <c r="B67" s="1">
        <v>46</v>
      </c>
      <c r="C67" s="67"/>
      <c r="D67" s="68"/>
      <c r="E67" s="68">
        <v>39.44</v>
      </c>
      <c r="F67" s="68"/>
      <c r="G67" s="68"/>
      <c r="H67" s="68">
        <v>39.54</v>
      </c>
      <c r="I67" s="68">
        <v>39.43</v>
      </c>
      <c r="J67" s="357"/>
      <c r="K67" s="210"/>
      <c r="L67" s="1"/>
    </row>
    <row r="68" spans="2:12">
      <c r="B68" s="1">
        <v>47</v>
      </c>
      <c r="C68" s="67"/>
      <c r="D68" s="68"/>
      <c r="E68" s="68">
        <v>39.56</v>
      </c>
      <c r="F68" s="68"/>
      <c r="G68" s="68"/>
      <c r="H68" s="68">
        <v>39.71</v>
      </c>
      <c r="I68" s="68">
        <v>39.5</v>
      </c>
      <c r="J68" s="357"/>
      <c r="K68" s="210"/>
      <c r="L68" s="1"/>
    </row>
    <row r="69" spans="2:12">
      <c r="B69" s="1">
        <v>48</v>
      </c>
      <c r="C69" s="67"/>
      <c r="D69" s="68"/>
      <c r="E69" s="68">
        <v>39.49</v>
      </c>
      <c r="F69" s="68"/>
      <c r="G69" s="68"/>
      <c r="H69" s="68">
        <v>39.700000000000003</v>
      </c>
      <c r="I69" s="68">
        <v>39.54</v>
      </c>
      <c r="J69" s="357"/>
      <c r="K69" s="210"/>
      <c r="L69" s="1"/>
    </row>
    <row r="70" spans="2:12">
      <c r="B70" s="1">
        <v>49</v>
      </c>
      <c r="C70" s="67"/>
      <c r="D70" s="68"/>
      <c r="E70" s="68">
        <v>39.5</v>
      </c>
      <c r="F70" s="68"/>
      <c r="G70" s="68"/>
      <c r="H70" s="68">
        <v>39.869999999999997</v>
      </c>
      <c r="I70" s="68">
        <v>39.58</v>
      </c>
      <c r="J70" s="357"/>
      <c r="K70" s="210"/>
      <c r="L70" s="1"/>
    </row>
    <row r="71" spans="2:12">
      <c r="B71" s="1">
        <v>50</v>
      </c>
      <c r="C71" s="67"/>
      <c r="D71" s="68"/>
      <c r="E71" s="68">
        <v>39.47</v>
      </c>
      <c r="F71" s="68"/>
      <c r="G71" s="68"/>
      <c r="H71" s="68">
        <v>39.57</v>
      </c>
      <c r="I71" s="68">
        <v>39.61</v>
      </c>
      <c r="J71" s="357"/>
      <c r="K71" s="210"/>
      <c r="L71" s="1"/>
    </row>
    <row r="72" spans="2:12">
      <c r="B72" s="1">
        <v>51</v>
      </c>
      <c r="C72" s="67"/>
      <c r="D72" s="68"/>
      <c r="E72" s="68">
        <v>39.450000000000003</v>
      </c>
      <c r="F72" s="68"/>
      <c r="G72" s="68"/>
      <c r="H72" s="68">
        <v>39.82</v>
      </c>
      <c r="I72" s="68">
        <v>40.03</v>
      </c>
      <c r="J72" s="357"/>
      <c r="K72" s="210"/>
      <c r="L72" s="1"/>
    </row>
    <row r="73" spans="2:12">
      <c r="B73" s="1">
        <v>52</v>
      </c>
      <c r="C73" s="67"/>
      <c r="D73" s="68"/>
      <c r="E73" s="68">
        <v>39.51</v>
      </c>
      <c r="F73" s="68"/>
      <c r="G73" s="68"/>
      <c r="H73" s="68">
        <v>39.659999999999997</v>
      </c>
      <c r="I73" s="68"/>
      <c r="J73" s="357"/>
      <c r="K73" s="210"/>
      <c r="L73" s="1"/>
    </row>
    <row r="74" spans="2:12">
      <c r="B74" s="1">
        <v>53</v>
      </c>
      <c r="C74" s="67"/>
      <c r="D74" s="68"/>
      <c r="E74" s="68">
        <v>39.67</v>
      </c>
      <c r="F74" s="68"/>
      <c r="G74" s="68"/>
      <c r="H74" s="68">
        <v>39.71</v>
      </c>
      <c r="I74" s="68"/>
      <c r="J74" s="357"/>
      <c r="K74" s="210"/>
      <c r="L74" s="1"/>
    </row>
    <row r="75" spans="2:12">
      <c r="B75" s="1">
        <v>54</v>
      </c>
      <c r="C75" s="67"/>
      <c r="D75" s="68"/>
      <c r="E75" s="68">
        <v>39.869999999999997</v>
      </c>
      <c r="F75" s="68"/>
      <c r="G75" s="68"/>
      <c r="H75" s="68">
        <v>39.79</v>
      </c>
      <c r="I75" s="68"/>
      <c r="J75" s="357"/>
      <c r="K75" s="210"/>
      <c r="L75" s="1"/>
    </row>
    <row r="76" spans="2:12">
      <c r="B76" s="1">
        <v>55</v>
      </c>
      <c r="C76" s="67"/>
      <c r="D76" s="68"/>
      <c r="E76" s="68">
        <v>39.380000000000003</v>
      </c>
      <c r="F76" s="68"/>
      <c r="G76" s="68"/>
      <c r="H76" s="68">
        <v>39.69</v>
      </c>
      <c r="I76" s="68"/>
      <c r="J76" s="357"/>
      <c r="K76" s="210"/>
      <c r="L76" s="1"/>
    </row>
    <row r="77" spans="2:12">
      <c r="B77" s="1">
        <v>56</v>
      </c>
      <c r="C77" s="67"/>
      <c r="D77" s="68"/>
      <c r="E77" s="68">
        <v>39.53</v>
      </c>
      <c r="F77" s="68"/>
      <c r="G77" s="68"/>
      <c r="H77" s="68">
        <v>39.67</v>
      </c>
      <c r="I77" s="68"/>
      <c r="J77" s="357"/>
      <c r="K77" s="210"/>
      <c r="L77" s="1"/>
    </row>
    <row r="78" spans="2:12">
      <c r="B78" s="1">
        <v>57</v>
      </c>
      <c r="C78" s="137"/>
      <c r="D78" s="68"/>
      <c r="E78" s="68">
        <v>39.72</v>
      </c>
      <c r="F78" s="68"/>
      <c r="G78" s="68"/>
      <c r="H78" s="68">
        <v>39.81</v>
      </c>
      <c r="I78" s="358"/>
      <c r="J78" s="359"/>
      <c r="K78" s="210"/>
      <c r="L78" s="1"/>
    </row>
    <row r="79" spans="2:12">
      <c r="B79" s="1">
        <v>58</v>
      </c>
      <c r="C79" s="215"/>
      <c r="D79" s="209"/>
      <c r="E79" s="209">
        <v>39.82</v>
      </c>
      <c r="F79" s="209"/>
      <c r="G79" s="209"/>
      <c r="H79" s="209"/>
      <c r="I79" s="358"/>
      <c r="J79" s="359"/>
      <c r="K79" s="210"/>
      <c r="L79" s="1"/>
    </row>
    <row r="80" spans="2:12">
      <c r="B80" s="1">
        <v>59</v>
      </c>
      <c r="C80" s="215"/>
      <c r="D80" s="209"/>
      <c r="E80" s="209">
        <v>39.659999999999997</v>
      </c>
      <c r="F80" s="209"/>
      <c r="G80" s="209"/>
      <c r="H80" s="209"/>
      <c r="I80" s="209"/>
      <c r="J80" s="213"/>
      <c r="K80" s="209"/>
    </row>
    <row r="81" spans="1:16">
      <c r="B81" s="1">
        <v>60</v>
      </c>
      <c r="C81" s="215"/>
      <c r="D81" s="209"/>
      <c r="E81" s="209">
        <v>39.65</v>
      </c>
      <c r="F81" s="209"/>
      <c r="G81" s="209"/>
      <c r="H81" s="209"/>
      <c r="I81" s="209"/>
      <c r="J81" s="213"/>
      <c r="K81" s="209"/>
    </row>
    <row r="82" spans="1:16" s="2" customFormat="1">
      <c r="A82" s="1"/>
      <c r="B82" s="1">
        <v>61</v>
      </c>
      <c r="C82" s="215"/>
      <c r="D82" s="209"/>
      <c r="E82" s="209">
        <v>39.58</v>
      </c>
      <c r="F82" s="209"/>
      <c r="G82" s="209"/>
      <c r="H82" s="209"/>
      <c r="I82" s="209"/>
      <c r="J82" s="213"/>
      <c r="K82" s="209"/>
      <c r="M82" s="1"/>
      <c r="N82" s="1"/>
      <c r="O82" s="1"/>
      <c r="P82" s="1"/>
    </row>
    <row r="83" spans="1:16" s="2" customFormat="1">
      <c r="A83" s="1"/>
      <c r="B83" s="1">
        <v>62</v>
      </c>
      <c r="C83" s="215"/>
      <c r="D83" s="209"/>
      <c r="E83" s="209">
        <v>39.53</v>
      </c>
      <c r="F83" s="209"/>
      <c r="G83" s="209"/>
      <c r="H83" s="209"/>
      <c r="I83" s="209"/>
      <c r="J83" s="213"/>
      <c r="K83" s="209"/>
      <c r="M83" s="1"/>
      <c r="N83" s="1"/>
      <c r="O83" s="1"/>
      <c r="P83" s="1"/>
    </row>
    <row r="84" spans="1:16" s="2" customFormat="1" ht="15.75" thickBot="1">
      <c r="A84" s="1"/>
      <c r="B84" s="1">
        <v>63</v>
      </c>
      <c r="C84" s="216"/>
      <c r="D84" s="217"/>
      <c r="E84" s="217">
        <v>39.58</v>
      </c>
      <c r="F84" s="217"/>
      <c r="G84" s="217"/>
      <c r="H84" s="217"/>
      <c r="I84" s="217"/>
      <c r="J84" s="218"/>
      <c r="K84" s="209"/>
      <c r="M84" s="1"/>
      <c r="N84" s="1"/>
      <c r="O84" s="1"/>
      <c r="P84" s="1"/>
    </row>
    <row r="85" spans="1:16">
      <c r="E85" s="2">
        <v>39.729999999999997</v>
      </c>
    </row>
  </sheetData>
  <mergeCells count="19">
    <mergeCell ref="M9:M10"/>
    <mergeCell ref="N9:N12"/>
    <mergeCell ref="O9:O12"/>
    <mergeCell ref="A9:A10"/>
    <mergeCell ref="B9:B10"/>
    <mergeCell ref="D9:D10"/>
    <mergeCell ref="J9:J10"/>
    <mergeCell ref="K9:K10"/>
    <mergeCell ref="L9:L10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2:P83"/>
  <sheetViews>
    <sheetView topLeftCell="A3" zoomScale="90" zoomScaleNormal="90" workbookViewId="0">
      <selection activeCell="A4" sqref="A4:N4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113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 thickBot="1">
      <c r="A8" s="173">
        <v>1</v>
      </c>
      <c r="B8" s="180" t="s">
        <v>59</v>
      </c>
      <c r="C8" s="176" t="s">
        <v>91</v>
      </c>
      <c r="D8" s="222">
        <f>COUNTA(C21:C85)</f>
        <v>21</v>
      </c>
      <c r="E8" s="184">
        <f>COUNTA(C21:C85)</f>
        <v>21</v>
      </c>
      <c r="F8" s="230">
        <f>MIN(C21:C84)</f>
        <v>39.68</v>
      </c>
      <c r="G8" s="161">
        <f>AVERAGE(C21:C87)</f>
        <v>40.213809523809523</v>
      </c>
      <c r="H8" s="162">
        <v>6</v>
      </c>
      <c r="I8" s="189">
        <f>G8-F8</f>
        <v>0.53380952380952351</v>
      </c>
      <c r="J8" s="195">
        <v>9.8032407407407408E-3</v>
      </c>
      <c r="K8" s="225">
        <f>J8</f>
        <v>9.8032407407407408E-3</v>
      </c>
      <c r="L8" s="203">
        <f>K8</f>
        <v>9.8032407407407408E-3</v>
      </c>
      <c r="M8" s="220" t="s">
        <v>179</v>
      </c>
      <c r="N8" s="234" t="s">
        <v>233</v>
      </c>
      <c r="O8" s="341" t="s">
        <v>234</v>
      </c>
      <c r="P8" s="50"/>
    </row>
    <row r="9" spans="1:16" s="3" customFormat="1" ht="30" customHeight="1" thickBot="1">
      <c r="A9" s="174">
        <v>2</v>
      </c>
      <c r="B9" s="181" t="s">
        <v>114</v>
      </c>
      <c r="C9" s="177" t="s">
        <v>80</v>
      </c>
      <c r="D9" s="51">
        <f>COUNTA(D21:D85)+D8+1</f>
        <v>85</v>
      </c>
      <c r="E9" s="185">
        <f>COUNTA(D21:D85)+1</f>
        <v>64</v>
      </c>
      <c r="F9" s="336">
        <f>MIN(D21:D84)</f>
        <v>39.4</v>
      </c>
      <c r="G9" s="131">
        <f>AVERAGE(D21:D86)</f>
        <v>39.675873015873009</v>
      </c>
      <c r="H9" s="49">
        <v>3</v>
      </c>
      <c r="I9" s="191">
        <f>G9-F9</f>
        <v>0.27587301587301027</v>
      </c>
      <c r="J9" s="196">
        <v>3.9814814814814817E-2</v>
      </c>
      <c r="K9" s="204">
        <f>J9-J8</f>
        <v>3.0011574074074076E-2</v>
      </c>
      <c r="L9" s="205">
        <f>K9</f>
        <v>3.0011574074074076E-2</v>
      </c>
      <c r="M9" s="221" t="s">
        <v>189</v>
      </c>
      <c r="N9" s="165" t="s">
        <v>231</v>
      </c>
      <c r="O9" s="341" t="s">
        <v>232</v>
      </c>
      <c r="P9" s="50"/>
    </row>
    <row r="10" spans="1:16" s="3" customFormat="1" ht="30" customHeight="1">
      <c r="A10" s="174">
        <v>3</v>
      </c>
      <c r="B10" s="181" t="s">
        <v>59</v>
      </c>
      <c r="C10" s="177" t="s">
        <v>91</v>
      </c>
      <c r="D10" s="51">
        <f>COUNTA(E21:E85)+D9+1</f>
        <v>120</v>
      </c>
      <c r="E10" s="185">
        <f>COUNTA(E21:E85)+1</f>
        <v>35</v>
      </c>
      <c r="F10" s="227">
        <f>MIN(E21:E86)</f>
        <v>39.79</v>
      </c>
      <c r="G10" s="130">
        <f>AVERAGE(E21:E87)</f>
        <v>39.963529411764718</v>
      </c>
      <c r="H10" s="49">
        <v>5</v>
      </c>
      <c r="I10" s="191">
        <f t="shared" ref="I10:I15" si="0">G10-F10</f>
        <v>0.17352941176471859</v>
      </c>
      <c r="J10" s="196">
        <v>5.7395833333333333E-2</v>
      </c>
      <c r="K10" s="204">
        <f>J10-J9</f>
        <v>1.7581018518518517E-2</v>
      </c>
      <c r="L10" s="205">
        <f>K10+L8</f>
        <v>2.7384259259259257E-2</v>
      </c>
      <c r="M10" s="221" t="s">
        <v>69</v>
      </c>
      <c r="N10" s="165"/>
      <c r="O10" s="144"/>
      <c r="P10" s="50"/>
    </row>
    <row r="11" spans="1:16" s="3" customFormat="1" ht="30" customHeight="1">
      <c r="A11" s="174">
        <v>4</v>
      </c>
      <c r="B11" s="219" t="s">
        <v>59</v>
      </c>
      <c r="C11" s="177" t="s">
        <v>87</v>
      </c>
      <c r="D11" s="51">
        <f>COUNTA(F21:F85)+D10+1</f>
        <v>149</v>
      </c>
      <c r="E11" s="185">
        <f>COUNTA(F21:F85)+1</f>
        <v>29</v>
      </c>
      <c r="F11" s="192">
        <f>MIN(F21:F86)</f>
        <v>39.950000000000003</v>
      </c>
      <c r="G11" s="130">
        <f>AVERAGE(F21:F86)</f>
        <v>40.218214285714289</v>
      </c>
      <c r="H11" s="49">
        <v>2</v>
      </c>
      <c r="I11" s="191">
        <f t="shared" si="0"/>
        <v>0.2682142857142864</v>
      </c>
      <c r="J11" s="196">
        <v>7.2002314814814811E-2</v>
      </c>
      <c r="K11" s="204">
        <f>J11-J10</f>
        <v>1.4606481481481477E-2</v>
      </c>
      <c r="L11" s="205">
        <f>K11+L10</f>
        <v>4.1990740740740731E-2</v>
      </c>
      <c r="M11" s="221" t="s">
        <v>200</v>
      </c>
      <c r="N11" s="164"/>
      <c r="O11" s="128"/>
      <c r="P11" s="50"/>
    </row>
    <row r="12" spans="1:16" s="3" customFormat="1" ht="30" customHeight="1">
      <c r="A12" s="174">
        <v>5</v>
      </c>
      <c r="B12" s="235" t="s">
        <v>114</v>
      </c>
      <c r="C12" s="178" t="s">
        <v>89</v>
      </c>
      <c r="D12" s="51">
        <f>COUNTA(G21:G85)+D11+1</f>
        <v>211</v>
      </c>
      <c r="E12" s="185">
        <f>COUNTA(G21:G85)+1</f>
        <v>62</v>
      </c>
      <c r="F12" s="192">
        <f>MIN(G21:G86)</f>
        <v>39.42</v>
      </c>
      <c r="G12" s="130">
        <f>AVERAGE(G21:G886)</f>
        <v>39.810491803278687</v>
      </c>
      <c r="H12" s="49">
        <v>6</v>
      </c>
      <c r="I12" s="191">
        <f t="shared" si="0"/>
        <v>0.39049180327868527</v>
      </c>
      <c r="J12" s="196">
        <v>0.10166666666666667</v>
      </c>
      <c r="K12" s="204">
        <f>J12-J11</f>
        <v>2.9664351851851858E-2</v>
      </c>
      <c r="L12" s="205">
        <f>K12+L9</f>
        <v>5.9675925925925938E-2</v>
      </c>
      <c r="M12" s="221" t="s">
        <v>186</v>
      </c>
      <c r="N12" s="164"/>
      <c r="O12" s="129"/>
    </row>
    <row r="13" spans="1:16" s="3" customFormat="1" ht="30" customHeight="1">
      <c r="A13" s="174">
        <v>6</v>
      </c>
      <c r="B13" s="235" t="s">
        <v>59</v>
      </c>
      <c r="C13" s="178" t="s">
        <v>82</v>
      </c>
      <c r="D13" s="51">
        <f>COUNTA(H21:H85)+D12+1</f>
        <v>257</v>
      </c>
      <c r="E13" s="185">
        <f>COUNTA(H21:H85)+1</f>
        <v>46</v>
      </c>
      <c r="F13" s="337">
        <f>MIN(H21:H86)</f>
        <v>39.700000000000003</v>
      </c>
      <c r="G13" s="338">
        <f>AVERAGE(H21:H86)</f>
        <v>39.807777777777773</v>
      </c>
      <c r="H13" s="339">
        <v>24</v>
      </c>
      <c r="I13" s="340">
        <f>G13-F13</f>
        <v>0.10777777777776976</v>
      </c>
      <c r="J13" s="196">
        <v>0.12398148148148147</v>
      </c>
      <c r="K13" s="204">
        <f t="shared" ref="K13:K15" si="1">J13-J12</f>
        <v>2.2314814814814801E-2</v>
      </c>
      <c r="L13" s="205">
        <f t="shared" ref="L12:L15" si="2">K13+L11</f>
        <v>6.4305555555555532E-2</v>
      </c>
      <c r="M13" s="221" t="s">
        <v>212</v>
      </c>
      <c r="N13" s="164"/>
      <c r="O13" s="129"/>
    </row>
    <row r="14" spans="1:16" s="3" customFormat="1" ht="30" customHeight="1" thickBot="1">
      <c r="A14" s="174">
        <v>7</v>
      </c>
      <c r="B14" s="235" t="s">
        <v>114</v>
      </c>
      <c r="C14" s="178" t="s">
        <v>89</v>
      </c>
      <c r="D14" s="51">
        <f>COUNTA(I21:I85)+D13+1</f>
        <v>299</v>
      </c>
      <c r="E14" s="185">
        <f>COUNTA(I21:I85)+1</f>
        <v>42</v>
      </c>
      <c r="F14" s="226">
        <f>MIN(I21:I86)</f>
        <v>39.520000000000003</v>
      </c>
      <c r="G14" s="77">
        <f>AVERAGE(I21:I86)</f>
        <v>39.730000000000004</v>
      </c>
      <c r="H14" s="49">
        <v>2</v>
      </c>
      <c r="I14" s="191">
        <f t="shared" si="0"/>
        <v>0.21000000000000085</v>
      </c>
      <c r="J14" s="196">
        <v>0.14453703703703705</v>
      </c>
      <c r="K14" s="204">
        <f t="shared" si="1"/>
        <v>2.0555555555555577E-2</v>
      </c>
      <c r="L14" s="206">
        <f t="shared" si="2"/>
        <v>8.0231481481481515E-2</v>
      </c>
      <c r="M14" s="221" t="s">
        <v>222</v>
      </c>
      <c r="N14" s="165" t="s">
        <v>235</v>
      </c>
      <c r="O14" s="342" t="s">
        <v>236</v>
      </c>
    </row>
    <row r="15" spans="1:16" s="3" customFormat="1" ht="30" customHeight="1" thickBot="1">
      <c r="A15" s="175" t="s">
        <v>37</v>
      </c>
      <c r="B15" s="183" t="s">
        <v>59</v>
      </c>
      <c r="C15" s="179" t="s">
        <v>92</v>
      </c>
      <c r="D15" s="223">
        <f>COUNTA(J21:J85)+D14+1</f>
        <v>345</v>
      </c>
      <c r="E15" s="186">
        <f>COUNTA(J21:J85)+1</f>
        <v>46</v>
      </c>
      <c r="F15" s="138">
        <f>MIN(J21:J86)</f>
        <v>39.5</v>
      </c>
      <c r="G15" s="229">
        <f>AVERAGE(J21:J86)</f>
        <v>39.792444444444435</v>
      </c>
      <c r="H15" s="167">
        <v>8</v>
      </c>
      <c r="I15" s="194">
        <f t="shared" si="0"/>
        <v>0.29244444444443474</v>
      </c>
      <c r="J15" s="197" t="str">
        <f>'Общие результаты'!G6</f>
        <v>4:00:04</v>
      </c>
      <c r="K15" s="207">
        <f t="shared" si="1"/>
        <v>2.2175925925925932E-2</v>
      </c>
      <c r="L15" s="208">
        <f t="shared" si="2"/>
        <v>8.6481481481481465E-2</v>
      </c>
      <c r="M15" s="199"/>
      <c r="N15" s="168"/>
      <c r="O15" s="129"/>
    </row>
    <row r="16" spans="1:16" s="3" customFormat="1" ht="30" customHeight="1">
      <c r="A16" s="139"/>
      <c r="B16" s="140"/>
      <c r="C16" s="141"/>
      <c r="D16" s="141"/>
      <c r="E16" s="141"/>
      <c r="F16" s="72">
        <f>AVERAGE(F8,F10,F11,F13,F15)</f>
        <v>39.724000000000004</v>
      </c>
      <c r="G16" s="84">
        <f>AVERAGE(G8,G10,G11,G13,G15)</f>
        <v>39.999155088702153</v>
      </c>
      <c r="H16" s="142" t="s">
        <v>88</v>
      </c>
      <c r="I16" s="85">
        <f>AVERAGE(I8,I10,I11,I13,I15)</f>
        <v>0.27515508870214661</v>
      </c>
      <c r="J16" s="141"/>
      <c r="K16" s="141"/>
      <c r="L16" s="141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AVERAGE(F9,F12,F14)</f>
        <v>39.446666666666665</v>
      </c>
      <c r="G17" s="57">
        <f>AVERAGE(G9,G12,G14)</f>
        <v>39.738788273050567</v>
      </c>
      <c r="H17" s="143" t="s">
        <v>230</v>
      </c>
      <c r="I17" s="58">
        <f>AVERAGE(I9,I12,I14)</f>
        <v>0.29212160638389878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39.619999999999997</v>
      </c>
      <c r="G18" s="61">
        <f>AVERAGE(C21:J90)</f>
        <v>39.847100591715979</v>
      </c>
      <c r="H18" s="62"/>
      <c r="I18" s="63">
        <f>AVERAGE(I8:I15)</f>
        <v>0.28151753283280367</v>
      </c>
      <c r="J18" s="55"/>
      <c r="K18" s="55"/>
      <c r="L18" s="55"/>
      <c r="M18" s="59"/>
      <c r="N18" s="59"/>
    </row>
    <row r="20" spans="1:14" ht="15.75" thickBot="1">
      <c r="C20" s="64" t="str">
        <f>B8</f>
        <v>Терещенко Андрей</v>
      </c>
      <c r="D20" s="64" t="str">
        <f>B9</f>
        <v>Паненко Женя</v>
      </c>
      <c r="E20" s="18" t="str">
        <f>B10</f>
        <v>Терещенко Андрей</v>
      </c>
      <c r="F20" s="18" t="str">
        <f>B11</f>
        <v>Терещенко Андрей</v>
      </c>
      <c r="G20" s="18" t="str">
        <f>B12</f>
        <v>Паненко Женя</v>
      </c>
      <c r="H20" s="18" t="str">
        <f>B13</f>
        <v>Терещенко Андрей</v>
      </c>
      <c r="I20" s="18" t="str">
        <f>B14</f>
        <v>Паненко Женя</v>
      </c>
      <c r="J20" s="18" t="str">
        <f>B15</f>
        <v>Терещенко Андрей</v>
      </c>
    </row>
    <row r="21" spans="1:14">
      <c r="B21" s="1">
        <v>1</v>
      </c>
      <c r="C21" s="65">
        <v>43.84</v>
      </c>
      <c r="D21" s="66">
        <v>39.96</v>
      </c>
      <c r="E21" s="66">
        <v>40.020000000000003</v>
      </c>
      <c r="F21" s="66">
        <v>40.46</v>
      </c>
      <c r="G21" s="66">
        <v>39.79</v>
      </c>
      <c r="H21" s="66">
        <v>40</v>
      </c>
      <c r="I21" s="211">
        <v>39.729999999999997</v>
      </c>
      <c r="J21" s="212">
        <v>39.880000000000003</v>
      </c>
      <c r="K21" s="209"/>
      <c r="M21" s="2"/>
      <c r="N21" s="2"/>
    </row>
    <row r="22" spans="1:14">
      <c r="B22" s="1">
        <v>2</v>
      </c>
      <c r="C22" s="67">
        <v>40.450000000000003</v>
      </c>
      <c r="D22" s="68">
        <v>39.840000000000003</v>
      </c>
      <c r="E22" s="68">
        <v>40.03</v>
      </c>
      <c r="F22" s="68">
        <v>40.729999999999997</v>
      </c>
      <c r="G22" s="68">
        <v>39.97</v>
      </c>
      <c r="H22" s="68">
        <v>39.979999999999997</v>
      </c>
      <c r="I22" s="209">
        <v>39.69</v>
      </c>
      <c r="J22" s="213">
        <v>39.630000000000003</v>
      </c>
      <c r="K22" s="209"/>
      <c r="M22" s="3"/>
      <c r="N22" s="3"/>
    </row>
    <row r="23" spans="1:14">
      <c r="B23" s="1">
        <v>3</v>
      </c>
      <c r="C23" s="67">
        <v>40.14</v>
      </c>
      <c r="D23" s="68">
        <v>39.69</v>
      </c>
      <c r="E23" s="68">
        <v>40.119999999999997</v>
      </c>
      <c r="F23" s="68">
        <v>40.130000000000003</v>
      </c>
      <c r="G23" s="68">
        <v>39.46</v>
      </c>
      <c r="H23" s="68">
        <v>40.01</v>
      </c>
      <c r="I23" s="209">
        <v>39.65</v>
      </c>
      <c r="J23" s="213">
        <v>39.619999999999997</v>
      </c>
      <c r="K23" s="209"/>
      <c r="M23" s="3"/>
      <c r="N23" s="3"/>
    </row>
    <row r="24" spans="1:14">
      <c r="B24" s="1">
        <v>4</v>
      </c>
      <c r="C24" s="67">
        <v>40.03</v>
      </c>
      <c r="D24" s="68">
        <v>39.61</v>
      </c>
      <c r="E24" s="68">
        <v>39.979999999999997</v>
      </c>
      <c r="F24" s="68">
        <v>40.29</v>
      </c>
      <c r="G24" s="68">
        <v>39.82</v>
      </c>
      <c r="H24" s="68">
        <v>39.75</v>
      </c>
      <c r="I24" s="209">
        <v>39.92</v>
      </c>
      <c r="J24" s="213">
        <v>39.69</v>
      </c>
      <c r="K24" s="209"/>
      <c r="M24" s="3"/>
      <c r="N24" s="3"/>
    </row>
    <row r="25" spans="1:14">
      <c r="B25" s="1">
        <v>5</v>
      </c>
      <c r="C25" s="67">
        <v>42.34</v>
      </c>
      <c r="D25" s="68">
        <v>39.630000000000003</v>
      </c>
      <c r="E25" s="68">
        <v>39.96</v>
      </c>
      <c r="F25" s="68">
        <v>39.950000000000003</v>
      </c>
      <c r="G25" s="68">
        <v>39.53</v>
      </c>
      <c r="H25" s="68">
        <v>39.74</v>
      </c>
      <c r="I25" s="209">
        <v>39.64</v>
      </c>
      <c r="J25" s="213">
        <v>39.56</v>
      </c>
      <c r="K25" s="209"/>
    </row>
    <row r="26" spans="1:14">
      <c r="B26" s="1">
        <v>6</v>
      </c>
      <c r="C26" s="67">
        <v>40</v>
      </c>
      <c r="D26" s="68">
        <v>39.69</v>
      </c>
      <c r="E26" s="68">
        <v>39.86</v>
      </c>
      <c r="F26" s="68">
        <v>40.049999999999997</v>
      </c>
      <c r="G26" s="68">
        <v>39.67</v>
      </c>
      <c r="H26" s="68">
        <v>39.85</v>
      </c>
      <c r="I26" s="209">
        <v>39.85</v>
      </c>
      <c r="J26" s="213">
        <v>39.619999999999997</v>
      </c>
      <c r="K26" s="209"/>
    </row>
    <row r="27" spans="1:14">
      <c r="B27" s="1">
        <v>7</v>
      </c>
      <c r="C27" s="67">
        <v>39.82</v>
      </c>
      <c r="D27" s="68">
        <v>39.659999999999997</v>
      </c>
      <c r="E27" s="68">
        <v>39.979999999999997</v>
      </c>
      <c r="F27" s="68">
        <v>40.33</v>
      </c>
      <c r="G27" s="68">
        <v>39.630000000000003</v>
      </c>
      <c r="H27" s="68">
        <v>39.83</v>
      </c>
      <c r="I27" s="209">
        <v>39.869999999999997</v>
      </c>
      <c r="J27" s="213">
        <v>39.74</v>
      </c>
      <c r="K27" s="209"/>
    </row>
    <row r="28" spans="1:14">
      <c r="B28" s="1">
        <v>8</v>
      </c>
      <c r="C28" s="67">
        <v>39.93</v>
      </c>
      <c r="D28" s="68">
        <v>39.83</v>
      </c>
      <c r="E28" s="68">
        <v>39.9</v>
      </c>
      <c r="F28" s="68">
        <v>40.07</v>
      </c>
      <c r="G28" s="68">
        <v>39.64</v>
      </c>
      <c r="H28" s="68">
        <v>39.799999999999997</v>
      </c>
      <c r="I28" s="209">
        <v>39.78</v>
      </c>
      <c r="J28" s="213">
        <v>39.54</v>
      </c>
      <c r="K28" s="209"/>
    </row>
    <row r="29" spans="1:14">
      <c r="B29" s="1">
        <v>9</v>
      </c>
      <c r="C29" s="83">
        <v>39.799999999999997</v>
      </c>
      <c r="D29" s="68">
        <v>39.74</v>
      </c>
      <c r="E29" s="68">
        <v>39.96</v>
      </c>
      <c r="F29" s="68">
        <v>40.11</v>
      </c>
      <c r="G29" s="68">
        <v>39.69</v>
      </c>
      <c r="H29" s="68">
        <v>39.72</v>
      </c>
      <c r="I29" s="209">
        <v>39.69</v>
      </c>
      <c r="J29" s="213">
        <v>39.56</v>
      </c>
      <c r="K29" s="209"/>
    </row>
    <row r="30" spans="1:14">
      <c r="B30" s="1">
        <v>10</v>
      </c>
      <c r="C30" s="67">
        <v>40.590000000000003</v>
      </c>
      <c r="D30" s="68">
        <v>39.729999999999997</v>
      </c>
      <c r="E30" s="68">
        <v>39.92</v>
      </c>
      <c r="F30" s="68">
        <v>40.229999999999997</v>
      </c>
      <c r="G30" s="68">
        <v>39.979999999999997</v>
      </c>
      <c r="H30" s="68">
        <v>39.799999999999997</v>
      </c>
      <c r="I30" s="209">
        <v>39.590000000000003</v>
      </c>
      <c r="J30" s="213">
        <v>39.619999999999997</v>
      </c>
      <c r="K30" s="209"/>
    </row>
    <row r="31" spans="1:14">
      <c r="B31" s="1">
        <v>11</v>
      </c>
      <c r="C31" s="67">
        <v>39.72</v>
      </c>
      <c r="D31" s="68">
        <v>39.68</v>
      </c>
      <c r="E31" s="68">
        <v>39.94</v>
      </c>
      <c r="F31" s="68">
        <v>40.299999999999997</v>
      </c>
      <c r="G31" s="68">
        <v>39.56</v>
      </c>
      <c r="H31" s="68">
        <v>39.74</v>
      </c>
      <c r="I31" s="209">
        <v>39.69</v>
      </c>
      <c r="J31" s="213">
        <v>39.61</v>
      </c>
      <c r="K31" s="209"/>
    </row>
    <row r="32" spans="1:14">
      <c r="B32" s="1">
        <v>12</v>
      </c>
      <c r="C32" s="67">
        <v>39.74</v>
      </c>
      <c r="D32" s="68">
        <v>39.58</v>
      </c>
      <c r="E32" s="68">
        <v>40.03</v>
      </c>
      <c r="F32" s="68">
        <v>40.17</v>
      </c>
      <c r="G32" s="68">
        <v>39.68</v>
      </c>
      <c r="H32" s="68">
        <v>39.78</v>
      </c>
      <c r="I32" s="209">
        <v>39.72</v>
      </c>
      <c r="J32" s="213">
        <v>39.69</v>
      </c>
      <c r="K32" s="209"/>
    </row>
    <row r="33" spans="2:12">
      <c r="B33" s="1">
        <v>13</v>
      </c>
      <c r="C33" s="67">
        <v>39.72</v>
      </c>
      <c r="D33" s="68">
        <v>39.770000000000003</v>
      </c>
      <c r="E33" s="68">
        <v>39.93</v>
      </c>
      <c r="F33" s="68">
        <v>40.07</v>
      </c>
      <c r="G33" s="68">
        <v>39.770000000000003</v>
      </c>
      <c r="H33" s="68">
        <v>39.79</v>
      </c>
      <c r="I33" s="209">
        <v>39.74</v>
      </c>
      <c r="J33" s="213">
        <v>40.409999999999997</v>
      </c>
      <c r="K33" s="210"/>
      <c r="L33" s="1"/>
    </row>
    <row r="34" spans="2:12">
      <c r="B34" s="1">
        <v>14</v>
      </c>
      <c r="C34" s="71">
        <v>39.869999999999997</v>
      </c>
      <c r="D34" s="68">
        <v>39.630000000000003</v>
      </c>
      <c r="E34" s="68">
        <v>39.92</v>
      </c>
      <c r="F34" s="68">
        <v>40.21</v>
      </c>
      <c r="G34" s="68">
        <v>39.58</v>
      </c>
      <c r="H34" s="68">
        <v>39.72</v>
      </c>
      <c r="I34" s="209">
        <v>39.92</v>
      </c>
      <c r="J34" s="213">
        <v>39.61</v>
      </c>
      <c r="K34" s="210"/>
      <c r="L34" s="1"/>
    </row>
    <row r="35" spans="2:12">
      <c r="B35" s="1">
        <v>15</v>
      </c>
      <c r="C35" s="67">
        <v>39.68</v>
      </c>
      <c r="D35" s="68">
        <v>39.799999999999997</v>
      </c>
      <c r="E35" s="68">
        <v>39.979999999999997</v>
      </c>
      <c r="F35" s="68">
        <v>40.15</v>
      </c>
      <c r="G35" s="68">
        <v>39.520000000000003</v>
      </c>
      <c r="H35" s="68">
        <v>39.74</v>
      </c>
      <c r="I35" s="209">
        <v>39.68</v>
      </c>
      <c r="J35" s="213">
        <v>39.700000000000003</v>
      </c>
      <c r="K35" s="210"/>
      <c r="L35" s="1"/>
    </row>
    <row r="36" spans="2:12">
      <c r="B36" s="1">
        <v>16</v>
      </c>
      <c r="C36" s="67">
        <v>39.71</v>
      </c>
      <c r="D36" s="89">
        <v>39.56</v>
      </c>
      <c r="E36" s="68">
        <v>39.97</v>
      </c>
      <c r="F36" s="68">
        <v>40.4</v>
      </c>
      <c r="G36" s="68">
        <v>39.85</v>
      </c>
      <c r="H36" s="68">
        <v>39.71</v>
      </c>
      <c r="I36" s="209">
        <v>39.729999999999997</v>
      </c>
      <c r="J36" s="213">
        <v>39.65</v>
      </c>
      <c r="K36" s="210"/>
      <c r="L36" s="1"/>
    </row>
    <row r="37" spans="2:12">
      <c r="B37" s="1">
        <v>17</v>
      </c>
      <c r="C37" s="67">
        <v>39.81</v>
      </c>
      <c r="D37" s="68">
        <v>39.6</v>
      </c>
      <c r="E37" s="68">
        <v>39.9</v>
      </c>
      <c r="F37" s="68">
        <v>40.25</v>
      </c>
      <c r="G37" s="68">
        <v>39.619999999999997</v>
      </c>
      <c r="H37" s="68">
        <v>39.770000000000003</v>
      </c>
      <c r="I37" s="209">
        <v>39.74</v>
      </c>
      <c r="J37" s="213">
        <v>39.630000000000003</v>
      </c>
      <c r="K37" s="210"/>
      <c r="L37" s="1"/>
    </row>
    <row r="38" spans="2:12">
      <c r="B38" s="1">
        <v>18</v>
      </c>
      <c r="C38" s="67">
        <v>39.86</v>
      </c>
      <c r="D38" s="68">
        <v>39.54</v>
      </c>
      <c r="E38" s="68">
        <v>39.79</v>
      </c>
      <c r="F38" s="68">
        <v>40.28</v>
      </c>
      <c r="G38" s="68">
        <v>39.630000000000003</v>
      </c>
      <c r="H38" s="68">
        <v>39.78</v>
      </c>
      <c r="I38" s="209">
        <v>40.130000000000003</v>
      </c>
      <c r="J38" s="213">
        <v>39.68</v>
      </c>
      <c r="K38" s="210"/>
      <c r="L38" s="1"/>
    </row>
    <row r="39" spans="2:12">
      <c r="B39" s="1">
        <v>19</v>
      </c>
      <c r="C39" s="67">
        <v>39.72</v>
      </c>
      <c r="D39" s="68">
        <v>39.78</v>
      </c>
      <c r="E39" s="68">
        <v>40.28</v>
      </c>
      <c r="F39" s="68">
        <v>40.090000000000003</v>
      </c>
      <c r="G39" s="68">
        <v>39.42</v>
      </c>
      <c r="H39" s="68">
        <v>39.76</v>
      </c>
      <c r="I39" s="209">
        <v>39.74</v>
      </c>
      <c r="J39" s="213">
        <v>39.72</v>
      </c>
      <c r="K39" s="210"/>
      <c r="L39" s="1"/>
    </row>
    <row r="40" spans="2:12">
      <c r="B40" s="1">
        <v>20</v>
      </c>
      <c r="C40" s="67">
        <v>39.78</v>
      </c>
      <c r="D40" s="68">
        <v>39.76</v>
      </c>
      <c r="E40" s="68">
        <v>39.840000000000003</v>
      </c>
      <c r="F40" s="68">
        <v>40.17</v>
      </c>
      <c r="G40" s="68">
        <v>39.6</v>
      </c>
      <c r="H40" s="68">
        <v>39.700000000000003</v>
      </c>
      <c r="I40" s="209">
        <v>39.78</v>
      </c>
      <c r="J40" s="213">
        <v>39.700000000000003</v>
      </c>
      <c r="K40" s="210"/>
      <c r="L40" s="1"/>
    </row>
    <row r="41" spans="2:12">
      <c r="B41" s="1">
        <v>21</v>
      </c>
      <c r="C41" s="67">
        <v>39.94</v>
      </c>
      <c r="D41" s="68">
        <v>39.68</v>
      </c>
      <c r="E41" s="68">
        <v>39.979999999999997</v>
      </c>
      <c r="F41" s="68">
        <v>40.32</v>
      </c>
      <c r="G41" s="68">
        <v>39.590000000000003</v>
      </c>
      <c r="H41" s="68">
        <v>39.840000000000003</v>
      </c>
      <c r="I41" s="209">
        <v>39.65</v>
      </c>
      <c r="J41" s="213">
        <v>40.25</v>
      </c>
      <c r="K41" s="210"/>
      <c r="L41" s="1"/>
    </row>
    <row r="42" spans="2:12">
      <c r="B42" s="1">
        <v>22</v>
      </c>
      <c r="C42" s="67"/>
      <c r="D42" s="68">
        <v>39.729999999999997</v>
      </c>
      <c r="E42" s="68">
        <v>40.06</v>
      </c>
      <c r="F42" s="68">
        <v>40.26</v>
      </c>
      <c r="G42" s="68">
        <v>40.01</v>
      </c>
      <c r="H42" s="68">
        <v>39.799999999999997</v>
      </c>
      <c r="I42" s="209">
        <v>39.68</v>
      </c>
      <c r="J42" s="213">
        <v>39.94</v>
      </c>
      <c r="K42" s="210"/>
      <c r="L42" s="1"/>
    </row>
    <row r="43" spans="2:12">
      <c r="B43" s="1">
        <v>23</v>
      </c>
      <c r="C43" s="67"/>
      <c r="D43" s="68">
        <v>39.65</v>
      </c>
      <c r="E43" s="68">
        <v>39.82</v>
      </c>
      <c r="F43" s="68">
        <v>40.22</v>
      </c>
      <c r="G43" s="68">
        <v>39.83</v>
      </c>
      <c r="H43" s="68">
        <v>39.799999999999997</v>
      </c>
      <c r="I43" s="209">
        <v>39.69</v>
      </c>
      <c r="J43" s="213">
        <v>39.5</v>
      </c>
      <c r="K43" s="210"/>
      <c r="L43" s="1"/>
    </row>
    <row r="44" spans="2:12">
      <c r="B44" s="1">
        <v>24</v>
      </c>
      <c r="C44" s="67"/>
      <c r="D44" s="68">
        <v>39.549999999999997</v>
      </c>
      <c r="E44" s="68">
        <v>39.92</v>
      </c>
      <c r="F44" s="68">
        <v>39.99</v>
      </c>
      <c r="G44" s="68">
        <v>39.68</v>
      </c>
      <c r="H44" s="68">
        <v>39.869999999999997</v>
      </c>
      <c r="I44" s="209">
        <v>39.76</v>
      </c>
      <c r="J44" s="213">
        <v>39.67</v>
      </c>
      <c r="K44" s="210"/>
      <c r="L44" s="1"/>
    </row>
    <row r="45" spans="2:12">
      <c r="B45" s="1">
        <v>25</v>
      </c>
      <c r="C45" s="67"/>
      <c r="D45" s="68">
        <v>39.51</v>
      </c>
      <c r="E45" s="68">
        <v>40.07</v>
      </c>
      <c r="F45" s="68">
        <v>40.15</v>
      </c>
      <c r="G45" s="68">
        <v>39.56</v>
      </c>
      <c r="H45" s="68">
        <v>39.81</v>
      </c>
      <c r="I45" s="209">
        <v>39.6</v>
      </c>
      <c r="J45" s="213">
        <v>39.93</v>
      </c>
      <c r="K45" s="210"/>
      <c r="L45" s="1"/>
    </row>
    <row r="46" spans="2:12">
      <c r="B46" s="1">
        <v>26</v>
      </c>
      <c r="C46" s="67"/>
      <c r="D46" s="68">
        <v>39.520000000000003</v>
      </c>
      <c r="E46" s="68">
        <v>39.83</v>
      </c>
      <c r="F46" s="68">
        <v>40.32</v>
      </c>
      <c r="G46" s="68">
        <v>39.61</v>
      </c>
      <c r="H46" s="68">
        <v>39.83</v>
      </c>
      <c r="I46" s="209">
        <v>39.72</v>
      </c>
      <c r="J46" s="213">
        <v>39.659999999999997</v>
      </c>
      <c r="K46" s="210"/>
      <c r="L46" s="1"/>
    </row>
    <row r="47" spans="2:12">
      <c r="B47" s="1">
        <v>27</v>
      </c>
      <c r="C47" s="67"/>
      <c r="D47" s="68">
        <v>39.53</v>
      </c>
      <c r="E47" s="68">
        <v>39.89</v>
      </c>
      <c r="F47" s="68">
        <v>40.25</v>
      </c>
      <c r="G47" s="68">
        <v>39.67</v>
      </c>
      <c r="H47" s="68">
        <v>39.729999999999997</v>
      </c>
      <c r="I47" s="209">
        <v>39.69</v>
      </c>
      <c r="J47" s="213">
        <v>39.619999999999997</v>
      </c>
      <c r="K47" s="210"/>
      <c r="L47" s="1"/>
    </row>
    <row r="48" spans="2:12">
      <c r="B48" s="1">
        <v>28</v>
      </c>
      <c r="C48" s="67"/>
      <c r="D48" s="68">
        <v>40.43</v>
      </c>
      <c r="E48" s="68">
        <v>39.9</v>
      </c>
      <c r="F48" s="68">
        <v>40.159999999999997</v>
      </c>
      <c r="G48" s="68">
        <v>39.659999999999997</v>
      </c>
      <c r="H48" s="68">
        <v>39.729999999999997</v>
      </c>
      <c r="I48" s="209">
        <v>39.94</v>
      </c>
      <c r="J48" s="213">
        <v>39.630000000000003</v>
      </c>
      <c r="K48" s="210"/>
      <c r="L48" s="1"/>
    </row>
    <row r="49" spans="2:12">
      <c r="B49" s="1">
        <v>29</v>
      </c>
      <c r="C49" s="67"/>
      <c r="D49" s="68">
        <v>39.619999999999997</v>
      </c>
      <c r="E49" s="68">
        <v>39.92</v>
      </c>
      <c r="F49" s="68"/>
      <c r="G49" s="68">
        <v>39.619999999999997</v>
      </c>
      <c r="H49" s="68">
        <v>39.78</v>
      </c>
      <c r="I49" s="209">
        <v>39.68</v>
      </c>
      <c r="J49" s="213">
        <v>39.61</v>
      </c>
      <c r="K49" s="210"/>
      <c r="L49" s="1"/>
    </row>
    <row r="50" spans="2:12">
      <c r="B50" s="1">
        <v>30</v>
      </c>
      <c r="C50" s="67"/>
      <c r="D50" s="68">
        <v>39.85</v>
      </c>
      <c r="E50" s="68">
        <v>39.94</v>
      </c>
      <c r="F50" s="68"/>
      <c r="G50" s="68">
        <v>39.659999999999997</v>
      </c>
      <c r="H50" s="68">
        <v>39.869999999999997</v>
      </c>
      <c r="I50" s="209">
        <v>39.64</v>
      </c>
      <c r="J50" s="213">
        <v>39.549999999999997</v>
      </c>
      <c r="K50" s="210"/>
      <c r="L50" s="1"/>
    </row>
    <row r="51" spans="2:12">
      <c r="B51" s="1">
        <v>31</v>
      </c>
      <c r="C51" s="67"/>
      <c r="D51" s="68">
        <v>39.75</v>
      </c>
      <c r="E51" s="68">
        <v>40.03</v>
      </c>
      <c r="F51" s="68"/>
      <c r="G51" s="68">
        <v>39.49</v>
      </c>
      <c r="H51" s="68">
        <v>39.79</v>
      </c>
      <c r="I51" s="209">
        <v>39.68</v>
      </c>
      <c r="J51" s="213">
        <v>41.16</v>
      </c>
      <c r="K51" s="210"/>
      <c r="L51" s="1"/>
    </row>
    <row r="52" spans="2:12">
      <c r="B52" s="1">
        <v>32</v>
      </c>
      <c r="C52" s="67"/>
      <c r="D52" s="68">
        <v>39.520000000000003</v>
      </c>
      <c r="E52" s="68">
        <v>39.97</v>
      </c>
      <c r="F52" s="68"/>
      <c r="G52" s="68">
        <v>39.42</v>
      </c>
      <c r="H52" s="68">
        <v>39.72</v>
      </c>
      <c r="I52" s="209">
        <v>39.520000000000003</v>
      </c>
      <c r="J52" s="213">
        <v>39.69</v>
      </c>
      <c r="K52" s="210"/>
      <c r="L52" s="1"/>
    </row>
    <row r="53" spans="2:12">
      <c r="B53" s="1">
        <v>33</v>
      </c>
      <c r="C53" s="67"/>
      <c r="D53" s="68">
        <v>39.76</v>
      </c>
      <c r="E53" s="68">
        <v>39.96</v>
      </c>
      <c r="F53" s="68"/>
      <c r="G53" s="68">
        <v>39.549999999999997</v>
      </c>
      <c r="H53" s="68">
        <v>39.81</v>
      </c>
      <c r="I53" s="209">
        <v>39.659999999999997</v>
      </c>
      <c r="J53" s="213">
        <v>39.56</v>
      </c>
      <c r="K53" s="210"/>
      <c r="L53" s="1"/>
    </row>
    <row r="54" spans="2:12">
      <c r="B54" s="1">
        <v>34</v>
      </c>
      <c r="C54" s="67"/>
      <c r="D54" s="68">
        <v>39.69</v>
      </c>
      <c r="E54" s="68">
        <v>40.159999999999997</v>
      </c>
      <c r="F54" s="68"/>
      <c r="G54" s="68">
        <v>39.58</v>
      </c>
      <c r="H54" s="68">
        <v>39.89</v>
      </c>
      <c r="I54" s="209">
        <v>39.81</v>
      </c>
      <c r="J54" s="213">
        <v>39.53</v>
      </c>
      <c r="K54" s="210"/>
      <c r="L54" s="1"/>
    </row>
    <row r="55" spans="2:12">
      <c r="B55" s="1">
        <v>35</v>
      </c>
      <c r="C55" s="67"/>
      <c r="D55" s="68">
        <v>39.65</v>
      </c>
      <c r="E55" s="68"/>
      <c r="F55" s="68"/>
      <c r="G55" s="68">
        <v>39.72</v>
      </c>
      <c r="H55" s="68">
        <v>39.869999999999997</v>
      </c>
      <c r="I55" s="209">
        <v>39.68</v>
      </c>
      <c r="J55" s="213">
        <v>39.61</v>
      </c>
      <c r="K55" s="210"/>
      <c r="L55" s="1"/>
    </row>
    <row r="56" spans="2:12">
      <c r="B56" s="1">
        <v>36</v>
      </c>
      <c r="C56" s="67"/>
      <c r="D56" s="68">
        <v>39.880000000000003</v>
      </c>
      <c r="E56" s="68"/>
      <c r="F56" s="68"/>
      <c r="G56" s="68">
        <v>40.75</v>
      </c>
      <c r="H56" s="68">
        <v>39.85</v>
      </c>
      <c r="I56" s="209">
        <v>39.75</v>
      </c>
      <c r="J56" s="213">
        <v>39.65</v>
      </c>
      <c r="K56" s="210"/>
      <c r="L56" s="1"/>
    </row>
    <row r="57" spans="2:12">
      <c r="B57" s="1">
        <v>37</v>
      </c>
      <c r="C57" s="67"/>
      <c r="D57" s="68">
        <v>39.86</v>
      </c>
      <c r="E57" s="68"/>
      <c r="F57" s="68"/>
      <c r="G57" s="68">
        <v>39.67</v>
      </c>
      <c r="H57" s="68">
        <v>39.840000000000003</v>
      </c>
      <c r="I57" s="209">
        <v>39.75</v>
      </c>
      <c r="J57" s="213">
        <v>39.6</v>
      </c>
      <c r="K57" s="210"/>
      <c r="L57" s="1"/>
    </row>
    <row r="58" spans="2:12">
      <c r="B58" s="1">
        <v>38</v>
      </c>
      <c r="C58" s="67"/>
      <c r="D58" s="68">
        <v>39.57</v>
      </c>
      <c r="E58" s="68"/>
      <c r="F58" s="68"/>
      <c r="G58" s="68">
        <v>39.51</v>
      </c>
      <c r="H58" s="68">
        <v>39.78</v>
      </c>
      <c r="I58" s="209">
        <v>39.61</v>
      </c>
      <c r="J58" s="213">
        <v>39.520000000000003</v>
      </c>
      <c r="K58" s="210"/>
      <c r="L58" s="1"/>
    </row>
    <row r="59" spans="2:12">
      <c r="B59" s="1">
        <v>39</v>
      </c>
      <c r="C59" s="67"/>
      <c r="D59" s="68">
        <v>39.590000000000003</v>
      </c>
      <c r="E59" s="68"/>
      <c r="F59" s="68"/>
      <c r="G59" s="68">
        <v>39.450000000000003</v>
      </c>
      <c r="H59" s="68">
        <v>39.72</v>
      </c>
      <c r="I59" s="209">
        <v>39.72</v>
      </c>
      <c r="J59" s="213">
        <v>39.72</v>
      </c>
      <c r="K59" s="210"/>
      <c r="L59" s="1"/>
    </row>
    <row r="60" spans="2:12">
      <c r="B60" s="1">
        <v>40</v>
      </c>
      <c r="C60" s="67"/>
      <c r="D60" s="68">
        <v>39.78</v>
      </c>
      <c r="E60" s="68"/>
      <c r="F60" s="68"/>
      <c r="G60" s="68">
        <v>39.68</v>
      </c>
      <c r="H60" s="68">
        <v>39.81</v>
      </c>
      <c r="I60" s="209">
        <v>39.74</v>
      </c>
      <c r="J60" s="213">
        <v>39.869999999999997</v>
      </c>
      <c r="K60" s="210"/>
      <c r="L60" s="1"/>
    </row>
    <row r="61" spans="2:12">
      <c r="B61" s="1">
        <v>41</v>
      </c>
      <c r="C61" s="67"/>
      <c r="D61" s="68">
        <v>39.619999999999997</v>
      </c>
      <c r="E61" s="68"/>
      <c r="F61" s="68"/>
      <c r="G61" s="68">
        <v>39.61</v>
      </c>
      <c r="H61" s="68">
        <v>39.94</v>
      </c>
      <c r="I61" s="209">
        <v>39.68</v>
      </c>
      <c r="J61" s="213">
        <v>39.619999999999997</v>
      </c>
      <c r="K61" s="210"/>
      <c r="L61" s="1"/>
    </row>
    <row r="62" spans="2:12">
      <c r="B62" s="1">
        <v>42</v>
      </c>
      <c r="C62" s="67"/>
      <c r="D62" s="68">
        <v>39.729999999999997</v>
      </c>
      <c r="E62" s="68"/>
      <c r="F62" s="68"/>
      <c r="G62" s="68">
        <v>39.880000000000003</v>
      </c>
      <c r="H62" s="68">
        <v>39.89</v>
      </c>
      <c r="I62" s="209"/>
      <c r="J62" s="213">
        <v>39.729999999999997</v>
      </c>
      <c r="K62" s="210"/>
      <c r="L62" s="1"/>
    </row>
    <row r="63" spans="2:12">
      <c r="B63" s="1">
        <v>43</v>
      </c>
      <c r="C63" s="67"/>
      <c r="D63" s="68">
        <v>39.64</v>
      </c>
      <c r="E63" s="68"/>
      <c r="F63" s="68"/>
      <c r="G63" s="68">
        <v>39.58</v>
      </c>
      <c r="H63" s="68">
        <v>39.74</v>
      </c>
      <c r="I63" s="209"/>
      <c r="J63" s="213">
        <v>40.5</v>
      </c>
      <c r="K63" s="210"/>
      <c r="L63" s="1"/>
    </row>
    <row r="64" spans="2:12">
      <c r="B64" s="1">
        <v>44</v>
      </c>
      <c r="C64" s="67"/>
      <c r="D64" s="68">
        <v>39.57</v>
      </c>
      <c r="E64" s="68"/>
      <c r="F64" s="68"/>
      <c r="G64" s="68">
        <v>39.86</v>
      </c>
      <c r="H64" s="68">
        <v>39.770000000000003</v>
      </c>
      <c r="I64" s="209"/>
      <c r="J64" s="213">
        <v>40.61</v>
      </c>
      <c r="K64" s="210"/>
      <c r="L64" s="1"/>
    </row>
    <row r="65" spans="2:12">
      <c r="B65" s="1">
        <v>45</v>
      </c>
      <c r="C65" s="67"/>
      <c r="D65" s="68">
        <v>39.57</v>
      </c>
      <c r="E65" s="68"/>
      <c r="F65" s="68"/>
      <c r="G65" s="68">
        <v>39.799999999999997</v>
      </c>
      <c r="H65" s="68">
        <v>39.9</v>
      </c>
      <c r="I65" s="209"/>
      <c r="J65" s="213">
        <v>41.07</v>
      </c>
      <c r="K65" s="210"/>
      <c r="L65" s="1"/>
    </row>
    <row r="66" spans="2:12">
      <c r="B66" s="1">
        <v>46</v>
      </c>
      <c r="C66" s="67"/>
      <c r="D66" s="68">
        <v>39.57</v>
      </c>
      <c r="E66" s="68"/>
      <c r="F66" s="68"/>
      <c r="G66" s="68">
        <v>39.61</v>
      </c>
      <c r="H66" s="68"/>
      <c r="I66" s="209"/>
      <c r="J66" s="213"/>
      <c r="K66" s="210"/>
      <c r="L66" s="1"/>
    </row>
    <row r="67" spans="2:12">
      <c r="B67" s="1">
        <v>47</v>
      </c>
      <c r="C67" s="67"/>
      <c r="D67" s="68">
        <v>39.82</v>
      </c>
      <c r="E67" s="68"/>
      <c r="F67" s="68"/>
      <c r="G67" s="68">
        <v>39.65</v>
      </c>
      <c r="H67" s="68"/>
      <c r="I67" s="209"/>
      <c r="J67" s="213"/>
      <c r="K67" s="210"/>
      <c r="L67" s="1"/>
    </row>
    <row r="68" spans="2:12">
      <c r="B68" s="1">
        <v>48</v>
      </c>
      <c r="C68" s="67"/>
      <c r="D68" s="68">
        <v>39.549999999999997</v>
      </c>
      <c r="E68" s="68"/>
      <c r="F68" s="68"/>
      <c r="G68" s="68">
        <v>39.67</v>
      </c>
      <c r="H68" s="68"/>
      <c r="I68" s="209"/>
      <c r="J68" s="213"/>
      <c r="K68" s="210"/>
      <c r="L68" s="1"/>
    </row>
    <row r="69" spans="2:12">
      <c r="B69" s="1">
        <v>49</v>
      </c>
      <c r="C69" s="67"/>
      <c r="D69" s="68">
        <v>39.51</v>
      </c>
      <c r="E69" s="68"/>
      <c r="F69" s="68"/>
      <c r="G69" s="68">
        <v>39.869999999999997</v>
      </c>
      <c r="H69" s="68"/>
      <c r="I69" s="209"/>
      <c r="J69" s="213"/>
      <c r="K69" s="210"/>
      <c r="L69" s="1"/>
    </row>
    <row r="70" spans="2:12">
      <c r="B70" s="1">
        <v>50</v>
      </c>
      <c r="C70" s="67"/>
      <c r="D70" s="68">
        <v>39.78</v>
      </c>
      <c r="E70" s="68"/>
      <c r="F70" s="68"/>
      <c r="G70" s="68">
        <v>42.21</v>
      </c>
      <c r="H70" s="68"/>
      <c r="I70" s="209"/>
      <c r="J70" s="213"/>
      <c r="K70" s="210"/>
      <c r="L70" s="1"/>
    </row>
    <row r="71" spans="2:12">
      <c r="B71" s="1">
        <v>51</v>
      </c>
      <c r="C71" s="67"/>
      <c r="D71" s="68">
        <v>39.700000000000003</v>
      </c>
      <c r="E71" s="68"/>
      <c r="F71" s="68"/>
      <c r="G71" s="68">
        <v>39.97</v>
      </c>
      <c r="H71" s="68"/>
      <c r="I71" s="209"/>
      <c r="J71" s="213"/>
      <c r="K71" s="210"/>
      <c r="L71" s="1"/>
    </row>
    <row r="72" spans="2:12">
      <c r="B72" s="1">
        <v>52</v>
      </c>
      <c r="C72" s="67"/>
      <c r="D72" s="68">
        <v>39.49</v>
      </c>
      <c r="E72" s="68"/>
      <c r="F72" s="68"/>
      <c r="G72" s="68">
        <v>39.6</v>
      </c>
      <c r="H72" s="68"/>
      <c r="I72" s="209"/>
      <c r="J72" s="213"/>
      <c r="K72" s="210"/>
      <c r="L72" s="1"/>
    </row>
    <row r="73" spans="2:12">
      <c r="B73" s="1">
        <v>53</v>
      </c>
      <c r="C73" s="67"/>
      <c r="D73" s="68">
        <v>39.61</v>
      </c>
      <c r="E73" s="68"/>
      <c r="F73" s="68"/>
      <c r="G73" s="68">
        <v>39.81</v>
      </c>
      <c r="H73" s="68"/>
      <c r="I73" s="209"/>
      <c r="J73" s="213"/>
      <c r="K73" s="210"/>
      <c r="L73" s="1"/>
    </row>
    <row r="74" spans="2:12">
      <c r="B74" s="1">
        <v>54</v>
      </c>
      <c r="C74" s="67"/>
      <c r="D74" s="68">
        <v>39.4</v>
      </c>
      <c r="E74" s="68"/>
      <c r="F74" s="68"/>
      <c r="G74" s="68">
        <v>39.78</v>
      </c>
      <c r="H74" s="68"/>
      <c r="I74" s="209"/>
      <c r="J74" s="213"/>
      <c r="K74" s="210"/>
      <c r="L74" s="1"/>
    </row>
    <row r="75" spans="2:12">
      <c r="B75" s="1">
        <v>55</v>
      </c>
      <c r="C75" s="67"/>
      <c r="D75" s="68">
        <v>39.83</v>
      </c>
      <c r="E75" s="68"/>
      <c r="F75" s="68"/>
      <c r="G75" s="68">
        <v>39.67</v>
      </c>
      <c r="H75" s="68"/>
      <c r="I75" s="209"/>
      <c r="J75" s="213"/>
      <c r="K75" s="210"/>
      <c r="L75" s="1"/>
    </row>
    <row r="76" spans="2:12">
      <c r="B76" s="1">
        <v>56</v>
      </c>
      <c r="C76" s="67"/>
      <c r="D76" s="68">
        <v>39.630000000000003</v>
      </c>
      <c r="E76" s="68"/>
      <c r="F76" s="68"/>
      <c r="G76" s="68">
        <v>39.79</v>
      </c>
      <c r="H76" s="68"/>
      <c r="I76" s="209"/>
      <c r="J76" s="213"/>
      <c r="K76" s="210"/>
      <c r="L76" s="1"/>
    </row>
    <row r="77" spans="2:12">
      <c r="B77" s="1">
        <v>57</v>
      </c>
      <c r="C77" s="137"/>
      <c r="D77" s="68">
        <v>39.5</v>
      </c>
      <c r="E77" s="68"/>
      <c r="F77" s="68"/>
      <c r="G77" s="68">
        <v>40.47</v>
      </c>
      <c r="H77" s="68"/>
      <c r="I77" s="210"/>
      <c r="J77" s="214"/>
      <c r="K77" s="210"/>
      <c r="L77" s="1"/>
    </row>
    <row r="78" spans="2:12">
      <c r="B78" s="1">
        <v>58</v>
      </c>
      <c r="C78" s="215"/>
      <c r="D78" s="209">
        <v>39.72</v>
      </c>
      <c r="E78" s="209"/>
      <c r="F78" s="209"/>
      <c r="G78" s="209">
        <v>42.25</v>
      </c>
      <c r="H78" s="209"/>
      <c r="I78" s="210"/>
      <c r="J78" s="214"/>
      <c r="K78" s="210"/>
      <c r="L78" s="1"/>
    </row>
    <row r="79" spans="2:12">
      <c r="B79" s="1">
        <v>59</v>
      </c>
      <c r="C79" s="215"/>
      <c r="D79" s="209">
        <v>39.57</v>
      </c>
      <c r="E79" s="209"/>
      <c r="F79" s="209"/>
      <c r="G79" s="209">
        <v>40.49</v>
      </c>
      <c r="H79" s="209"/>
      <c r="I79" s="209"/>
      <c r="J79" s="213"/>
      <c r="K79" s="209"/>
    </row>
    <row r="80" spans="2:12">
      <c r="B80" s="1">
        <v>60</v>
      </c>
      <c r="C80" s="215"/>
      <c r="D80" s="209">
        <v>39.47</v>
      </c>
      <c r="E80" s="209"/>
      <c r="F80" s="209"/>
      <c r="G80" s="209">
        <v>39.869999999999997</v>
      </c>
      <c r="H80" s="209"/>
      <c r="I80" s="209"/>
      <c r="J80" s="213"/>
      <c r="K80" s="209"/>
    </row>
    <row r="81" spans="2:11">
      <c r="B81" s="1">
        <v>61</v>
      </c>
      <c r="C81" s="215"/>
      <c r="D81" s="209">
        <v>39.56</v>
      </c>
      <c r="E81" s="209"/>
      <c r="F81" s="209"/>
      <c r="G81" s="209">
        <v>39.880000000000003</v>
      </c>
      <c r="H81" s="209"/>
      <c r="I81" s="209"/>
      <c r="J81" s="213"/>
      <c r="K81" s="209"/>
    </row>
    <row r="82" spans="2:11">
      <c r="B82" s="1">
        <v>62</v>
      </c>
      <c r="C82" s="215"/>
      <c r="D82" s="209">
        <v>39.65</v>
      </c>
      <c r="E82" s="209"/>
      <c r="F82" s="209"/>
      <c r="G82" s="209"/>
      <c r="H82" s="209"/>
      <c r="I82" s="209"/>
      <c r="J82" s="213"/>
      <c r="K82" s="209"/>
    </row>
    <row r="83" spans="2:11" ht="15.75" thickBot="1">
      <c r="B83" s="1">
        <v>63</v>
      </c>
      <c r="C83" s="216"/>
      <c r="D83" s="217">
        <v>39.89</v>
      </c>
      <c r="E83" s="217"/>
      <c r="F83" s="217"/>
      <c r="G83" s="217"/>
      <c r="H83" s="217"/>
      <c r="I83" s="217"/>
      <c r="J83" s="218"/>
      <c r="K83" s="209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2:P84"/>
  <sheetViews>
    <sheetView topLeftCell="A11" zoomScale="90" zoomScaleNormal="90" workbookViewId="0">
      <selection activeCell="G18" sqref="G18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54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>
      <c r="A8" s="173">
        <v>1</v>
      </c>
      <c r="B8" s="333" t="s">
        <v>52</v>
      </c>
      <c r="C8" s="176" t="s">
        <v>82</v>
      </c>
      <c r="D8" s="222">
        <f>COUNTA(C21:C85)</f>
        <v>24</v>
      </c>
      <c r="E8" s="184">
        <f>COUNTA(C21:C85)</f>
        <v>24</v>
      </c>
      <c r="F8" s="230">
        <f>MIN(C21:C84)</f>
        <v>39.590000000000003</v>
      </c>
      <c r="G8" s="161">
        <f>AVERAGE(C21:C87)</f>
        <v>40.3125</v>
      </c>
      <c r="H8" s="162">
        <v>5</v>
      </c>
      <c r="I8" s="189">
        <f>G8-F8</f>
        <v>0.72249999999999659</v>
      </c>
      <c r="J8" s="195">
        <v>1.1261574074074071E-2</v>
      </c>
      <c r="K8" s="202">
        <f>J8</f>
        <v>1.1261574074074071E-2</v>
      </c>
      <c r="L8" s="203">
        <f>K8</f>
        <v>1.1261574074074071E-2</v>
      </c>
      <c r="M8" s="220" t="s">
        <v>181</v>
      </c>
      <c r="N8" s="163"/>
      <c r="O8" s="160"/>
      <c r="P8" s="50"/>
    </row>
    <row r="9" spans="1:16" s="3" customFormat="1" ht="30" customHeight="1">
      <c r="A9" s="174">
        <v>2</v>
      </c>
      <c r="B9" s="182" t="s">
        <v>42</v>
      </c>
      <c r="C9" s="177" t="s">
        <v>77</v>
      </c>
      <c r="D9" s="51">
        <f>COUNTA(D21:D85)+D8+1</f>
        <v>89</v>
      </c>
      <c r="E9" s="185">
        <f>COUNTA(D21:D85)+1</f>
        <v>65</v>
      </c>
      <c r="F9" s="190">
        <f>MIN(D21:D84)</f>
        <v>39.53</v>
      </c>
      <c r="G9" s="131">
        <f>AVERAGE(D21:D86)</f>
        <v>39.842343749999991</v>
      </c>
      <c r="H9" s="49">
        <v>4</v>
      </c>
      <c r="I9" s="191">
        <f>G9-F9</f>
        <v>0.31234374999998948</v>
      </c>
      <c r="J9" s="196">
        <v>4.2372685185185187E-2</v>
      </c>
      <c r="K9" s="204">
        <f>J9-J8</f>
        <v>3.1111111111111117E-2</v>
      </c>
      <c r="L9" s="205">
        <f>K9</f>
        <v>3.1111111111111117E-2</v>
      </c>
      <c r="M9" s="221" t="s">
        <v>190</v>
      </c>
      <c r="N9" s="164"/>
      <c r="O9" s="128"/>
      <c r="P9" s="50"/>
    </row>
    <row r="10" spans="1:16" s="3" customFormat="1" ht="30" customHeight="1" thickBot="1">
      <c r="A10" s="174">
        <v>3</v>
      </c>
      <c r="B10" s="182" t="s">
        <v>52</v>
      </c>
      <c r="C10" s="177" t="s">
        <v>79</v>
      </c>
      <c r="D10" s="51">
        <f>COUNTA(E21:E85)+D9+1</f>
        <v>150</v>
      </c>
      <c r="E10" s="185">
        <f>COUNTA(E21:E85)+1</f>
        <v>61</v>
      </c>
      <c r="F10" s="226">
        <f>MIN(E21:E86)</f>
        <v>39.39</v>
      </c>
      <c r="G10" s="130">
        <f>AVERAGE(E21:E87)</f>
        <v>39.650833333333331</v>
      </c>
      <c r="H10" s="49">
        <v>9</v>
      </c>
      <c r="I10" s="191">
        <f t="shared" ref="I10:I15" si="0">G10-F10</f>
        <v>0.26083333333333059</v>
      </c>
      <c r="J10" s="196">
        <v>7.165509259259259E-2</v>
      </c>
      <c r="K10" s="204">
        <f>J10-J9</f>
        <v>2.9282407407407403E-2</v>
      </c>
      <c r="L10" s="205">
        <f>K10+L8</f>
        <v>4.0543981481481473E-2</v>
      </c>
      <c r="M10" s="221" t="s">
        <v>201</v>
      </c>
      <c r="N10" s="165"/>
      <c r="O10" s="144"/>
      <c r="P10" s="50"/>
    </row>
    <row r="11" spans="1:16" s="3" customFormat="1" ht="30" customHeight="1" thickBot="1">
      <c r="A11" s="174">
        <v>4</v>
      </c>
      <c r="B11" s="182" t="s">
        <v>42</v>
      </c>
      <c r="C11" s="177" t="s">
        <v>77</v>
      </c>
      <c r="D11" s="51">
        <f>COUNTA(F21:F85)+D10+1</f>
        <v>212</v>
      </c>
      <c r="E11" s="185">
        <f>COUNTA(F21:F85)+1</f>
        <v>62</v>
      </c>
      <c r="F11" s="138">
        <f>MIN(F21:F86)</f>
        <v>39.450000000000003</v>
      </c>
      <c r="G11" s="130">
        <f>AVERAGE(F21:F86)</f>
        <v>39.71</v>
      </c>
      <c r="H11" s="49">
        <v>6</v>
      </c>
      <c r="I11" s="191">
        <f t="shared" si="0"/>
        <v>0.25999999999999801</v>
      </c>
      <c r="J11" s="196">
        <v>0.10128472222222222</v>
      </c>
      <c r="K11" s="204">
        <f>J11-J10</f>
        <v>2.9629629629629631E-2</v>
      </c>
      <c r="L11" s="205">
        <f>K11+L9</f>
        <v>6.0740740740740748E-2</v>
      </c>
      <c r="M11" s="221" t="s">
        <v>72</v>
      </c>
      <c r="N11" s="164"/>
      <c r="O11" s="128"/>
      <c r="P11" s="50"/>
    </row>
    <row r="12" spans="1:16" s="3" customFormat="1" ht="30" customHeight="1" thickBot="1">
      <c r="A12" s="174">
        <v>5</v>
      </c>
      <c r="B12" s="335" t="s">
        <v>52</v>
      </c>
      <c r="C12" s="178" t="s">
        <v>91</v>
      </c>
      <c r="D12" s="51">
        <f>COUNTA(G21:G85)+D11+1</f>
        <v>260</v>
      </c>
      <c r="E12" s="185">
        <f>COUNTA(G21:G85)+1</f>
        <v>48</v>
      </c>
      <c r="F12" s="233">
        <f>MIN(G21:G86)</f>
        <v>39.619999999999997</v>
      </c>
      <c r="G12" s="130">
        <f>AVERAGE(G21:G886)</f>
        <v>39.90617021276595</v>
      </c>
      <c r="H12" s="49">
        <v>7</v>
      </c>
      <c r="I12" s="191">
        <f t="shared" si="0"/>
        <v>0.28617021276595267</v>
      </c>
      <c r="J12" s="196">
        <v>0.12456018518518519</v>
      </c>
      <c r="K12" s="204">
        <f>J12-J11</f>
        <v>2.327546296296297E-2</v>
      </c>
      <c r="L12" s="205">
        <f t="shared" ref="L12:L15" si="1">K12+L10</f>
        <v>6.3819444444444443E-2</v>
      </c>
      <c r="M12" s="221" t="s">
        <v>213</v>
      </c>
      <c r="N12" s="164"/>
      <c r="O12" s="129"/>
    </row>
    <row r="13" spans="1:16" s="3" customFormat="1" ht="30" customHeight="1" thickBot="1">
      <c r="A13" s="174">
        <v>6</v>
      </c>
      <c r="B13" s="335" t="s">
        <v>52</v>
      </c>
      <c r="C13" s="178" t="s">
        <v>92</v>
      </c>
      <c r="D13" s="51">
        <f>COUNTA(H21:H85)+D12+1</f>
        <v>301</v>
      </c>
      <c r="E13" s="185">
        <f>COUNTA(H21:H85)+1</f>
        <v>41</v>
      </c>
      <c r="F13" s="135">
        <f>MIN(H21:H86)</f>
        <v>39.32</v>
      </c>
      <c r="G13" s="130">
        <f>AVERAGE(H21:H86)</f>
        <v>39.599000000000011</v>
      </c>
      <c r="H13" s="49">
        <v>3</v>
      </c>
      <c r="I13" s="191">
        <f>G13-F13</f>
        <v>0.27900000000001057</v>
      </c>
      <c r="J13" s="196">
        <v>0.14443287037037036</v>
      </c>
      <c r="K13" s="204">
        <f t="shared" ref="K13:K15" si="2">J13-J12</f>
        <v>1.9872685185185174E-2</v>
      </c>
      <c r="L13" s="206">
        <f>K13+L12</f>
        <v>8.3692129629629616E-2</v>
      </c>
      <c r="M13" s="221" t="s">
        <v>223</v>
      </c>
      <c r="N13" s="164"/>
      <c r="O13" s="129"/>
    </row>
    <row r="14" spans="1:16" s="3" customFormat="1" ht="30" customHeight="1">
      <c r="A14" s="174">
        <v>7</v>
      </c>
      <c r="B14" s="335" t="s">
        <v>42</v>
      </c>
      <c r="C14" s="178" t="s">
        <v>85</v>
      </c>
      <c r="D14" s="51">
        <f>COUNTA(I21:I85)+D13+1</f>
        <v>322</v>
      </c>
      <c r="E14" s="185">
        <f>COUNTA(I21:I85)+1</f>
        <v>21</v>
      </c>
      <c r="F14" s="227">
        <f>MIN(I21:I86)</f>
        <v>39.58</v>
      </c>
      <c r="G14" s="77">
        <f>AVERAGE(I21:I86)</f>
        <v>39.814000000000007</v>
      </c>
      <c r="H14" s="49">
        <v>4</v>
      </c>
      <c r="I14" s="191">
        <f t="shared" si="0"/>
        <v>0.23400000000000887</v>
      </c>
      <c r="J14" s="196">
        <v>0.1552199074074074</v>
      </c>
      <c r="K14" s="204">
        <f t="shared" si="2"/>
        <v>1.0787037037037039E-2</v>
      </c>
      <c r="L14" s="205">
        <f>K14+L11</f>
        <v>7.1527777777777787E-2</v>
      </c>
      <c r="M14" s="221" t="s">
        <v>207</v>
      </c>
      <c r="N14" s="164"/>
      <c r="O14" s="129"/>
    </row>
    <row r="15" spans="1:16" s="3" customFormat="1" ht="30" customHeight="1" thickBot="1">
      <c r="A15" s="175" t="s">
        <v>37</v>
      </c>
      <c r="B15" s="334" t="s">
        <v>42</v>
      </c>
      <c r="C15" s="179" t="s">
        <v>78</v>
      </c>
      <c r="D15" s="223">
        <f>COUNTA(J21:J85)+D14+1</f>
        <v>345</v>
      </c>
      <c r="E15" s="186">
        <f>COUNTA(J21:J85)+1</f>
        <v>23</v>
      </c>
      <c r="F15" s="193">
        <f>MIN(J21:J86)</f>
        <v>39.549999999999997</v>
      </c>
      <c r="G15" s="166">
        <f>AVERAGE(J21:J86)</f>
        <v>39.728636363636362</v>
      </c>
      <c r="H15" s="167">
        <v>8</v>
      </c>
      <c r="I15" s="194">
        <f t="shared" si="0"/>
        <v>0.17863636363636459</v>
      </c>
      <c r="J15" s="197" t="str">
        <f>'Общие результаты'!G6</f>
        <v>4:00:04</v>
      </c>
      <c r="K15" s="207">
        <f t="shared" si="2"/>
        <v>1.1493055555555576E-2</v>
      </c>
      <c r="L15" s="208">
        <f>K15+L14</f>
        <v>8.3020833333333363E-2</v>
      </c>
      <c r="M15" s="199"/>
      <c r="N15" s="168"/>
      <c r="O15" s="129"/>
    </row>
    <row r="16" spans="1:16" s="3" customFormat="1" ht="30" customHeight="1">
      <c r="A16" s="139"/>
      <c r="B16" s="140"/>
      <c r="C16" s="141"/>
      <c r="D16" s="141"/>
      <c r="E16" s="141"/>
      <c r="F16" s="72">
        <f>AVERAGE(F8,F10,F12,F13)</f>
        <v>39.479999999999997</v>
      </c>
      <c r="G16" s="84">
        <f>AVERAGE(G8,G10,G12,G13)</f>
        <v>39.867125886524825</v>
      </c>
      <c r="H16" s="142" t="s">
        <v>90</v>
      </c>
      <c r="I16" s="85">
        <f>AVERAGE(I8,I10,I12,I13)</f>
        <v>0.3871258865248226</v>
      </c>
      <c r="J16" s="141"/>
      <c r="K16" s="141"/>
      <c r="L16" s="141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AVERAGE(F9,F11,F14,F15)</f>
        <v>39.527500000000003</v>
      </c>
      <c r="G17" s="57">
        <f>AVERAGE(G9,G11,G14,G15)</f>
        <v>39.773745028409088</v>
      </c>
      <c r="H17" s="143" t="s">
        <v>48</v>
      </c>
      <c r="I17" s="58">
        <f>AVERAGE(I9,I11,I14,I15)</f>
        <v>0.24624502840909024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39.503750000000004</v>
      </c>
      <c r="G18" s="61">
        <f>AVERAGE(C21:J87)</f>
        <v>39.788846153846166</v>
      </c>
      <c r="H18" s="62"/>
      <c r="I18" s="63">
        <f>AVERAGE(I8:I15)</f>
        <v>0.31668545746695642</v>
      </c>
      <c r="J18" s="55"/>
      <c r="K18" s="55"/>
      <c r="L18" s="55"/>
      <c r="M18" s="59"/>
      <c r="N18" s="59"/>
    </row>
    <row r="20" spans="1:14" ht="15.75" thickBot="1">
      <c r="C20" s="64" t="str">
        <f>B8</f>
        <v>Гаврилюк Олег</v>
      </c>
      <c r="D20" s="64" t="str">
        <f>B9</f>
        <v>Мифтахутдинов Ильяс</v>
      </c>
      <c r="E20" s="18" t="str">
        <f>B10</f>
        <v>Гаврилюк Олег</v>
      </c>
      <c r="F20" s="18" t="str">
        <f>B11</f>
        <v>Мифтахутдинов Ильяс</v>
      </c>
      <c r="G20" s="18" t="str">
        <f>B12</f>
        <v>Гаврилюк Олег</v>
      </c>
      <c r="H20" s="18" t="str">
        <f>B13</f>
        <v>Гаврилюк Олег</v>
      </c>
      <c r="I20" s="18" t="str">
        <f>B14</f>
        <v>Мифтахутдинов Ильяс</v>
      </c>
      <c r="J20" s="18" t="str">
        <f>B15</f>
        <v>Мифтахутдинов Ильяс</v>
      </c>
    </row>
    <row r="21" spans="1:14">
      <c r="B21" s="1">
        <v>1</v>
      </c>
      <c r="C21" s="65">
        <v>42.7</v>
      </c>
      <c r="D21" s="66">
        <v>39.76</v>
      </c>
      <c r="E21" s="66">
        <v>39.97</v>
      </c>
      <c r="F21" s="66">
        <v>39.619999999999997</v>
      </c>
      <c r="G21" s="66">
        <v>40.340000000000003</v>
      </c>
      <c r="H21" s="66">
        <v>39.76</v>
      </c>
      <c r="I21" s="211">
        <v>39.76</v>
      </c>
      <c r="J21" s="212">
        <v>39.92</v>
      </c>
      <c r="K21" s="209"/>
      <c r="M21" s="2"/>
      <c r="N21" s="2"/>
    </row>
    <row r="22" spans="1:14">
      <c r="B22" s="1">
        <v>2</v>
      </c>
      <c r="C22" s="67">
        <v>42.05</v>
      </c>
      <c r="D22" s="68">
        <v>39.93</v>
      </c>
      <c r="E22" s="68">
        <v>39.58</v>
      </c>
      <c r="F22" s="68">
        <v>39.58</v>
      </c>
      <c r="G22" s="68">
        <v>40.049999999999997</v>
      </c>
      <c r="H22" s="68">
        <v>39.71</v>
      </c>
      <c r="I22" s="209">
        <v>39.78</v>
      </c>
      <c r="J22" s="213">
        <v>39.92</v>
      </c>
      <c r="K22" s="209"/>
      <c r="M22" s="3"/>
      <c r="N22" s="3"/>
    </row>
    <row r="23" spans="1:14">
      <c r="B23" s="1">
        <v>3</v>
      </c>
      <c r="C23" s="67">
        <v>40.700000000000003</v>
      </c>
      <c r="D23" s="68">
        <v>39.869999999999997</v>
      </c>
      <c r="E23" s="68">
        <v>39.78</v>
      </c>
      <c r="F23" s="68">
        <v>39.69</v>
      </c>
      <c r="G23" s="68">
        <v>40.06</v>
      </c>
      <c r="H23" s="68">
        <v>39.53</v>
      </c>
      <c r="I23" s="209">
        <v>39.909999999999997</v>
      </c>
      <c r="J23" s="213">
        <v>39.81</v>
      </c>
      <c r="K23" s="209"/>
      <c r="M23" s="3"/>
      <c r="N23" s="3"/>
    </row>
    <row r="24" spans="1:14">
      <c r="B24" s="1">
        <v>4</v>
      </c>
      <c r="C24" s="67">
        <v>39.840000000000003</v>
      </c>
      <c r="D24" s="68">
        <v>39.93</v>
      </c>
      <c r="E24" s="68">
        <v>39.56</v>
      </c>
      <c r="F24" s="68">
        <v>39.700000000000003</v>
      </c>
      <c r="G24" s="68">
        <v>39.909999999999997</v>
      </c>
      <c r="H24" s="68">
        <v>39.549999999999997</v>
      </c>
      <c r="I24" s="209">
        <v>40.06</v>
      </c>
      <c r="J24" s="213">
        <v>39.67</v>
      </c>
      <c r="K24" s="209"/>
      <c r="M24" s="3"/>
      <c r="N24" s="3"/>
    </row>
    <row r="25" spans="1:14">
      <c r="B25" s="1">
        <v>5</v>
      </c>
      <c r="C25" s="67">
        <v>42.25</v>
      </c>
      <c r="D25" s="68">
        <v>40.229999999999997</v>
      </c>
      <c r="E25" s="68">
        <v>39.590000000000003</v>
      </c>
      <c r="F25" s="68">
        <v>41.45</v>
      </c>
      <c r="G25" s="68">
        <v>40</v>
      </c>
      <c r="H25" s="68">
        <v>39.549999999999997</v>
      </c>
      <c r="I25" s="209">
        <v>39.630000000000003</v>
      </c>
      <c r="J25" s="213">
        <v>39.78</v>
      </c>
      <c r="K25" s="209"/>
    </row>
    <row r="26" spans="1:14">
      <c r="B26" s="1">
        <v>6</v>
      </c>
      <c r="C26" s="67">
        <v>41.42</v>
      </c>
      <c r="D26" s="68">
        <v>39.81</v>
      </c>
      <c r="E26" s="68">
        <v>39.700000000000003</v>
      </c>
      <c r="F26" s="68">
        <v>39.619999999999997</v>
      </c>
      <c r="G26" s="68">
        <v>39.840000000000003</v>
      </c>
      <c r="H26" s="68">
        <v>39.56</v>
      </c>
      <c r="I26" s="209">
        <v>39.75</v>
      </c>
      <c r="J26" s="213">
        <v>39.770000000000003</v>
      </c>
      <c r="K26" s="209"/>
    </row>
    <row r="27" spans="1:14">
      <c r="B27" s="1">
        <v>7</v>
      </c>
      <c r="C27" s="67">
        <v>40.22</v>
      </c>
      <c r="D27" s="68">
        <v>39.97</v>
      </c>
      <c r="E27" s="68">
        <v>40.119999999999997</v>
      </c>
      <c r="F27" s="68">
        <v>39.54</v>
      </c>
      <c r="G27" s="68">
        <v>39.82</v>
      </c>
      <c r="H27" s="68">
        <v>39.65</v>
      </c>
      <c r="I27" s="209">
        <v>39.770000000000003</v>
      </c>
      <c r="J27" s="213">
        <v>39.61</v>
      </c>
      <c r="K27" s="209"/>
    </row>
    <row r="28" spans="1:14">
      <c r="B28" s="1">
        <v>8</v>
      </c>
      <c r="C28" s="67">
        <v>39.869999999999997</v>
      </c>
      <c r="D28" s="68">
        <v>39.700000000000003</v>
      </c>
      <c r="E28" s="68">
        <v>40.33</v>
      </c>
      <c r="F28" s="68">
        <v>39.590000000000003</v>
      </c>
      <c r="G28" s="68">
        <v>40.01</v>
      </c>
      <c r="H28" s="68">
        <v>39.53</v>
      </c>
      <c r="I28" s="209">
        <v>39.61</v>
      </c>
      <c r="J28" s="213">
        <v>39.590000000000003</v>
      </c>
      <c r="K28" s="209"/>
    </row>
    <row r="29" spans="1:14">
      <c r="B29" s="1">
        <v>9</v>
      </c>
      <c r="C29" s="83">
        <v>40.29</v>
      </c>
      <c r="D29" s="68">
        <v>39.6</v>
      </c>
      <c r="E29" s="68">
        <v>40.04</v>
      </c>
      <c r="F29" s="68">
        <v>39.57</v>
      </c>
      <c r="G29" s="68">
        <v>39.840000000000003</v>
      </c>
      <c r="H29" s="68">
        <v>39.83</v>
      </c>
      <c r="I29" s="209">
        <v>39.71</v>
      </c>
      <c r="J29" s="213">
        <v>39.65</v>
      </c>
      <c r="K29" s="209"/>
    </row>
    <row r="30" spans="1:14">
      <c r="B30" s="1">
        <v>10</v>
      </c>
      <c r="C30" s="67">
        <v>39.61</v>
      </c>
      <c r="D30" s="68">
        <v>39.85</v>
      </c>
      <c r="E30" s="68">
        <v>39.86</v>
      </c>
      <c r="F30" s="68">
        <v>39.65</v>
      </c>
      <c r="G30" s="68">
        <v>40.090000000000003</v>
      </c>
      <c r="H30" s="68">
        <v>39.58</v>
      </c>
      <c r="I30" s="209">
        <v>39.65</v>
      </c>
      <c r="J30" s="213">
        <v>39.61</v>
      </c>
      <c r="K30" s="209"/>
    </row>
    <row r="31" spans="1:14">
      <c r="B31" s="1">
        <v>11</v>
      </c>
      <c r="C31" s="67">
        <v>39.72</v>
      </c>
      <c r="D31" s="68">
        <v>39.700000000000003</v>
      </c>
      <c r="E31" s="68">
        <v>39.520000000000003</v>
      </c>
      <c r="F31" s="68">
        <v>39.68</v>
      </c>
      <c r="G31" s="68">
        <v>39.93</v>
      </c>
      <c r="H31" s="68">
        <v>39.840000000000003</v>
      </c>
      <c r="I31" s="209">
        <v>39.78</v>
      </c>
      <c r="J31" s="213">
        <v>39.58</v>
      </c>
      <c r="K31" s="209"/>
    </row>
    <row r="32" spans="1:14">
      <c r="B32" s="1">
        <v>12</v>
      </c>
      <c r="C32" s="67">
        <v>41.29</v>
      </c>
      <c r="D32" s="68">
        <v>39.71</v>
      </c>
      <c r="E32" s="68">
        <v>39.700000000000003</v>
      </c>
      <c r="F32" s="68">
        <v>39.68</v>
      </c>
      <c r="G32" s="68">
        <v>39.79</v>
      </c>
      <c r="H32" s="68">
        <v>39.590000000000003</v>
      </c>
      <c r="I32" s="209">
        <v>39.71</v>
      </c>
      <c r="J32" s="213">
        <v>39.58</v>
      </c>
      <c r="K32" s="209"/>
    </row>
    <row r="33" spans="2:12">
      <c r="B33" s="1">
        <v>13</v>
      </c>
      <c r="C33" s="67">
        <v>39.880000000000003</v>
      </c>
      <c r="D33" s="68">
        <v>39.68</v>
      </c>
      <c r="E33" s="68">
        <v>39.75</v>
      </c>
      <c r="F33" s="68">
        <v>39.64</v>
      </c>
      <c r="G33" s="68">
        <v>39.83</v>
      </c>
      <c r="H33" s="68">
        <v>39.65</v>
      </c>
      <c r="I33" s="209">
        <v>41.02</v>
      </c>
      <c r="J33" s="213">
        <v>39.57</v>
      </c>
      <c r="K33" s="210"/>
      <c r="L33" s="1"/>
    </row>
    <row r="34" spans="2:12">
      <c r="B34" s="1">
        <v>14</v>
      </c>
      <c r="C34" s="71">
        <v>39.880000000000003</v>
      </c>
      <c r="D34" s="68">
        <v>40</v>
      </c>
      <c r="E34" s="68">
        <v>39.630000000000003</v>
      </c>
      <c r="F34" s="68">
        <v>39.78</v>
      </c>
      <c r="G34" s="68">
        <v>39.74</v>
      </c>
      <c r="H34" s="68">
        <v>39.729999999999997</v>
      </c>
      <c r="I34" s="209">
        <v>39.61</v>
      </c>
      <c r="J34" s="213">
        <v>40.159999999999997</v>
      </c>
      <c r="K34" s="210"/>
      <c r="L34" s="1"/>
    </row>
    <row r="35" spans="2:12">
      <c r="B35" s="1">
        <v>15</v>
      </c>
      <c r="C35" s="67">
        <v>39.799999999999997</v>
      </c>
      <c r="D35" s="68">
        <v>40.08</v>
      </c>
      <c r="E35" s="68">
        <v>39.64</v>
      </c>
      <c r="F35" s="68">
        <v>39.69</v>
      </c>
      <c r="G35" s="68">
        <v>39.659999999999997</v>
      </c>
      <c r="H35" s="68">
        <v>39.46</v>
      </c>
      <c r="I35" s="209">
        <v>39.86</v>
      </c>
      <c r="J35" s="213">
        <v>39.72</v>
      </c>
      <c r="K35" s="210"/>
      <c r="L35" s="1"/>
    </row>
    <row r="36" spans="2:12">
      <c r="B36" s="1">
        <v>16</v>
      </c>
      <c r="C36" s="67">
        <v>40.24</v>
      </c>
      <c r="D36" s="89">
        <v>40.08</v>
      </c>
      <c r="E36" s="68">
        <v>39.74</v>
      </c>
      <c r="F36" s="68">
        <v>39.56</v>
      </c>
      <c r="G36" s="68">
        <v>40.58</v>
      </c>
      <c r="H36" s="68">
        <v>39.71</v>
      </c>
      <c r="I36" s="209">
        <v>39.58</v>
      </c>
      <c r="J36" s="213">
        <v>39.69</v>
      </c>
      <c r="K36" s="210"/>
      <c r="L36" s="1"/>
    </row>
    <row r="37" spans="2:12">
      <c r="B37" s="1">
        <v>17</v>
      </c>
      <c r="C37" s="67">
        <v>39.659999999999997</v>
      </c>
      <c r="D37" s="68">
        <v>40.99</v>
      </c>
      <c r="E37" s="68">
        <v>39.549999999999997</v>
      </c>
      <c r="F37" s="68">
        <v>39.619999999999997</v>
      </c>
      <c r="G37" s="68">
        <v>39.619999999999997</v>
      </c>
      <c r="H37" s="68">
        <v>39.5</v>
      </c>
      <c r="I37" s="209">
        <v>39.58</v>
      </c>
      <c r="J37" s="213">
        <v>39.68</v>
      </c>
      <c r="K37" s="210"/>
      <c r="L37" s="1"/>
    </row>
    <row r="38" spans="2:12">
      <c r="B38" s="1">
        <v>18</v>
      </c>
      <c r="C38" s="67">
        <v>39.619999999999997</v>
      </c>
      <c r="D38" s="68">
        <v>40.15</v>
      </c>
      <c r="E38" s="68">
        <v>39.619999999999997</v>
      </c>
      <c r="F38" s="68">
        <v>39.630000000000003</v>
      </c>
      <c r="G38" s="68">
        <v>39.65</v>
      </c>
      <c r="H38" s="68">
        <v>39.840000000000003</v>
      </c>
      <c r="I38" s="209">
        <v>39.72</v>
      </c>
      <c r="J38" s="213">
        <v>39.65</v>
      </c>
      <c r="K38" s="210"/>
      <c r="L38" s="1"/>
    </row>
    <row r="39" spans="2:12">
      <c r="B39" s="1">
        <v>19</v>
      </c>
      <c r="C39" s="67">
        <v>39.72</v>
      </c>
      <c r="D39" s="68">
        <v>39.82</v>
      </c>
      <c r="E39" s="68">
        <v>39.44</v>
      </c>
      <c r="F39" s="68">
        <v>39.54</v>
      </c>
      <c r="G39" s="68">
        <v>39.840000000000003</v>
      </c>
      <c r="H39" s="68">
        <v>39.47</v>
      </c>
      <c r="I39" s="209">
        <v>39.700000000000003</v>
      </c>
      <c r="J39" s="213">
        <v>39.549999999999997</v>
      </c>
      <c r="K39" s="210"/>
      <c r="L39" s="1"/>
    </row>
    <row r="40" spans="2:12">
      <c r="B40" s="1">
        <v>20</v>
      </c>
      <c r="C40" s="67">
        <v>39.67</v>
      </c>
      <c r="D40" s="68">
        <v>39.799999999999997</v>
      </c>
      <c r="E40" s="68">
        <v>39.75</v>
      </c>
      <c r="F40" s="68">
        <v>39.700000000000003</v>
      </c>
      <c r="G40" s="68">
        <v>39.840000000000003</v>
      </c>
      <c r="H40" s="68">
        <v>39.6</v>
      </c>
      <c r="I40" s="209">
        <v>40.090000000000003</v>
      </c>
      <c r="J40" s="213">
        <v>39.770000000000003</v>
      </c>
      <c r="K40" s="210"/>
      <c r="L40" s="1"/>
    </row>
    <row r="41" spans="2:12">
      <c r="B41" s="1">
        <v>21</v>
      </c>
      <c r="C41" s="67">
        <v>39.659999999999997</v>
      </c>
      <c r="D41" s="68">
        <v>39.700000000000003</v>
      </c>
      <c r="E41" s="68">
        <v>39.659999999999997</v>
      </c>
      <c r="F41" s="68">
        <v>39.69</v>
      </c>
      <c r="G41" s="68">
        <v>39.700000000000003</v>
      </c>
      <c r="H41" s="68">
        <v>39.479999999999997</v>
      </c>
      <c r="I41" s="209"/>
      <c r="J41" s="213">
        <v>39.76</v>
      </c>
      <c r="K41" s="210"/>
      <c r="L41" s="1"/>
    </row>
    <row r="42" spans="2:12">
      <c r="B42" s="1">
        <v>22</v>
      </c>
      <c r="C42" s="67">
        <v>39.79</v>
      </c>
      <c r="D42" s="68">
        <v>39.630000000000003</v>
      </c>
      <c r="E42" s="68">
        <v>39.9</v>
      </c>
      <c r="F42" s="68">
        <v>39.57</v>
      </c>
      <c r="G42" s="68">
        <v>39.72</v>
      </c>
      <c r="H42" s="68">
        <v>39.71</v>
      </c>
      <c r="I42" s="209"/>
      <c r="J42" s="213">
        <v>39.99</v>
      </c>
      <c r="K42" s="210"/>
      <c r="L42" s="1"/>
    </row>
    <row r="43" spans="2:12">
      <c r="B43" s="1">
        <v>23</v>
      </c>
      <c r="C43" s="67">
        <v>39.590000000000003</v>
      </c>
      <c r="D43" s="68">
        <v>39.619999999999997</v>
      </c>
      <c r="E43" s="68">
        <v>39.51</v>
      </c>
      <c r="F43" s="68">
        <v>39.64</v>
      </c>
      <c r="G43" s="68">
        <v>39.78</v>
      </c>
      <c r="H43" s="68">
        <v>39.6</v>
      </c>
      <c r="I43" s="209"/>
      <c r="J43" s="213"/>
      <c r="K43" s="210"/>
      <c r="L43" s="1"/>
    </row>
    <row r="44" spans="2:12">
      <c r="B44" s="1">
        <v>24</v>
      </c>
      <c r="C44" s="67">
        <v>40.03</v>
      </c>
      <c r="D44" s="68">
        <v>39.9</v>
      </c>
      <c r="E44" s="68">
        <v>39.67</v>
      </c>
      <c r="F44" s="68">
        <v>39.630000000000003</v>
      </c>
      <c r="G44" s="68">
        <v>40.630000000000003</v>
      </c>
      <c r="H44" s="68">
        <v>39.57</v>
      </c>
      <c r="I44" s="209"/>
      <c r="J44" s="213"/>
      <c r="K44" s="210"/>
      <c r="L44" s="1"/>
    </row>
    <row r="45" spans="2:12">
      <c r="B45" s="1">
        <v>25</v>
      </c>
      <c r="C45" s="67"/>
      <c r="D45" s="68">
        <v>39.96</v>
      </c>
      <c r="E45" s="68">
        <v>39.67</v>
      </c>
      <c r="F45" s="68">
        <v>39.64</v>
      </c>
      <c r="G45" s="68">
        <v>39.86</v>
      </c>
      <c r="H45" s="68">
        <v>39.450000000000003</v>
      </c>
      <c r="I45" s="209"/>
      <c r="J45" s="213"/>
      <c r="K45" s="210"/>
      <c r="L45" s="1"/>
    </row>
    <row r="46" spans="2:12">
      <c r="B46" s="1">
        <v>26</v>
      </c>
      <c r="C46" s="67"/>
      <c r="D46" s="68">
        <v>40.44</v>
      </c>
      <c r="E46" s="68">
        <v>39.700000000000003</v>
      </c>
      <c r="F46" s="68">
        <v>39.840000000000003</v>
      </c>
      <c r="G46" s="68">
        <v>39.71</v>
      </c>
      <c r="H46" s="68">
        <v>39.53</v>
      </c>
      <c r="I46" s="209"/>
      <c r="J46" s="213"/>
      <c r="K46" s="210"/>
      <c r="L46" s="1"/>
    </row>
    <row r="47" spans="2:12">
      <c r="B47" s="1">
        <v>27</v>
      </c>
      <c r="C47" s="67"/>
      <c r="D47" s="68">
        <v>39.83</v>
      </c>
      <c r="E47" s="68">
        <v>39.58</v>
      </c>
      <c r="F47" s="68">
        <v>39.659999999999997</v>
      </c>
      <c r="G47" s="68">
        <v>39.82</v>
      </c>
      <c r="H47" s="68">
        <v>39.58</v>
      </c>
      <c r="I47" s="209"/>
      <c r="J47" s="213"/>
      <c r="K47" s="210"/>
      <c r="L47" s="1"/>
    </row>
    <row r="48" spans="2:12">
      <c r="B48" s="1">
        <v>28</v>
      </c>
      <c r="C48" s="67"/>
      <c r="D48" s="68">
        <v>40.1</v>
      </c>
      <c r="E48" s="68">
        <v>39.49</v>
      </c>
      <c r="F48" s="68">
        <v>39.57</v>
      </c>
      <c r="G48" s="68">
        <v>39.619999999999997</v>
      </c>
      <c r="H48" s="68">
        <v>39.9</v>
      </c>
      <c r="I48" s="209"/>
      <c r="J48" s="213"/>
      <c r="K48" s="210"/>
      <c r="L48" s="1"/>
    </row>
    <row r="49" spans="2:12">
      <c r="B49" s="1">
        <v>29</v>
      </c>
      <c r="C49" s="67"/>
      <c r="D49" s="68">
        <v>39.590000000000003</v>
      </c>
      <c r="E49" s="68">
        <v>39.46</v>
      </c>
      <c r="F49" s="68">
        <v>39.56</v>
      </c>
      <c r="G49" s="68">
        <v>39.69</v>
      </c>
      <c r="H49" s="68">
        <v>39.619999999999997</v>
      </c>
      <c r="I49" s="209"/>
      <c r="J49" s="213"/>
      <c r="K49" s="210"/>
      <c r="L49" s="1"/>
    </row>
    <row r="50" spans="2:12">
      <c r="B50" s="1">
        <v>30</v>
      </c>
      <c r="C50" s="67"/>
      <c r="D50" s="68">
        <v>39.799999999999997</v>
      </c>
      <c r="E50" s="68">
        <v>39.479999999999997</v>
      </c>
      <c r="F50" s="68">
        <v>39.61</v>
      </c>
      <c r="G50" s="68">
        <v>39.81</v>
      </c>
      <c r="H50" s="68">
        <v>39.520000000000003</v>
      </c>
      <c r="I50" s="209"/>
      <c r="J50" s="213"/>
      <c r="K50" s="210"/>
      <c r="L50" s="1"/>
    </row>
    <row r="51" spans="2:12">
      <c r="B51" s="1">
        <v>31</v>
      </c>
      <c r="C51" s="67"/>
      <c r="D51" s="68">
        <v>39.71</v>
      </c>
      <c r="E51" s="68">
        <v>39.520000000000003</v>
      </c>
      <c r="F51" s="68">
        <v>39.630000000000003</v>
      </c>
      <c r="G51" s="68">
        <v>39.74</v>
      </c>
      <c r="H51" s="68">
        <v>39.369999999999997</v>
      </c>
      <c r="I51" s="209"/>
      <c r="J51" s="213"/>
      <c r="K51" s="210"/>
      <c r="L51" s="1"/>
    </row>
    <row r="52" spans="2:12">
      <c r="B52" s="1">
        <v>32</v>
      </c>
      <c r="C52" s="67"/>
      <c r="D52" s="68">
        <v>40.369999999999997</v>
      </c>
      <c r="E52" s="68">
        <v>39.39</v>
      </c>
      <c r="F52" s="68">
        <v>39.64</v>
      </c>
      <c r="G52" s="68">
        <v>39.82</v>
      </c>
      <c r="H52" s="68">
        <v>39.39</v>
      </c>
      <c r="I52" s="209"/>
      <c r="J52" s="213"/>
      <c r="K52" s="210"/>
      <c r="L52" s="1"/>
    </row>
    <row r="53" spans="2:12">
      <c r="B53" s="1">
        <v>33</v>
      </c>
      <c r="C53" s="67"/>
      <c r="D53" s="68">
        <v>39.86</v>
      </c>
      <c r="E53" s="68">
        <v>39.54</v>
      </c>
      <c r="F53" s="68">
        <v>39.51</v>
      </c>
      <c r="G53" s="68">
        <v>40</v>
      </c>
      <c r="H53" s="68">
        <v>39.770000000000003</v>
      </c>
      <c r="I53" s="209"/>
      <c r="J53" s="213"/>
      <c r="K53" s="210"/>
      <c r="L53" s="1"/>
    </row>
    <row r="54" spans="2:12">
      <c r="B54" s="1">
        <v>34</v>
      </c>
      <c r="C54" s="67"/>
      <c r="D54" s="68">
        <v>39.83</v>
      </c>
      <c r="E54" s="68">
        <v>39.93</v>
      </c>
      <c r="F54" s="68">
        <v>39.83</v>
      </c>
      <c r="G54" s="68">
        <v>40.03</v>
      </c>
      <c r="H54" s="68">
        <v>39.32</v>
      </c>
      <c r="I54" s="209"/>
      <c r="J54" s="213"/>
      <c r="K54" s="210"/>
      <c r="L54" s="1"/>
    </row>
    <row r="55" spans="2:12">
      <c r="B55" s="1">
        <v>35</v>
      </c>
      <c r="C55" s="67"/>
      <c r="D55" s="68">
        <v>39.86</v>
      </c>
      <c r="E55" s="68">
        <v>39.69</v>
      </c>
      <c r="F55" s="68">
        <v>39.49</v>
      </c>
      <c r="G55" s="68">
        <v>40</v>
      </c>
      <c r="H55" s="68">
        <v>39.4</v>
      </c>
      <c r="I55" s="209"/>
      <c r="J55" s="213"/>
      <c r="K55" s="210"/>
      <c r="L55" s="1"/>
    </row>
    <row r="56" spans="2:12">
      <c r="B56" s="1">
        <v>36</v>
      </c>
      <c r="C56" s="67"/>
      <c r="D56" s="68">
        <v>39.880000000000003</v>
      </c>
      <c r="E56" s="68">
        <v>39.51</v>
      </c>
      <c r="F56" s="68">
        <v>39.81</v>
      </c>
      <c r="G56" s="68">
        <v>39.770000000000003</v>
      </c>
      <c r="H56" s="68">
        <v>39.53</v>
      </c>
      <c r="I56" s="209"/>
      <c r="J56" s="213"/>
      <c r="K56" s="210"/>
      <c r="L56" s="1"/>
    </row>
    <row r="57" spans="2:12">
      <c r="B57" s="1">
        <v>37</v>
      </c>
      <c r="C57" s="67"/>
      <c r="D57" s="68">
        <v>39.72</v>
      </c>
      <c r="E57" s="68">
        <v>39.69</v>
      </c>
      <c r="F57" s="68">
        <v>39.729999999999997</v>
      </c>
      <c r="G57" s="68">
        <v>39.93</v>
      </c>
      <c r="H57" s="68">
        <v>39.700000000000003</v>
      </c>
      <c r="I57" s="209"/>
      <c r="J57" s="213"/>
      <c r="K57" s="210"/>
      <c r="L57" s="1"/>
    </row>
    <row r="58" spans="2:12">
      <c r="B58" s="1">
        <v>38</v>
      </c>
      <c r="C58" s="67"/>
      <c r="D58" s="68">
        <v>39.76</v>
      </c>
      <c r="E58" s="68">
        <v>39.53</v>
      </c>
      <c r="F58" s="68">
        <v>39.6</v>
      </c>
      <c r="G58" s="68">
        <v>39.83</v>
      </c>
      <c r="H58" s="68">
        <v>39.659999999999997</v>
      </c>
      <c r="I58" s="209"/>
      <c r="J58" s="213"/>
      <c r="K58" s="210"/>
      <c r="L58" s="1"/>
    </row>
    <row r="59" spans="2:12">
      <c r="B59" s="1">
        <v>39</v>
      </c>
      <c r="C59" s="67"/>
      <c r="D59" s="68">
        <v>39.72</v>
      </c>
      <c r="E59" s="68">
        <v>39.619999999999997</v>
      </c>
      <c r="F59" s="68">
        <v>39.770000000000003</v>
      </c>
      <c r="G59" s="68">
        <v>39.799999999999997</v>
      </c>
      <c r="H59" s="68">
        <v>39.5</v>
      </c>
      <c r="I59" s="209"/>
      <c r="J59" s="213"/>
      <c r="K59" s="210"/>
      <c r="L59" s="1"/>
    </row>
    <row r="60" spans="2:12">
      <c r="B60" s="1">
        <v>40</v>
      </c>
      <c r="C60" s="67"/>
      <c r="D60" s="68">
        <v>39.56</v>
      </c>
      <c r="E60" s="68">
        <v>39.61</v>
      </c>
      <c r="F60" s="68">
        <v>39.72</v>
      </c>
      <c r="G60" s="68">
        <v>39.76</v>
      </c>
      <c r="H60" s="68">
        <v>39.72</v>
      </c>
      <c r="I60" s="209"/>
      <c r="J60" s="213"/>
      <c r="K60" s="210"/>
      <c r="L60" s="1"/>
    </row>
    <row r="61" spans="2:12">
      <c r="B61" s="1">
        <v>41</v>
      </c>
      <c r="C61" s="67"/>
      <c r="D61" s="68">
        <v>39.79</v>
      </c>
      <c r="E61" s="68">
        <v>39.56</v>
      </c>
      <c r="F61" s="68">
        <v>39.61</v>
      </c>
      <c r="G61" s="68">
        <v>39.99</v>
      </c>
      <c r="H61" s="68"/>
      <c r="I61" s="209"/>
      <c r="J61" s="213"/>
      <c r="K61" s="210"/>
      <c r="L61" s="1"/>
    </row>
    <row r="62" spans="2:12">
      <c r="B62" s="1">
        <v>42</v>
      </c>
      <c r="C62" s="67"/>
      <c r="D62" s="68">
        <v>39.770000000000003</v>
      </c>
      <c r="E62" s="68">
        <v>39.450000000000003</v>
      </c>
      <c r="F62" s="68">
        <v>39.450000000000003</v>
      </c>
      <c r="G62" s="68">
        <v>39.82</v>
      </c>
      <c r="H62" s="68"/>
      <c r="I62" s="209"/>
      <c r="J62" s="213"/>
      <c r="K62" s="210"/>
      <c r="L62" s="1"/>
    </row>
    <row r="63" spans="2:12">
      <c r="B63" s="1">
        <v>43</v>
      </c>
      <c r="C63" s="67"/>
      <c r="D63" s="68">
        <v>39.82</v>
      </c>
      <c r="E63" s="68">
        <v>39.39</v>
      </c>
      <c r="F63" s="68">
        <v>39.85</v>
      </c>
      <c r="G63" s="68">
        <v>40.18</v>
      </c>
      <c r="H63" s="68"/>
      <c r="I63" s="209"/>
      <c r="J63" s="213"/>
      <c r="K63" s="210"/>
      <c r="L63" s="1"/>
    </row>
    <row r="64" spans="2:12">
      <c r="B64" s="1">
        <v>44</v>
      </c>
      <c r="C64" s="67"/>
      <c r="D64" s="68">
        <v>39.68</v>
      </c>
      <c r="E64" s="68">
        <v>39.520000000000003</v>
      </c>
      <c r="F64" s="68">
        <v>40.67</v>
      </c>
      <c r="G64" s="68">
        <v>39.93</v>
      </c>
      <c r="H64" s="68"/>
      <c r="I64" s="209"/>
      <c r="J64" s="213"/>
      <c r="K64" s="210"/>
      <c r="L64" s="1"/>
    </row>
    <row r="65" spans="2:12">
      <c r="B65" s="1">
        <v>45</v>
      </c>
      <c r="C65" s="67"/>
      <c r="D65" s="68">
        <v>39.78</v>
      </c>
      <c r="E65" s="68">
        <v>39.46</v>
      </c>
      <c r="F65" s="68">
        <v>39.89</v>
      </c>
      <c r="G65" s="68">
        <v>39.86</v>
      </c>
      <c r="H65" s="68"/>
      <c r="I65" s="209"/>
      <c r="J65" s="213"/>
      <c r="K65" s="210"/>
      <c r="L65" s="1"/>
    </row>
    <row r="66" spans="2:12">
      <c r="B66" s="1">
        <v>46</v>
      </c>
      <c r="C66" s="67"/>
      <c r="D66" s="68">
        <v>39.71</v>
      </c>
      <c r="E66" s="68">
        <v>39.619999999999997</v>
      </c>
      <c r="F66" s="68">
        <v>39.659999999999997</v>
      </c>
      <c r="G66" s="68">
        <v>40.119999999999997</v>
      </c>
      <c r="H66" s="68"/>
      <c r="I66" s="209"/>
      <c r="J66" s="213"/>
      <c r="K66" s="210"/>
      <c r="L66" s="1"/>
    </row>
    <row r="67" spans="2:12">
      <c r="B67" s="1">
        <v>47</v>
      </c>
      <c r="C67" s="67"/>
      <c r="D67" s="68">
        <v>39.700000000000003</v>
      </c>
      <c r="E67" s="68">
        <v>39.6</v>
      </c>
      <c r="F67" s="68">
        <v>39.75</v>
      </c>
      <c r="G67" s="68">
        <v>40.229999999999997</v>
      </c>
      <c r="H67" s="68"/>
      <c r="I67" s="209"/>
      <c r="J67" s="213"/>
      <c r="K67" s="210"/>
      <c r="L67" s="1"/>
    </row>
    <row r="68" spans="2:12">
      <c r="B68" s="1">
        <v>48</v>
      </c>
      <c r="C68" s="67"/>
      <c r="D68" s="68">
        <v>39.590000000000003</v>
      </c>
      <c r="E68" s="68">
        <v>39.6</v>
      </c>
      <c r="F68" s="68">
        <v>39.78</v>
      </c>
      <c r="G68" s="68"/>
      <c r="H68" s="68"/>
      <c r="I68" s="209"/>
      <c r="J68" s="213"/>
      <c r="K68" s="210"/>
      <c r="L68" s="1"/>
    </row>
    <row r="69" spans="2:12">
      <c r="B69" s="1">
        <v>49</v>
      </c>
      <c r="C69" s="67"/>
      <c r="D69" s="68">
        <v>39.619999999999997</v>
      </c>
      <c r="E69" s="68">
        <v>39.450000000000003</v>
      </c>
      <c r="F69" s="68">
        <v>39.75</v>
      </c>
      <c r="G69" s="68"/>
      <c r="H69" s="68"/>
      <c r="I69" s="209"/>
      <c r="J69" s="213"/>
      <c r="K69" s="210"/>
      <c r="L69" s="1"/>
    </row>
    <row r="70" spans="2:12">
      <c r="B70" s="1">
        <v>50</v>
      </c>
      <c r="C70" s="67"/>
      <c r="D70" s="68">
        <v>39.65</v>
      </c>
      <c r="E70" s="68">
        <v>39.729999999999997</v>
      </c>
      <c r="F70" s="68">
        <v>39.700000000000003</v>
      </c>
      <c r="G70" s="68"/>
      <c r="H70" s="68"/>
      <c r="I70" s="209"/>
      <c r="J70" s="213"/>
      <c r="K70" s="210"/>
      <c r="L70" s="1"/>
    </row>
    <row r="71" spans="2:12">
      <c r="B71" s="1">
        <v>51</v>
      </c>
      <c r="C71" s="67"/>
      <c r="D71" s="68">
        <v>39.6</v>
      </c>
      <c r="E71" s="68">
        <v>39.770000000000003</v>
      </c>
      <c r="F71" s="68">
        <v>39.659999999999997</v>
      </c>
      <c r="G71" s="68"/>
      <c r="H71" s="68"/>
      <c r="I71" s="209"/>
      <c r="J71" s="213"/>
      <c r="K71" s="210"/>
      <c r="L71" s="1"/>
    </row>
    <row r="72" spans="2:12">
      <c r="B72" s="1">
        <v>52</v>
      </c>
      <c r="C72" s="67"/>
      <c r="D72" s="68">
        <v>39.729999999999997</v>
      </c>
      <c r="E72" s="68">
        <v>39.520000000000003</v>
      </c>
      <c r="F72" s="68">
        <v>39.869999999999997</v>
      </c>
      <c r="G72" s="68"/>
      <c r="H72" s="68"/>
      <c r="I72" s="209"/>
      <c r="J72" s="213"/>
      <c r="K72" s="210"/>
      <c r="L72" s="1"/>
    </row>
    <row r="73" spans="2:12">
      <c r="B73" s="1">
        <v>53</v>
      </c>
      <c r="C73" s="67"/>
      <c r="D73" s="68">
        <v>39.67</v>
      </c>
      <c r="E73" s="68">
        <v>39.58</v>
      </c>
      <c r="F73" s="68">
        <v>39.549999999999997</v>
      </c>
      <c r="G73" s="68"/>
      <c r="H73" s="68"/>
      <c r="I73" s="209"/>
      <c r="J73" s="213"/>
      <c r="K73" s="210"/>
      <c r="L73" s="1"/>
    </row>
    <row r="74" spans="2:12">
      <c r="B74" s="1">
        <v>54</v>
      </c>
      <c r="C74" s="67"/>
      <c r="D74" s="68">
        <v>39.79</v>
      </c>
      <c r="E74" s="68">
        <v>39.78</v>
      </c>
      <c r="F74" s="68">
        <v>39.590000000000003</v>
      </c>
      <c r="G74" s="68"/>
      <c r="H74" s="68"/>
      <c r="I74" s="209"/>
      <c r="J74" s="213"/>
      <c r="K74" s="210"/>
      <c r="L74" s="1"/>
    </row>
    <row r="75" spans="2:12">
      <c r="B75" s="1">
        <v>55</v>
      </c>
      <c r="C75" s="67"/>
      <c r="D75" s="68">
        <v>40.659999999999997</v>
      </c>
      <c r="E75" s="68">
        <v>39.61</v>
      </c>
      <c r="F75" s="68">
        <v>39.57</v>
      </c>
      <c r="G75" s="68"/>
      <c r="H75" s="68"/>
      <c r="I75" s="209"/>
      <c r="J75" s="213"/>
      <c r="K75" s="210"/>
      <c r="L75" s="1"/>
    </row>
    <row r="76" spans="2:12">
      <c r="B76" s="1">
        <v>56</v>
      </c>
      <c r="C76" s="67"/>
      <c r="D76" s="68">
        <v>39.799999999999997</v>
      </c>
      <c r="E76" s="68">
        <v>39.46</v>
      </c>
      <c r="F76" s="68">
        <v>39.81</v>
      </c>
      <c r="G76" s="68"/>
      <c r="H76" s="68"/>
      <c r="I76" s="209"/>
      <c r="J76" s="213"/>
      <c r="K76" s="210"/>
      <c r="L76" s="1"/>
    </row>
    <row r="77" spans="2:12">
      <c r="B77" s="1">
        <v>57</v>
      </c>
      <c r="C77" s="137"/>
      <c r="D77" s="68">
        <v>39.68</v>
      </c>
      <c r="E77" s="68">
        <v>39.6</v>
      </c>
      <c r="F77" s="68">
        <v>39.700000000000003</v>
      </c>
      <c r="G77" s="68"/>
      <c r="H77" s="68"/>
      <c r="I77" s="210"/>
      <c r="J77" s="214"/>
      <c r="K77" s="210"/>
      <c r="L77" s="1"/>
    </row>
    <row r="78" spans="2:12">
      <c r="B78" s="1">
        <v>58</v>
      </c>
      <c r="C78" s="215"/>
      <c r="D78" s="209">
        <v>39.65</v>
      </c>
      <c r="E78" s="209">
        <v>39.479999999999997</v>
      </c>
      <c r="F78" s="209">
        <v>39.67</v>
      </c>
      <c r="G78" s="209"/>
      <c r="H78" s="209"/>
      <c r="I78" s="210"/>
      <c r="J78" s="214"/>
      <c r="K78" s="210"/>
      <c r="L78" s="1"/>
    </row>
    <row r="79" spans="2:12">
      <c r="B79" s="1">
        <v>59</v>
      </c>
      <c r="C79" s="215"/>
      <c r="D79" s="209">
        <v>39.65</v>
      </c>
      <c r="E79" s="209">
        <v>39.81</v>
      </c>
      <c r="F79" s="209">
        <v>39.47</v>
      </c>
      <c r="G79" s="209"/>
      <c r="H79" s="209"/>
      <c r="I79" s="209"/>
      <c r="J79" s="213"/>
      <c r="K79" s="209"/>
    </row>
    <row r="80" spans="2:12">
      <c r="B80" s="1">
        <v>60</v>
      </c>
      <c r="C80" s="215"/>
      <c r="D80" s="209">
        <v>39.53</v>
      </c>
      <c r="E80" s="209">
        <v>40.04</v>
      </c>
      <c r="F80" s="209">
        <v>39.68</v>
      </c>
      <c r="G80" s="209"/>
      <c r="H80" s="209"/>
      <c r="I80" s="209"/>
      <c r="J80" s="213"/>
      <c r="K80" s="209"/>
    </row>
    <row r="81" spans="2:11">
      <c r="B81" s="1">
        <v>61</v>
      </c>
      <c r="C81" s="215"/>
      <c r="D81" s="209">
        <v>39.71</v>
      </c>
      <c r="E81" s="209"/>
      <c r="F81" s="209">
        <v>39.96</v>
      </c>
      <c r="G81" s="209"/>
      <c r="H81" s="209"/>
      <c r="I81" s="209"/>
      <c r="J81" s="213"/>
      <c r="K81" s="209"/>
    </row>
    <row r="82" spans="2:11">
      <c r="B82" s="1">
        <v>62</v>
      </c>
      <c r="C82" s="215"/>
      <c r="D82" s="209">
        <v>39.72</v>
      </c>
      <c r="E82" s="209"/>
      <c r="F82" s="209"/>
      <c r="G82" s="209"/>
      <c r="H82" s="209"/>
      <c r="I82" s="209"/>
      <c r="J82" s="213"/>
      <c r="K82" s="209"/>
    </row>
    <row r="83" spans="2:11" ht="15.75" thickBot="1">
      <c r="B83" s="1">
        <v>63</v>
      </c>
      <c r="C83" s="216"/>
      <c r="D83" s="217">
        <v>40.020000000000003</v>
      </c>
      <c r="E83" s="217"/>
      <c r="F83" s="217"/>
      <c r="G83" s="217"/>
      <c r="H83" s="217"/>
      <c r="I83" s="217"/>
      <c r="J83" s="218"/>
      <c r="K83" s="209"/>
    </row>
    <row r="84" spans="2:11">
      <c r="D84" s="2">
        <v>40.090000000000003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2:P83"/>
  <sheetViews>
    <sheetView topLeftCell="A12" zoomScale="90" zoomScaleNormal="90" workbookViewId="0">
      <selection activeCell="G18" sqref="G18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118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>
      <c r="A8" s="173">
        <v>1</v>
      </c>
      <c r="B8" s="333" t="s">
        <v>39</v>
      </c>
      <c r="C8" s="176" t="s">
        <v>89</v>
      </c>
      <c r="D8" s="222">
        <f>COUNTA(C21:C85)</f>
        <v>43</v>
      </c>
      <c r="E8" s="184">
        <f>COUNTA(C21:C85)</f>
        <v>43</v>
      </c>
      <c r="F8" s="230">
        <f>MIN(C21:C84)</f>
        <v>39.409999999999997</v>
      </c>
      <c r="G8" s="161">
        <f>AVERAGE(C21:C87)</f>
        <v>39.770697674418606</v>
      </c>
      <c r="H8" s="162">
        <v>6</v>
      </c>
      <c r="I8" s="189">
        <f>G8-F8</f>
        <v>0.36069767441860989</v>
      </c>
      <c r="J8" s="195">
        <v>1.9837962962962963E-2</v>
      </c>
      <c r="K8" s="202">
        <f>J8</f>
        <v>1.9837962962962963E-2</v>
      </c>
      <c r="L8" s="203">
        <f>K8</f>
        <v>1.9837962962962963E-2</v>
      </c>
      <c r="M8" s="220" t="s">
        <v>186</v>
      </c>
      <c r="N8" s="163"/>
      <c r="O8" s="160"/>
      <c r="P8" s="50"/>
    </row>
    <row r="9" spans="1:16" s="3" customFormat="1" ht="30" customHeight="1" thickBot="1">
      <c r="A9" s="174">
        <v>2</v>
      </c>
      <c r="B9" s="182" t="s">
        <v>237</v>
      </c>
      <c r="C9" s="177" t="s">
        <v>47</v>
      </c>
      <c r="D9" s="51">
        <f>COUNTA(D21:D85)+D8+1</f>
        <v>90</v>
      </c>
      <c r="E9" s="185">
        <f>COUNTA(D21:D85)+1</f>
        <v>47</v>
      </c>
      <c r="F9" s="228">
        <f>MIN(D21:D84)</f>
        <v>39.729999999999997</v>
      </c>
      <c r="G9" s="131">
        <f>AVERAGE(D21:D86)</f>
        <v>40.042391304347824</v>
      </c>
      <c r="H9" s="49">
        <v>3</v>
      </c>
      <c r="I9" s="191">
        <f>G9-F9</f>
        <v>0.3123913043478268</v>
      </c>
      <c r="J9" s="196">
        <v>4.2731481481481481E-2</v>
      </c>
      <c r="K9" s="204">
        <f>J9-J8</f>
        <v>2.2893518518518518E-2</v>
      </c>
      <c r="L9" s="205">
        <f>K9</f>
        <v>2.2893518518518518E-2</v>
      </c>
      <c r="M9" s="221" t="s">
        <v>192</v>
      </c>
      <c r="N9" s="164"/>
      <c r="O9" s="341" t="s">
        <v>238</v>
      </c>
      <c r="P9" s="50"/>
    </row>
    <row r="10" spans="1:16" s="3" customFormat="1" ht="30" customHeight="1" thickBot="1">
      <c r="A10" s="174">
        <v>3</v>
      </c>
      <c r="B10" s="182" t="s">
        <v>39</v>
      </c>
      <c r="C10" s="177" t="s">
        <v>89</v>
      </c>
      <c r="D10" s="51">
        <f>COUNTA(E21:E85)+D9+1</f>
        <v>150</v>
      </c>
      <c r="E10" s="185">
        <f>COUNTA(E21:E85)+1</f>
        <v>60</v>
      </c>
      <c r="F10" s="135">
        <f>MIN(E21:E86)</f>
        <v>39.369999999999997</v>
      </c>
      <c r="G10" s="130">
        <f>AVERAGE(E21:E87)</f>
        <v>39.614576271186436</v>
      </c>
      <c r="H10" s="49"/>
      <c r="I10" s="191">
        <f t="shared" ref="I10:I15" si="0">G10-F10</f>
        <v>0.24457627118643899</v>
      </c>
      <c r="J10" s="196">
        <v>7.1782407407407406E-2</v>
      </c>
      <c r="K10" s="204">
        <f>J10-J9</f>
        <v>2.9050925925925924E-2</v>
      </c>
      <c r="L10" s="205">
        <f>K10+L8</f>
        <v>4.8888888888888885E-2</v>
      </c>
      <c r="M10" s="221" t="s">
        <v>202</v>
      </c>
      <c r="N10" s="165"/>
      <c r="O10" s="144"/>
      <c r="P10" s="50"/>
    </row>
    <row r="11" spans="1:16" s="3" customFormat="1" ht="30" customHeight="1">
      <c r="A11" s="174">
        <v>4</v>
      </c>
      <c r="B11" s="182" t="s">
        <v>237</v>
      </c>
      <c r="C11" s="177" t="s">
        <v>82</v>
      </c>
      <c r="D11" s="51">
        <f>COUNTA(F21:F85)+D10+1</f>
        <v>212</v>
      </c>
      <c r="E11" s="185">
        <f>COUNTA(F21:F85)+1</f>
        <v>62</v>
      </c>
      <c r="F11" s="227">
        <f>MIN(F21:F86)</f>
        <v>39.58</v>
      </c>
      <c r="G11" s="130">
        <f>AVERAGE(F21:F86)</f>
        <v>39.898524590163923</v>
      </c>
      <c r="H11" s="49"/>
      <c r="I11" s="191">
        <f t="shared" si="0"/>
        <v>0.31852459016392487</v>
      </c>
      <c r="J11" s="196">
        <v>0.10152777777777777</v>
      </c>
      <c r="K11" s="204">
        <f>J11-J10</f>
        <v>2.9745370370370366E-2</v>
      </c>
      <c r="L11" s="205">
        <f>K11+L9</f>
        <v>5.2638888888888888E-2</v>
      </c>
      <c r="M11" s="221" t="s">
        <v>68</v>
      </c>
      <c r="N11" s="164"/>
      <c r="O11" s="128"/>
      <c r="P11" s="50"/>
    </row>
    <row r="12" spans="1:16" s="3" customFormat="1" ht="30" customHeight="1">
      <c r="A12" s="174">
        <v>5</v>
      </c>
      <c r="B12" s="335" t="s">
        <v>39</v>
      </c>
      <c r="C12" s="178" t="s">
        <v>77</v>
      </c>
      <c r="D12" s="51">
        <f>COUNTA(G21:G85)+D11+1</f>
        <v>266</v>
      </c>
      <c r="E12" s="185">
        <f>COUNTA(G21:G85)+1</f>
        <v>54</v>
      </c>
      <c r="F12" s="192">
        <f>MIN(G21:G86)</f>
        <v>39.4</v>
      </c>
      <c r="G12" s="130">
        <f>AVERAGE(G21:G886)</f>
        <v>39.578679245283013</v>
      </c>
      <c r="H12" s="49"/>
      <c r="I12" s="191">
        <f t="shared" si="0"/>
        <v>0.17867924528301415</v>
      </c>
      <c r="J12" s="196">
        <v>0.12738425925925925</v>
      </c>
      <c r="K12" s="204">
        <f>J12-J11</f>
        <v>2.585648148148148E-2</v>
      </c>
      <c r="L12" s="205">
        <f t="shared" ref="L12:L15" si="1">K12+L10</f>
        <v>7.4745370370370365E-2</v>
      </c>
      <c r="M12" s="221" t="s">
        <v>200</v>
      </c>
      <c r="N12" s="164"/>
      <c r="O12" s="129"/>
    </row>
    <row r="13" spans="1:16" s="3" customFormat="1" ht="30" customHeight="1" thickBot="1">
      <c r="A13" s="174">
        <v>6</v>
      </c>
      <c r="B13" s="335" t="s">
        <v>237</v>
      </c>
      <c r="C13" s="178" t="s">
        <v>81</v>
      </c>
      <c r="D13" s="51">
        <f>COUNTA(H21:H85)+D12+1</f>
        <v>301</v>
      </c>
      <c r="E13" s="185">
        <f>COUNTA(H21:H85)+1</f>
        <v>35</v>
      </c>
      <c r="F13" s="226">
        <f>MIN(H21:H86)</f>
        <v>39.51</v>
      </c>
      <c r="G13" s="130">
        <f>AVERAGE(H21:H86)</f>
        <v>39.686470588235295</v>
      </c>
      <c r="H13" s="49"/>
      <c r="I13" s="191">
        <f>G13-F13</f>
        <v>0.17647058823529704</v>
      </c>
      <c r="J13" s="196">
        <v>0.14458333333333331</v>
      </c>
      <c r="K13" s="204">
        <f t="shared" ref="K13:K15" si="2">J13-J12</f>
        <v>1.7199074074074061E-2</v>
      </c>
      <c r="L13" s="205">
        <f t="shared" si="1"/>
        <v>6.9837962962962949E-2</v>
      </c>
      <c r="M13" s="221" t="s">
        <v>224</v>
      </c>
      <c r="N13" s="164"/>
      <c r="O13" s="129"/>
    </row>
    <row r="14" spans="1:16" s="3" customFormat="1" ht="30" customHeight="1" thickBot="1">
      <c r="A14" s="174">
        <v>7</v>
      </c>
      <c r="B14" s="335" t="s">
        <v>237</v>
      </c>
      <c r="C14" s="178" t="s">
        <v>89</v>
      </c>
      <c r="D14" s="51">
        <f>COUNTA(I21:I85)+D13+1</f>
        <v>324</v>
      </c>
      <c r="E14" s="185">
        <f>COUNTA(I21:I85)+1</f>
        <v>23</v>
      </c>
      <c r="F14" s="138">
        <f>MIN(I21:I86)</f>
        <v>39.479999999999997</v>
      </c>
      <c r="G14" s="130">
        <f>AVERAGE(I21:I86)</f>
        <v>39.667727272727284</v>
      </c>
      <c r="H14" s="49"/>
      <c r="I14" s="191">
        <f t="shared" si="0"/>
        <v>0.18772727272728673</v>
      </c>
      <c r="J14" s="196">
        <v>0.15623842592592593</v>
      </c>
      <c r="K14" s="204">
        <f t="shared" si="2"/>
        <v>1.165509259259262E-2</v>
      </c>
      <c r="L14" s="206">
        <f>K14+L13</f>
        <v>8.1493055555555569E-2</v>
      </c>
      <c r="M14" s="221" t="s">
        <v>226</v>
      </c>
      <c r="N14" s="164"/>
      <c r="O14" s="129"/>
    </row>
    <row r="15" spans="1:16" s="3" customFormat="1" ht="30" customHeight="1" thickBot="1">
      <c r="A15" s="175" t="s">
        <v>37</v>
      </c>
      <c r="B15" s="334" t="s">
        <v>39</v>
      </c>
      <c r="C15" s="179" t="s">
        <v>85</v>
      </c>
      <c r="D15" s="223">
        <f>COUNTA(J21:J85)+D14+1</f>
        <v>345</v>
      </c>
      <c r="E15" s="186">
        <f>COUNTA(J21:J85)+1</f>
        <v>21</v>
      </c>
      <c r="F15" s="135">
        <f>MIN(J21:J86)</f>
        <v>39.369999999999997</v>
      </c>
      <c r="G15" s="229">
        <f>AVERAGE(J21:J86)</f>
        <v>39.578500000000005</v>
      </c>
      <c r="H15" s="167"/>
      <c r="I15" s="194">
        <f t="shared" si="0"/>
        <v>0.2085000000000079</v>
      </c>
      <c r="J15" s="197" t="str">
        <f>'Общие результаты'!G6</f>
        <v>4:00:04</v>
      </c>
      <c r="K15" s="207">
        <f t="shared" si="2"/>
        <v>1.0474537037037046E-2</v>
      </c>
      <c r="L15" s="208">
        <f>K15+L12</f>
        <v>8.5219907407407411E-2</v>
      </c>
      <c r="M15" s="199"/>
      <c r="N15" s="168"/>
      <c r="O15" s="129"/>
    </row>
    <row r="16" spans="1:16" s="3" customFormat="1" ht="30" customHeight="1">
      <c r="A16" s="139"/>
      <c r="B16" s="140"/>
      <c r="C16" s="141"/>
      <c r="D16" s="141"/>
      <c r="E16" s="141"/>
      <c r="F16" s="72">
        <f>AVERAGE(F8,F10,F12,F15)</f>
        <v>39.387500000000003</v>
      </c>
      <c r="G16" s="84">
        <f>AVERAGE(G8,G10,G12,G15)</f>
        <v>39.635613297722017</v>
      </c>
      <c r="H16" s="142" t="s">
        <v>39</v>
      </c>
      <c r="I16" s="85">
        <f>AVERAGE(I8,I10,I12,I15)</f>
        <v>0.24811329772201773</v>
      </c>
      <c r="J16" s="141"/>
      <c r="K16" s="141"/>
      <c r="L16" s="141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AVERAGE(F9,F11,F13,F14)</f>
        <v>39.574999999999996</v>
      </c>
      <c r="G17" s="57">
        <f>AVERAGE(G9,G11,G13,G14)</f>
        <v>39.82377843886858</v>
      </c>
      <c r="H17" s="143" t="s">
        <v>88</v>
      </c>
      <c r="I17" s="58">
        <f>AVERAGE(I9,I11,I13,I14)</f>
        <v>0.24877843886858386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39.481249999999996</v>
      </c>
      <c r="G18" s="61">
        <f>AVERAGE(C21:J87)</f>
        <v>39.74683431952662</v>
      </c>
      <c r="H18" s="62"/>
      <c r="I18" s="63">
        <f>AVERAGE(I8:I15)</f>
        <v>0.2484458682953008</v>
      </c>
      <c r="J18" s="55"/>
      <c r="K18" s="55"/>
      <c r="L18" s="55"/>
      <c r="M18" s="59"/>
      <c r="N18" s="59"/>
    </row>
    <row r="20" spans="1:14" ht="15.75" thickBot="1">
      <c r="C20" s="64" t="str">
        <f>B8</f>
        <v>Наум</v>
      </c>
      <c r="D20" s="64" t="str">
        <f>B9</f>
        <v>Стоцки Андрей</v>
      </c>
      <c r="E20" s="18" t="str">
        <f>B10</f>
        <v>Наум</v>
      </c>
      <c r="F20" s="18" t="str">
        <f>B11</f>
        <v>Стоцки Андрей</v>
      </c>
      <c r="G20" s="18" t="str">
        <f>B12</f>
        <v>Наум</v>
      </c>
      <c r="H20" s="18" t="str">
        <f>B13</f>
        <v>Стоцки Андрей</v>
      </c>
      <c r="I20" s="18" t="str">
        <f>B14</f>
        <v>Стоцки Андрей</v>
      </c>
      <c r="J20" s="18" t="str">
        <f>B15</f>
        <v>Наум</v>
      </c>
    </row>
    <row r="21" spans="1:14">
      <c r="B21" s="1">
        <v>1</v>
      </c>
      <c r="C21" s="65">
        <v>42.64</v>
      </c>
      <c r="D21" s="66">
        <v>40.090000000000003</v>
      </c>
      <c r="E21" s="66">
        <v>39.97</v>
      </c>
      <c r="F21" s="66">
        <v>40.01</v>
      </c>
      <c r="G21" s="66">
        <v>39.53</v>
      </c>
      <c r="H21" s="66">
        <v>39.92</v>
      </c>
      <c r="I21" s="211">
        <v>39.869999999999997</v>
      </c>
      <c r="J21" s="212">
        <v>39.479999999999997</v>
      </c>
      <c r="K21" s="209"/>
      <c r="M21" s="2"/>
      <c r="N21" s="2"/>
    </row>
    <row r="22" spans="1:14">
      <c r="B22" s="1">
        <v>2</v>
      </c>
      <c r="C22" s="67">
        <v>41.55</v>
      </c>
      <c r="D22" s="68">
        <v>40.200000000000003</v>
      </c>
      <c r="E22" s="68">
        <v>39.5</v>
      </c>
      <c r="F22" s="68">
        <v>39.86</v>
      </c>
      <c r="G22" s="68">
        <v>39.56</v>
      </c>
      <c r="H22" s="68">
        <v>39.76</v>
      </c>
      <c r="I22" s="209">
        <v>39.75</v>
      </c>
      <c r="J22" s="213">
        <v>39.57</v>
      </c>
      <c r="K22" s="209"/>
      <c r="M22" s="3"/>
      <c r="N22" s="3"/>
    </row>
    <row r="23" spans="1:14">
      <c r="B23" s="1">
        <v>3</v>
      </c>
      <c r="C23" s="67">
        <v>39.9</v>
      </c>
      <c r="D23" s="68">
        <v>40.24</v>
      </c>
      <c r="E23" s="68">
        <v>39.85</v>
      </c>
      <c r="F23" s="68">
        <v>39.93</v>
      </c>
      <c r="G23" s="68">
        <v>39.619999999999997</v>
      </c>
      <c r="H23" s="68">
        <v>39.880000000000003</v>
      </c>
      <c r="I23" s="209">
        <v>39.69</v>
      </c>
      <c r="J23" s="213">
        <v>39.47</v>
      </c>
      <c r="K23" s="209"/>
      <c r="M23" s="3"/>
      <c r="N23" s="3"/>
    </row>
    <row r="24" spans="1:14">
      <c r="B24" s="1">
        <v>4</v>
      </c>
      <c r="C24" s="67">
        <v>39.64</v>
      </c>
      <c r="D24" s="68">
        <v>40.130000000000003</v>
      </c>
      <c r="E24" s="68">
        <v>39.729999999999997</v>
      </c>
      <c r="F24" s="68">
        <v>39.81</v>
      </c>
      <c r="G24" s="68">
        <v>39.57</v>
      </c>
      <c r="H24" s="68">
        <v>39.75</v>
      </c>
      <c r="I24" s="209">
        <v>39.76</v>
      </c>
      <c r="J24" s="213">
        <v>39.57</v>
      </c>
      <c r="K24" s="209"/>
      <c r="M24" s="3"/>
      <c r="N24" s="3"/>
    </row>
    <row r="25" spans="1:14">
      <c r="B25" s="1">
        <v>5</v>
      </c>
      <c r="C25" s="67">
        <v>40.71</v>
      </c>
      <c r="D25" s="68">
        <v>41.06</v>
      </c>
      <c r="E25" s="68">
        <v>39.479999999999997</v>
      </c>
      <c r="F25" s="68">
        <v>39.799999999999997</v>
      </c>
      <c r="G25" s="68">
        <v>39.450000000000003</v>
      </c>
      <c r="H25" s="68">
        <v>39.89</v>
      </c>
      <c r="I25" s="209">
        <v>39.75</v>
      </c>
      <c r="J25" s="213">
        <v>39.49</v>
      </c>
      <c r="K25" s="209"/>
    </row>
    <row r="26" spans="1:14">
      <c r="B26" s="1">
        <v>6</v>
      </c>
      <c r="C26" s="67">
        <v>39.770000000000003</v>
      </c>
      <c r="D26" s="68">
        <v>39.9</v>
      </c>
      <c r="E26" s="68">
        <v>39.67</v>
      </c>
      <c r="F26" s="68">
        <v>39.869999999999997</v>
      </c>
      <c r="G26" s="68">
        <v>39.630000000000003</v>
      </c>
      <c r="H26" s="68">
        <v>39.69</v>
      </c>
      <c r="I26" s="209">
        <v>39.630000000000003</v>
      </c>
      <c r="J26" s="213">
        <v>39.46</v>
      </c>
      <c r="K26" s="209"/>
    </row>
    <row r="27" spans="1:14">
      <c r="B27" s="1">
        <v>7</v>
      </c>
      <c r="C27" s="67">
        <v>39.56</v>
      </c>
      <c r="D27" s="68">
        <v>39.94</v>
      </c>
      <c r="E27" s="68">
        <v>39.68</v>
      </c>
      <c r="F27" s="68">
        <v>39.71</v>
      </c>
      <c r="G27" s="68">
        <v>39.590000000000003</v>
      </c>
      <c r="H27" s="68">
        <v>39.659999999999997</v>
      </c>
      <c r="I27" s="209">
        <v>39.58</v>
      </c>
      <c r="J27" s="213">
        <v>39.53</v>
      </c>
      <c r="K27" s="209"/>
    </row>
    <row r="28" spans="1:14">
      <c r="B28" s="1">
        <v>8</v>
      </c>
      <c r="C28" s="67">
        <v>39.76</v>
      </c>
      <c r="D28" s="68">
        <v>39.76</v>
      </c>
      <c r="E28" s="68">
        <v>39.65</v>
      </c>
      <c r="F28" s="68">
        <v>39.840000000000003</v>
      </c>
      <c r="G28" s="68">
        <v>39.65</v>
      </c>
      <c r="H28" s="68">
        <v>39.75</v>
      </c>
      <c r="I28" s="209">
        <v>39.590000000000003</v>
      </c>
      <c r="J28" s="213">
        <v>39.659999999999997</v>
      </c>
      <c r="K28" s="209"/>
    </row>
    <row r="29" spans="1:14">
      <c r="B29" s="1">
        <v>9</v>
      </c>
      <c r="C29" s="83">
        <v>39.75</v>
      </c>
      <c r="D29" s="68">
        <v>40.049999999999997</v>
      </c>
      <c r="E29" s="68">
        <v>39.53</v>
      </c>
      <c r="F29" s="68">
        <v>39.86</v>
      </c>
      <c r="G29" s="68">
        <v>39.56</v>
      </c>
      <c r="H29" s="68">
        <v>39.65</v>
      </c>
      <c r="I29" s="209">
        <v>39.76</v>
      </c>
      <c r="J29" s="213">
        <v>39.42</v>
      </c>
      <c r="K29" s="209"/>
    </row>
    <row r="30" spans="1:14">
      <c r="B30" s="1">
        <v>10</v>
      </c>
      <c r="C30" s="67">
        <v>39.520000000000003</v>
      </c>
      <c r="D30" s="68">
        <v>39.99</v>
      </c>
      <c r="E30" s="68">
        <v>39.54</v>
      </c>
      <c r="F30" s="68">
        <v>39.79</v>
      </c>
      <c r="G30" s="68">
        <v>39.89</v>
      </c>
      <c r="H30" s="68">
        <v>39.86</v>
      </c>
      <c r="I30" s="209">
        <v>39.630000000000003</v>
      </c>
      <c r="J30" s="213">
        <v>39.54</v>
      </c>
      <c r="K30" s="209"/>
    </row>
    <row r="31" spans="1:14">
      <c r="B31" s="1">
        <v>11</v>
      </c>
      <c r="C31" s="67">
        <v>39.619999999999997</v>
      </c>
      <c r="D31" s="68">
        <v>39.840000000000003</v>
      </c>
      <c r="E31" s="68">
        <v>39.450000000000003</v>
      </c>
      <c r="F31" s="68">
        <v>39.92</v>
      </c>
      <c r="G31" s="68">
        <v>39.51</v>
      </c>
      <c r="H31" s="68">
        <v>39.74</v>
      </c>
      <c r="I31" s="209">
        <v>39.590000000000003</v>
      </c>
      <c r="J31" s="213">
        <v>39.520000000000003</v>
      </c>
      <c r="K31" s="209"/>
    </row>
    <row r="32" spans="1:14">
      <c r="B32" s="1">
        <v>12</v>
      </c>
      <c r="C32" s="67">
        <v>39.64</v>
      </c>
      <c r="D32" s="68">
        <v>40.11</v>
      </c>
      <c r="E32" s="68">
        <v>39.49</v>
      </c>
      <c r="F32" s="68">
        <v>39.75</v>
      </c>
      <c r="G32" s="68">
        <v>39.46</v>
      </c>
      <c r="H32" s="68">
        <v>39.6</v>
      </c>
      <c r="I32" s="209">
        <v>39.51</v>
      </c>
      <c r="J32" s="213">
        <v>39.58</v>
      </c>
      <c r="K32" s="209"/>
    </row>
    <row r="33" spans="2:12">
      <c r="B33" s="1">
        <v>13</v>
      </c>
      <c r="C33" s="67">
        <v>39.44</v>
      </c>
      <c r="D33" s="68">
        <v>39.94</v>
      </c>
      <c r="E33" s="68">
        <v>39.479999999999997</v>
      </c>
      <c r="F33" s="68">
        <v>39.770000000000003</v>
      </c>
      <c r="G33" s="68">
        <v>39.619999999999997</v>
      </c>
      <c r="H33" s="68">
        <v>39.549999999999997</v>
      </c>
      <c r="I33" s="209">
        <v>39.61</v>
      </c>
      <c r="J33" s="213">
        <v>39.369999999999997</v>
      </c>
      <c r="K33" s="210"/>
      <c r="L33" s="1"/>
    </row>
    <row r="34" spans="2:12">
      <c r="B34" s="1">
        <v>14</v>
      </c>
      <c r="C34" s="71">
        <v>39.450000000000003</v>
      </c>
      <c r="D34" s="68">
        <v>40</v>
      </c>
      <c r="E34" s="68">
        <v>39.369999999999997</v>
      </c>
      <c r="F34" s="68">
        <v>39.700000000000003</v>
      </c>
      <c r="G34" s="68">
        <v>39.54</v>
      </c>
      <c r="H34" s="68">
        <v>39.549999999999997</v>
      </c>
      <c r="I34" s="209">
        <v>39.51</v>
      </c>
      <c r="J34" s="213">
        <v>39.51</v>
      </c>
      <c r="K34" s="210"/>
      <c r="L34" s="1"/>
    </row>
    <row r="35" spans="2:12">
      <c r="B35" s="1">
        <v>15</v>
      </c>
      <c r="C35" s="67">
        <v>39.590000000000003</v>
      </c>
      <c r="D35" s="68">
        <v>40.07</v>
      </c>
      <c r="E35" s="68">
        <v>39.51</v>
      </c>
      <c r="F35" s="68">
        <v>39.979999999999997</v>
      </c>
      <c r="G35" s="68">
        <v>39.71</v>
      </c>
      <c r="H35" s="68">
        <v>39.6</v>
      </c>
      <c r="I35" s="209">
        <v>39.69</v>
      </c>
      <c r="J35" s="213">
        <v>39.58</v>
      </c>
      <c r="K35" s="210"/>
      <c r="L35" s="1"/>
    </row>
    <row r="36" spans="2:12">
      <c r="B36" s="1">
        <v>16</v>
      </c>
      <c r="C36" s="67">
        <v>39.409999999999997</v>
      </c>
      <c r="D36" s="89">
        <v>39.81</v>
      </c>
      <c r="E36" s="68">
        <v>39.46</v>
      </c>
      <c r="F36" s="68">
        <v>39.909999999999997</v>
      </c>
      <c r="G36" s="68">
        <v>39.630000000000003</v>
      </c>
      <c r="H36" s="68">
        <v>39.61</v>
      </c>
      <c r="I36" s="209">
        <v>39.64</v>
      </c>
      <c r="J36" s="213">
        <v>40.299999999999997</v>
      </c>
      <c r="K36" s="210"/>
      <c r="L36" s="1"/>
    </row>
    <row r="37" spans="2:12">
      <c r="B37" s="1">
        <v>17</v>
      </c>
      <c r="C37" s="67">
        <v>39.520000000000003</v>
      </c>
      <c r="D37" s="68">
        <v>39.93</v>
      </c>
      <c r="E37" s="68">
        <v>39.56</v>
      </c>
      <c r="F37" s="68">
        <v>39.82</v>
      </c>
      <c r="G37" s="68">
        <v>39.4</v>
      </c>
      <c r="H37" s="68">
        <v>39.97</v>
      </c>
      <c r="I37" s="209">
        <v>39.69</v>
      </c>
      <c r="J37" s="213">
        <v>39.61</v>
      </c>
      <c r="K37" s="210"/>
      <c r="L37" s="1"/>
    </row>
    <row r="38" spans="2:12">
      <c r="B38" s="1">
        <v>18</v>
      </c>
      <c r="C38" s="67">
        <v>39.590000000000003</v>
      </c>
      <c r="D38" s="68">
        <v>39.99</v>
      </c>
      <c r="E38" s="68">
        <v>39.46</v>
      </c>
      <c r="F38" s="68">
        <v>39.770000000000003</v>
      </c>
      <c r="G38" s="68">
        <v>39.590000000000003</v>
      </c>
      <c r="H38" s="68">
        <v>39.799999999999997</v>
      </c>
      <c r="I38" s="209">
        <v>39.71</v>
      </c>
      <c r="J38" s="213">
        <v>39.590000000000003</v>
      </c>
      <c r="K38" s="210"/>
      <c r="L38" s="1"/>
    </row>
    <row r="39" spans="2:12">
      <c r="B39" s="1">
        <v>19</v>
      </c>
      <c r="C39" s="67">
        <v>39.479999999999997</v>
      </c>
      <c r="D39" s="68">
        <v>40.94</v>
      </c>
      <c r="E39" s="68">
        <v>39.44</v>
      </c>
      <c r="F39" s="68">
        <v>39.97</v>
      </c>
      <c r="G39" s="68">
        <v>39.770000000000003</v>
      </c>
      <c r="H39" s="68">
        <v>39.58</v>
      </c>
      <c r="I39" s="209">
        <v>39.479999999999997</v>
      </c>
      <c r="J39" s="213">
        <v>39.49</v>
      </c>
      <c r="K39" s="210"/>
      <c r="L39" s="1"/>
    </row>
    <row r="40" spans="2:12">
      <c r="B40" s="1">
        <v>20</v>
      </c>
      <c r="C40" s="67">
        <v>39.68</v>
      </c>
      <c r="D40" s="68">
        <v>39.729999999999997</v>
      </c>
      <c r="E40" s="68">
        <v>39.619999999999997</v>
      </c>
      <c r="F40" s="68">
        <v>39.840000000000003</v>
      </c>
      <c r="G40" s="68">
        <v>39.47</v>
      </c>
      <c r="H40" s="68">
        <v>39.659999999999997</v>
      </c>
      <c r="I40" s="209">
        <v>39.700000000000003</v>
      </c>
      <c r="J40" s="213">
        <v>39.83</v>
      </c>
      <c r="K40" s="210"/>
      <c r="L40" s="1"/>
    </row>
    <row r="41" spans="2:12">
      <c r="B41" s="1">
        <v>21</v>
      </c>
      <c r="C41" s="67">
        <v>39.57</v>
      </c>
      <c r="D41" s="68">
        <v>40.25</v>
      </c>
      <c r="E41" s="68">
        <v>39.49</v>
      </c>
      <c r="F41" s="68">
        <v>39.94</v>
      </c>
      <c r="G41" s="68">
        <v>39.619999999999997</v>
      </c>
      <c r="H41" s="68">
        <v>39.520000000000003</v>
      </c>
      <c r="I41" s="209">
        <v>39.72</v>
      </c>
      <c r="J41" s="213"/>
      <c r="K41" s="210"/>
      <c r="L41" s="1"/>
    </row>
    <row r="42" spans="2:12">
      <c r="B42" s="1">
        <v>22</v>
      </c>
      <c r="C42" s="67">
        <v>39.5</v>
      </c>
      <c r="D42" s="68">
        <v>39.85</v>
      </c>
      <c r="E42" s="68">
        <v>40.28</v>
      </c>
      <c r="F42" s="68">
        <v>39.9</v>
      </c>
      <c r="G42" s="68">
        <v>39.49</v>
      </c>
      <c r="H42" s="68">
        <v>39.700000000000003</v>
      </c>
      <c r="I42" s="209">
        <v>39.83</v>
      </c>
      <c r="J42" s="213"/>
      <c r="K42" s="210"/>
      <c r="L42" s="1"/>
    </row>
    <row r="43" spans="2:12">
      <c r="B43" s="1">
        <v>23</v>
      </c>
      <c r="C43" s="67">
        <v>39.54</v>
      </c>
      <c r="D43" s="68">
        <v>40.03</v>
      </c>
      <c r="E43" s="68">
        <v>39.590000000000003</v>
      </c>
      <c r="F43" s="68">
        <v>39.74</v>
      </c>
      <c r="G43" s="68">
        <v>39.57</v>
      </c>
      <c r="H43" s="68">
        <v>39.630000000000003</v>
      </c>
      <c r="I43" s="209"/>
      <c r="J43" s="213"/>
      <c r="K43" s="210"/>
      <c r="L43" s="1"/>
    </row>
    <row r="44" spans="2:12">
      <c r="B44" s="1">
        <v>24</v>
      </c>
      <c r="C44" s="67">
        <v>39.630000000000003</v>
      </c>
      <c r="D44" s="68">
        <v>39.99</v>
      </c>
      <c r="E44" s="68">
        <v>39.81</v>
      </c>
      <c r="F44" s="68">
        <v>39.799999999999997</v>
      </c>
      <c r="G44" s="68">
        <v>39.549999999999997</v>
      </c>
      <c r="H44" s="68">
        <v>39.54</v>
      </c>
      <c r="I44" s="209"/>
      <c r="J44" s="213"/>
      <c r="K44" s="210"/>
      <c r="L44" s="1"/>
    </row>
    <row r="45" spans="2:12">
      <c r="B45" s="1">
        <v>25</v>
      </c>
      <c r="C45" s="67">
        <v>39.549999999999997</v>
      </c>
      <c r="D45" s="68">
        <v>39.950000000000003</v>
      </c>
      <c r="E45" s="68">
        <v>39.44</v>
      </c>
      <c r="F45" s="68">
        <v>39.799999999999997</v>
      </c>
      <c r="G45" s="68">
        <v>39.57</v>
      </c>
      <c r="H45" s="68">
        <v>39.51</v>
      </c>
      <c r="I45" s="209"/>
      <c r="J45" s="213"/>
      <c r="K45" s="210"/>
      <c r="L45" s="1"/>
    </row>
    <row r="46" spans="2:12">
      <c r="B46" s="1">
        <v>26</v>
      </c>
      <c r="C46" s="67">
        <v>39.46</v>
      </c>
      <c r="D46" s="68">
        <v>39.96</v>
      </c>
      <c r="E46" s="68">
        <v>39.53</v>
      </c>
      <c r="F46" s="68">
        <v>39.799999999999997</v>
      </c>
      <c r="G46" s="68">
        <v>39.659999999999997</v>
      </c>
      <c r="H46" s="68">
        <v>39.659999999999997</v>
      </c>
      <c r="I46" s="209"/>
      <c r="J46" s="213"/>
      <c r="K46" s="210"/>
      <c r="L46" s="1"/>
    </row>
    <row r="47" spans="2:12">
      <c r="B47" s="1">
        <v>27</v>
      </c>
      <c r="C47" s="67">
        <v>39.520000000000003</v>
      </c>
      <c r="D47" s="68">
        <v>40.119999999999997</v>
      </c>
      <c r="E47" s="68">
        <v>39.659999999999997</v>
      </c>
      <c r="F47" s="68">
        <v>39.75</v>
      </c>
      <c r="G47" s="68">
        <v>39.58</v>
      </c>
      <c r="H47" s="68">
        <v>39.659999999999997</v>
      </c>
      <c r="I47" s="209"/>
      <c r="J47" s="213"/>
      <c r="K47" s="210"/>
      <c r="L47" s="1"/>
    </row>
    <row r="48" spans="2:12">
      <c r="B48" s="1">
        <v>28</v>
      </c>
      <c r="C48" s="67">
        <v>39.520000000000003</v>
      </c>
      <c r="D48" s="68">
        <v>39.85</v>
      </c>
      <c r="E48" s="68">
        <v>39.549999999999997</v>
      </c>
      <c r="F48" s="68">
        <v>39.86</v>
      </c>
      <c r="G48" s="68">
        <v>39.46</v>
      </c>
      <c r="H48" s="68">
        <v>39.65</v>
      </c>
      <c r="I48" s="209"/>
      <c r="J48" s="213"/>
      <c r="K48" s="210"/>
      <c r="L48" s="1"/>
    </row>
    <row r="49" spans="2:12">
      <c r="B49" s="1">
        <v>29</v>
      </c>
      <c r="C49" s="67">
        <v>39.54</v>
      </c>
      <c r="D49" s="68">
        <v>40.44</v>
      </c>
      <c r="E49" s="68">
        <v>39.909999999999997</v>
      </c>
      <c r="F49" s="68">
        <v>39.85</v>
      </c>
      <c r="G49" s="68">
        <v>40.04</v>
      </c>
      <c r="H49" s="68">
        <v>39.57</v>
      </c>
      <c r="I49" s="209"/>
      <c r="J49" s="213"/>
      <c r="K49" s="210"/>
      <c r="L49" s="1"/>
    </row>
    <row r="50" spans="2:12">
      <c r="B50" s="1">
        <v>30</v>
      </c>
      <c r="C50" s="67">
        <v>39.520000000000003</v>
      </c>
      <c r="D50" s="68">
        <v>40.07</v>
      </c>
      <c r="E50" s="68">
        <v>39.5</v>
      </c>
      <c r="F50" s="68">
        <v>40.11</v>
      </c>
      <c r="G50" s="68">
        <v>39.85</v>
      </c>
      <c r="H50" s="68">
        <v>39.67</v>
      </c>
      <c r="I50" s="209"/>
      <c r="J50" s="213"/>
      <c r="K50" s="210"/>
      <c r="L50" s="1"/>
    </row>
    <row r="51" spans="2:12">
      <c r="B51" s="1">
        <v>31</v>
      </c>
      <c r="C51" s="67">
        <v>39.51</v>
      </c>
      <c r="D51" s="68">
        <v>40.229999999999997</v>
      </c>
      <c r="E51" s="68">
        <v>39.56</v>
      </c>
      <c r="F51" s="68">
        <v>39.92</v>
      </c>
      <c r="G51" s="68">
        <v>39.57</v>
      </c>
      <c r="H51" s="68">
        <v>39.54</v>
      </c>
      <c r="I51" s="209"/>
      <c r="J51" s="213"/>
      <c r="K51" s="210"/>
      <c r="L51" s="1"/>
    </row>
    <row r="52" spans="2:12">
      <c r="B52" s="1">
        <v>32</v>
      </c>
      <c r="C52" s="67">
        <v>39.479999999999997</v>
      </c>
      <c r="D52" s="68">
        <v>39.99</v>
      </c>
      <c r="E52" s="68">
        <v>39.58</v>
      </c>
      <c r="F52" s="68">
        <v>39.58</v>
      </c>
      <c r="G52" s="68">
        <v>39.47</v>
      </c>
      <c r="H52" s="68">
        <v>39.57</v>
      </c>
      <c r="I52" s="209"/>
      <c r="J52" s="213"/>
      <c r="K52" s="210"/>
      <c r="L52" s="1"/>
    </row>
    <row r="53" spans="2:12">
      <c r="B53" s="1">
        <v>33</v>
      </c>
      <c r="C53" s="67">
        <v>39.630000000000003</v>
      </c>
      <c r="D53" s="68">
        <v>40.1</v>
      </c>
      <c r="E53" s="68">
        <v>39.72</v>
      </c>
      <c r="F53" s="68">
        <v>39.75</v>
      </c>
      <c r="G53" s="68">
        <v>39.770000000000003</v>
      </c>
      <c r="H53" s="68">
        <v>39.61</v>
      </c>
      <c r="I53" s="209"/>
      <c r="J53" s="213"/>
      <c r="K53" s="210"/>
      <c r="L53" s="1"/>
    </row>
    <row r="54" spans="2:12">
      <c r="B54" s="1">
        <v>34</v>
      </c>
      <c r="C54" s="67">
        <v>40.35</v>
      </c>
      <c r="D54" s="68">
        <v>39.85</v>
      </c>
      <c r="E54" s="68">
        <v>39.520000000000003</v>
      </c>
      <c r="F54" s="68">
        <v>39.869999999999997</v>
      </c>
      <c r="G54" s="68">
        <v>39.49</v>
      </c>
      <c r="H54" s="68">
        <v>40.04</v>
      </c>
      <c r="I54" s="209"/>
      <c r="J54" s="213"/>
      <c r="K54" s="210"/>
      <c r="L54" s="1"/>
    </row>
    <row r="55" spans="2:12">
      <c r="B55" s="1">
        <v>35</v>
      </c>
      <c r="C55" s="67">
        <v>40.15</v>
      </c>
      <c r="D55" s="68">
        <v>39.93</v>
      </c>
      <c r="E55" s="68">
        <v>39.57</v>
      </c>
      <c r="F55" s="68">
        <v>39.869999999999997</v>
      </c>
      <c r="G55" s="68">
        <v>39.479999999999997</v>
      </c>
      <c r="H55" s="68"/>
      <c r="I55" s="209"/>
      <c r="J55" s="213"/>
      <c r="K55" s="210"/>
      <c r="L55" s="1"/>
    </row>
    <row r="56" spans="2:12">
      <c r="B56" s="1">
        <v>36</v>
      </c>
      <c r="C56" s="67">
        <v>39.67</v>
      </c>
      <c r="D56" s="68">
        <v>39.85</v>
      </c>
      <c r="E56" s="68">
        <v>39.57</v>
      </c>
      <c r="F56" s="68">
        <v>39.880000000000003</v>
      </c>
      <c r="G56" s="68">
        <v>39.61</v>
      </c>
      <c r="H56" s="68"/>
      <c r="I56" s="209"/>
      <c r="J56" s="213"/>
      <c r="K56" s="210"/>
      <c r="L56" s="1"/>
    </row>
    <row r="57" spans="2:12">
      <c r="B57" s="1">
        <v>37</v>
      </c>
      <c r="C57" s="67">
        <v>39.5</v>
      </c>
      <c r="D57" s="68">
        <v>39.97</v>
      </c>
      <c r="E57" s="68">
        <v>39.6</v>
      </c>
      <c r="F57" s="68">
        <v>39.840000000000003</v>
      </c>
      <c r="G57" s="68">
        <v>39.61</v>
      </c>
      <c r="H57" s="68"/>
      <c r="I57" s="209"/>
      <c r="J57" s="213"/>
      <c r="K57" s="210"/>
      <c r="L57" s="1"/>
    </row>
    <row r="58" spans="2:12">
      <c r="B58" s="1">
        <v>38</v>
      </c>
      <c r="C58" s="67">
        <v>39.86</v>
      </c>
      <c r="D58" s="68">
        <v>39.979999999999997</v>
      </c>
      <c r="E58" s="68">
        <v>39.51</v>
      </c>
      <c r="F58" s="68">
        <v>39.94</v>
      </c>
      <c r="G58" s="68">
        <v>39.49</v>
      </c>
      <c r="H58" s="68"/>
      <c r="I58" s="209"/>
      <c r="J58" s="213"/>
      <c r="K58" s="210"/>
      <c r="L58" s="1"/>
    </row>
    <row r="59" spans="2:12">
      <c r="B59" s="1">
        <v>39</v>
      </c>
      <c r="C59" s="67">
        <v>39.58</v>
      </c>
      <c r="D59" s="68">
        <v>39.82</v>
      </c>
      <c r="E59" s="68">
        <v>39.86</v>
      </c>
      <c r="F59" s="68">
        <v>39.86</v>
      </c>
      <c r="G59" s="68">
        <v>39.51</v>
      </c>
      <c r="H59" s="68"/>
      <c r="I59" s="209"/>
      <c r="J59" s="213"/>
      <c r="K59" s="210"/>
      <c r="L59" s="1"/>
    </row>
    <row r="60" spans="2:12">
      <c r="B60" s="1">
        <v>40</v>
      </c>
      <c r="C60" s="67">
        <v>39.630000000000003</v>
      </c>
      <c r="D60" s="68">
        <v>39.880000000000003</v>
      </c>
      <c r="E60" s="68">
        <v>39.46</v>
      </c>
      <c r="F60" s="68">
        <v>39.85</v>
      </c>
      <c r="G60" s="68">
        <v>39.479999999999997</v>
      </c>
      <c r="H60" s="68"/>
      <c r="I60" s="209"/>
      <c r="J60" s="213"/>
      <c r="K60" s="210"/>
      <c r="L60" s="1"/>
    </row>
    <row r="61" spans="2:12">
      <c r="B61" s="1">
        <v>41</v>
      </c>
      <c r="C61" s="67">
        <v>39.56</v>
      </c>
      <c r="D61" s="68">
        <v>40.06</v>
      </c>
      <c r="E61" s="68">
        <v>40.79</v>
      </c>
      <c r="F61" s="68">
        <v>39.85</v>
      </c>
      <c r="G61" s="68">
        <v>39.51</v>
      </c>
      <c r="H61" s="68"/>
      <c r="I61" s="209"/>
      <c r="J61" s="213"/>
      <c r="K61" s="210"/>
      <c r="L61" s="1"/>
    </row>
    <row r="62" spans="2:12">
      <c r="B62" s="1">
        <v>42</v>
      </c>
      <c r="C62" s="67">
        <v>39.72</v>
      </c>
      <c r="D62" s="68">
        <v>39.79</v>
      </c>
      <c r="E62" s="68">
        <v>39.549999999999997</v>
      </c>
      <c r="F62" s="68">
        <v>39.89</v>
      </c>
      <c r="G62" s="68">
        <v>39.4</v>
      </c>
      <c r="H62" s="68"/>
      <c r="I62" s="209"/>
      <c r="J62" s="213"/>
      <c r="K62" s="210"/>
      <c r="L62" s="1"/>
    </row>
    <row r="63" spans="2:12">
      <c r="B63" s="1">
        <v>43</v>
      </c>
      <c r="C63" s="67">
        <v>39.93</v>
      </c>
      <c r="D63" s="68">
        <v>40.130000000000003</v>
      </c>
      <c r="E63" s="68">
        <v>39.47</v>
      </c>
      <c r="F63" s="68">
        <v>39.840000000000003</v>
      </c>
      <c r="G63" s="68">
        <v>39.549999999999997</v>
      </c>
      <c r="H63" s="68"/>
      <c r="I63" s="209"/>
      <c r="J63" s="213"/>
      <c r="K63" s="210"/>
      <c r="L63" s="1"/>
    </row>
    <row r="64" spans="2:12">
      <c r="B64" s="1">
        <v>44</v>
      </c>
      <c r="C64" s="67"/>
      <c r="D64" s="68">
        <v>39.93</v>
      </c>
      <c r="E64" s="68">
        <v>39.39</v>
      </c>
      <c r="F64" s="68">
        <v>39.840000000000003</v>
      </c>
      <c r="G64" s="68">
        <v>39.43</v>
      </c>
      <c r="H64" s="68"/>
      <c r="I64" s="209"/>
      <c r="J64" s="213"/>
      <c r="K64" s="210"/>
      <c r="L64" s="1"/>
    </row>
    <row r="65" spans="2:12">
      <c r="B65" s="1">
        <v>45</v>
      </c>
      <c r="C65" s="67"/>
      <c r="D65" s="68">
        <v>39.96</v>
      </c>
      <c r="E65" s="68">
        <v>39.5</v>
      </c>
      <c r="F65" s="68">
        <v>39.72</v>
      </c>
      <c r="G65" s="68">
        <v>39.47</v>
      </c>
      <c r="H65" s="68"/>
      <c r="I65" s="209"/>
      <c r="J65" s="213"/>
      <c r="K65" s="210"/>
      <c r="L65" s="1"/>
    </row>
    <row r="66" spans="2:12">
      <c r="B66" s="1">
        <v>46</v>
      </c>
      <c r="C66" s="67"/>
      <c r="D66" s="68">
        <v>40.25</v>
      </c>
      <c r="E66" s="68">
        <v>39.630000000000003</v>
      </c>
      <c r="F66" s="68">
        <v>39.729999999999997</v>
      </c>
      <c r="G66" s="68">
        <v>39.479999999999997</v>
      </c>
      <c r="H66" s="68"/>
      <c r="I66" s="209"/>
      <c r="J66" s="213"/>
      <c r="K66" s="210"/>
      <c r="L66" s="1"/>
    </row>
    <row r="67" spans="2:12">
      <c r="B67" s="1">
        <v>47</v>
      </c>
      <c r="C67" s="67"/>
      <c r="D67" s="68"/>
      <c r="E67" s="68">
        <v>39.69</v>
      </c>
      <c r="F67" s="68">
        <v>39.840000000000003</v>
      </c>
      <c r="G67" s="68">
        <v>39.409999999999997</v>
      </c>
      <c r="H67" s="68"/>
      <c r="I67" s="209"/>
      <c r="J67" s="213"/>
      <c r="K67" s="210"/>
      <c r="L67" s="1"/>
    </row>
    <row r="68" spans="2:12">
      <c r="B68" s="1">
        <v>48</v>
      </c>
      <c r="C68" s="67"/>
      <c r="D68" s="68"/>
      <c r="E68" s="68">
        <v>39.49</v>
      </c>
      <c r="F68" s="68">
        <v>39.85</v>
      </c>
      <c r="G68" s="68">
        <v>39.590000000000003</v>
      </c>
      <c r="H68" s="68"/>
      <c r="I68" s="209"/>
      <c r="J68" s="213"/>
      <c r="K68" s="210"/>
      <c r="L68" s="1"/>
    </row>
    <row r="69" spans="2:12">
      <c r="B69" s="1">
        <v>49</v>
      </c>
      <c r="C69" s="67"/>
      <c r="D69" s="68"/>
      <c r="E69" s="68">
        <v>39.79</v>
      </c>
      <c r="F69" s="68">
        <v>39.82</v>
      </c>
      <c r="G69" s="68">
        <v>39.44</v>
      </c>
      <c r="H69" s="68"/>
      <c r="I69" s="209"/>
      <c r="J69" s="213"/>
      <c r="K69" s="210"/>
      <c r="L69" s="1"/>
    </row>
    <row r="70" spans="2:12">
      <c r="B70" s="1">
        <v>50</v>
      </c>
      <c r="C70" s="67"/>
      <c r="D70" s="68"/>
      <c r="E70" s="68">
        <v>39.549999999999997</v>
      </c>
      <c r="F70" s="68">
        <v>40.26</v>
      </c>
      <c r="G70" s="68">
        <v>39.76</v>
      </c>
      <c r="H70" s="68"/>
      <c r="I70" s="209"/>
      <c r="J70" s="213"/>
      <c r="K70" s="210"/>
      <c r="L70" s="1"/>
    </row>
    <row r="71" spans="2:12">
      <c r="B71" s="1">
        <v>51</v>
      </c>
      <c r="C71" s="67"/>
      <c r="D71" s="68"/>
      <c r="E71" s="68">
        <v>39.61</v>
      </c>
      <c r="F71" s="68">
        <v>40.119999999999997</v>
      </c>
      <c r="G71" s="68">
        <v>39.549999999999997</v>
      </c>
      <c r="H71" s="68"/>
      <c r="I71" s="209"/>
      <c r="J71" s="213"/>
      <c r="K71" s="210"/>
      <c r="L71" s="1"/>
    </row>
    <row r="72" spans="2:12">
      <c r="B72" s="1">
        <v>52</v>
      </c>
      <c r="C72" s="67"/>
      <c r="D72" s="68"/>
      <c r="E72" s="68">
        <v>39.590000000000003</v>
      </c>
      <c r="F72" s="68">
        <v>40.68</v>
      </c>
      <c r="G72" s="68">
        <v>39.630000000000003</v>
      </c>
      <c r="H72" s="68"/>
      <c r="I72" s="209"/>
      <c r="J72" s="213"/>
      <c r="K72" s="210"/>
      <c r="L72" s="1"/>
    </row>
    <row r="73" spans="2:12">
      <c r="B73" s="1">
        <v>53</v>
      </c>
      <c r="C73" s="67"/>
      <c r="D73" s="68"/>
      <c r="E73" s="68">
        <v>39.450000000000003</v>
      </c>
      <c r="F73" s="68">
        <v>39.82</v>
      </c>
      <c r="G73" s="68">
        <v>39.83</v>
      </c>
      <c r="H73" s="68"/>
      <c r="I73" s="209"/>
      <c r="J73" s="213"/>
      <c r="K73" s="210"/>
      <c r="L73" s="1"/>
    </row>
    <row r="74" spans="2:12">
      <c r="B74" s="1">
        <v>54</v>
      </c>
      <c r="C74" s="67"/>
      <c r="D74" s="68"/>
      <c r="E74" s="68">
        <v>39.409999999999997</v>
      </c>
      <c r="F74" s="68">
        <v>39.65</v>
      </c>
      <c r="G74" s="68"/>
      <c r="H74" s="68"/>
      <c r="I74" s="209"/>
      <c r="J74" s="213"/>
      <c r="K74" s="210"/>
      <c r="L74" s="1"/>
    </row>
    <row r="75" spans="2:12">
      <c r="B75" s="1">
        <v>55</v>
      </c>
      <c r="C75" s="67"/>
      <c r="D75" s="68"/>
      <c r="E75" s="68">
        <v>39.53</v>
      </c>
      <c r="F75" s="68">
        <v>39.69</v>
      </c>
      <c r="G75" s="68"/>
      <c r="H75" s="68"/>
      <c r="I75" s="209"/>
      <c r="J75" s="213"/>
      <c r="K75" s="210"/>
      <c r="L75" s="1"/>
    </row>
    <row r="76" spans="2:12">
      <c r="B76" s="1">
        <v>56</v>
      </c>
      <c r="C76" s="67"/>
      <c r="D76" s="68"/>
      <c r="E76" s="68">
        <v>39.53</v>
      </c>
      <c r="F76" s="68">
        <v>40.880000000000003</v>
      </c>
      <c r="G76" s="68"/>
      <c r="H76" s="68"/>
      <c r="I76" s="209"/>
      <c r="J76" s="213"/>
      <c r="K76" s="210"/>
      <c r="L76" s="1"/>
    </row>
    <row r="77" spans="2:12">
      <c r="B77" s="1">
        <v>57</v>
      </c>
      <c r="C77" s="137"/>
      <c r="D77" s="68"/>
      <c r="E77" s="68">
        <v>39.56</v>
      </c>
      <c r="F77" s="68">
        <v>40.24</v>
      </c>
      <c r="G77" s="68"/>
      <c r="H77" s="68"/>
      <c r="I77" s="210"/>
      <c r="J77" s="214"/>
      <c r="K77" s="210"/>
      <c r="L77" s="1"/>
    </row>
    <row r="78" spans="2:12">
      <c r="B78" s="1">
        <v>58</v>
      </c>
      <c r="C78" s="215"/>
      <c r="D78" s="209"/>
      <c r="E78" s="209">
        <v>39.630000000000003</v>
      </c>
      <c r="F78" s="209">
        <v>39.81</v>
      </c>
      <c r="G78" s="209"/>
      <c r="H78" s="209"/>
      <c r="I78" s="210"/>
      <c r="J78" s="214"/>
      <c r="K78" s="210"/>
      <c r="L78" s="1"/>
    </row>
    <row r="79" spans="2:12">
      <c r="B79" s="1">
        <v>59</v>
      </c>
      <c r="C79" s="215"/>
      <c r="D79" s="209"/>
      <c r="E79" s="209">
        <v>39.950000000000003</v>
      </c>
      <c r="F79" s="209">
        <v>39.78</v>
      </c>
      <c r="G79" s="209"/>
      <c r="H79" s="209"/>
      <c r="I79" s="209"/>
      <c r="J79" s="213"/>
      <c r="K79" s="209"/>
    </row>
    <row r="80" spans="2:12">
      <c r="B80" s="1">
        <v>60</v>
      </c>
      <c r="C80" s="215"/>
      <c r="D80" s="209"/>
      <c r="E80" s="209"/>
      <c r="F80" s="209">
        <v>39.9</v>
      </c>
      <c r="G80" s="209"/>
      <c r="H80" s="209"/>
      <c r="I80" s="209"/>
      <c r="J80" s="213"/>
      <c r="K80" s="209"/>
    </row>
    <row r="81" spans="2:11">
      <c r="B81" s="1">
        <v>61</v>
      </c>
      <c r="C81" s="215"/>
      <c r="D81" s="209"/>
      <c r="E81" s="209"/>
      <c r="F81" s="209">
        <v>40.78</v>
      </c>
      <c r="G81" s="209"/>
      <c r="H81" s="209"/>
      <c r="I81" s="209"/>
      <c r="J81" s="213"/>
      <c r="K81" s="209"/>
    </row>
    <row r="82" spans="2:11">
      <c r="B82" s="1">
        <v>62</v>
      </c>
      <c r="C82" s="215"/>
      <c r="D82" s="209"/>
      <c r="E82" s="209"/>
      <c r="F82" s="209"/>
      <c r="G82" s="209"/>
      <c r="H82" s="209"/>
      <c r="I82" s="209"/>
      <c r="J82" s="213"/>
      <c r="K82" s="209"/>
    </row>
    <row r="83" spans="2:11" ht="15.75" thickBot="1">
      <c r="B83" s="1">
        <v>63</v>
      </c>
      <c r="C83" s="216"/>
      <c r="D83" s="217"/>
      <c r="E83" s="217"/>
      <c r="F83" s="217"/>
      <c r="G83" s="217"/>
      <c r="H83" s="217"/>
      <c r="I83" s="217"/>
      <c r="J83" s="218"/>
      <c r="K83" s="209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2:P84"/>
  <sheetViews>
    <sheetView topLeftCell="A12" zoomScale="90" zoomScaleNormal="90" workbookViewId="0">
      <selection activeCell="G18" sqref="G18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53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 thickBot="1">
      <c r="A8" s="173">
        <v>1</v>
      </c>
      <c r="B8" s="333" t="s">
        <v>41</v>
      </c>
      <c r="C8" s="176" t="s">
        <v>81</v>
      </c>
      <c r="D8" s="222">
        <f>COUNTA(C21:C85)</f>
        <v>25</v>
      </c>
      <c r="E8" s="184">
        <f>COUNTA(C21:C85)</f>
        <v>25</v>
      </c>
      <c r="F8" s="135">
        <f>MIN(C21:C84)</f>
        <v>39.31</v>
      </c>
      <c r="G8" s="231">
        <f>AVERAGE(C21:C87)</f>
        <v>40.211199999999998</v>
      </c>
      <c r="H8" s="162">
        <v>3</v>
      </c>
      <c r="I8" s="189">
        <f>G8-F8</f>
        <v>0.90119999999999578</v>
      </c>
      <c r="J8" s="195">
        <v>1.1701388888888891E-2</v>
      </c>
      <c r="K8" s="202">
        <f>J8</f>
        <v>1.1701388888888891E-2</v>
      </c>
      <c r="L8" s="203">
        <f>K8</f>
        <v>1.1701388888888891E-2</v>
      </c>
      <c r="M8" s="220" t="s">
        <v>182</v>
      </c>
      <c r="N8" s="234" t="s">
        <v>84</v>
      </c>
      <c r="O8" s="341" t="s">
        <v>83</v>
      </c>
      <c r="P8" s="50"/>
    </row>
    <row r="9" spans="1:16" s="3" customFormat="1" ht="30" customHeight="1" thickBot="1">
      <c r="A9" s="174">
        <v>2</v>
      </c>
      <c r="B9" s="182" t="s">
        <v>55</v>
      </c>
      <c r="C9" s="177" t="s">
        <v>82</v>
      </c>
      <c r="D9" s="51">
        <f>COUNTA(D21:D85)+D8+1</f>
        <v>90</v>
      </c>
      <c r="E9" s="185">
        <f>COUNTA(D21:D85)+1</f>
        <v>65</v>
      </c>
      <c r="F9" s="136">
        <f>MIN(D21:D84)</f>
        <v>39.479999999999997</v>
      </c>
      <c r="G9" s="131">
        <f>AVERAGE(D21:D86)</f>
        <v>39.709687500000008</v>
      </c>
      <c r="H9" s="49">
        <v>21</v>
      </c>
      <c r="I9" s="191">
        <f>G9-F9</f>
        <v>0.22968750000001137</v>
      </c>
      <c r="J9" s="196">
        <v>4.2407407407407401E-2</v>
      </c>
      <c r="K9" s="204">
        <f>J9-J8</f>
        <v>3.0706018518518507E-2</v>
      </c>
      <c r="L9" s="205">
        <f>K9</f>
        <v>3.0706018518518507E-2</v>
      </c>
      <c r="M9" s="221" t="s">
        <v>191</v>
      </c>
      <c r="N9" s="165"/>
      <c r="O9" s="341" t="s">
        <v>238</v>
      </c>
      <c r="P9" s="50"/>
    </row>
    <row r="10" spans="1:16" s="3" customFormat="1" ht="30" customHeight="1">
      <c r="A10" s="174">
        <v>3</v>
      </c>
      <c r="B10" s="182" t="s">
        <v>41</v>
      </c>
      <c r="C10" s="177" t="s">
        <v>77</v>
      </c>
      <c r="D10" s="51">
        <f>COUNTA(E21:E85)+D9+1</f>
        <v>148</v>
      </c>
      <c r="E10" s="185">
        <f>COUNTA(E21:E85)+1</f>
        <v>58</v>
      </c>
      <c r="F10" s="227">
        <f>MIN(E21:E86)</f>
        <v>39.58</v>
      </c>
      <c r="G10" s="130">
        <f>AVERAGE(E21:E87)</f>
        <v>39.848070175438593</v>
      </c>
      <c r="H10" s="49">
        <v>7</v>
      </c>
      <c r="I10" s="191">
        <f t="shared" ref="I10:I15" si="0">G10-F10</f>
        <v>0.26807017543859502</v>
      </c>
      <c r="J10" s="196">
        <v>7.0567129629629632E-2</v>
      </c>
      <c r="K10" s="204">
        <f>J10-J9</f>
        <v>2.8159722222222232E-2</v>
      </c>
      <c r="L10" s="205">
        <f>K10+L8</f>
        <v>3.9861111111111125E-2</v>
      </c>
      <c r="M10" s="221" t="s">
        <v>199</v>
      </c>
      <c r="N10" s="165" t="s">
        <v>239</v>
      </c>
      <c r="O10" s="144" t="s">
        <v>240</v>
      </c>
      <c r="P10" s="50"/>
    </row>
    <row r="11" spans="1:16" s="3" customFormat="1" ht="30" customHeight="1">
      <c r="A11" s="174">
        <v>4</v>
      </c>
      <c r="B11" s="182" t="s">
        <v>55</v>
      </c>
      <c r="C11" s="177" t="s">
        <v>47</v>
      </c>
      <c r="D11" s="51">
        <f>COUNTA(F21:F85)+D10+1</f>
        <v>170</v>
      </c>
      <c r="E11" s="185">
        <f>COUNTA(F21:F85)+1</f>
        <v>22</v>
      </c>
      <c r="F11" s="192">
        <f>MIN(F21:F86)</f>
        <v>39.67</v>
      </c>
      <c r="G11" s="130">
        <f>AVERAGE(F21:F86)</f>
        <v>39.864761904761906</v>
      </c>
      <c r="H11" s="49">
        <v>6</v>
      </c>
      <c r="I11" s="191">
        <f t="shared" si="0"/>
        <v>0.19476190476190425</v>
      </c>
      <c r="J11" s="196">
        <v>8.1932870370370378E-2</v>
      </c>
      <c r="K11" s="204">
        <f>J11-J10</f>
        <v>1.1365740740740746E-2</v>
      </c>
      <c r="L11" s="205">
        <f>K11+L9</f>
        <v>4.2071759259259253E-2</v>
      </c>
      <c r="M11" s="221" t="s">
        <v>75</v>
      </c>
      <c r="N11" s="164"/>
      <c r="O11" s="128"/>
      <c r="P11" s="50"/>
    </row>
    <row r="12" spans="1:16" s="3" customFormat="1" ht="30" customHeight="1">
      <c r="A12" s="174">
        <v>5</v>
      </c>
      <c r="B12" s="335" t="s">
        <v>55</v>
      </c>
      <c r="C12" s="178" t="s">
        <v>80</v>
      </c>
      <c r="D12" s="51">
        <f>COUNTA(G21:G85)+D11+1</f>
        <v>200</v>
      </c>
      <c r="E12" s="185">
        <f>COUNTA(G21:G85)+1</f>
        <v>30</v>
      </c>
      <c r="F12" s="192">
        <f>MIN(G21:G86)</f>
        <v>39.53</v>
      </c>
      <c r="G12" s="130">
        <f>AVERAGE(G21:G886)</f>
        <v>39.787241379310345</v>
      </c>
      <c r="H12" s="49">
        <v>4</v>
      </c>
      <c r="I12" s="191">
        <f t="shared" si="0"/>
        <v>0.25724137931034363</v>
      </c>
      <c r="J12" s="196">
        <v>9.6851851851851856E-2</v>
      </c>
      <c r="K12" s="204">
        <f>J12-J11</f>
        <v>1.4918981481481478E-2</v>
      </c>
      <c r="L12" s="205">
        <f>K12+L11</f>
        <v>5.6990740740740731E-2</v>
      </c>
      <c r="M12" s="221" t="s">
        <v>205</v>
      </c>
      <c r="N12" s="164"/>
      <c r="O12" s="129"/>
    </row>
    <row r="13" spans="1:16" s="3" customFormat="1" ht="30" customHeight="1">
      <c r="A13" s="174">
        <v>6</v>
      </c>
      <c r="B13" s="335" t="s">
        <v>41</v>
      </c>
      <c r="C13" s="178" t="s">
        <v>81</v>
      </c>
      <c r="D13" s="51">
        <f>COUNTA(H21:H85)+D12+1</f>
        <v>264</v>
      </c>
      <c r="E13" s="185">
        <f>COUNTA(H21:H85)+1</f>
        <v>64</v>
      </c>
      <c r="F13" s="192">
        <f>MIN(H21:H86)</f>
        <v>39.409999999999997</v>
      </c>
      <c r="G13" s="130">
        <f>AVERAGE(H21:H86)</f>
        <v>39.688888888888876</v>
      </c>
      <c r="H13" s="49">
        <v>7</v>
      </c>
      <c r="I13" s="191">
        <f>G13-F13</f>
        <v>0.27888888888887919</v>
      </c>
      <c r="J13" s="196">
        <v>0.12736111111111112</v>
      </c>
      <c r="K13" s="204">
        <f t="shared" ref="K13:K15" si="1">J13-J12</f>
        <v>3.0509259259259264E-2</v>
      </c>
      <c r="L13" s="205">
        <f>K13+L10</f>
        <v>7.0370370370370389E-2</v>
      </c>
      <c r="M13" s="221" t="s">
        <v>215</v>
      </c>
      <c r="N13" s="164"/>
      <c r="O13" s="129"/>
    </row>
    <row r="14" spans="1:16" s="3" customFormat="1" ht="30" customHeight="1">
      <c r="A14" s="174">
        <v>7</v>
      </c>
      <c r="B14" s="335" t="s">
        <v>41</v>
      </c>
      <c r="C14" s="178" t="s">
        <v>91</v>
      </c>
      <c r="D14" s="51">
        <f>COUNTA(I21:I85)+D13+1</f>
        <v>291</v>
      </c>
      <c r="E14" s="185">
        <f>COUNTA(I21:I85)+1</f>
        <v>27</v>
      </c>
      <c r="F14" s="192">
        <f>MIN(I21:I86)</f>
        <v>39.369999999999997</v>
      </c>
      <c r="G14" s="77">
        <f>AVERAGE(I21:I86)</f>
        <v>39.80923076923078</v>
      </c>
      <c r="H14" s="49">
        <v>0</v>
      </c>
      <c r="I14" s="191">
        <f t="shared" si="0"/>
        <v>0.43923076923078241</v>
      </c>
      <c r="J14" s="196">
        <v>0.14090277777777779</v>
      </c>
      <c r="K14" s="204">
        <f t="shared" si="1"/>
        <v>1.3541666666666674E-2</v>
      </c>
      <c r="L14" s="206">
        <f>K14+L13</f>
        <v>8.3912037037037063E-2</v>
      </c>
      <c r="M14" s="221" t="s">
        <v>218</v>
      </c>
      <c r="N14" s="164"/>
      <c r="O14" s="129"/>
    </row>
    <row r="15" spans="1:16" s="3" customFormat="1" ht="30" customHeight="1" thickBot="1">
      <c r="A15" s="175" t="s">
        <v>37</v>
      </c>
      <c r="B15" s="334" t="s">
        <v>55</v>
      </c>
      <c r="C15" s="179" t="s">
        <v>80</v>
      </c>
      <c r="D15" s="223">
        <f>COUNTA(J21:J85)+D14+1</f>
        <v>345</v>
      </c>
      <c r="E15" s="186">
        <f>COUNTA(J21:J85)+1</f>
        <v>54</v>
      </c>
      <c r="F15" s="193">
        <f>MIN(J21:J86)</f>
        <v>39.549999999999997</v>
      </c>
      <c r="G15" s="166">
        <f>AVERAGE(J21:J86)</f>
        <v>39.719056603773595</v>
      </c>
      <c r="H15" s="167">
        <v>15</v>
      </c>
      <c r="I15" s="194">
        <f t="shared" si="0"/>
        <v>0.16905660377359766</v>
      </c>
      <c r="J15" s="197" t="str">
        <f>'Общие результаты'!G6</f>
        <v>4:00:04</v>
      </c>
      <c r="K15" s="207">
        <f t="shared" si="1"/>
        <v>2.5810185185185186E-2</v>
      </c>
      <c r="L15" s="208">
        <f>K15+L12</f>
        <v>8.2800925925925917E-2</v>
      </c>
      <c r="M15" s="199"/>
      <c r="N15" s="168"/>
      <c r="O15" s="129"/>
    </row>
    <row r="16" spans="1:16" s="3" customFormat="1" ht="30" customHeight="1">
      <c r="A16" s="139"/>
      <c r="B16" s="140"/>
      <c r="C16" s="141"/>
      <c r="D16" s="141"/>
      <c r="E16" s="141"/>
      <c r="F16" s="72">
        <f>AVERAGE(F8,F10,F13,F14)</f>
        <v>39.417499999999997</v>
      </c>
      <c r="G16" s="84">
        <f>AVERAGE(G8,G10,G13,G14)</f>
        <v>39.889347458389565</v>
      </c>
      <c r="H16" s="142" t="s">
        <v>88</v>
      </c>
      <c r="I16" s="85">
        <f>AVERAGE(I8,I10,I13,I14)</f>
        <v>0.4718474583895631</v>
      </c>
      <c r="J16" s="141"/>
      <c r="K16" s="141"/>
      <c r="L16" s="141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AVERAGE(F9,F11,F12,F15)</f>
        <v>39.557500000000005</v>
      </c>
      <c r="G17" s="57">
        <f>AVERAGE(G9,G11,G12,G15)</f>
        <v>39.770186846961465</v>
      </c>
      <c r="H17" s="143" t="s">
        <v>90</v>
      </c>
      <c r="I17" s="58">
        <f>AVERAGE(I9,I11,I12,I15)</f>
        <v>0.21268684696146423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39.487499999999997</v>
      </c>
      <c r="G18" s="61">
        <f>AVERAGE(C21:J87)</f>
        <v>39.791656804733691</v>
      </c>
      <c r="H18" s="62"/>
      <c r="I18" s="63">
        <f>AVERAGE(I8:I15)</f>
        <v>0.34226715267551366</v>
      </c>
      <c r="J18" s="55"/>
      <c r="K18" s="55"/>
      <c r="L18" s="55"/>
      <c r="M18" s="59"/>
      <c r="N18" s="59"/>
    </row>
    <row r="20" spans="1:14" ht="15.75" thickBot="1">
      <c r="C20" s="64" t="str">
        <f>B8</f>
        <v>Петушков Андрей</v>
      </c>
      <c r="D20" s="64" t="str">
        <f>B9</f>
        <v>Бахмацкий Олег</v>
      </c>
      <c r="E20" s="18" t="str">
        <f>B10</f>
        <v>Петушков Андрей</v>
      </c>
      <c r="F20" s="18" t="str">
        <f>B11</f>
        <v>Бахмацкий Олег</v>
      </c>
      <c r="G20" s="18" t="str">
        <f>B12</f>
        <v>Бахмацкий Олег</v>
      </c>
      <c r="H20" s="18" t="str">
        <f>B13</f>
        <v>Петушков Андрей</v>
      </c>
      <c r="I20" s="18" t="str">
        <f>B14</f>
        <v>Петушков Андрей</v>
      </c>
      <c r="J20" s="18" t="str">
        <f>B15</f>
        <v>Бахмацкий Олег</v>
      </c>
    </row>
    <row r="21" spans="1:14">
      <c r="B21" s="1">
        <v>1</v>
      </c>
      <c r="C21" s="65">
        <v>42.48</v>
      </c>
      <c r="D21" s="66">
        <v>39.83</v>
      </c>
      <c r="E21" s="66">
        <v>39.99</v>
      </c>
      <c r="F21" s="66">
        <v>40.17</v>
      </c>
      <c r="G21" s="66">
        <v>39.81</v>
      </c>
      <c r="H21" s="66">
        <v>40.78</v>
      </c>
      <c r="I21" s="211">
        <v>39.68</v>
      </c>
      <c r="J21" s="212">
        <v>39.729999999999997</v>
      </c>
      <c r="K21" s="209"/>
      <c r="M21" s="2"/>
      <c r="N21" s="2"/>
    </row>
    <row r="22" spans="1:14">
      <c r="B22" s="1">
        <v>2</v>
      </c>
      <c r="C22" s="67">
        <v>41.73</v>
      </c>
      <c r="D22" s="68">
        <v>39.75</v>
      </c>
      <c r="E22" s="68">
        <v>40.11</v>
      </c>
      <c r="F22" s="68">
        <v>40.06</v>
      </c>
      <c r="G22" s="68">
        <v>39.630000000000003</v>
      </c>
      <c r="H22" s="68">
        <v>39.549999999999997</v>
      </c>
      <c r="I22" s="209">
        <v>39.89</v>
      </c>
      <c r="J22" s="213">
        <v>39.700000000000003</v>
      </c>
      <c r="K22" s="209"/>
      <c r="M22" s="3"/>
      <c r="N22" s="3"/>
    </row>
    <row r="23" spans="1:14">
      <c r="B23" s="1">
        <v>3</v>
      </c>
      <c r="C23" s="67">
        <v>39.81</v>
      </c>
      <c r="D23" s="68">
        <v>39.64</v>
      </c>
      <c r="E23" s="68">
        <v>39.97</v>
      </c>
      <c r="F23" s="68">
        <v>39.86</v>
      </c>
      <c r="G23" s="68">
        <v>39.61</v>
      </c>
      <c r="H23" s="68">
        <v>39.700000000000003</v>
      </c>
      <c r="I23" s="209">
        <v>39.729999999999997</v>
      </c>
      <c r="J23" s="213">
        <v>39.630000000000003</v>
      </c>
      <c r="K23" s="209"/>
      <c r="M23" s="3"/>
      <c r="N23" s="3"/>
    </row>
    <row r="24" spans="1:14">
      <c r="B24" s="1">
        <v>4</v>
      </c>
      <c r="C24" s="67">
        <v>39.58</v>
      </c>
      <c r="D24" s="68">
        <v>39.9</v>
      </c>
      <c r="E24" s="68">
        <v>39.979999999999997</v>
      </c>
      <c r="F24" s="68">
        <v>39.89</v>
      </c>
      <c r="G24" s="68">
        <v>39.71</v>
      </c>
      <c r="H24" s="68">
        <v>40.93</v>
      </c>
      <c r="I24" s="209">
        <v>39.979999999999997</v>
      </c>
      <c r="J24" s="213">
        <v>39.58</v>
      </c>
      <c r="K24" s="209"/>
      <c r="M24" s="3"/>
      <c r="N24" s="3"/>
    </row>
    <row r="25" spans="1:14">
      <c r="B25" s="1">
        <v>5</v>
      </c>
      <c r="C25" s="67">
        <v>44.96</v>
      </c>
      <c r="D25" s="68">
        <v>39.58</v>
      </c>
      <c r="E25" s="68">
        <v>39.99</v>
      </c>
      <c r="F25" s="68">
        <v>39.86</v>
      </c>
      <c r="G25" s="68">
        <v>39.619999999999997</v>
      </c>
      <c r="H25" s="68">
        <v>39.81</v>
      </c>
      <c r="I25" s="209">
        <v>40.049999999999997</v>
      </c>
      <c r="J25" s="213">
        <v>39.700000000000003</v>
      </c>
      <c r="K25" s="209"/>
    </row>
    <row r="26" spans="1:14">
      <c r="B26" s="1">
        <v>6</v>
      </c>
      <c r="C26" s="67">
        <v>41.33</v>
      </c>
      <c r="D26" s="68">
        <v>39.75</v>
      </c>
      <c r="E26" s="68">
        <v>39.82</v>
      </c>
      <c r="F26" s="68">
        <v>39.74</v>
      </c>
      <c r="G26" s="68">
        <v>39.64</v>
      </c>
      <c r="H26" s="68">
        <v>39.71</v>
      </c>
      <c r="I26" s="209">
        <v>39.97</v>
      </c>
      <c r="J26" s="213">
        <v>39.549999999999997</v>
      </c>
      <c r="K26" s="209"/>
    </row>
    <row r="27" spans="1:14">
      <c r="B27" s="1">
        <v>7</v>
      </c>
      <c r="C27" s="67">
        <v>39.979999999999997</v>
      </c>
      <c r="D27" s="68">
        <v>39.69</v>
      </c>
      <c r="E27" s="68">
        <v>39.94</v>
      </c>
      <c r="F27" s="68">
        <v>39.72</v>
      </c>
      <c r="G27" s="68">
        <v>39.700000000000003</v>
      </c>
      <c r="H27" s="68">
        <v>39.700000000000003</v>
      </c>
      <c r="I27" s="209">
        <v>39.71</v>
      </c>
      <c r="J27" s="213">
        <v>39.75</v>
      </c>
      <c r="K27" s="209"/>
    </row>
    <row r="28" spans="1:14">
      <c r="B28" s="1">
        <v>8</v>
      </c>
      <c r="C28" s="67">
        <v>39.799999999999997</v>
      </c>
      <c r="D28" s="68">
        <v>39.75</v>
      </c>
      <c r="E28" s="68">
        <v>39.799999999999997</v>
      </c>
      <c r="F28" s="68">
        <v>39.82</v>
      </c>
      <c r="G28" s="68">
        <v>39.770000000000003</v>
      </c>
      <c r="H28" s="68">
        <v>39.68</v>
      </c>
      <c r="I28" s="209">
        <v>39.89</v>
      </c>
      <c r="J28" s="213">
        <v>39.630000000000003</v>
      </c>
      <c r="K28" s="209"/>
    </row>
    <row r="29" spans="1:14">
      <c r="B29" s="1">
        <v>9</v>
      </c>
      <c r="C29" s="83">
        <v>40.31</v>
      </c>
      <c r="D29" s="68">
        <v>39.630000000000003</v>
      </c>
      <c r="E29" s="68">
        <v>39.78</v>
      </c>
      <c r="F29" s="68">
        <v>39.71</v>
      </c>
      <c r="G29" s="68">
        <v>39.840000000000003</v>
      </c>
      <c r="H29" s="68">
        <v>39.700000000000003</v>
      </c>
      <c r="I29" s="209">
        <v>39.83</v>
      </c>
      <c r="J29" s="213">
        <v>39.700000000000003</v>
      </c>
      <c r="K29" s="209"/>
    </row>
    <row r="30" spans="1:14">
      <c r="B30" s="1">
        <v>10</v>
      </c>
      <c r="C30" s="67">
        <v>39.770000000000003</v>
      </c>
      <c r="D30" s="68">
        <v>40.4</v>
      </c>
      <c r="E30" s="68">
        <v>39.9</v>
      </c>
      <c r="F30" s="68">
        <v>39.869999999999997</v>
      </c>
      <c r="G30" s="68">
        <v>39.700000000000003</v>
      </c>
      <c r="H30" s="68">
        <v>39.659999999999997</v>
      </c>
      <c r="I30" s="209">
        <v>39.729999999999997</v>
      </c>
      <c r="J30" s="213">
        <v>39.770000000000003</v>
      </c>
      <c r="K30" s="209"/>
    </row>
    <row r="31" spans="1:14">
      <c r="B31" s="1">
        <v>11</v>
      </c>
      <c r="C31" s="67">
        <v>39.54</v>
      </c>
      <c r="D31" s="68">
        <v>39.69</v>
      </c>
      <c r="E31" s="68">
        <v>39.93</v>
      </c>
      <c r="F31" s="68">
        <v>39.68</v>
      </c>
      <c r="G31" s="68">
        <v>39.700000000000003</v>
      </c>
      <c r="H31" s="68">
        <v>39.46</v>
      </c>
      <c r="I31" s="209">
        <v>39.869999999999997</v>
      </c>
      <c r="J31" s="213">
        <v>39.76</v>
      </c>
      <c r="K31" s="209"/>
    </row>
    <row r="32" spans="1:14">
      <c r="B32" s="1">
        <v>12</v>
      </c>
      <c r="C32" s="67">
        <v>41.15</v>
      </c>
      <c r="D32" s="68">
        <v>39.81</v>
      </c>
      <c r="E32" s="68">
        <v>39.72</v>
      </c>
      <c r="F32" s="68">
        <v>40.200000000000003</v>
      </c>
      <c r="G32" s="68">
        <v>39.79</v>
      </c>
      <c r="H32" s="68">
        <v>39.61</v>
      </c>
      <c r="I32" s="209">
        <v>39.799999999999997</v>
      </c>
      <c r="J32" s="213">
        <v>39.67</v>
      </c>
      <c r="K32" s="209"/>
    </row>
    <row r="33" spans="2:12">
      <c r="B33" s="1">
        <v>13</v>
      </c>
      <c r="C33" s="67">
        <v>40.799999999999997</v>
      </c>
      <c r="D33" s="68">
        <v>39.58</v>
      </c>
      <c r="E33" s="68">
        <v>39.840000000000003</v>
      </c>
      <c r="F33" s="68">
        <v>39.92</v>
      </c>
      <c r="G33" s="68">
        <v>39.53</v>
      </c>
      <c r="H33" s="68">
        <v>39.58</v>
      </c>
      <c r="I33" s="209">
        <v>39.71</v>
      </c>
      <c r="J33" s="213">
        <v>39.57</v>
      </c>
      <c r="K33" s="210"/>
      <c r="L33" s="1"/>
    </row>
    <row r="34" spans="2:12">
      <c r="B34" s="1">
        <v>14</v>
      </c>
      <c r="C34" s="71">
        <v>39.51</v>
      </c>
      <c r="D34" s="68">
        <v>39.72</v>
      </c>
      <c r="E34" s="68">
        <v>39.86</v>
      </c>
      <c r="F34" s="68">
        <v>39.67</v>
      </c>
      <c r="G34" s="68">
        <v>39.6</v>
      </c>
      <c r="H34" s="68">
        <v>39.520000000000003</v>
      </c>
      <c r="I34" s="209">
        <v>39.729999999999997</v>
      </c>
      <c r="J34" s="213">
        <v>39.770000000000003</v>
      </c>
      <c r="K34" s="210"/>
      <c r="L34" s="1"/>
    </row>
    <row r="35" spans="2:12">
      <c r="B35" s="1">
        <v>15</v>
      </c>
      <c r="C35" s="67">
        <v>39.380000000000003</v>
      </c>
      <c r="D35" s="68">
        <v>39.71</v>
      </c>
      <c r="E35" s="68">
        <v>39.770000000000003</v>
      </c>
      <c r="F35" s="68">
        <v>39.86</v>
      </c>
      <c r="G35" s="68">
        <v>39.72</v>
      </c>
      <c r="H35" s="68">
        <v>39.51</v>
      </c>
      <c r="I35" s="209">
        <v>39.75</v>
      </c>
      <c r="J35" s="213">
        <v>39.57</v>
      </c>
      <c r="K35" s="210"/>
      <c r="L35" s="1"/>
    </row>
    <row r="36" spans="2:12">
      <c r="B36" s="1">
        <v>16</v>
      </c>
      <c r="C36" s="67">
        <v>39.68</v>
      </c>
      <c r="D36" s="89">
        <v>39.479999999999997</v>
      </c>
      <c r="E36" s="68">
        <v>39.92</v>
      </c>
      <c r="F36" s="68">
        <v>39.76</v>
      </c>
      <c r="G36" s="68">
        <v>39.75</v>
      </c>
      <c r="H36" s="68">
        <v>39.42</v>
      </c>
      <c r="I36" s="209">
        <v>39.68</v>
      </c>
      <c r="J36" s="213">
        <v>39.549999999999997</v>
      </c>
      <c r="K36" s="210"/>
      <c r="L36" s="1"/>
    </row>
    <row r="37" spans="2:12">
      <c r="B37" s="1">
        <v>17</v>
      </c>
      <c r="C37" s="67">
        <v>39.549999999999997</v>
      </c>
      <c r="D37" s="68">
        <v>40.520000000000003</v>
      </c>
      <c r="E37" s="68">
        <v>39.82</v>
      </c>
      <c r="F37" s="68">
        <v>39.83</v>
      </c>
      <c r="G37" s="68">
        <v>39.799999999999997</v>
      </c>
      <c r="H37" s="68">
        <v>41.06</v>
      </c>
      <c r="I37" s="209">
        <v>40.520000000000003</v>
      </c>
      <c r="J37" s="213">
        <v>39.71</v>
      </c>
      <c r="K37" s="210"/>
      <c r="L37" s="1"/>
    </row>
    <row r="38" spans="2:12">
      <c r="B38" s="1">
        <v>18</v>
      </c>
      <c r="C38" s="67">
        <v>39.47</v>
      </c>
      <c r="D38" s="68">
        <v>40.43</v>
      </c>
      <c r="E38" s="68">
        <v>39.659999999999997</v>
      </c>
      <c r="F38" s="68">
        <v>39.880000000000003</v>
      </c>
      <c r="G38" s="68">
        <v>39.65</v>
      </c>
      <c r="H38" s="68">
        <v>39.520000000000003</v>
      </c>
      <c r="I38" s="209">
        <v>40.32</v>
      </c>
      <c r="J38" s="213">
        <v>40.159999999999997</v>
      </c>
      <c r="K38" s="210"/>
      <c r="L38" s="1"/>
    </row>
    <row r="39" spans="2:12">
      <c r="B39" s="1">
        <v>19</v>
      </c>
      <c r="C39" s="67">
        <v>39.31</v>
      </c>
      <c r="D39" s="68">
        <v>39.75</v>
      </c>
      <c r="E39" s="68">
        <v>39.909999999999997</v>
      </c>
      <c r="F39" s="68">
        <v>39.69</v>
      </c>
      <c r="G39" s="68">
        <v>40.119999999999997</v>
      </c>
      <c r="H39" s="68">
        <v>39.76</v>
      </c>
      <c r="I39" s="209">
        <v>39.82</v>
      </c>
      <c r="J39" s="213">
        <v>39.75</v>
      </c>
      <c r="K39" s="210"/>
      <c r="L39" s="1"/>
    </row>
    <row r="40" spans="2:12">
      <c r="B40" s="1">
        <v>20</v>
      </c>
      <c r="C40" s="67">
        <v>39.5</v>
      </c>
      <c r="D40" s="68">
        <v>39.64</v>
      </c>
      <c r="E40" s="68">
        <v>39.840000000000003</v>
      </c>
      <c r="F40" s="68">
        <v>39.93</v>
      </c>
      <c r="G40" s="68">
        <v>39.94</v>
      </c>
      <c r="H40" s="68">
        <v>39.57</v>
      </c>
      <c r="I40" s="209">
        <v>39.56</v>
      </c>
      <c r="J40" s="213">
        <v>39.64</v>
      </c>
      <c r="K40" s="210"/>
      <c r="L40" s="1"/>
    </row>
    <row r="41" spans="2:12">
      <c r="B41" s="1">
        <v>21</v>
      </c>
      <c r="C41" s="67">
        <v>39.53</v>
      </c>
      <c r="D41" s="68">
        <v>39.6</v>
      </c>
      <c r="E41" s="68">
        <v>39.869999999999997</v>
      </c>
      <c r="F41" s="68">
        <v>40.04</v>
      </c>
      <c r="G41" s="68">
        <v>40.1</v>
      </c>
      <c r="H41" s="68">
        <v>39.68</v>
      </c>
      <c r="I41" s="209">
        <v>39.700000000000003</v>
      </c>
      <c r="J41" s="213">
        <v>39.630000000000003</v>
      </c>
      <c r="K41" s="210"/>
      <c r="L41" s="1"/>
    </row>
    <row r="42" spans="2:12">
      <c r="B42" s="1">
        <v>22</v>
      </c>
      <c r="C42" s="67">
        <v>39.590000000000003</v>
      </c>
      <c r="D42" s="68">
        <v>39.64</v>
      </c>
      <c r="E42" s="68">
        <v>39.68</v>
      </c>
      <c r="F42" s="68"/>
      <c r="G42" s="68">
        <v>39.79</v>
      </c>
      <c r="H42" s="68">
        <v>39.54</v>
      </c>
      <c r="I42" s="209">
        <v>39.369999999999997</v>
      </c>
      <c r="J42" s="213">
        <v>39.72</v>
      </c>
      <c r="K42" s="210"/>
      <c r="L42" s="1"/>
    </row>
    <row r="43" spans="2:12">
      <c r="B43" s="1">
        <v>23</v>
      </c>
      <c r="C43" s="67">
        <v>39.340000000000003</v>
      </c>
      <c r="D43" s="68">
        <v>39.840000000000003</v>
      </c>
      <c r="E43" s="68">
        <v>40.950000000000003</v>
      </c>
      <c r="F43" s="68"/>
      <c r="G43" s="68">
        <v>39.950000000000003</v>
      </c>
      <c r="H43" s="68">
        <v>39.64</v>
      </c>
      <c r="I43" s="209">
        <v>39.72</v>
      </c>
      <c r="J43" s="213">
        <v>39.549999999999997</v>
      </c>
      <c r="K43" s="210"/>
      <c r="L43" s="1"/>
    </row>
    <row r="44" spans="2:12">
      <c r="B44" s="1">
        <v>24</v>
      </c>
      <c r="C44" s="67">
        <v>39.369999999999997</v>
      </c>
      <c r="D44" s="68">
        <v>39.72</v>
      </c>
      <c r="E44" s="68">
        <v>39.69</v>
      </c>
      <c r="F44" s="68"/>
      <c r="G44" s="68">
        <v>39.75</v>
      </c>
      <c r="H44" s="68">
        <v>39.619999999999997</v>
      </c>
      <c r="I44" s="209">
        <v>39.83</v>
      </c>
      <c r="J44" s="213">
        <v>39.68</v>
      </c>
      <c r="K44" s="210"/>
      <c r="L44" s="1"/>
    </row>
    <row r="45" spans="2:12">
      <c r="B45" s="1">
        <v>25</v>
      </c>
      <c r="C45" s="67">
        <v>39.81</v>
      </c>
      <c r="D45" s="68">
        <v>39.57</v>
      </c>
      <c r="E45" s="68">
        <v>39.6</v>
      </c>
      <c r="F45" s="68"/>
      <c r="G45" s="68">
        <v>39.93</v>
      </c>
      <c r="H45" s="68">
        <v>39.56</v>
      </c>
      <c r="I45" s="209">
        <v>39.67</v>
      </c>
      <c r="J45" s="213">
        <v>39.74</v>
      </c>
      <c r="K45" s="210"/>
      <c r="L45" s="1"/>
    </row>
    <row r="46" spans="2:12">
      <c r="B46" s="1">
        <v>26</v>
      </c>
      <c r="C46" s="67"/>
      <c r="D46" s="68">
        <v>39.630000000000003</v>
      </c>
      <c r="E46" s="68">
        <v>39.74</v>
      </c>
      <c r="F46" s="68"/>
      <c r="G46" s="68">
        <v>40.18</v>
      </c>
      <c r="H46" s="68">
        <v>39.54</v>
      </c>
      <c r="I46" s="209">
        <v>39.53</v>
      </c>
      <c r="J46" s="213">
        <v>40.520000000000003</v>
      </c>
      <c r="K46" s="210"/>
      <c r="L46" s="1"/>
    </row>
    <row r="47" spans="2:12">
      <c r="B47" s="1">
        <v>27</v>
      </c>
      <c r="C47" s="67"/>
      <c r="D47" s="68">
        <v>39.68</v>
      </c>
      <c r="E47" s="68">
        <v>39.86</v>
      </c>
      <c r="F47" s="68"/>
      <c r="G47" s="68">
        <v>39.72</v>
      </c>
      <c r="H47" s="68">
        <v>39.450000000000003</v>
      </c>
      <c r="I47" s="209"/>
      <c r="J47" s="213">
        <v>39.72</v>
      </c>
      <c r="K47" s="210"/>
      <c r="L47" s="1"/>
    </row>
    <row r="48" spans="2:12">
      <c r="B48" s="1">
        <v>28</v>
      </c>
      <c r="C48" s="67"/>
      <c r="D48" s="68">
        <v>39.659999999999997</v>
      </c>
      <c r="E48" s="68">
        <v>39.880000000000003</v>
      </c>
      <c r="F48" s="68"/>
      <c r="G48" s="68">
        <v>39.869999999999997</v>
      </c>
      <c r="H48" s="68">
        <v>39.520000000000003</v>
      </c>
      <c r="I48" s="209"/>
      <c r="J48" s="213">
        <v>39.659999999999997</v>
      </c>
      <c r="K48" s="210"/>
      <c r="L48" s="1"/>
    </row>
    <row r="49" spans="2:12">
      <c r="B49" s="1">
        <v>29</v>
      </c>
      <c r="C49" s="67"/>
      <c r="D49" s="68">
        <v>39.880000000000003</v>
      </c>
      <c r="E49" s="68">
        <v>39.82</v>
      </c>
      <c r="F49" s="68"/>
      <c r="G49" s="68">
        <v>39.909999999999997</v>
      </c>
      <c r="H49" s="68">
        <v>39.51</v>
      </c>
      <c r="I49" s="209"/>
      <c r="J49" s="213">
        <v>39.840000000000003</v>
      </c>
      <c r="K49" s="210"/>
      <c r="L49" s="1"/>
    </row>
    <row r="50" spans="2:12">
      <c r="B50" s="1">
        <v>30</v>
      </c>
      <c r="C50" s="67"/>
      <c r="D50" s="68">
        <v>39.520000000000003</v>
      </c>
      <c r="E50" s="68">
        <v>39.729999999999997</v>
      </c>
      <c r="F50" s="68"/>
      <c r="G50" s="68"/>
      <c r="H50" s="68">
        <v>40.07</v>
      </c>
      <c r="I50" s="209"/>
      <c r="J50" s="213">
        <v>39.729999999999997</v>
      </c>
      <c r="K50" s="210"/>
      <c r="L50" s="1"/>
    </row>
    <row r="51" spans="2:12">
      <c r="B51" s="1">
        <v>31</v>
      </c>
      <c r="C51" s="67"/>
      <c r="D51" s="68">
        <v>40.14</v>
      </c>
      <c r="E51" s="68">
        <v>39.96</v>
      </c>
      <c r="F51" s="68"/>
      <c r="G51" s="68"/>
      <c r="H51" s="68">
        <v>39.630000000000003</v>
      </c>
      <c r="I51" s="209"/>
      <c r="J51" s="213">
        <v>39.630000000000003</v>
      </c>
      <c r="K51" s="210"/>
      <c r="L51" s="1"/>
    </row>
    <row r="52" spans="2:12">
      <c r="B52" s="1">
        <v>32</v>
      </c>
      <c r="C52" s="67"/>
      <c r="D52" s="68">
        <v>40.15</v>
      </c>
      <c r="E52" s="68">
        <v>39.58</v>
      </c>
      <c r="F52" s="68"/>
      <c r="G52" s="68"/>
      <c r="H52" s="68">
        <v>39.409999999999997</v>
      </c>
      <c r="I52" s="209"/>
      <c r="J52" s="213">
        <v>39.71</v>
      </c>
      <c r="K52" s="210"/>
      <c r="L52" s="1"/>
    </row>
    <row r="53" spans="2:12">
      <c r="B53" s="1">
        <v>33</v>
      </c>
      <c r="C53" s="67"/>
      <c r="D53" s="68">
        <v>39.799999999999997</v>
      </c>
      <c r="E53" s="68">
        <v>40.03</v>
      </c>
      <c r="F53" s="68"/>
      <c r="G53" s="68"/>
      <c r="H53" s="68">
        <v>39.58</v>
      </c>
      <c r="I53" s="209"/>
      <c r="J53" s="213">
        <v>39.799999999999997</v>
      </c>
      <c r="K53" s="210"/>
      <c r="L53" s="1"/>
    </row>
    <row r="54" spans="2:12">
      <c r="B54" s="1">
        <v>34</v>
      </c>
      <c r="C54" s="67"/>
      <c r="D54" s="68">
        <v>39.56</v>
      </c>
      <c r="E54" s="68">
        <v>40.299999999999997</v>
      </c>
      <c r="F54" s="68"/>
      <c r="G54" s="68"/>
      <c r="H54" s="68">
        <v>39.82</v>
      </c>
      <c r="I54" s="209"/>
      <c r="J54" s="213">
        <v>39.630000000000003</v>
      </c>
      <c r="K54" s="210"/>
      <c r="L54" s="1"/>
    </row>
    <row r="55" spans="2:12">
      <c r="B55" s="1">
        <v>35</v>
      </c>
      <c r="C55" s="67"/>
      <c r="D55" s="68">
        <v>39.67</v>
      </c>
      <c r="E55" s="68">
        <v>39.92</v>
      </c>
      <c r="F55" s="68"/>
      <c r="G55" s="68"/>
      <c r="H55" s="68">
        <v>39.93</v>
      </c>
      <c r="I55" s="209"/>
      <c r="J55" s="213">
        <v>39.64</v>
      </c>
      <c r="K55" s="210"/>
      <c r="L55" s="1"/>
    </row>
    <row r="56" spans="2:12">
      <c r="B56" s="1">
        <v>36</v>
      </c>
      <c r="C56" s="67"/>
      <c r="D56" s="68">
        <v>39.56</v>
      </c>
      <c r="E56" s="68">
        <v>39.74</v>
      </c>
      <c r="F56" s="68"/>
      <c r="G56" s="68"/>
      <c r="H56" s="68">
        <v>39.49</v>
      </c>
      <c r="I56" s="209"/>
      <c r="J56" s="213">
        <v>39.880000000000003</v>
      </c>
      <c r="K56" s="210"/>
      <c r="L56" s="1"/>
    </row>
    <row r="57" spans="2:12">
      <c r="B57" s="1">
        <v>37</v>
      </c>
      <c r="C57" s="67"/>
      <c r="D57" s="68">
        <v>39.58</v>
      </c>
      <c r="E57" s="68">
        <v>39.81</v>
      </c>
      <c r="F57" s="68"/>
      <c r="G57" s="68"/>
      <c r="H57" s="68">
        <v>39.67</v>
      </c>
      <c r="I57" s="209"/>
      <c r="J57" s="213">
        <v>39.67</v>
      </c>
      <c r="K57" s="210"/>
      <c r="L57" s="1"/>
    </row>
    <row r="58" spans="2:12">
      <c r="B58" s="1">
        <v>38</v>
      </c>
      <c r="C58" s="67"/>
      <c r="D58" s="68">
        <v>39.49</v>
      </c>
      <c r="E58" s="68">
        <v>40.44</v>
      </c>
      <c r="F58" s="68"/>
      <c r="G58" s="68"/>
      <c r="H58" s="68">
        <v>39.57</v>
      </c>
      <c r="I58" s="209"/>
      <c r="J58" s="213">
        <v>39.71</v>
      </c>
      <c r="K58" s="210"/>
      <c r="L58" s="1"/>
    </row>
    <row r="59" spans="2:12">
      <c r="B59" s="1">
        <v>39</v>
      </c>
      <c r="C59" s="67"/>
      <c r="D59" s="68">
        <v>39.81</v>
      </c>
      <c r="E59" s="68">
        <v>39.58</v>
      </c>
      <c r="F59" s="68"/>
      <c r="G59" s="68"/>
      <c r="H59" s="68">
        <v>39.5</v>
      </c>
      <c r="I59" s="209"/>
      <c r="J59" s="213">
        <v>39.79</v>
      </c>
      <c r="K59" s="210"/>
      <c r="L59" s="1"/>
    </row>
    <row r="60" spans="2:12">
      <c r="B60" s="1">
        <v>40</v>
      </c>
      <c r="C60" s="67"/>
      <c r="D60" s="68">
        <v>39.53</v>
      </c>
      <c r="E60" s="68">
        <v>39.840000000000003</v>
      </c>
      <c r="F60" s="68"/>
      <c r="G60" s="68"/>
      <c r="H60" s="68">
        <v>39.549999999999997</v>
      </c>
      <c r="I60" s="209"/>
      <c r="J60" s="213">
        <v>39.67</v>
      </c>
      <c r="K60" s="210"/>
      <c r="L60" s="1"/>
    </row>
    <row r="61" spans="2:12">
      <c r="B61" s="1">
        <v>41</v>
      </c>
      <c r="C61" s="67"/>
      <c r="D61" s="68">
        <v>39.53</v>
      </c>
      <c r="E61" s="68">
        <v>39.770000000000003</v>
      </c>
      <c r="F61" s="68"/>
      <c r="G61" s="68"/>
      <c r="H61" s="68">
        <v>39.54</v>
      </c>
      <c r="I61" s="209"/>
      <c r="J61" s="213">
        <v>39.619999999999997</v>
      </c>
      <c r="K61" s="210"/>
      <c r="L61" s="1"/>
    </row>
    <row r="62" spans="2:12">
      <c r="B62" s="1">
        <v>42</v>
      </c>
      <c r="C62" s="67"/>
      <c r="D62" s="68">
        <v>39.54</v>
      </c>
      <c r="E62" s="68">
        <v>39.83</v>
      </c>
      <c r="F62" s="68"/>
      <c r="G62" s="68"/>
      <c r="H62" s="68">
        <v>39.58</v>
      </c>
      <c r="I62" s="209"/>
      <c r="J62" s="213">
        <v>39.840000000000003</v>
      </c>
      <c r="K62" s="210"/>
      <c r="L62" s="1"/>
    </row>
    <row r="63" spans="2:12">
      <c r="B63" s="1">
        <v>43</v>
      </c>
      <c r="C63" s="67"/>
      <c r="D63" s="68">
        <v>39.51</v>
      </c>
      <c r="E63" s="68">
        <v>39.64</v>
      </c>
      <c r="F63" s="68"/>
      <c r="G63" s="68"/>
      <c r="H63" s="68">
        <v>39.53</v>
      </c>
      <c r="I63" s="209"/>
      <c r="J63" s="213">
        <v>39.840000000000003</v>
      </c>
      <c r="K63" s="210"/>
      <c r="L63" s="1"/>
    </row>
    <row r="64" spans="2:12">
      <c r="B64" s="1">
        <v>44</v>
      </c>
      <c r="C64" s="67"/>
      <c r="D64" s="68">
        <v>39.56</v>
      </c>
      <c r="E64" s="68">
        <v>39.729999999999997</v>
      </c>
      <c r="F64" s="68"/>
      <c r="G64" s="68"/>
      <c r="H64" s="68">
        <v>39.61</v>
      </c>
      <c r="I64" s="209"/>
      <c r="J64" s="213">
        <v>39.69</v>
      </c>
      <c r="K64" s="210"/>
      <c r="L64" s="1"/>
    </row>
    <row r="65" spans="2:12">
      <c r="B65" s="1">
        <v>45</v>
      </c>
      <c r="C65" s="67"/>
      <c r="D65" s="68">
        <v>39.72</v>
      </c>
      <c r="E65" s="68">
        <v>39.799999999999997</v>
      </c>
      <c r="F65" s="68"/>
      <c r="G65" s="68"/>
      <c r="H65" s="68">
        <v>39.61</v>
      </c>
      <c r="I65" s="209"/>
      <c r="J65" s="213">
        <v>39.770000000000003</v>
      </c>
      <c r="K65" s="210"/>
      <c r="L65" s="1"/>
    </row>
    <row r="66" spans="2:12">
      <c r="B66" s="1">
        <v>46</v>
      </c>
      <c r="C66" s="67"/>
      <c r="D66" s="68">
        <v>39.76</v>
      </c>
      <c r="E66" s="68">
        <v>39.770000000000003</v>
      </c>
      <c r="F66" s="68"/>
      <c r="G66" s="68"/>
      <c r="H66" s="68">
        <v>39.71</v>
      </c>
      <c r="I66" s="209"/>
      <c r="J66" s="213">
        <v>39.58</v>
      </c>
      <c r="K66" s="210"/>
      <c r="L66" s="1"/>
    </row>
    <row r="67" spans="2:12">
      <c r="B67" s="1">
        <v>47</v>
      </c>
      <c r="C67" s="67"/>
      <c r="D67" s="68">
        <v>39.590000000000003</v>
      </c>
      <c r="E67" s="68">
        <v>39.74</v>
      </c>
      <c r="F67" s="68"/>
      <c r="G67" s="68"/>
      <c r="H67" s="68">
        <v>39.64</v>
      </c>
      <c r="I67" s="209"/>
      <c r="J67" s="213">
        <v>39.630000000000003</v>
      </c>
      <c r="K67" s="210"/>
      <c r="L67" s="1"/>
    </row>
    <row r="68" spans="2:12">
      <c r="B68" s="1">
        <v>48</v>
      </c>
      <c r="C68" s="67"/>
      <c r="D68" s="68">
        <v>39.630000000000003</v>
      </c>
      <c r="E68" s="68">
        <v>39.69</v>
      </c>
      <c r="F68" s="68"/>
      <c r="G68" s="68"/>
      <c r="H68" s="68">
        <v>39.700000000000003</v>
      </c>
      <c r="I68" s="209"/>
      <c r="J68" s="213">
        <v>39.700000000000003</v>
      </c>
      <c r="K68" s="210"/>
      <c r="L68" s="1"/>
    </row>
    <row r="69" spans="2:12">
      <c r="B69" s="1">
        <v>49</v>
      </c>
      <c r="C69" s="67"/>
      <c r="D69" s="68">
        <v>39.51</v>
      </c>
      <c r="E69" s="68">
        <v>39.659999999999997</v>
      </c>
      <c r="F69" s="68"/>
      <c r="G69" s="68"/>
      <c r="H69" s="68">
        <v>39.659999999999997</v>
      </c>
      <c r="I69" s="209"/>
      <c r="J69" s="213">
        <v>39.71</v>
      </c>
      <c r="K69" s="210"/>
      <c r="L69" s="1"/>
    </row>
    <row r="70" spans="2:12">
      <c r="B70" s="1">
        <v>50</v>
      </c>
      <c r="C70" s="67"/>
      <c r="D70" s="68">
        <v>39.57</v>
      </c>
      <c r="E70" s="68">
        <v>39.71</v>
      </c>
      <c r="F70" s="68"/>
      <c r="G70" s="68"/>
      <c r="H70" s="68">
        <v>39.700000000000003</v>
      </c>
      <c r="I70" s="209"/>
      <c r="J70" s="213">
        <v>39.65</v>
      </c>
      <c r="K70" s="210"/>
      <c r="L70" s="1"/>
    </row>
    <row r="71" spans="2:12">
      <c r="B71" s="1">
        <v>51</v>
      </c>
      <c r="C71" s="67"/>
      <c r="D71" s="68">
        <v>39.75</v>
      </c>
      <c r="E71" s="68">
        <v>39.81</v>
      </c>
      <c r="F71" s="68"/>
      <c r="G71" s="68"/>
      <c r="H71" s="68">
        <v>39.729999999999997</v>
      </c>
      <c r="I71" s="209"/>
      <c r="J71" s="213">
        <v>39.67</v>
      </c>
      <c r="K71" s="210"/>
      <c r="L71" s="1"/>
    </row>
    <row r="72" spans="2:12">
      <c r="B72" s="1">
        <v>52</v>
      </c>
      <c r="C72" s="67"/>
      <c r="D72" s="68">
        <v>39.71</v>
      </c>
      <c r="E72" s="68">
        <v>39.67</v>
      </c>
      <c r="F72" s="68"/>
      <c r="G72" s="68"/>
      <c r="H72" s="68">
        <v>39.75</v>
      </c>
      <c r="I72" s="209"/>
      <c r="J72" s="213">
        <v>39.72</v>
      </c>
      <c r="K72" s="210"/>
      <c r="L72" s="1"/>
    </row>
    <row r="73" spans="2:12">
      <c r="B73" s="1">
        <v>53</v>
      </c>
      <c r="C73" s="67"/>
      <c r="D73" s="68">
        <v>39.57</v>
      </c>
      <c r="E73" s="68">
        <v>39.81</v>
      </c>
      <c r="F73" s="68"/>
      <c r="G73" s="68"/>
      <c r="H73" s="68">
        <v>39.47</v>
      </c>
      <c r="I73" s="209"/>
      <c r="J73" s="213">
        <v>39.880000000000003</v>
      </c>
      <c r="K73" s="210"/>
      <c r="L73" s="1"/>
    </row>
    <row r="74" spans="2:12">
      <c r="B74" s="1">
        <v>54</v>
      </c>
      <c r="C74" s="67"/>
      <c r="D74" s="68">
        <v>39.549999999999997</v>
      </c>
      <c r="E74" s="68">
        <v>39.9</v>
      </c>
      <c r="F74" s="68"/>
      <c r="G74" s="68"/>
      <c r="H74" s="68">
        <v>39.71</v>
      </c>
      <c r="I74" s="209"/>
      <c r="J74" s="213"/>
      <c r="K74" s="210"/>
      <c r="L74" s="1"/>
    </row>
    <row r="75" spans="2:12">
      <c r="B75" s="1">
        <v>55</v>
      </c>
      <c r="C75" s="67"/>
      <c r="D75" s="68">
        <v>39.58</v>
      </c>
      <c r="E75" s="68">
        <v>39.700000000000003</v>
      </c>
      <c r="F75" s="68"/>
      <c r="G75" s="68"/>
      <c r="H75" s="68">
        <v>39.6</v>
      </c>
      <c r="I75" s="209"/>
      <c r="J75" s="213"/>
      <c r="K75" s="210"/>
      <c r="L75" s="1"/>
    </row>
    <row r="76" spans="2:12">
      <c r="B76" s="1">
        <v>56</v>
      </c>
      <c r="C76" s="67"/>
      <c r="D76" s="68">
        <v>39.71</v>
      </c>
      <c r="E76" s="68">
        <v>39.619999999999997</v>
      </c>
      <c r="F76" s="68"/>
      <c r="G76" s="68"/>
      <c r="H76" s="68">
        <v>39.47</v>
      </c>
      <c r="I76" s="209"/>
      <c r="J76" s="213"/>
      <c r="K76" s="210"/>
      <c r="L76" s="1"/>
    </row>
    <row r="77" spans="2:12">
      <c r="B77" s="1">
        <v>57</v>
      </c>
      <c r="C77" s="137"/>
      <c r="D77" s="68">
        <v>39.57</v>
      </c>
      <c r="E77" s="68">
        <v>39.92</v>
      </c>
      <c r="F77" s="68"/>
      <c r="G77" s="68"/>
      <c r="H77" s="68">
        <v>39.71</v>
      </c>
      <c r="I77" s="210"/>
      <c r="J77" s="214"/>
      <c r="K77" s="210"/>
      <c r="L77" s="1"/>
    </row>
    <row r="78" spans="2:12">
      <c r="B78" s="1">
        <v>58</v>
      </c>
      <c r="C78" s="215"/>
      <c r="D78" s="209">
        <v>39.659999999999997</v>
      </c>
      <c r="E78" s="209"/>
      <c r="F78" s="209"/>
      <c r="G78" s="209"/>
      <c r="H78" s="209">
        <v>39.71</v>
      </c>
      <c r="I78" s="210"/>
      <c r="J78" s="214"/>
      <c r="K78" s="210"/>
      <c r="L78" s="1"/>
    </row>
    <row r="79" spans="2:12">
      <c r="B79" s="1">
        <v>59</v>
      </c>
      <c r="C79" s="215"/>
      <c r="D79" s="209">
        <v>39.92</v>
      </c>
      <c r="E79" s="209"/>
      <c r="F79" s="209"/>
      <c r="G79" s="209"/>
      <c r="H79" s="209">
        <v>39.94</v>
      </c>
      <c r="I79" s="209"/>
      <c r="J79" s="213"/>
      <c r="K79" s="209"/>
    </row>
    <row r="80" spans="2:12">
      <c r="B80" s="1">
        <v>60</v>
      </c>
      <c r="C80" s="215"/>
      <c r="D80" s="209">
        <v>39.69</v>
      </c>
      <c r="E80" s="209"/>
      <c r="F80" s="209"/>
      <c r="G80" s="209"/>
      <c r="H80" s="209">
        <v>39.49</v>
      </c>
      <c r="I80" s="209"/>
      <c r="J80" s="213"/>
      <c r="K80" s="209"/>
    </row>
    <row r="81" spans="2:11">
      <c r="B81" s="1">
        <v>61</v>
      </c>
      <c r="C81" s="215"/>
      <c r="D81" s="209">
        <v>39.49</v>
      </c>
      <c r="E81" s="209"/>
      <c r="F81" s="209"/>
      <c r="G81" s="209"/>
      <c r="H81" s="209">
        <v>39.56</v>
      </c>
      <c r="I81" s="209"/>
      <c r="J81" s="213"/>
      <c r="K81" s="209"/>
    </row>
    <row r="82" spans="2:11">
      <c r="B82" s="1">
        <v>62</v>
      </c>
      <c r="C82" s="215"/>
      <c r="D82" s="209">
        <v>39.68</v>
      </c>
      <c r="E82" s="209"/>
      <c r="F82" s="209"/>
      <c r="G82" s="209"/>
      <c r="H82" s="209">
        <v>39.57</v>
      </c>
      <c r="I82" s="209"/>
      <c r="J82" s="213"/>
      <c r="K82" s="209"/>
    </row>
    <row r="83" spans="2:11" ht="15.75" thickBot="1">
      <c r="B83" s="1">
        <v>63</v>
      </c>
      <c r="C83" s="216"/>
      <c r="D83" s="217">
        <v>39.5</v>
      </c>
      <c r="E83" s="217"/>
      <c r="F83" s="217"/>
      <c r="G83" s="217"/>
      <c r="H83" s="217">
        <v>39.9</v>
      </c>
      <c r="I83" s="217"/>
      <c r="J83" s="218"/>
      <c r="K83" s="209"/>
    </row>
    <row r="84" spans="2:11">
      <c r="D84" s="2">
        <v>39.840000000000003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2:P83"/>
  <sheetViews>
    <sheetView topLeftCell="A12" zoomScale="90" zoomScaleNormal="90" workbookViewId="0">
      <selection activeCell="G18" sqref="G18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137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 thickBot="1">
      <c r="A8" s="173">
        <v>1</v>
      </c>
      <c r="B8" s="333" t="s">
        <v>45</v>
      </c>
      <c r="C8" s="176" t="s">
        <v>92</v>
      </c>
      <c r="D8" s="222">
        <f>COUNTA(C21:C85)</f>
        <v>25</v>
      </c>
      <c r="E8" s="184">
        <f>COUNTA(C21:C85)</f>
        <v>25</v>
      </c>
      <c r="F8" s="138">
        <f>MIN(C21:C84)</f>
        <v>39.46</v>
      </c>
      <c r="G8" s="231">
        <f>AVERAGE(C21:C87)</f>
        <v>40.314</v>
      </c>
      <c r="H8" s="162">
        <v>1</v>
      </c>
      <c r="I8" s="189">
        <f>G8-F8</f>
        <v>0.8539999999999992</v>
      </c>
      <c r="J8" s="195">
        <v>1.1747685185185186E-2</v>
      </c>
      <c r="K8" s="202">
        <f>J8</f>
        <v>1.1747685185185186E-2</v>
      </c>
      <c r="L8" s="203">
        <f>K8</f>
        <v>1.1747685185185186E-2</v>
      </c>
      <c r="M8" s="220" t="s">
        <v>183</v>
      </c>
      <c r="N8" s="163"/>
      <c r="O8" s="160"/>
      <c r="P8" s="50"/>
    </row>
    <row r="9" spans="1:16" s="3" customFormat="1" ht="30" customHeight="1" thickBot="1">
      <c r="A9" s="174">
        <v>2</v>
      </c>
      <c r="B9" s="182" t="s">
        <v>40</v>
      </c>
      <c r="C9" s="177" t="s">
        <v>81</v>
      </c>
      <c r="D9" s="51">
        <f>COUNTA(D21:D85)+D8+1</f>
        <v>89</v>
      </c>
      <c r="E9" s="185">
        <f>COUNTA(D21:D85)+1</f>
        <v>64</v>
      </c>
      <c r="F9" s="336">
        <f>MIN(D21:D84)</f>
        <v>39.42</v>
      </c>
      <c r="G9" s="131">
        <f>AVERAGE(D21:D86)</f>
        <v>39.772857142857141</v>
      </c>
      <c r="H9" s="49">
        <v>7</v>
      </c>
      <c r="I9" s="191">
        <f>G9-F9</f>
        <v>0.35285714285713965</v>
      </c>
      <c r="J9" s="196">
        <v>4.2314814814814812E-2</v>
      </c>
      <c r="K9" s="204">
        <f>J9-J8</f>
        <v>3.0567129629629625E-2</v>
      </c>
      <c r="L9" s="205">
        <f>K9</f>
        <v>3.0567129629629625E-2</v>
      </c>
      <c r="M9" s="221" t="s">
        <v>71</v>
      </c>
      <c r="N9" s="164"/>
      <c r="O9" s="128"/>
      <c r="P9" s="50"/>
    </row>
    <row r="10" spans="1:16" s="3" customFormat="1" ht="30" customHeight="1">
      <c r="A10" s="174">
        <v>3</v>
      </c>
      <c r="B10" s="182" t="s">
        <v>45</v>
      </c>
      <c r="C10" s="177" t="s">
        <v>86</v>
      </c>
      <c r="D10" s="51">
        <f>COUNTA(E21:E85)+D9+1</f>
        <v>139</v>
      </c>
      <c r="E10" s="185">
        <f>COUNTA(E21:E85)+1</f>
        <v>50</v>
      </c>
      <c r="F10" s="227">
        <f>MIN(E21:E86)</f>
        <v>39.770000000000003</v>
      </c>
      <c r="G10" s="130">
        <f>AVERAGE(E21:E87)</f>
        <v>40.02938775510205</v>
      </c>
      <c r="H10" s="49">
        <v>8</v>
      </c>
      <c r="I10" s="191">
        <f t="shared" ref="I10:I15" si="0">G10-F10</f>
        <v>0.25938775510204692</v>
      </c>
      <c r="J10" s="196">
        <v>6.659722222222221E-2</v>
      </c>
      <c r="K10" s="204">
        <f>J10-J9</f>
        <v>2.4282407407407398E-2</v>
      </c>
      <c r="L10" s="205">
        <f>K10+L8</f>
        <v>3.6030092592592586E-2</v>
      </c>
      <c r="M10" s="221" t="s">
        <v>196</v>
      </c>
      <c r="N10" s="165"/>
      <c r="O10" s="144"/>
      <c r="P10" s="50"/>
    </row>
    <row r="11" spans="1:16" s="3" customFormat="1" ht="30" customHeight="1">
      <c r="A11" s="174">
        <v>4</v>
      </c>
      <c r="B11" s="182" t="s">
        <v>40</v>
      </c>
      <c r="C11" s="177" t="s">
        <v>81</v>
      </c>
      <c r="D11" s="51">
        <f>COUNTA(F21:F85)+D10+1</f>
        <v>202</v>
      </c>
      <c r="E11" s="185">
        <f>COUNTA(F21:F85)+1</f>
        <v>63</v>
      </c>
      <c r="F11" s="192">
        <f>MIN(F21:F86)</f>
        <v>39.47</v>
      </c>
      <c r="G11" s="130">
        <f>AVERAGE(F21:F86)</f>
        <v>39.761935483870964</v>
      </c>
      <c r="H11" s="49">
        <v>10</v>
      </c>
      <c r="I11" s="191">
        <f t="shared" si="0"/>
        <v>0.29193548387096513</v>
      </c>
      <c r="J11" s="196">
        <v>9.6701388888888892E-2</v>
      </c>
      <c r="K11" s="204">
        <f>J11-J10</f>
        <v>3.0104166666666682E-2</v>
      </c>
      <c r="L11" s="205">
        <f>K11+L9</f>
        <v>6.0671296296296306E-2</v>
      </c>
      <c r="M11" s="221" t="s">
        <v>206</v>
      </c>
      <c r="N11" s="164"/>
      <c r="O11" s="128"/>
      <c r="P11" s="50"/>
    </row>
    <row r="12" spans="1:16" s="3" customFormat="1" ht="30" customHeight="1">
      <c r="A12" s="174">
        <v>5</v>
      </c>
      <c r="B12" s="335" t="s">
        <v>45</v>
      </c>
      <c r="C12" s="178" t="s">
        <v>92</v>
      </c>
      <c r="D12" s="51">
        <f>COUNTA(G21:G85)+D11+1</f>
        <v>260</v>
      </c>
      <c r="E12" s="185">
        <f>COUNTA(G21:G85)+1</f>
        <v>58</v>
      </c>
      <c r="F12" s="192">
        <f>MIN(G21:G86)</f>
        <v>39.47</v>
      </c>
      <c r="G12" s="130">
        <f>AVERAGE(G21:G886)</f>
        <v>39.731403508771933</v>
      </c>
      <c r="H12" s="49">
        <v>13</v>
      </c>
      <c r="I12" s="191">
        <f t="shared" si="0"/>
        <v>0.26140350877193441</v>
      </c>
      <c r="J12" s="196">
        <v>0.12449074074074074</v>
      </c>
      <c r="K12" s="204">
        <f>J12-J11</f>
        <v>2.7789351851851843E-2</v>
      </c>
      <c r="L12" s="205">
        <f t="shared" ref="L12:L15" si="1">K12+L10</f>
        <v>6.3819444444444429E-2</v>
      </c>
      <c r="M12" s="221" t="s">
        <v>214</v>
      </c>
      <c r="N12" s="164"/>
      <c r="O12" s="129"/>
    </row>
    <row r="13" spans="1:16" s="3" customFormat="1" ht="30" customHeight="1">
      <c r="A13" s="174">
        <v>6</v>
      </c>
      <c r="B13" s="335" t="s">
        <v>40</v>
      </c>
      <c r="C13" s="178" t="s">
        <v>80</v>
      </c>
      <c r="D13" s="51">
        <f>COUNTA(H21:H85)+D12+1</f>
        <v>293</v>
      </c>
      <c r="E13" s="185">
        <f>COUNTA(H21:H85)+1</f>
        <v>33</v>
      </c>
      <c r="F13" s="192">
        <f>MIN(H21:H86)</f>
        <v>39.5</v>
      </c>
      <c r="G13" s="130">
        <f>AVERAGE(H21:H86)</f>
        <v>39.785312500000003</v>
      </c>
      <c r="H13" s="49">
        <v>6</v>
      </c>
      <c r="I13" s="191">
        <f>G13-F13</f>
        <v>0.28531250000000341</v>
      </c>
      <c r="J13" s="196">
        <v>0.14078703703703704</v>
      </c>
      <c r="K13" s="204">
        <f t="shared" ref="K13:K15" si="2">J13-J12</f>
        <v>1.6296296296296309E-2</v>
      </c>
      <c r="L13" s="205">
        <f t="shared" si="1"/>
        <v>7.6967592592592615E-2</v>
      </c>
      <c r="M13" s="221" t="s">
        <v>219</v>
      </c>
      <c r="N13" s="164"/>
      <c r="O13" s="129"/>
    </row>
    <row r="14" spans="1:16" s="3" customFormat="1" ht="30" customHeight="1">
      <c r="A14" s="174">
        <v>7</v>
      </c>
      <c r="B14" s="335" t="s">
        <v>45</v>
      </c>
      <c r="C14" s="178" t="s">
        <v>86</v>
      </c>
      <c r="D14" s="51">
        <f>COUNTA(I21:I85)+D13+1</f>
        <v>324</v>
      </c>
      <c r="E14" s="185">
        <f>COUNTA(I21:I85)+1</f>
        <v>31</v>
      </c>
      <c r="F14" s="192">
        <f>MIN(I21:I86)</f>
        <v>39.78</v>
      </c>
      <c r="G14" s="77">
        <f>AVERAGE(I21:I86)</f>
        <v>40.042000000000002</v>
      </c>
      <c r="H14" s="49">
        <v>4</v>
      </c>
      <c r="I14" s="191">
        <f t="shared" si="0"/>
        <v>0.26200000000000045</v>
      </c>
      <c r="J14" s="196">
        <v>0.15627314814814816</v>
      </c>
      <c r="K14" s="204">
        <f t="shared" si="2"/>
        <v>1.5486111111111117E-2</v>
      </c>
      <c r="L14" s="206">
        <f t="shared" si="1"/>
        <v>7.9305555555555546E-2</v>
      </c>
      <c r="M14" s="221" t="s">
        <v>227</v>
      </c>
      <c r="N14" s="164"/>
      <c r="O14" s="129"/>
    </row>
    <row r="15" spans="1:16" s="3" customFormat="1" ht="30" customHeight="1" thickBot="1">
      <c r="A15" s="175" t="s">
        <v>37</v>
      </c>
      <c r="B15" s="334" t="s">
        <v>40</v>
      </c>
      <c r="C15" s="179" t="s">
        <v>89</v>
      </c>
      <c r="D15" s="223">
        <f>COUNTA(J21:J85)+D14+1</f>
        <v>345</v>
      </c>
      <c r="E15" s="186">
        <f>COUNTA(J21:J85)+1</f>
        <v>21</v>
      </c>
      <c r="F15" s="193">
        <f>MIN(J21:J86)</f>
        <v>39.729999999999997</v>
      </c>
      <c r="G15" s="166">
        <f>AVERAGE(J21:J86)</f>
        <v>39.85799999999999</v>
      </c>
      <c r="H15" s="167">
        <v>10</v>
      </c>
      <c r="I15" s="194">
        <f t="shared" si="0"/>
        <v>0.12799999999999301</v>
      </c>
      <c r="J15" s="197" t="str">
        <f>'Общие результаты'!G6</f>
        <v>4:00:04</v>
      </c>
      <c r="K15" s="207">
        <f t="shared" si="2"/>
        <v>1.0439814814814818E-2</v>
      </c>
      <c r="L15" s="208">
        <f t="shared" si="1"/>
        <v>8.7407407407407434E-2</v>
      </c>
      <c r="M15" s="199"/>
      <c r="N15" s="168"/>
      <c r="O15" s="129"/>
    </row>
    <row r="16" spans="1:16" s="3" customFormat="1" ht="30" customHeight="1">
      <c r="A16" s="139"/>
      <c r="B16" s="140"/>
      <c r="C16" s="141"/>
      <c r="D16" s="141"/>
      <c r="E16" s="141"/>
      <c r="F16" s="72">
        <f>AVERAGE(F8,F10,F12,F14)</f>
        <v>39.620000000000005</v>
      </c>
      <c r="G16" s="84">
        <f>AVERAGE(G8,G10,G12,G14)</f>
        <v>40.029197815968494</v>
      </c>
      <c r="H16" s="142" t="s">
        <v>98</v>
      </c>
      <c r="I16" s="85">
        <f>AVERAGE(I8,I10,I12,I14)</f>
        <v>0.40919781596849525</v>
      </c>
      <c r="J16" s="141"/>
      <c r="K16" s="141"/>
      <c r="L16" s="141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AVERAGE(F9,F11,F13,F15)</f>
        <v>39.53</v>
      </c>
      <c r="G17" s="57">
        <f>AVERAGE(G9,G11,G13,G15)</f>
        <v>39.794526281682025</v>
      </c>
      <c r="H17" s="143" t="s">
        <v>99</v>
      </c>
      <c r="I17" s="58">
        <f>AVERAGE(I9,I11,I13,I15)</f>
        <v>0.2645262816820253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39.575000000000003</v>
      </c>
      <c r="G18" s="61">
        <f>AVERAGE(C21:J87)</f>
        <v>39.871183431952652</v>
      </c>
      <c r="H18" s="62"/>
      <c r="I18" s="63">
        <f>AVERAGE(I8:I15)</f>
        <v>0.33686204882526027</v>
      </c>
      <c r="J18" s="55"/>
      <c r="K18" s="55"/>
      <c r="L18" s="55"/>
      <c r="M18" s="59"/>
      <c r="N18" s="59"/>
    </row>
    <row r="20" spans="1:14" ht="15.75" thickBot="1">
      <c r="C20" s="64" t="str">
        <f>B8</f>
        <v>Шутка Виталий</v>
      </c>
      <c r="D20" s="64" t="str">
        <f>B9</f>
        <v>Фортуна Таня</v>
      </c>
      <c r="E20" s="18" t="str">
        <f>B10</f>
        <v>Шутка Виталий</v>
      </c>
      <c r="F20" s="18" t="str">
        <f>B11</f>
        <v>Фортуна Таня</v>
      </c>
      <c r="G20" s="18" t="str">
        <f>B12</f>
        <v>Шутка Виталий</v>
      </c>
      <c r="H20" s="18" t="str">
        <f>B13</f>
        <v>Фортуна Таня</v>
      </c>
      <c r="I20" s="18" t="str">
        <f>B14</f>
        <v>Шутка Виталий</v>
      </c>
      <c r="J20" s="18" t="str">
        <f>B15</f>
        <v>Фортуна Таня</v>
      </c>
    </row>
    <row r="21" spans="1:14">
      <c r="B21" s="1">
        <v>1</v>
      </c>
      <c r="C21" s="65">
        <v>42.87</v>
      </c>
      <c r="D21" s="66">
        <v>39.65</v>
      </c>
      <c r="E21" s="66">
        <v>40.619999999999997</v>
      </c>
      <c r="F21" s="66">
        <v>39.94</v>
      </c>
      <c r="G21" s="66">
        <v>39.78</v>
      </c>
      <c r="H21" s="66">
        <v>40.04</v>
      </c>
      <c r="I21" s="211">
        <v>39.96</v>
      </c>
      <c r="J21" s="212">
        <v>40.01</v>
      </c>
      <c r="K21" s="209"/>
      <c r="M21" s="2"/>
      <c r="N21" s="2"/>
    </row>
    <row r="22" spans="1:14">
      <c r="B22" s="1">
        <v>2</v>
      </c>
      <c r="C22" s="67">
        <v>41.42</v>
      </c>
      <c r="D22" s="68">
        <v>39.49</v>
      </c>
      <c r="E22" s="68">
        <v>39.96</v>
      </c>
      <c r="F22" s="68">
        <v>39.92</v>
      </c>
      <c r="G22" s="68">
        <v>40.92</v>
      </c>
      <c r="H22" s="68">
        <v>39.79</v>
      </c>
      <c r="I22" s="209">
        <v>40.200000000000003</v>
      </c>
      <c r="J22" s="213">
        <v>39.950000000000003</v>
      </c>
      <c r="K22" s="209"/>
      <c r="M22" s="3"/>
      <c r="N22" s="3"/>
    </row>
    <row r="23" spans="1:14">
      <c r="B23" s="1">
        <v>3</v>
      </c>
      <c r="C23" s="67">
        <v>42.34</v>
      </c>
      <c r="D23" s="68">
        <v>39.549999999999997</v>
      </c>
      <c r="E23" s="68">
        <v>39.79</v>
      </c>
      <c r="F23" s="68">
        <v>39.71</v>
      </c>
      <c r="G23" s="68">
        <v>40.24</v>
      </c>
      <c r="H23" s="68">
        <v>39.799999999999997</v>
      </c>
      <c r="I23" s="209">
        <v>39.92</v>
      </c>
      <c r="J23" s="213">
        <v>39.979999999999997</v>
      </c>
      <c r="K23" s="209"/>
      <c r="M23" s="3"/>
      <c r="N23" s="3"/>
    </row>
    <row r="24" spans="1:14">
      <c r="B24" s="1">
        <v>4</v>
      </c>
      <c r="C24" s="67">
        <v>39.89</v>
      </c>
      <c r="D24" s="68">
        <v>39.65</v>
      </c>
      <c r="E24" s="68">
        <v>39.770000000000003</v>
      </c>
      <c r="F24" s="68">
        <v>40.04</v>
      </c>
      <c r="G24" s="68">
        <v>39.76</v>
      </c>
      <c r="H24" s="68">
        <v>39.82</v>
      </c>
      <c r="I24" s="209">
        <v>39.81</v>
      </c>
      <c r="J24" s="213">
        <v>39.79</v>
      </c>
      <c r="K24" s="209"/>
      <c r="M24" s="3"/>
      <c r="N24" s="3"/>
    </row>
    <row r="25" spans="1:14">
      <c r="B25" s="1">
        <v>5</v>
      </c>
      <c r="C25" s="67">
        <v>40.950000000000003</v>
      </c>
      <c r="D25" s="68">
        <v>39.659999999999997</v>
      </c>
      <c r="E25" s="68">
        <v>39.97</v>
      </c>
      <c r="F25" s="68">
        <v>39.75</v>
      </c>
      <c r="G25" s="68">
        <v>39.799999999999997</v>
      </c>
      <c r="H25" s="68">
        <v>39.72</v>
      </c>
      <c r="I25" s="209">
        <v>40.26</v>
      </c>
      <c r="J25" s="213">
        <v>39.79</v>
      </c>
      <c r="K25" s="209"/>
    </row>
    <row r="26" spans="1:14">
      <c r="B26" s="1">
        <v>6</v>
      </c>
      <c r="C26" s="67">
        <v>42.16</v>
      </c>
      <c r="D26" s="68">
        <v>39.97</v>
      </c>
      <c r="E26" s="68">
        <v>41.16</v>
      </c>
      <c r="F26" s="68">
        <v>39.700000000000003</v>
      </c>
      <c r="G26" s="68">
        <v>39.99</v>
      </c>
      <c r="H26" s="68">
        <v>39.950000000000003</v>
      </c>
      <c r="I26" s="209">
        <v>40.1</v>
      </c>
      <c r="J26" s="213">
        <v>39.729999999999997</v>
      </c>
      <c r="K26" s="209"/>
    </row>
    <row r="27" spans="1:14">
      <c r="B27" s="1">
        <v>7</v>
      </c>
      <c r="C27" s="67">
        <v>39.85</v>
      </c>
      <c r="D27" s="68">
        <v>39.79</v>
      </c>
      <c r="E27" s="68">
        <v>39.96</v>
      </c>
      <c r="F27" s="68">
        <v>39.659999999999997</v>
      </c>
      <c r="G27" s="68">
        <v>41.13</v>
      </c>
      <c r="H27" s="68">
        <v>39.880000000000003</v>
      </c>
      <c r="I27" s="209">
        <v>40.03</v>
      </c>
      <c r="J27" s="213">
        <v>39.79</v>
      </c>
      <c r="K27" s="209"/>
    </row>
    <row r="28" spans="1:14">
      <c r="B28" s="1">
        <v>8</v>
      </c>
      <c r="C28" s="67">
        <v>40.020000000000003</v>
      </c>
      <c r="D28" s="68">
        <v>39.64</v>
      </c>
      <c r="E28" s="68">
        <v>40.69</v>
      </c>
      <c r="F28" s="68">
        <v>40.07</v>
      </c>
      <c r="G28" s="68">
        <v>40.270000000000003</v>
      </c>
      <c r="H28" s="68">
        <v>39.83</v>
      </c>
      <c r="I28" s="209">
        <v>40</v>
      </c>
      <c r="J28" s="213">
        <v>39.82</v>
      </c>
      <c r="K28" s="209"/>
    </row>
    <row r="29" spans="1:14">
      <c r="B29" s="1">
        <v>9</v>
      </c>
      <c r="C29" s="83">
        <v>40.04</v>
      </c>
      <c r="D29" s="68">
        <v>39.58</v>
      </c>
      <c r="E29" s="68">
        <v>39.89</v>
      </c>
      <c r="F29" s="68">
        <v>40.01</v>
      </c>
      <c r="G29" s="68">
        <v>39.92</v>
      </c>
      <c r="H29" s="68">
        <v>39.83</v>
      </c>
      <c r="I29" s="209">
        <v>39.909999999999997</v>
      </c>
      <c r="J29" s="213">
        <v>39.950000000000003</v>
      </c>
      <c r="K29" s="209"/>
    </row>
    <row r="30" spans="1:14">
      <c r="B30" s="1">
        <v>10</v>
      </c>
      <c r="C30" s="67">
        <v>40.35</v>
      </c>
      <c r="D30" s="68">
        <v>39.64</v>
      </c>
      <c r="E30" s="68">
        <v>40.380000000000003</v>
      </c>
      <c r="F30" s="68">
        <v>39.840000000000003</v>
      </c>
      <c r="G30" s="68">
        <v>39.9</v>
      </c>
      <c r="H30" s="68">
        <v>39.76</v>
      </c>
      <c r="I30" s="209">
        <v>39.92</v>
      </c>
      <c r="J30" s="213">
        <v>39.89</v>
      </c>
      <c r="K30" s="209"/>
    </row>
    <row r="31" spans="1:14">
      <c r="B31" s="1">
        <v>11</v>
      </c>
      <c r="C31" s="67">
        <v>39.69</v>
      </c>
      <c r="D31" s="68">
        <v>39.92</v>
      </c>
      <c r="E31" s="68">
        <v>39.92</v>
      </c>
      <c r="F31" s="68">
        <v>39.75</v>
      </c>
      <c r="G31" s="68">
        <v>39.53</v>
      </c>
      <c r="H31" s="68">
        <v>39.6</v>
      </c>
      <c r="I31" s="209">
        <v>39.89</v>
      </c>
      <c r="J31" s="213">
        <v>39.74</v>
      </c>
      <c r="K31" s="209"/>
    </row>
    <row r="32" spans="1:14">
      <c r="B32" s="1">
        <v>12</v>
      </c>
      <c r="C32" s="67">
        <v>40.369999999999997</v>
      </c>
      <c r="D32" s="68">
        <v>39.71</v>
      </c>
      <c r="E32" s="68">
        <v>39.99</v>
      </c>
      <c r="F32" s="68">
        <v>39.57</v>
      </c>
      <c r="G32" s="68">
        <v>39.79</v>
      </c>
      <c r="H32" s="68">
        <v>39.770000000000003</v>
      </c>
      <c r="I32" s="209">
        <v>39.869999999999997</v>
      </c>
      <c r="J32" s="213">
        <v>39.81</v>
      </c>
      <c r="K32" s="209"/>
    </row>
    <row r="33" spans="2:12">
      <c r="B33" s="1">
        <v>13</v>
      </c>
      <c r="C33" s="67">
        <v>41.57</v>
      </c>
      <c r="D33" s="68">
        <v>40.14</v>
      </c>
      <c r="E33" s="68">
        <v>39.9</v>
      </c>
      <c r="F33" s="68">
        <v>39.590000000000003</v>
      </c>
      <c r="G33" s="68">
        <v>39.68</v>
      </c>
      <c r="H33" s="68">
        <v>39.57</v>
      </c>
      <c r="I33" s="209">
        <v>40.020000000000003</v>
      </c>
      <c r="J33" s="213">
        <v>39.94</v>
      </c>
      <c r="K33" s="210"/>
      <c r="L33" s="1"/>
    </row>
    <row r="34" spans="2:12">
      <c r="B34" s="1">
        <v>14</v>
      </c>
      <c r="C34" s="71">
        <v>39.700000000000003</v>
      </c>
      <c r="D34" s="68">
        <v>40.020000000000003</v>
      </c>
      <c r="E34" s="68">
        <v>39.799999999999997</v>
      </c>
      <c r="F34" s="68">
        <v>39.58</v>
      </c>
      <c r="G34" s="68">
        <v>39.68</v>
      </c>
      <c r="H34" s="68">
        <v>39.659999999999997</v>
      </c>
      <c r="I34" s="209">
        <v>40.020000000000003</v>
      </c>
      <c r="J34" s="213">
        <v>39.81</v>
      </c>
      <c r="K34" s="210"/>
      <c r="L34" s="1"/>
    </row>
    <row r="35" spans="2:12">
      <c r="B35" s="1">
        <v>15</v>
      </c>
      <c r="C35" s="67">
        <v>39.61</v>
      </c>
      <c r="D35" s="68">
        <v>39.81</v>
      </c>
      <c r="E35" s="68">
        <v>40.14</v>
      </c>
      <c r="F35" s="68">
        <v>39.630000000000003</v>
      </c>
      <c r="G35" s="68">
        <v>39.65</v>
      </c>
      <c r="H35" s="68">
        <v>39.82</v>
      </c>
      <c r="I35" s="209">
        <v>39.85</v>
      </c>
      <c r="J35" s="213">
        <v>40.01</v>
      </c>
      <c r="K35" s="210"/>
      <c r="L35" s="1"/>
    </row>
    <row r="36" spans="2:12">
      <c r="B36" s="1">
        <v>16</v>
      </c>
      <c r="C36" s="67">
        <v>39.79</v>
      </c>
      <c r="D36" s="89">
        <v>40.99</v>
      </c>
      <c r="E36" s="68">
        <v>39.97</v>
      </c>
      <c r="F36" s="68">
        <v>40.99</v>
      </c>
      <c r="G36" s="68">
        <v>39.58</v>
      </c>
      <c r="H36" s="68">
        <v>39.85</v>
      </c>
      <c r="I36" s="209">
        <v>40.14</v>
      </c>
      <c r="J36" s="213">
        <v>39.78</v>
      </c>
      <c r="K36" s="210"/>
      <c r="L36" s="1"/>
    </row>
    <row r="37" spans="2:12">
      <c r="B37" s="1">
        <v>17</v>
      </c>
      <c r="C37" s="67">
        <v>39.71</v>
      </c>
      <c r="D37" s="68">
        <v>39.96</v>
      </c>
      <c r="E37" s="68">
        <v>39.89</v>
      </c>
      <c r="F37" s="68">
        <v>39.68</v>
      </c>
      <c r="G37" s="68">
        <v>39.6</v>
      </c>
      <c r="H37" s="68">
        <v>40.130000000000003</v>
      </c>
      <c r="I37" s="209">
        <v>40.01</v>
      </c>
      <c r="J37" s="213">
        <v>39.799999999999997</v>
      </c>
      <c r="K37" s="210"/>
      <c r="L37" s="1"/>
    </row>
    <row r="38" spans="2:12">
      <c r="B38" s="1">
        <v>18</v>
      </c>
      <c r="C38" s="67">
        <v>39.46</v>
      </c>
      <c r="D38" s="68">
        <v>39.619999999999997</v>
      </c>
      <c r="E38" s="68">
        <v>39.86</v>
      </c>
      <c r="F38" s="68">
        <v>39.69</v>
      </c>
      <c r="G38" s="68">
        <v>39.51</v>
      </c>
      <c r="H38" s="68">
        <v>39.81</v>
      </c>
      <c r="I38" s="209">
        <v>40.17</v>
      </c>
      <c r="J38" s="213">
        <v>39.799999999999997</v>
      </c>
      <c r="K38" s="210"/>
      <c r="L38" s="1"/>
    </row>
    <row r="39" spans="2:12">
      <c r="B39" s="1">
        <v>19</v>
      </c>
      <c r="C39" s="67">
        <v>40.01</v>
      </c>
      <c r="D39" s="68">
        <v>39.65</v>
      </c>
      <c r="E39" s="68">
        <v>39.770000000000003</v>
      </c>
      <c r="F39" s="68">
        <v>39.630000000000003</v>
      </c>
      <c r="G39" s="68">
        <v>39.520000000000003</v>
      </c>
      <c r="H39" s="68">
        <v>39.700000000000003</v>
      </c>
      <c r="I39" s="209">
        <v>40.01</v>
      </c>
      <c r="J39" s="213">
        <v>39.869999999999997</v>
      </c>
      <c r="K39" s="210"/>
      <c r="L39" s="1"/>
    </row>
    <row r="40" spans="2:12">
      <c r="B40" s="1">
        <v>20</v>
      </c>
      <c r="C40" s="67">
        <v>39.630000000000003</v>
      </c>
      <c r="D40" s="68">
        <v>39.630000000000003</v>
      </c>
      <c r="E40" s="68">
        <v>40.090000000000003</v>
      </c>
      <c r="F40" s="68">
        <v>39.630000000000003</v>
      </c>
      <c r="G40" s="68">
        <v>39.58</v>
      </c>
      <c r="H40" s="68">
        <v>39.58</v>
      </c>
      <c r="I40" s="209">
        <v>39.94</v>
      </c>
      <c r="J40" s="213">
        <v>39.9</v>
      </c>
      <c r="K40" s="210"/>
      <c r="L40" s="1"/>
    </row>
    <row r="41" spans="2:12">
      <c r="B41" s="1">
        <v>21</v>
      </c>
      <c r="C41" s="67">
        <v>39.659999999999997</v>
      </c>
      <c r="D41" s="68">
        <v>39.53</v>
      </c>
      <c r="E41" s="68">
        <v>39.9</v>
      </c>
      <c r="F41" s="68">
        <v>39.82</v>
      </c>
      <c r="G41" s="68">
        <v>39.85</v>
      </c>
      <c r="H41" s="68">
        <v>39.61</v>
      </c>
      <c r="I41" s="209">
        <v>39.89</v>
      </c>
      <c r="J41" s="213"/>
      <c r="K41" s="210"/>
      <c r="L41" s="1"/>
    </row>
    <row r="42" spans="2:12">
      <c r="B42" s="1">
        <v>22</v>
      </c>
      <c r="C42" s="67">
        <v>39.61</v>
      </c>
      <c r="D42" s="68">
        <v>39.700000000000003</v>
      </c>
      <c r="E42" s="68">
        <v>39.92</v>
      </c>
      <c r="F42" s="68">
        <v>39.61</v>
      </c>
      <c r="G42" s="68">
        <v>39.619999999999997</v>
      </c>
      <c r="H42" s="68">
        <v>39.590000000000003</v>
      </c>
      <c r="I42" s="209">
        <v>39.979999999999997</v>
      </c>
      <c r="J42" s="213"/>
      <c r="K42" s="210"/>
      <c r="L42" s="1"/>
    </row>
    <row r="43" spans="2:12">
      <c r="B43" s="1">
        <v>23</v>
      </c>
      <c r="C43" s="67">
        <v>39.520000000000003</v>
      </c>
      <c r="D43" s="68">
        <v>40.25</v>
      </c>
      <c r="E43" s="68">
        <v>39.909999999999997</v>
      </c>
      <c r="F43" s="68">
        <v>39.49</v>
      </c>
      <c r="G43" s="68">
        <v>39.47</v>
      </c>
      <c r="H43" s="68">
        <v>39.82</v>
      </c>
      <c r="I43" s="209">
        <v>40.03</v>
      </c>
      <c r="J43" s="213"/>
      <c r="K43" s="210"/>
      <c r="L43" s="1"/>
    </row>
    <row r="44" spans="2:12">
      <c r="B44" s="1">
        <v>24</v>
      </c>
      <c r="C44" s="67">
        <v>39.6</v>
      </c>
      <c r="D44" s="68">
        <v>40.47</v>
      </c>
      <c r="E44" s="68">
        <v>39.86</v>
      </c>
      <c r="F44" s="68">
        <v>39.51</v>
      </c>
      <c r="G44" s="68">
        <v>39.57</v>
      </c>
      <c r="H44" s="68">
        <v>39.53</v>
      </c>
      <c r="I44" s="209">
        <v>40.46</v>
      </c>
      <c r="J44" s="213"/>
      <c r="K44" s="210"/>
      <c r="L44" s="1"/>
    </row>
    <row r="45" spans="2:12">
      <c r="B45" s="1">
        <v>25</v>
      </c>
      <c r="C45" s="67">
        <v>40.03</v>
      </c>
      <c r="D45" s="68">
        <v>40.22</v>
      </c>
      <c r="E45" s="68">
        <v>39.97</v>
      </c>
      <c r="F45" s="68">
        <v>39.619999999999997</v>
      </c>
      <c r="G45" s="68">
        <v>39.49</v>
      </c>
      <c r="H45" s="68">
        <v>39.56</v>
      </c>
      <c r="I45" s="209">
        <v>39.9</v>
      </c>
      <c r="J45" s="213"/>
      <c r="K45" s="210"/>
      <c r="L45" s="1"/>
    </row>
    <row r="46" spans="2:12">
      <c r="B46" s="1">
        <v>26</v>
      </c>
      <c r="C46" s="67"/>
      <c r="D46" s="68">
        <v>39.75</v>
      </c>
      <c r="E46" s="68">
        <v>40.04</v>
      </c>
      <c r="F46" s="68">
        <v>39.869999999999997</v>
      </c>
      <c r="G46" s="68">
        <v>39.57</v>
      </c>
      <c r="H46" s="68">
        <v>39.61</v>
      </c>
      <c r="I46" s="209">
        <v>41.49</v>
      </c>
      <c r="J46" s="213"/>
      <c r="K46" s="210"/>
      <c r="L46" s="1"/>
    </row>
    <row r="47" spans="2:12">
      <c r="B47" s="1">
        <v>27</v>
      </c>
      <c r="C47" s="67"/>
      <c r="D47" s="68">
        <v>40.56</v>
      </c>
      <c r="E47" s="68">
        <v>39.92</v>
      </c>
      <c r="F47" s="68">
        <v>39.659999999999997</v>
      </c>
      <c r="G47" s="68">
        <v>39.72</v>
      </c>
      <c r="H47" s="68">
        <v>40.049999999999997</v>
      </c>
      <c r="I47" s="209">
        <v>39.89</v>
      </c>
      <c r="J47" s="213"/>
      <c r="K47" s="210"/>
      <c r="L47" s="1"/>
    </row>
    <row r="48" spans="2:12">
      <c r="B48" s="1">
        <v>28</v>
      </c>
      <c r="C48" s="67"/>
      <c r="D48" s="68">
        <v>39.5</v>
      </c>
      <c r="E48" s="68">
        <v>39.97</v>
      </c>
      <c r="F48" s="68">
        <v>39.700000000000003</v>
      </c>
      <c r="G48" s="68">
        <v>39.619999999999997</v>
      </c>
      <c r="H48" s="68">
        <v>40.700000000000003</v>
      </c>
      <c r="I48" s="209">
        <v>39.78</v>
      </c>
      <c r="J48" s="213"/>
      <c r="K48" s="210"/>
      <c r="L48" s="1"/>
    </row>
    <row r="49" spans="2:12">
      <c r="B49" s="1">
        <v>29</v>
      </c>
      <c r="C49" s="67"/>
      <c r="D49" s="68">
        <v>39.78</v>
      </c>
      <c r="E49" s="68">
        <v>40.020000000000003</v>
      </c>
      <c r="F49" s="68">
        <v>39.53</v>
      </c>
      <c r="G49" s="68">
        <v>39.630000000000003</v>
      </c>
      <c r="H49" s="68">
        <v>39.74</v>
      </c>
      <c r="I49" s="209">
        <v>39.81</v>
      </c>
      <c r="J49" s="213"/>
      <c r="K49" s="210"/>
      <c r="L49" s="1"/>
    </row>
    <row r="50" spans="2:12">
      <c r="B50" s="1">
        <v>30</v>
      </c>
      <c r="C50" s="67"/>
      <c r="D50" s="68">
        <v>39.76</v>
      </c>
      <c r="E50" s="68">
        <v>39.799999999999997</v>
      </c>
      <c r="F50" s="68">
        <v>39.49</v>
      </c>
      <c r="G50" s="68">
        <v>39.64</v>
      </c>
      <c r="H50" s="68">
        <v>39.700000000000003</v>
      </c>
      <c r="I50" s="209">
        <v>40</v>
      </c>
      <c r="J50" s="213"/>
      <c r="K50" s="210"/>
      <c r="L50" s="1"/>
    </row>
    <row r="51" spans="2:12">
      <c r="B51" s="1">
        <v>31</v>
      </c>
      <c r="C51" s="67"/>
      <c r="D51" s="68">
        <v>40.49</v>
      </c>
      <c r="E51" s="68">
        <v>39.799999999999997</v>
      </c>
      <c r="F51" s="68">
        <v>39.78</v>
      </c>
      <c r="G51" s="68">
        <v>39.72</v>
      </c>
      <c r="H51" s="68">
        <v>39.5</v>
      </c>
      <c r="I51" s="209"/>
      <c r="J51" s="213"/>
      <c r="K51" s="210"/>
      <c r="L51" s="1"/>
    </row>
    <row r="52" spans="2:12">
      <c r="B52" s="1">
        <v>32</v>
      </c>
      <c r="C52" s="67"/>
      <c r="D52" s="68">
        <v>39.72</v>
      </c>
      <c r="E52" s="68">
        <v>39.93</v>
      </c>
      <c r="F52" s="68">
        <v>39.56</v>
      </c>
      <c r="G52" s="68">
        <v>39.5</v>
      </c>
      <c r="H52" s="68">
        <v>39.81</v>
      </c>
      <c r="I52" s="209"/>
      <c r="J52" s="213"/>
      <c r="K52" s="210"/>
      <c r="L52" s="1"/>
    </row>
    <row r="53" spans="2:12">
      <c r="B53" s="1">
        <v>33</v>
      </c>
      <c r="C53" s="67"/>
      <c r="D53" s="68">
        <v>39.83</v>
      </c>
      <c r="E53" s="68">
        <v>40.39</v>
      </c>
      <c r="F53" s="68">
        <v>39.47</v>
      </c>
      <c r="G53" s="68">
        <v>39.700000000000003</v>
      </c>
      <c r="H53" s="68"/>
      <c r="I53" s="209"/>
      <c r="J53" s="213"/>
      <c r="K53" s="210"/>
      <c r="L53" s="1"/>
    </row>
    <row r="54" spans="2:12">
      <c r="B54" s="1">
        <v>34</v>
      </c>
      <c r="C54" s="67"/>
      <c r="D54" s="68">
        <v>39.61</v>
      </c>
      <c r="E54" s="68">
        <v>39.92</v>
      </c>
      <c r="F54" s="68">
        <v>39.64</v>
      </c>
      <c r="G54" s="68">
        <v>39.94</v>
      </c>
      <c r="H54" s="68"/>
      <c r="I54" s="209"/>
      <c r="J54" s="213"/>
      <c r="K54" s="210"/>
      <c r="L54" s="1"/>
    </row>
    <row r="55" spans="2:12">
      <c r="B55" s="1">
        <v>35</v>
      </c>
      <c r="C55" s="67"/>
      <c r="D55" s="68">
        <v>39.450000000000003</v>
      </c>
      <c r="E55" s="68">
        <v>40.130000000000003</v>
      </c>
      <c r="F55" s="68">
        <v>39.9</v>
      </c>
      <c r="G55" s="68">
        <v>39.68</v>
      </c>
      <c r="H55" s="68"/>
      <c r="I55" s="209"/>
      <c r="J55" s="213"/>
      <c r="K55" s="210"/>
      <c r="L55" s="1"/>
    </row>
    <row r="56" spans="2:12">
      <c r="B56" s="1">
        <v>36</v>
      </c>
      <c r="C56" s="67"/>
      <c r="D56" s="68">
        <v>39.549999999999997</v>
      </c>
      <c r="E56" s="68">
        <v>40.119999999999997</v>
      </c>
      <c r="F56" s="68">
        <v>39.619999999999997</v>
      </c>
      <c r="G56" s="68">
        <v>39.65</v>
      </c>
      <c r="H56" s="68"/>
      <c r="I56" s="209"/>
      <c r="J56" s="213"/>
      <c r="K56" s="210"/>
      <c r="L56" s="1"/>
    </row>
    <row r="57" spans="2:12">
      <c r="B57" s="1">
        <v>37</v>
      </c>
      <c r="C57" s="67"/>
      <c r="D57" s="68">
        <v>39.520000000000003</v>
      </c>
      <c r="E57" s="68">
        <v>40.03</v>
      </c>
      <c r="F57" s="68">
        <v>40.090000000000003</v>
      </c>
      <c r="G57" s="68">
        <v>39.56</v>
      </c>
      <c r="H57" s="68"/>
      <c r="I57" s="209"/>
      <c r="J57" s="213"/>
      <c r="K57" s="210"/>
      <c r="L57" s="1"/>
    </row>
    <row r="58" spans="2:12">
      <c r="B58" s="1">
        <v>38</v>
      </c>
      <c r="C58" s="67"/>
      <c r="D58" s="68">
        <v>39.6</v>
      </c>
      <c r="E58" s="68">
        <v>40.22</v>
      </c>
      <c r="F58" s="68">
        <v>39.53</v>
      </c>
      <c r="G58" s="68">
        <v>39.51</v>
      </c>
      <c r="H58" s="68"/>
      <c r="I58" s="209"/>
      <c r="J58" s="213"/>
      <c r="K58" s="210"/>
      <c r="L58" s="1"/>
    </row>
    <row r="59" spans="2:12">
      <c r="B59" s="1">
        <v>39</v>
      </c>
      <c r="C59" s="67"/>
      <c r="D59" s="68">
        <v>39.42</v>
      </c>
      <c r="E59" s="68">
        <v>40.020000000000003</v>
      </c>
      <c r="F59" s="68">
        <v>39.57</v>
      </c>
      <c r="G59" s="68">
        <v>39.520000000000003</v>
      </c>
      <c r="H59" s="68"/>
      <c r="I59" s="209"/>
      <c r="J59" s="213"/>
      <c r="K59" s="210"/>
      <c r="L59" s="1"/>
    </row>
    <row r="60" spans="2:12">
      <c r="B60" s="1">
        <v>40</v>
      </c>
      <c r="C60" s="67"/>
      <c r="D60" s="68">
        <v>39.69</v>
      </c>
      <c r="E60" s="68">
        <v>39.97</v>
      </c>
      <c r="F60" s="68">
        <v>39.659999999999997</v>
      </c>
      <c r="G60" s="68">
        <v>39.56</v>
      </c>
      <c r="H60" s="68"/>
      <c r="I60" s="209"/>
      <c r="J60" s="213"/>
      <c r="K60" s="210"/>
      <c r="L60" s="1"/>
    </row>
    <row r="61" spans="2:12">
      <c r="B61" s="1">
        <v>41</v>
      </c>
      <c r="C61" s="67"/>
      <c r="D61" s="68">
        <v>39.82</v>
      </c>
      <c r="E61" s="68">
        <v>39.86</v>
      </c>
      <c r="F61" s="68">
        <v>39.590000000000003</v>
      </c>
      <c r="G61" s="68">
        <v>39.67</v>
      </c>
      <c r="H61" s="68"/>
      <c r="I61" s="209"/>
      <c r="J61" s="213"/>
      <c r="K61" s="210"/>
      <c r="L61" s="1"/>
    </row>
    <row r="62" spans="2:12">
      <c r="B62" s="1">
        <v>42</v>
      </c>
      <c r="C62" s="67"/>
      <c r="D62" s="68">
        <v>39.64</v>
      </c>
      <c r="E62" s="68">
        <v>40</v>
      </c>
      <c r="F62" s="68">
        <v>39.57</v>
      </c>
      <c r="G62" s="68">
        <v>39.630000000000003</v>
      </c>
      <c r="H62" s="68"/>
      <c r="I62" s="209"/>
      <c r="J62" s="213"/>
      <c r="K62" s="210"/>
      <c r="L62" s="1"/>
    </row>
    <row r="63" spans="2:12">
      <c r="B63" s="1">
        <v>43</v>
      </c>
      <c r="C63" s="67"/>
      <c r="D63" s="68">
        <v>39.799999999999997</v>
      </c>
      <c r="E63" s="68">
        <v>39.909999999999997</v>
      </c>
      <c r="F63" s="68">
        <v>39.619999999999997</v>
      </c>
      <c r="G63" s="68">
        <v>39.67</v>
      </c>
      <c r="H63" s="68"/>
      <c r="I63" s="209"/>
      <c r="J63" s="213"/>
      <c r="K63" s="210"/>
      <c r="L63" s="1"/>
    </row>
    <row r="64" spans="2:12">
      <c r="B64" s="1">
        <v>44</v>
      </c>
      <c r="C64" s="67"/>
      <c r="D64" s="68">
        <v>39.78</v>
      </c>
      <c r="E64" s="68">
        <v>40.130000000000003</v>
      </c>
      <c r="F64" s="68">
        <v>39.56</v>
      </c>
      <c r="G64" s="68">
        <v>39.590000000000003</v>
      </c>
      <c r="H64" s="68"/>
      <c r="I64" s="209"/>
      <c r="J64" s="213"/>
      <c r="K64" s="210"/>
      <c r="L64" s="1"/>
    </row>
    <row r="65" spans="2:12">
      <c r="B65" s="1">
        <v>45</v>
      </c>
      <c r="C65" s="67"/>
      <c r="D65" s="68">
        <v>39.54</v>
      </c>
      <c r="E65" s="68">
        <v>40.01</v>
      </c>
      <c r="F65" s="68">
        <v>40.03</v>
      </c>
      <c r="G65" s="68">
        <v>39.619999999999997</v>
      </c>
      <c r="H65" s="68"/>
      <c r="I65" s="209"/>
      <c r="J65" s="213"/>
      <c r="K65" s="210"/>
      <c r="L65" s="1"/>
    </row>
    <row r="66" spans="2:12">
      <c r="B66" s="1">
        <v>46</v>
      </c>
      <c r="C66" s="67"/>
      <c r="D66" s="68">
        <v>39.76</v>
      </c>
      <c r="E66" s="68">
        <v>39.89</v>
      </c>
      <c r="F66" s="68">
        <v>40.08</v>
      </c>
      <c r="G66" s="68">
        <v>39.57</v>
      </c>
      <c r="H66" s="68"/>
      <c r="I66" s="209"/>
      <c r="J66" s="213"/>
      <c r="K66" s="210"/>
      <c r="L66" s="1"/>
    </row>
    <row r="67" spans="2:12">
      <c r="B67" s="1">
        <v>47</v>
      </c>
      <c r="C67" s="67"/>
      <c r="D67" s="68">
        <v>39.880000000000003</v>
      </c>
      <c r="E67" s="68">
        <v>40</v>
      </c>
      <c r="F67" s="68">
        <v>39.79</v>
      </c>
      <c r="G67" s="68">
        <v>39.590000000000003</v>
      </c>
      <c r="H67" s="68"/>
      <c r="I67" s="209"/>
      <c r="J67" s="213"/>
      <c r="K67" s="210"/>
      <c r="L67" s="1"/>
    </row>
    <row r="68" spans="2:12">
      <c r="B68" s="1">
        <v>48</v>
      </c>
      <c r="C68" s="67"/>
      <c r="D68" s="68">
        <v>39.770000000000003</v>
      </c>
      <c r="E68" s="68">
        <v>40.08</v>
      </c>
      <c r="F68" s="68">
        <v>40.01</v>
      </c>
      <c r="G68" s="68">
        <v>39.68</v>
      </c>
      <c r="H68" s="68"/>
      <c r="I68" s="209"/>
      <c r="J68" s="213"/>
      <c r="K68" s="210"/>
      <c r="L68" s="1"/>
    </row>
    <row r="69" spans="2:12">
      <c r="B69" s="1">
        <v>49</v>
      </c>
      <c r="C69" s="67"/>
      <c r="D69" s="68">
        <v>39.56</v>
      </c>
      <c r="E69" s="68">
        <v>40.200000000000003</v>
      </c>
      <c r="F69" s="68">
        <v>39.630000000000003</v>
      </c>
      <c r="G69" s="68">
        <v>39.72</v>
      </c>
      <c r="H69" s="68"/>
      <c r="I69" s="209"/>
      <c r="J69" s="213"/>
      <c r="K69" s="210"/>
      <c r="L69" s="1"/>
    </row>
    <row r="70" spans="2:12">
      <c r="B70" s="1">
        <v>50</v>
      </c>
      <c r="C70" s="67"/>
      <c r="D70" s="68">
        <v>39.53</v>
      </c>
      <c r="E70" s="68"/>
      <c r="F70" s="68">
        <v>39.630000000000003</v>
      </c>
      <c r="G70" s="68">
        <v>39.659999999999997</v>
      </c>
      <c r="H70" s="68"/>
      <c r="I70" s="209"/>
      <c r="J70" s="213"/>
      <c r="K70" s="210"/>
      <c r="L70" s="1"/>
    </row>
    <row r="71" spans="2:12">
      <c r="B71" s="1">
        <v>51</v>
      </c>
      <c r="C71" s="67"/>
      <c r="D71" s="68">
        <v>39.58</v>
      </c>
      <c r="E71" s="68"/>
      <c r="F71" s="68">
        <v>39.72</v>
      </c>
      <c r="G71" s="68">
        <v>39.58</v>
      </c>
      <c r="H71" s="68"/>
      <c r="I71" s="209"/>
      <c r="J71" s="213"/>
      <c r="K71" s="210"/>
      <c r="L71" s="1"/>
    </row>
    <row r="72" spans="2:12">
      <c r="B72" s="1">
        <v>52</v>
      </c>
      <c r="C72" s="67"/>
      <c r="D72" s="68">
        <v>39.78</v>
      </c>
      <c r="E72" s="68"/>
      <c r="F72" s="68">
        <v>39.74</v>
      </c>
      <c r="G72" s="68">
        <v>39.630000000000003</v>
      </c>
      <c r="H72" s="68"/>
      <c r="I72" s="209"/>
      <c r="J72" s="213"/>
      <c r="K72" s="210"/>
      <c r="L72" s="1"/>
    </row>
    <row r="73" spans="2:12">
      <c r="B73" s="1">
        <v>53</v>
      </c>
      <c r="C73" s="67"/>
      <c r="D73" s="68">
        <v>39.799999999999997</v>
      </c>
      <c r="E73" s="68"/>
      <c r="F73" s="68">
        <v>40.06</v>
      </c>
      <c r="G73" s="68">
        <v>39.56</v>
      </c>
      <c r="H73" s="68"/>
      <c r="I73" s="209"/>
      <c r="J73" s="213"/>
      <c r="K73" s="210"/>
      <c r="L73" s="1"/>
    </row>
    <row r="74" spans="2:12">
      <c r="B74" s="1">
        <v>54</v>
      </c>
      <c r="C74" s="67"/>
      <c r="D74" s="68">
        <v>39.619999999999997</v>
      </c>
      <c r="E74" s="68"/>
      <c r="F74" s="68">
        <v>39.97</v>
      </c>
      <c r="G74" s="68">
        <v>39.74</v>
      </c>
      <c r="H74" s="68"/>
      <c r="I74" s="209"/>
      <c r="J74" s="213"/>
      <c r="K74" s="210"/>
      <c r="L74" s="1"/>
    </row>
    <row r="75" spans="2:12">
      <c r="B75" s="1">
        <v>55</v>
      </c>
      <c r="C75" s="67"/>
      <c r="D75" s="68">
        <v>39.520000000000003</v>
      </c>
      <c r="E75" s="68"/>
      <c r="F75" s="68">
        <v>39.799999999999997</v>
      </c>
      <c r="G75" s="68">
        <v>39.67</v>
      </c>
      <c r="H75" s="68"/>
      <c r="I75" s="209"/>
      <c r="J75" s="213"/>
      <c r="K75" s="210"/>
      <c r="L75" s="1"/>
    </row>
    <row r="76" spans="2:12">
      <c r="B76" s="1">
        <v>56</v>
      </c>
      <c r="C76" s="67"/>
      <c r="D76" s="68">
        <v>39.57</v>
      </c>
      <c r="E76" s="68"/>
      <c r="F76" s="68">
        <v>39.67</v>
      </c>
      <c r="G76" s="68">
        <v>39.97</v>
      </c>
      <c r="H76" s="68"/>
      <c r="I76" s="209"/>
      <c r="J76" s="213"/>
      <c r="K76" s="210"/>
      <c r="L76" s="1"/>
    </row>
    <row r="77" spans="2:12">
      <c r="B77" s="1">
        <v>57</v>
      </c>
      <c r="C77" s="137"/>
      <c r="D77" s="68">
        <v>39.69</v>
      </c>
      <c r="E77" s="68"/>
      <c r="F77" s="68">
        <v>40.270000000000003</v>
      </c>
      <c r="G77" s="68">
        <v>39.79</v>
      </c>
      <c r="H77" s="68"/>
      <c r="I77" s="210"/>
      <c r="J77" s="214"/>
      <c r="K77" s="210"/>
      <c r="L77" s="1"/>
    </row>
    <row r="78" spans="2:12">
      <c r="B78" s="1">
        <v>58</v>
      </c>
      <c r="C78" s="215"/>
      <c r="D78" s="209">
        <v>39.6</v>
      </c>
      <c r="E78" s="209"/>
      <c r="F78" s="209">
        <v>39.799999999999997</v>
      </c>
      <c r="G78" s="209"/>
      <c r="H78" s="209"/>
      <c r="I78" s="210"/>
      <c r="J78" s="214"/>
      <c r="K78" s="210"/>
      <c r="L78" s="1"/>
    </row>
    <row r="79" spans="2:12">
      <c r="B79" s="1">
        <v>59</v>
      </c>
      <c r="C79" s="215"/>
      <c r="D79" s="209">
        <v>39.729999999999997</v>
      </c>
      <c r="E79" s="209"/>
      <c r="F79" s="209">
        <v>39.659999999999997</v>
      </c>
      <c r="G79" s="209"/>
      <c r="H79" s="209"/>
      <c r="I79" s="209"/>
      <c r="J79" s="213"/>
      <c r="K79" s="209"/>
    </row>
    <row r="80" spans="2:12">
      <c r="B80" s="1">
        <v>60</v>
      </c>
      <c r="C80" s="215"/>
      <c r="D80" s="209">
        <v>39.51</v>
      </c>
      <c r="E80" s="209"/>
      <c r="F80" s="209">
        <v>39.909999999999997</v>
      </c>
      <c r="G80" s="209"/>
      <c r="H80" s="209"/>
      <c r="I80" s="209"/>
      <c r="J80" s="213"/>
      <c r="K80" s="209"/>
    </row>
    <row r="81" spans="2:11">
      <c r="B81" s="1">
        <v>61</v>
      </c>
      <c r="C81" s="215"/>
      <c r="D81" s="209">
        <v>39.56</v>
      </c>
      <c r="E81" s="209"/>
      <c r="F81" s="209">
        <v>39.67</v>
      </c>
      <c r="G81" s="209"/>
      <c r="H81" s="209"/>
      <c r="I81" s="209"/>
      <c r="J81" s="213"/>
      <c r="K81" s="209"/>
    </row>
    <row r="82" spans="2:11">
      <c r="B82" s="1">
        <v>62</v>
      </c>
      <c r="C82" s="215"/>
      <c r="D82" s="209">
        <v>40.04</v>
      </c>
      <c r="E82" s="209"/>
      <c r="F82" s="209">
        <v>39.96</v>
      </c>
      <c r="G82" s="209"/>
      <c r="H82" s="209"/>
      <c r="I82" s="209"/>
      <c r="J82" s="213"/>
      <c r="K82" s="209"/>
    </row>
    <row r="83" spans="2:11" ht="15.75" thickBot="1">
      <c r="B83" s="1">
        <v>63</v>
      </c>
      <c r="C83" s="216"/>
      <c r="D83" s="217">
        <v>40.14</v>
      </c>
      <c r="E83" s="217"/>
      <c r="F83" s="217"/>
      <c r="G83" s="217"/>
      <c r="H83" s="217"/>
      <c r="I83" s="217"/>
      <c r="J83" s="218"/>
      <c r="K83" s="209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P83"/>
  <sheetViews>
    <sheetView topLeftCell="A21" zoomScale="90" zoomScaleNormal="90" workbookViewId="0">
      <selection activeCell="G18" sqref="G18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173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 thickBot="1">
      <c r="A8" s="173">
        <v>1</v>
      </c>
      <c r="B8" s="333" t="s">
        <v>43</v>
      </c>
      <c r="C8" s="176" t="s">
        <v>78</v>
      </c>
      <c r="D8" s="222">
        <f>COUNTA(C21:C85)</f>
        <v>36</v>
      </c>
      <c r="E8" s="184">
        <f>COUNTA(C21:C85)</f>
        <v>36</v>
      </c>
      <c r="F8" s="138">
        <f>MIN(C21:C84)</f>
        <v>39.46</v>
      </c>
      <c r="G8" s="231">
        <f>AVERAGE(C21:C87)</f>
        <v>40.147222222222219</v>
      </c>
      <c r="H8" s="162">
        <v>6</v>
      </c>
      <c r="I8" s="189">
        <f>G8-F8</f>
        <v>0.68722222222221774</v>
      </c>
      <c r="J8" s="195">
        <v>1.6793981481481483E-2</v>
      </c>
      <c r="K8" s="202">
        <f>J8</f>
        <v>1.6793981481481483E-2</v>
      </c>
      <c r="L8" s="203">
        <f>K8</f>
        <v>1.6793981481481483E-2</v>
      </c>
      <c r="M8" s="220" t="s">
        <v>184</v>
      </c>
      <c r="N8" s="163"/>
      <c r="O8" s="160"/>
      <c r="P8" s="50"/>
    </row>
    <row r="9" spans="1:16" s="3" customFormat="1" ht="30" customHeight="1">
      <c r="A9" s="174">
        <v>2</v>
      </c>
      <c r="B9" s="182" t="s">
        <v>241</v>
      </c>
      <c r="C9" s="177" t="s">
        <v>79</v>
      </c>
      <c r="D9" s="51">
        <f>COUNTA(D21:D85)+D8+1</f>
        <v>89</v>
      </c>
      <c r="E9" s="185">
        <f>COUNTA(D21:D85)+1</f>
        <v>53</v>
      </c>
      <c r="F9" s="232">
        <f>MIN(D21:D84)</f>
        <v>39.47</v>
      </c>
      <c r="G9" s="131">
        <f>AVERAGE(D21:D86)</f>
        <v>39.81326923076923</v>
      </c>
      <c r="H9" s="49">
        <v>6</v>
      </c>
      <c r="I9" s="191">
        <f>G9-F9</f>
        <v>0.34326923076923066</v>
      </c>
      <c r="J9" s="196">
        <v>4.2326388888888893E-2</v>
      </c>
      <c r="K9" s="204">
        <f>J9-J8</f>
        <v>2.553240740740741E-2</v>
      </c>
      <c r="L9" s="205">
        <f>K9</f>
        <v>2.553240740740741E-2</v>
      </c>
      <c r="M9" s="221" t="s">
        <v>74</v>
      </c>
      <c r="N9" s="164"/>
      <c r="O9" s="128"/>
      <c r="P9" s="50"/>
    </row>
    <row r="10" spans="1:16" s="3" customFormat="1" ht="30" customHeight="1" thickBot="1">
      <c r="A10" s="174">
        <v>3</v>
      </c>
      <c r="B10" s="182" t="s">
        <v>43</v>
      </c>
      <c r="C10" s="177" t="s">
        <v>81</v>
      </c>
      <c r="D10" s="51">
        <f>COUNTA(E21:E85)+D9+1</f>
        <v>139</v>
      </c>
      <c r="E10" s="185">
        <f>COUNTA(E21:E85)+1</f>
        <v>50</v>
      </c>
      <c r="F10" s="226">
        <f>MIN(E21:E86)</f>
        <v>39.47</v>
      </c>
      <c r="G10" s="130">
        <f>AVERAGE(E21:E87)</f>
        <v>39.795102040816339</v>
      </c>
      <c r="H10" s="49">
        <v>0</v>
      </c>
      <c r="I10" s="191">
        <f t="shared" ref="I10:I15" si="0">G10-F10</f>
        <v>0.32510204081633987</v>
      </c>
      <c r="J10" s="196">
        <v>6.6469907407407408E-2</v>
      </c>
      <c r="K10" s="204">
        <f>J10-J9</f>
        <v>2.4143518518518516E-2</v>
      </c>
      <c r="L10" s="205">
        <f>K10+L8</f>
        <v>4.0937500000000002E-2</v>
      </c>
      <c r="M10" s="221" t="s">
        <v>197</v>
      </c>
      <c r="N10" s="165"/>
      <c r="O10" s="144"/>
      <c r="P10" s="50"/>
    </row>
    <row r="11" spans="1:16" s="3" customFormat="1" ht="30" customHeight="1" thickBot="1">
      <c r="A11" s="174">
        <v>4</v>
      </c>
      <c r="B11" s="182" t="s">
        <v>241</v>
      </c>
      <c r="C11" s="177" t="s">
        <v>92</v>
      </c>
      <c r="D11" s="51">
        <f>COUNTA(F21:F85)+D10+1</f>
        <v>202</v>
      </c>
      <c r="E11" s="185">
        <f>COUNTA(F21:F85)+1</f>
        <v>63</v>
      </c>
      <c r="F11" s="135">
        <f>MIN(F21:F86)</f>
        <v>39.450000000000003</v>
      </c>
      <c r="G11" s="130">
        <f>AVERAGE(F21:F86)</f>
        <v>39.750967741935483</v>
      </c>
      <c r="H11" s="49">
        <v>11</v>
      </c>
      <c r="I11" s="191">
        <f t="shared" si="0"/>
        <v>0.30096774193548015</v>
      </c>
      <c r="J11" s="196">
        <v>9.6574074074074076E-2</v>
      </c>
      <c r="K11" s="204">
        <f>J11-J10</f>
        <v>3.0104166666666668E-2</v>
      </c>
      <c r="L11" s="205">
        <f>K11+L9</f>
        <v>5.5636574074074074E-2</v>
      </c>
      <c r="M11" s="221" t="s">
        <v>207</v>
      </c>
      <c r="N11" s="164"/>
      <c r="O11" s="128"/>
      <c r="P11" s="50"/>
    </row>
    <row r="12" spans="1:16" s="3" customFormat="1" ht="30" customHeight="1">
      <c r="A12" s="174">
        <v>5</v>
      </c>
      <c r="B12" s="335" t="s">
        <v>43</v>
      </c>
      <c r="C12" s="178" t="s">
        <v>86</v>
      </c>
      <c r="D12" s="51">
        <f>COUNTA(G21:G85)+D11+1</f>
        <v>227</v>
      </c>
      <c r="E12" s="185">
        <f>COUNTA(G21:G85)+1</f>
        <v>25</v>
      </c>
      <c r="F12" s="227">
        <f>MIN(G21:G86)</f>
        <v>39.78</v>
      </c>
      <c r="G12" s="130">
        <f>AVERAGE(G21:G886)</f>
        <v>39.997916666666669</v>
      </c>
      <c r="H12" s="49">
        <v>6</v>
      </c>
      <c r="I12" s="191">
        <f t="shared" si="0"/>
        <v>0.21791666666666742</v>
      </c>
      <c r="J12" s="196">
        <v>0.10924768518518518</v>
      </c>
      <c r="K12" s="204">
        <f>J12-J11</f>
        <v>1.2673611111111108E-2</v>
      </c>
      <c r="L12" s="205">
        <f t="shared" ref="L12:L15" si="1">K12+L10</f>
        <v>5.3611111111111109E-2</v>
      </c>
      <c r="M12" s="221" t="s">
        <v>209</v>
      </c>
      <c r="N12" s="164"/>
      <c r="O12" s="129"/>
    </row>
    <row r="13" spans="1:16" s="3" customFormat="1" ht="30" customHeight="1">
      <c r="A13" s="174">
        <v>6</v>
      </c>
      <c r="B13" s="335" t="s">
        <v>241</v>
      </c>
      <c r="C13" s="178" t="s">
        <v>87</v>
      </c>
      <c r="D13" s="51">
        <f>COUNTA(H21:H85)+D12+1</f>
        <v>264</v>
      </c>
      <c r="E13" s="185">
        <f>COUNTA(H21:H85)+1</f>
        <v>37</v>
      </c>
      <c r="F13" s="192">
        <f>MIN(H21:H86)</f>
        <v>39.82</v>
      </c>
      <c r="G13" s="130">
        <f>AVERAGE(H21:H86)</f>
        <v>40.070277777777775</v>
      </c>
      <c r="H13" s="49">
        <v>10</v>
      </c>
      <c r="I13" s="191">
        <f>G13-F13</f>
        <v>0.25027777777777516</v>
      </c>
      <c r="J13" s="196">
        <v>0.12753472222222223</v>
      </c>
      <c r="K13" s="204">
        <f t="shared" ref="K13:K15" si="2">J13-J12</f>
        <v>1.8287037037037046E-2</v>
      </c>
      <c r="L13" s="205">
        <f t="shared" si="1"/>
        <v>7.392361111111112E-2</v>
      </c>
      <c r="M13" s="221" t="s">
        <v>216</v>
      </c>
      <c r="N13" s="164"/>
      <c r="O13" s="129"/>
    </row>
    <row r="14" spans="1:16" s="3" customFormat="1" ht="30" customHeight="1">
      <c r="A14" s="174">
        <v>7</v>
      </c>
      <c r="B14" s="335" t="s">
        <v>43</v>
      </c>
      <c r="C14" s="178" t="s">
        <v>77</v>
      </c>
      <c r="D14" s="51">
        <f>COUNTA(I21:I85)+D13+1</f>
        <v>324</v>
      </c>
      <c r="E14" s="185">
        <f>COUNTA(I21:I85)+1</f>
        <v>60</v>
      </c>
      <c r="F14" s="192">
        <f>MIN(I21:I86)</f>
        <v>39.65</v>
      </c>
      <c r="G14" s="77">
        <f>AVERAGE(I21:I86)</f>
        <v>39.856610169491525</v>
      </c>
      <c r="H14" s="49">
        <v>12</v>
      </c>
      <c r="I14" s="191">
        <f t="shared" si="0"/>
        <v>0.20661016949152611</v>
      </c>
      <c r="J14" s="196">
        <v>0.15631944444444446</v>
      </c>
      <c r="K14" s="204">
        <f t="shared" si="2"/>
        <v>2.8784722222222225E-2</v>
      </c>
      <c r="L14" s="206">
        <f t="shared" si="1"/>
        <v>8.2395833333333335E-2</v>
      </c>
      <c r="M14" s="221" t="s">
        <v>228</v>
      </c>
      <c r="N14" s="164"/>
      <c r="O14" s="129"/>
    </row>
    <row r="15" spans="1:16" s="3" customFormat="1" ht="30" customHeight="1" thickBot="1">
      <c r="A15" s="175" t="s">
        <v>37</v>
      </c>
      <c r="B15" s="334" t="s">
        <v>241</v>
      </c>
      <c r="C15" s="179" t="s">
        <v>86</v>
      </c>
      <c r="D15" s="223">
        <f>COUNTA(J21:J85)+D14+1</f>
        <v>345</v>
      </c>
      <c r="E15" s="186">
        <f>COUNTA(J21:J85)+1</f>
        <v>21</v>
      </c>
      <c r="F15" s="193">
        <f>MIN(J21:J86)</f>
        <v>39.53</v>
      </c>
      <c r="G15" s="166">
        <f>AVERAGE(J21:J86)</f>
        <v>39.789000000000001</v>
      </c>
      <c r="H15" s="167">
        <v>1</v>
      </c>
      <c r="I15" s="194">
        <f t="shared" si="0"/>
        <v>0.25900000000000034</v>
      </c>
      <c r="J15" s="197" t="str">
        <f>'Общие результаты'!G6</f>
        <v>4:00:04</v>
      </c>
      <c r="K15" s="343">
        <f t="shared" si="2"/>
        <v>1.0393518518518524E-2</v>
      </c>
      <c r="L15" s="208">
        <f t="shared" si="1"/>
        <v>8.4317129629629645E-2</v>
      </c>
      <c r="M15" s="199"/>
      <c r="N15" s="344" t="s">
        <v>82</v>
      </c>
      <c r="O15" s="342" t="s">
        <v>50</v>
      </c>
    </row>
    <row r="16" spans="1:16" s="3" customFormat="1" ht="30" customHeight="1">
      <c r="A16" s="139"/>
      <c r="B16" s="140"/>
      <c r="C16" s="141"/>
      <c r="D16" s="141"/>
      <c r="E16" s="141"/>
      <c r="F16" s="72">
        <f>AVERAGE(F8,F10,F12,F14)</f>
        <v>39.590000000000003</v>
      </c>
      <c r="G16" s="84">
        <f>AVERAGE(G8,G10,G12,G14)</f>
        <v>39.949212774799186</v>
      </c>
      <c r="H16" s="142" t="s">
        <v>96</v>
      </c>
      <c r="I16" s="85">
        <f>AVERAGE(I8,I10,I12,I14)</f>
        <v>0.35921277479918778</v>
      </c>
      <c r="J16" s="141"/>
      <c r="K16" s="141"/>
      <c r="L16" s="141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AVERAGE(F9,F11,F13,F15)</f>
        <v>39.567500000000003</v>
      </c>
      <c r="G17" s="57">
        <f>AVERAGE(G9,G11,G13,G15)</f>
        <v>39.855878687620624</v>
      </c>
      <c r="H17" s="143" t="s">
        <v>95</v>
      </c>
      <c r="I17" s="58">
        <f>AVERAGE(I9,I11,I13,I15)</f>
        <v>0.28837868762062158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39.578749999999999</v>
      </c>
      <c r="G18" s="61">
        <f>AVERAGE(C21:J90)</f>
        <v>39.88139053254438</v>
      </c>
      <c r="H18" s="62"/>
      <c r="I18" s="63">
        <f>AVERAGE(I8:I15)</f>
        <v>0.32379573120990468</v>
      </c>
      <c r="J18" s="55"/>
      <c r="K18" s="55"/>
      <c r="L18" s="55"/>
      <c r="M18" s="59"/>
      <c r="N18" s="59"/>
    </row>
    <row r="20" spans="1:14" ht="15.75" thickBot="1">
      <c r="C20" s="64" t="str">
        <f>B8</f>
        <v>Ткаченко Кирилл</v>
      </c>
      <c r="D20" s="64" t="str">
        <f>B9</f>
        <v>Лысенский Денис</v>
      </c>
      <c r="E20" s="18" t="str">
        <f>B10</f>
        <v>Ткаченко Кирилл</v>
      </c>
      <c r="F20" s="18" t="str">
        <f>B11</f>
        <v>Лысенский Денис</v>
      </c>
      <c r="G20" s="18" t="str">
        <f>B12</f>
        <v>Ткаченко Кирилл</v>
      </c>
      <c r="H20" s="18" t="str">
        <f>B13</f>
        <v>Лысенский Денис</v>
      </c>
      <c r="I20" s="18" t="str">
        <f>B14</f>
        <v>Ткаченко Кирилл</v>
      </c>
      <c r="J20" s="18" t="str">
        <f>B15</f>
        <v>Лысенский Денис</v>
      </c>
    </row>
    <row r="21" spans="1:14">
      <c r="B21" s="1">
        <v>1</v>
      </c>
      <c r="C21" s="65">
        <v>43.1</v>
      </c>
      <c r="D21" s="66">
        <v>39.99</v>
      </c>
      <c r="E21" s="66">
        <v>40.03</v>
      </c>
      <c r="F21" s="66">
        <v>39.74</v>
      </c>
      <c r="G21" s="66">
        <v>40.24</v>
      </c>
      <c r="H21" s="66">
        <v>40.22</v>
      </c>
      <c r="I21" s="211">
        <v>40.020000000000003</v>
      </c>
      <c r="J21" s="212">
        <v>39.770000000000003</v>
      </c>
      <c r="K21" s="209"/>
      <c r="M21" s="2"/>
      <c r="N21" s="2"/>
    </row>
    <row r="22" spans="1:14">
      <c r="B22" s="1">
        <v>2</v>
      </c>
      <c r="C22" s="67">
        <v>42</v>
      </c>
      <c r="D22" s="68">
        <v>39.89</v>
      </c>
      <c r="E22" s="68">
        <v>39.979999999999997</v>
      </c>
      <c r="F22" s="68">
        <v>39.53</v>
      </c>
      <c r="G22" s="68">
        <v>40.130000000000003</v>
      </c>
      <c r="H22" s="68">
        <v>40.049999999999997</v>
      </c>
      <c r="I22" s="209">
        <v>39.97</v>
      </c>
      <c r="J22" s="213">
        <v>39.85</v>
      </c>
      <c r="K22" s="209"/>
      <c r="M22" s="3"/>
      <c r="N22" s="3"/>
    </row>
    <row r="23" spans="1:14">
      <c r="B23" s="1">
        <v>3</v>
      </c>
      <c r="C23" s="67">
        <v>40.630000000000003</v>
      </c>
      <c r="D23" s="68">
        <v>39.61</v>
      </c>
      <c r="E23" s="68">
        <v>39.86</v>
      </c>
      <c r="F23" s="68">
        <v>39.74</v>
      </c>
      <c r="G23" s="68">
        <v>40.39</v>
      </c>
      <c r="H23" s="68">
        <v>40.5</v>
      </c>
      <c r="I23" s="209">
        <v>39.82</v>
      </c>
      <c r="J23" s="213">
        <v>39.53</v>
      </c>
      <c r="K23" s="209"/>
      <c r="M23" s="3"/>
      <c r="N23" s="3"/>
    </row>
    <row r="24" spans="1:14">
      <c r="B24" s="1">
        <v>4</v>
      </c>
      <c r="C24" s="67">
        <v>39.56</v>
      </c>
      <c r="D24" s="68">
        <v>39.67</v>
      </c>
      <c r="E24" s="68">
        <v>39.69</v>
      </c>
      <c r="F24" s="68">
        <v>39.61</v>
      </c>
      <c r="G24" s="68">
        <v>40.020000000000003</v>
      </c>
      <c r="H24" s="68">
        <v>40.090000000000003</v>
      </c>
      <c r="I24" s="209">
        <v>39.94</v>
      </c>
      <c r="J24" s="213">
        <v>39.799999999999997</v>
      </c>
      <c r="K24" s="209"/>
      <c r="M24" s="3"/>
      <c r="N24" s="3"/>
    </row>
    <row r="25" spans="1:14">
      <c r="B25" s="1">
        <v>5</v>
      </c>
      <c r="C25" s="67">
        <v>44.39</v>
      </c>
      <c r="D25" s="68">
        <v>42.39</v>
      </c>
      <c r="E25" s="68">
        <v>40.06</v>
      </c>
      <c r="F25" s="68">
        <v>39.5</v>
      </c>
      <c r="G25" s="68">
        <v>40.06</v>
      </c>
      <c r="H25" s="68">
        <v>40.020000000000003</v>
      </c>
      <c r="I25" s="209">
        <v>39.89</v>
      </c>
      <c r="J25" s="213">
        <v>40.049999999999997</v>
      </c>
      <c r="K25" s="209"/>
    </row>
    <row r="26" spans="1:14">
      <c r="B26" s="1">
        <v>6</v>
      </c>
      <c r="C26" s="67">
        <v>41.23</v>
      </c>
      <c r="D26" s="68">
        <v>40.1</v>
      </c>
      <c r="E26" s="68">
        <v>41.61</v>
      </c>
      <c r="F26" s="68">
        <v>39.549999999999997</v>
      </c>
      <c r="G26" s="68">
        <v>40.159999999999997</v>
      </c>
      <c r="H26" s="68">
        <v>39.979999999999997</v>
      </c>
      <c r="I26" s="209">
        <v>39.86</v>
      </c>
      <c r="J26" s="213">
        <v>39.78</v>
      </c>
      <c r="K26" s="209"/>
    </row>
    <row r="27" spans="1:14">
      <c r="B27" s="1">
        <v>7</v>
      </c>
      <c r="C27" s="67">
        <v>39.880000000000003</v>
      </c>
      <c r="D27" s="68">
        <v>39.67</v>
      </c>
      <c r="E27" s="68">
        <v>39.64</v>
      </c>
      <c r="F27" s="68">
        <v>40.159999999999997</v>
      </c>
      <c r="G27" s="68">
        <v>40.04</v>
      </c>
      <c r="H27" s="68">
        <v>40.090000000000003</v>
      </c>
      <c r="I27" s="209">
        <v>39.869999999999997</v>
      </c>
      <c r="J27" s="213">
        <v>39.92</v>
      </c>
      <c r="K27" s="209"/>
    </row>
    <row r="28" spans="1:14">
      <c r="B28" s="1">
        <v>8</v>
      </c>
      <c r="C28" s="67">
        <v>40.18</v>
      </c>
      <c r="D28" s="68">
        <v>39.61</v>
      </c>
      <c r="E28" s="68">
        <v>40.049999999999997</v>
      </c>
      <c r="F28" s="68">
        <v>39.840000000000003</v>
      </c>
      <c r="G28" s="68">
        <v>40.18</v>
      </c>
      <c r="H28" s="68">
        <v>39.97</v>
      </c>
      <c r="I28" s="209">
        <v>40.08</v>
      </c>
      <c r="J28" s="213">
        <v>39.83</v>
      </c>
      <c r="K28" s="209"/>
    </row>
    <row r="29" spans="1:14">
      <c r="B29" s="1">
        <v>9</v>
      </c>
      <c r="C29" s="83">
        <v>39.74</v>
      </c>
      <c r="D29" s="68">
        <v>39.64</v>
      </c>
      <c r="E29" s="68">
        <v>39.700000000000003</v>
      </c>
      <c r="F29" s="68">
        <v>39.47</v>
      </c>
      <c r="G29" s="68">
        <v>39.950000000000003</v>
      </c>
      <c r="H29" s="68">
        <v>39.880000000000003</v>
      </c>
      <c r="I29" s="209">
        <v>39.909999999999997</v>
      </c>
      <c r="J29" s="213">
        <v>39.74</v>
      </c>
      <c r="K29" s="209"/>
    </row>
    <row r="30" spans="1:14">
      <c r="B30" s="1">
        <v>10</v>
      </c>
      <c r="C30" s="67">
        <v>40.340000000000003</v>
      </c>
      <c r="D30" s="68">
        <v>39.770000000000003</v>
      </c>
      <c r="E30" s="68">
        <v>39.75</v>
      </c>
      <c r="F30" s="68">
        <v>39.56</v>
      </c>
      <c r="G30" s="68">
        <v>39.92</v>
      </c>
      <c r="H30" s="68">
        <v>40.11</v>
      </c>
      <c r="I30" s="209">
        <v>39.94</v>
      </c>
      <c r="J30" s="213">
        <v>39.76</v>
      </c>
      <c r="K30" s="209"/>
    </row>
    <row r="31" spans="1:14">
      <c r="B31" s="1">
        <v>11</v>
      </c>
      <c r="C31" s="67">
        <v>39.869999999999997</v>
      </c>
      <c r="D31" s="68">
        <v>39.630000000000003</v>
      </c>
      <c r="E31" s="68">
        <v>39.799999999999997</v>
      </c>
      <c r="F31" s="68">
        <v>39.5</v>
      </c>
      <c r="G31" s="68">
        <v>40.21</v>
      </c>
      <c r="H31" s="68">
        <v>39.909999999999997</v>
      </c>
      <c r="I31" s="209">
        <v>39.909999999999997</v>
      </c>
      <c r="J31" s="213">
        <v>39.79</v>
      </c>
      <c r="K31" s="209"/>
    </row>
    <row r="32" spans="1:14">
      <c r="B32" s="1">
        <v>12</v>
      </c>
      <c r="C32" s="67">
        <v>40.020000000000003</v>
      </c>
      <c r="D32" s="68">
        <v>40.479999999999997</v>
      </c>
      <c r="E32" s="68">
        <v>39.630000000000003</v>
      </c>
      <c r="F32" s="68">
        <v>39.99</v>
      </c>
      <c r="G32" s="68">
        <v>40.29</v>
      </c>
      <c r="H32" s="68">
        <v>40.64</v>
      </c>
      <c r="I32" s="209">
        <v>39.82</v>
      </c>
      <c r="J32" s="213">
        <v>39.74</v>
      </c>
      <c r="K32" s="209"/>
    </row>
    <row r="33" spans="2:12">
      <c r="B33" s="1">
        <v>13</v>
      </c>
      <c r="C33" s="67">
        <v>41.68</v>
      </c>
      <c r="D33" s="68">
        <v>39.979999999999997</v>
      </c>
      <c r="E33" s="68">
        <v>39.729999999999997</v>
      </c>
      <c r="F33" s="68">
        <v>39.67</v>
      </c>
      <c r="G33" s="68">
        <v>39.840000000000003</v>
      </c>
      <c r="H33" s="68">
        <v>41.1</v>
      </c>
      <c r="I33" s="209">
        <v>40</v>
      </c>
      <c r="J33" s="213">
        <v>39.79</v>
      </c>
      <c r="K33" s="210"/>
      <c r="L33" s="1"/>
    </row>
    <row r="34" spans="2:12">
      <c r="B34" s="1">
        <v>14</v>
      </c>
      <c r="C34" s="71">
        <v>39.83</v>
      </c>
      <c r="D34" s="68">
        <v>40.25</v>
      </c>
      <c r="E34" s="68">
        <v>39.6</v>
      </c>
      <c r="F34" s="68">
        <v>39.71</v>
      </c>
      <c r="G34" s="68">
        <v>39.92</v>
      </c>
      <c r="H34" s="68">
        <v>40.01</v>
      </c>
      <c r="I34" s="209">
        <v>39.909999999999997</v>
      </c>
      <c r="J34" s="213">
        <v>39.880000000000003</v>
      </c>
      <c r="K34" s="210"/>
      <c r="L34" s="1"/>
    </row>
    <row r="35" spans="2:12">
      <c r="B35" s="1">
        <v>15</v>
      </c>
      <c r="C35" s="67">
        <v>39.65</v>
      </c>
      <c r="D35" s="68">
        <v>39.86</v>
      </c>
      <c r="E35" s="68">
        <v>39.630000000000003</v>
      </c>
      <c r="F35" s="68">
        <v>39.549999999999997</v>
      </c>
      <c r="G35" s="68">
        <v>40</v>
      </c>
      <c r="H35" s="68">
        <v>39.82</v>
      </c>
      <c r="I35" s="209">
        <v>39.89</v>
      </c>
      <c r="J35" s="213">
        <v>39.74</v>
      </c>
      <c r="K35" s="210"/>
      <c r="L35" s="1"/>
    </row>
    <row r="36" spans="2:12">
      <c r="B36" s="1">
        <v>16</v>
      </c>
      <c r="C36" s="67">
        <v>39.840000000000003</v>
      </c>
      <c r="D36" s="89">
        <v>39.74</v>
      </c>
      <c r="E36" s="68">
        <v>39.619999999999997</v>
      </c>
      <c r="F36" s="68">
        <v>39.619999999999997</v>
      </c>
      <c r="G36" s="68">
        <v>39.82</v>
      </c>
      <c r="H36" s="68">
        <v>39.82</v>
      </c>
      <c r="I36" s="209">
        <v>39.85</v>
      </c>
      <c r="J36" s="213">
        <v>39.76</v>
      </c>
      <c r="K36" s="210"/>
      <c r="L36" s="1"/>
    </row>
    <row r="37" spans="2:12">
      <c r="B37" s="1">
        <v>17</v>
      </c>
      <c r="C37" s="67">
        <v>39.57</v>
      </c>
      <c r="D37" s="68">
        <v>39.69</v>
      </c>
      <c r="E37" s="68">
        <v>39.64</v>
      </c>
      <c r="F37" s="68">
        <v>39.75</v>
      </c>
      <c r="G37" s="68">
        <v>39.78</v>
      </c>
      <c r="H37" s="68">
        <v>40.53</v>
      </c>
      <c r="I37" s="209">
        <v>39.97</v>
      </c>
      <c r="J37" s="213">
        <v>39.840000000000003</v>
      </c>
      <c r="K37" s="210"/>
      <c r="L37" s="1"/>
    </row>
    <row r="38" spans="2:12">
      <c r="B38" s="1">
        <v>18</v>
      </c>
      <c r="C38" s="67">
        <v>39.53</v>
      </c>
      <c r="D38" s="68">
        <v>39.840000000000003</v>
      </c>
      <c r="E38" s="68">
        <v>39.47</v>
      </c>
      <c r="F38" s="68">
        <v>39.659999999999997</v>
      </c>
      <c r="G38" s="68">
        <v>39.94</v>
      </c>
      <c r="H38" s="68">
        <v>40.01</v>
      </c>
      <c r="I38" s="209">
        <v>39.74</v>
      </c>
      <c r="J38" s="213">
        <v>39.74</v>
      </c>
      <c r="K38" s="210"/>
      <c r="L38" s="1"/>
    </row>
    <row r="39" spans="2:12">
      <c r="B39" s="1">
        <v>19</v>
      </c>
      <c r="C39" s="67">
        <v>39.97</v>
      </c>
      <c r="D39" s="68">
        <v>39.619999999999997</v>
      </c>
      <c r="E39" s="68">
        <v>39.75</v>
      </c>
      <c r="F39" s="68">
        <v>39.619999999999997</v>
      </c>
      <c r="G39" s="68">
        <v>39.78</v>
      </c>
      <c r="H39" s="68">
        <v>40.11</v>
      </c>
      <c r="I39" s="209">
        <v>39.770000000000003</v>
      </c>
      <c r="J39" s="213">
        <v>39.549999999999997</v>
      </c>
      <c r="K39" s="210"/>
      <c r="L39" s="1"/>
    </row>
    <row r="40" spans="2:12">
      <c r="B40" s="1">
        <v>20</v>
      </c>
      <c r="C40" s="67">
        <v>39.74</v>
      </c>
      <c r="D40" s="68">
        <v>40.409999999999997</v>
      </c>
      <c r="E40" s="68">
        <v>39.86</v>
      </c>
      <c r="F40" s="68">
        <v>39.630000000000003</v>
      </c>
      <c r="G40" s="68">
        <v>39.840000000000003</v>
      </c>
      <c r="H40" s="68">
        <v>39.979999999999997</v>
      </c>
      <c r="I40" s="209">
        <v>39.76</v>
      </c>
      <c r="J40" s="213">
        <v>39.92</v>
      </c>
      <c r="K40" s="210"/>
      <c r="L40" s="1"/>
    </row>
    <row r="41" spans="2:12">
      <c r="B41" s="1">
        <v>21</v>
      </c>
      <c r="C41" s="67">
        <v>39.56</v>
      </c>
      <c r="D41" s="68">
        <v>39.71</v>
      </c>
      <c r="E41" s="68">
        <v>39.630000000000003</v>
      </c>
      <c r="F41" s="68">
        <v>39.67</v>
      </c>
      <c r="G41" s="68">
        <v>39.79</v>
      </c>
      <c r="H41" s="68">
        <v>39.97</v>
      </c>
      <c r="I41" s="209">
        <v>39.76</v>
      </c>
      <c r="J41" s="213"/>
      <c r="K41" s="210"/>
      <c r="L41" s="1"/>
    </row>
    <row r="42" spans="2:12">
      <c r="B42" s="1">
        <v>22</v>
      </c>
      <c r="C42" s="67">
        <v>39.76</v>
      </c>
      <c r="D42" s="68">
        <v>39.619999999999997</v>
      </c>
      <c r="E42" s="68">
        <v>39.71</v>
      </c>
      <c r="F42" s="68">
        <v>39.619999999999997</v>
      </c>
      <c r="G42" s="68">
        <v>39.799999999999997</v>
      </c>
      <c r="H42" s="68">
        <v>39.94</v>
      </c>
      <c r="I42" s="209">
        <v>39.950000000000003</v>
      </c>
      <c r="J42" s="213"/>
      <c r="K42" s="210"/>
      <c r="L42" s="1"/>
    </row>
    <row r="43" spans="2:12">
      <c r="B43" s="1">
        <v>23</v>
      </c>
      <c r="C43" s="67">
        <v>39.479999999999997</v>
      </c>
      <c r="D43" s="68">
        <v>39.47</v>
      </c>
      <c r="E43" s="68">
        <v>39.71</v>
      </c>
      <c r="F43" s="68">
        <v>39.57</v>
      </c>
      <c r="G43" s="68">
        <v>39.9</v>
      </c>
      <c r="H43" s="68">
        <v>39.979999999999997</v>
      </c>
      <c r="I43" s="209">
        <v>39.75</v>
      </c>
      <c r="J43" s="213"/>
      <c r="K43" s="210"/>
      <c r="L43" s="1"/>
    </row>
    <row r="44" spans="2:12">
      <c r="B44" s="1">
        <v>24</v>
      </c>
      <c r="C44" s="67">
        <v>39.67</v>
      </c>
      <c r="D44" s="68">
        <v>39.619999999999997</v>
      </c>
      <c r="E44" s="68">
        <v>39.630000000000003</v>
      </c>
      <c r="F44" s="68">
        <v>39.78</v>
      </c>
      <c r="G44" s="68">
        <v>39.950000000000003</v>
      </c>
      <c r="H44" s="68">
        <v>39.93</v>
      </c>
      <c r="I44" s="209">
        <v>39.65</v>
      </c>
      <c r="J44" s="213"/>
      <c r="K44" s="210"/>
      <c r="L44" s="1"/>
    </row>
    <row r="45" spans="2:12">
      <c r="B45" s="1">
        <v>25</v>
      </c>
      <c r="C45" s="67">
        <v>39.619999999999997</v>
      </c>
      <c r="D45" s="68">
        <v>39.64</v>
      </c>
      <c r="E45" s="68">
        <v>39.700000000000003</v>
      </c>
      <c r="F45" s="68">
        <v>39.520000000000003</v>
      </c>
      <c r="G45" s="68"/>
      <c r="H45" s="68">
        <v>39.979999999999997</v>
      </c>
      <c r="I45" s="209">
        <v>39.79</v>
      </c>
      <c r="J45" s="213"/>
      <c r="K45" s="210"/>
      <c r="L45" s="1"/>
    </row>
    <row r="46" spans="2:12">
      <c r="B46" s="1">
        <v>26</v>
      </c>
      <c r="C46" s="67">
        <v>39.58</v>
      </c>
      <c r="D46" s="68">
        <v>39.65</v>
      </c>
      <c r="E46" s="68">
        <v>39.78</v>
      </c>
      <c r="F46" s="68">
        <v>39.71</v>
      </c>
      <c r="G46" s="68"/>
      <c r="H46" s="68">
        <v>39.9</v>
      </c>
      <c r="I46" s="209">
        <v>39.82</v>
      </c>
      <c r="J46" s="213"/>
      <c r="K46" s="210"/>
      <c r="L46" s="1"/>
    </row>
    <row r="47" spans="2:12">
      <c r="B47" s="1">
        <v>27</v>
      </c>
      <c r="C47" s="67">
        <v>39.619999999999997</v>
      </c>
      <c r="D47" s="68">
        <v>39.6</v>
      </c>
      <c r="E47" s="68">
        <v>39.69</v>
      </c>
      <c r="F47" s="68">
        <v>39.770000000000003</v>
      </c>
      <c r="G47" s="68"/>
      <c r="H47" s="68">
        <v>39.979999999999997</v>
      </c>
      <c r="I47" s="209">
        <v>39.72</v>
      </c>
      <c r="J47" s="213"/>
      <c r="K47" s="210"/>
      <c r="L47" s="1"/>
    </row>
    <row r="48" spans="2:12">
      <c r="B48" s="1">
        <v>28</v>
      </c>
      <c r="C48" s="67">
        <v>39.479999999999997</v>
      </c>
      <c r="D48" s="68">
        <v>39.590000000000003</v>
      </c>
      <c r="E48" s="68">
        <v>39.69</v>
      </c>
      <c r="F48" s="68">
        <v>39.729999999999997</v>
      </c>
      <c r="G48" s="68"/>
      <c r="H48" s="68">
        <v>39.86</v>
      </c>
      <c r="I48" s="209">
        <v>39.880000000000003</v>
      </c>
      <c r="J48" s="213"/>
      <c r="K48" s="210"/>
      <c r="L48" s="1"/>
    </row>
    <row r="49" spans="2:12">
      <c r="B49" s="1">
        <v>29</v>
      </c>
      <c r="C49" s="67">
        <v>39.46</v>
      </c>
      <c r="D49" s="68">
        <v>39.6</v>
      </c>
      <c r="E49" s="68">
        <v>39.76</v>
      </c>
      <c r="F49" s="68">
        <v>39.49</v>
      </c>
      <c r="G49" s="68"/>
      <c r="H49" s="68">
        <v>39.880000000000003</v>
      </c>
      <c r="I49" s="209">
        <v>39.82</v>
      </c>
      <c r="J49" s="213"/>
      <c r="K49" s="210"/>
      <c r="L49" s="1"/>
    </row>
    <row r="50" spans="2:12">
      <c r="B50" s="1">
        <v>30</v>
      </c>
      <c r="C50" s="67">
        <v>39.58</v>
      </c>
      <c r="D50" s="68">
        <v>39.770000000000003</v>
      </c>
      <c r="E50" s="68">
        <v>39.74</v>
      </c>
      <c r="F50" s="68">
        <v>39.64</v>
      </c>
      <c r="G50" s="68"/>
      <c r="H50" s="68">
        <v>39.94</v>
      </c>
      <c r="I50" s="209">
        <v>39.880000000000003</v>
      </c>
      <c r="J50" s="213"/>
      <c r="K50" s="210"/>
      <c r="L50" s="1"/>
    </row>
    <row r="51" spans="2:12">
      <c r="B51" s="1">
        <v>31</v>
      </c>
      <c r="C51" s="67">
        <v>39.75</v>
      </c>
      <c r="D51" s="68">
        <v>39.68</v>
      </c>
      <c r="E51" s="68">
        <v>39.880000000000003</v>
      </c>
      <c r="F51" s="68">
        <v>39.630000000000003</v>
      </c>
      <c r="G51" s="68"/>
      <c r="H51" s="68">
        <v>39.82</v>
      </c>
      <c r="I51" s="209">
        <v>39.700000000000003</v>
      </c>
      <c r="J51" s="213"/>
      <c r="K51" s="210"/>
      <c r="L51" s="1"/>
    </row>
    <row r="52" spans="2:12">
      <c r="B52" s="1">
        <v>32</v>
      </c>
      <c r="C52" s="67">
        <v>39.64</v>
      </c>
      <c r="D52" s="68">
        <v>39.78</v>
      </c>
      <c r="E52" s="68">
        <v>39.630000000000003</v>
      </c>
      <c r="F52" s="68">
        <v>39.590000000000003</v>
      </c>
      <c r="G52" s="68"/>
      <c r="H52" s="68">
        <v>39.94</v>
      </c>
      <c r="I52" s="209">
        <v>39.950000000000003</v>
      </c>
      <c r="J52" s="213"/>
      <c r="K52" s="210"/>
      <c r="L52" s="1"/>
    </row>
    <row r="53" spans="2:12">
      <c r="B53" s="1">
        <v>33</v>
      </c>
      <c r="C53" s="67">
        <v>39.49</v>
      </c>
      <c r="D53" s="68">
        <v>39.67</v>
      </c>
      <c r="E53" s="68">
        <v>39.74</v>
      </c>
      <c r="F53" s="68">
        <v>40.08</v>
      </c>
      <c r="G53" s="68"/>
      <c r="H53" s="68">
        <v>39.86</v>
      </c>
      <c r="I53" s="209">
        <v>39.75</v>
      </c>
      <c r="J53" s="213"/>
      <c r="K53" s="210"/>
      <c r="L53" s="1"/>
    </row>
    <row r="54" spans="2:12">
      <c r="B54" s="1">
        <v>34</v>
      </c>
      <c r="C54" s="67">
        <v>39.54</v>
      </c>
      <c r="D54" s="68">
        <v>39.57</v>
      </c>
      <c r="E54" s="68">
        <v>39.69</v>
      </c>
      <c r="F54" s="68">
        <v>39.72</v>
      </c>
      <c r="G54" s="68"/>
      <c r="H54" s="68">
        <v>40.03</v>
      </c>
      <c r="I54" s="209">
        <v>39.65</v>
      </c>
      <c r="J54" s="213"/>
      <c r="K54" s="210"/>
      <c r="L54" s="1"/>
    </row>
    <row r="55" spans="2:12">
      <c r="B55" s="1">
        <v>35</v>
      </c>
      <c r="C55" s="67">
        <v>39.79</v>
      </c>
      <c r="D55" s="68">
        <v>39.770000000000003</v>
      </c>
      <c r="E55" s="68">
        <v>39.79</v>
      </c>
      <c r="F55" s="68">
        <v>39.67</v>
      </c>
      <c r="G55" s="68"/>
      <c r="H55" s="68">
        <v>39.85</v>
      </c>
      <c r="I55" s="209">
        <v>40.020000000000003</v>
      </c>
      <c r="J55" s="213"/>
      <c r="K55" s="210"/>
      <c r="L55" s="1"/>
    </row>
    <row r="56" spans="2:12">
      <c r="B56" s="1">
        <v>36</v>
      </c>
      <c r="C56" s="67">
        <v>40.53</v>
      </c>
      <c r="D56" s="68">
        <v>39.58</v>
      </c>
      <c r="E56" s="68">
        <v>39.770000000000003</v>
      </c>
      <c r="F56" s="68">
        <v>39.68</v>
      </c>
      <c r="G56" s="68"/>
      <c r="H56" s="68">
        <v>40.83</v>
      </c>
      <c r="I56" s="209">
        <v>39.72</v>
      </c>
      <c r="J56" s="213"/>
      <c r="K56" s="210"/>
      <c r="L56" s="1"/>
    </row>
    <row r="57" spans="2:12">
      <c r="B57" s="1">
        <v>37</v>
      </c>
      <c r="C57" s="67"/>
      <c r="D57" s="68">
        <v>39.64</v>
      </c>
      <c r="E57" s="68">
        <v>39.75</v>
      </c>
      <c r="F57" s="68">
        <v>39.74</v>
      </c>
      <c r="G57" s="68"/>
      <c r="H57" s="68"/>
      <c r="I57" s="209">
        <v>39.65</v>
      </c>
      <c r="J57" s="213"/>
      <c r="K57" s="210"/>
      <c r="L57" s="1"/>
    </row>
    <row r="58" spans="2:12">
      <c r="B58" s="1">
        <v>38</v>
      </c>
      <c r="C58" s="67"/>
      <c r="D58" s="68">
        <v>39.56</v>
      </c>
      <c r="E58" s="68">
        <v>39.729999999999997</v>
      </c>
      <c r="F58" s="68">
        <v>39.479999999999997</v>
      </c>
      <c r="G58" s="68"/>
      <c r="H58" s="68"/>
      <c r="I58" s="209">
        <v>39.76</v>
      </c>
      <c r="J58" s="213"/>
      <c r="K58" s="210"/>
      <c r="L58" s="1"/>
    </row>
    <row r="59" spans="2:12">
      <c r="B59" s="1">
        <v>39</v>
      </c>
      <c r="C59" s="67"/>
      <c r="D59" s="68">
        <v>39.590000000000003</v>
      </c>
      <c r="E59" s="68">
        <v>39.64</v>
      </c>
      <c r="F59" s="68">
        <v>39.79</v>
      </c>
      <c r="G59" s="68"/>
      <c r="H59" s="68"/>
      <c r="I59" s="209">
        <v>39.78</v>
      </c>
      <c r="J59" s="213"/>
      <c r="K59" s="210"/>
      <c r="L59" s="1"/>
    </row>
    <row r="60" spans="2:12">
      <c r="B60" s="1">
        <v>40</v>
      </c>
      <c r="C60" s="67"/>
      <c r="D60" s="68">
        <v>39.58</v>
      </c>
      <c r="E60" s="68">
        <v>39.76</v>
      </c>
      <c r="F60" s="68">
        <v>39.869999999999997</v>
      </c>
      <c r="G60" s="68"/>
      <c r="H60" s="68"/>
      <c r="I60" s="209">
        <v>39.75</v>
      </c>
      <c r="J60" s="213"/>
      <c r="K60" s="210"/>
      <c r="L60" s="1"/>
    </row>
    <row r="61" spans="2:12">
      <c r="B61" s="1">
        <v>41</v>
      </c>
      <c r="C61" s="67"/>
      <c r="D61" s="68">
        <v>40.380000000000003</v>
      </c>
      <c r="E61" s="68">
        <v>39.94</v>
      </c>
      <c r="F61" s="68">
        <v>39.549999999999997</v>
      </c>
      <c r="G61" s="68"/>
      <c r="H61" s="68"/>
      <c r="I61" s="209">
        <v>39.71</v>
      </c>
      <c r="J61" s="213"/>
      <c r="K61" s="210"/>
      <c r="L61" s="1"/>
    </row>
    <row r="62" spans="2:12">
      <c r="B62" s="1">
        <v>42</v>
      </c>
      <c r="C62" s="67"/>
      <c r="D62" s="68">
        <v>39.64</v>
      </c>
      <c r="E62" s="68">
        <v>39.9</v>
      </c>
      <c r="F62" s="68">
        <v>39.770000000000003</v>
      </c>
      <c r="G62" s="68"/>
      <c r="H62" s="68"/>
      <c r="I62" s="209">
        <v>39.770000000000003</v>
      </c>
      <c r="J62" s="213"/>
      <c r="K62" s="210"/>
      <c r="L62" s="1"/>
    </row>
    <row r="63" spans="2:12">
      <c r="B63" s="1">
        <v>43</v>
      </c>
      <c r="C63" s="67"/>
      <c r="D63" s="68">
        <v>39.619999999999997</v>
      </c>
      <c r="E63" s="68">
        <v>39.72</v>
      </c>
      <c r="F63" s="68">
        <v>39.65</v>
      </c>
      <c r="G63" s="68"/>
      <c r="H63" s="68"/>
      <c r="I63" s="209">
        <v>39.9</v>
      </c>
      <c r="J63" s="213"/>
      <c r="K63" s="210"/>
      <c r="L63" s="1"/>
    </row>
    <row r="64" spans="2:12">
      <c r="B64" s="1">
        <v>44</v>
      </c>
      <c r="C64" s="67"/>
      <c r="D64" s="68">
        <v>39.65</v>
      </c>
      <c r="E64" s="68">
        <v>39.92</v>
      </c>
      <c r="F64" s="68">
        <v>39.619999999999997</v>
      </c>
      <c r="G64" s="68"/>
      <c r="H64" s="68"/>
      <c r="I64" s="209">
        <v>39.799999999999997</v>
      </c>
      <c r="J64" s="213"/>
      <c r="K64" s="210"/>
      <c r="L64" s="1"/>
    </row>
    <row r="65" spans="2:12">
      <c r="B65" s="1">
        <v>45</v>
      </c>
      <c r="C65" s="67"/>
      <c r="D65" s="68">
        <v>39.51</v>
      </c>
      <c r="E65" s="68">
        <v>39.78</v>
      </c>
      <c r="F65" s="68">
        <v>39.67</v>
      </c>
      <c r="G65" s="68"/>
      <c r="H65" s="68"/>
      <c r="I65" s="209">
        <v>39.74</v>
      </c>
      <c r="J65" s="213"/>
      <c r="K65" s="210"/>
      <c r="L65" s="1"/>
    </row>
    <row r="66" spans="2:12">
      <c r="B66" s="1">
        <v>46</v>
      </c>
      <c r="C66" s="67"/>
      <c r="D66" s="68">
        <v>40.4</v>
      </c>
      <c r="E66" s="68">
        <v>39.81</v>
      </c>
      <c r="F66" s="68">
        <v>39.67</v>
      </c>
      <c r="G66" s="68"/>
      <c r="H66" s="68"/>
      <c r="I66" s="209">
        <v>39.909999999999997</v>
      </c>
      <c r="J66" s="213"/>
      <c r="K66" s="210"/>
      <c r="L66" s="1"/>
    </row>
    <row r="67" spans="2:12">
      <c r="B67" s="1">
        <v>47</v>
      </c>
      <c r="C67" s="67"/>
      <c r="D67" s="68">
        <v>39.659999999999997</v>
      </c>
      <c r="E67" s="68">
        <v>39.799999999999997</v>
      </c>
      <c r="F67" s="68">
        <v>39.79</v>
      </c>
      <c r="G67" s="68"/>
      <c r="H67" s="68"/>
      <c r="I67" s="209">
        <v>39.83</v>
      </c>
      <c r="J67" s="213"/>
      <c r="K67" s="210"/>
      <c r="L67" s="1"/>
    </row>
    <row r="68" spans="2:12">
      <c r="B68" s="1">
        <v>48</v>
      </c>
      <c r="C68" s="67"/>
      <c r="D68" s="68">
        <v>39.67</v>
      </c>
      <c r="E68" s="68">
        <v>39.590000000000003</v>
      </c>
      <c r="F68" s="68">
        <v>40.119999999999997</v>
      </c>
      <c r="G68" s="68"/>
      <c r="H68" s="68"/>
      <c r="I68" s="209">
        <v>39.799999999999997</v>
      </c>
      <c r="J68" s="213"/>
      <c r="K68" s="210"/>
      <c r="L68" s="1"/>
    </row>
    <row r="69" spans="2:12">
      <c r="B69" s="1">
        <v>49</v>
      </c>
      <c r="C69" s="67"/>
      <c r="D69" s="68">
        <v>39.51</v>
      </c>
      <c r="E69" s="68">
        <v>39.979999999999997</v>
      </c>
      <c r="F69" s="68">
        <v>39.450000000000003</v>
      </c>
      <c r="G69" s="68"/>
      <c r="H69" s="68"/>
      <c r="I69" s="209">
        <v>39.79</v>
      </c>
      <c r="J69" s="213"/>
      <c r="K69" s="210"/>
      <c r="L69" s="1"/>
    </row>
    <row r="70" spans="2:12">
      <c r="B70" s="1">
        <v>50</v>
      </c>
      <c r="C70" s="67"/>
      <c r="D70" s="68">
        <v>39.54</v>
      </c>
      <c r="E70" s="68"/>
      <c r="F70" s="68">
        <v>39.68</v>
      </c>
      <c r="G70" s="68"/>
      <c r="H70" s="68"/>
      <c r="I70" s="209">
        <v>39.86</v>
      </c>
      <c r="J70" s="213"/>
      <c r="K70" s="210"/>
      <c r="L70" s="1"/>
    </row>
    <row r="71" spans="2:12">
      <c r="B71" s="1">
        <v>51</v>
      </c>
      <c r="C71" s="67"/>
      <c r="D71" s="68">
        <v>40.36</v>
      </c>
      <c r="E71" s="68"/>
      <c r="F71" s="68">
        <v>39.76</v>
      </c>
      <c r="G71" s="68"/>
      <c r="H71" s="68"/>
      <c r="I71" s="209">
        <v>39.950000000000003</v>
      </c>
      <c r="J71" s="213"/>
      <c r="K71" s="210"/>
      <c r="L71" s="1"/>
    </row>
    <row r="72" spans="2:12">
      <c r="B72" s="1">
        <v>52</v>
      </c>
      <c r="C72" s="67"/>
      <c r="D72" s="68">
        <v>39.82</v>
      </c>
      <c r="E72" s="68"/>
      <c r="F72" s="68">
        <v>39.83</v>
      </c>
      <c r="G72" s="68"/>
      <c r="H72" s="68"/>
      <c r="I72" s="209">
        <v>39.880000000000003</v>
      </c>
      <c r="J72" s="213"/>
      <c r="K72" s="210"/>
      <c r="L72" s="1"/>
    </row>
    <row r="73" spans="2:12">
      <c r="B73" s="1">
        <v>53</v>
      </c>
      <c r="C73" s="67"/>
      <c r="D73" s="68"/>
      <c r="E73" s="68"/>
      <c r="F73" s="68">
        <v>39.869999999999997</v>
      </c>
      <c r="G73" s="68"/>
      <c r="H73" s="68"/>
      <c r="I73" s="209">
        <v>39.86</v>
      </c>
      <c r="J73" s="213"/>
      <c r="K73" s="210"/>
      <c r="L73" s="1"/>
    </row>
    <row r="74" spans="2:12">
      <c r="B74" s="1">
        <v>54</v>
      </c>
      <c r="C74" s="67"/>
      <c r="D74" s="68"/>
      <c r="E74" s="68"/>
      <c r="F74" s="68">
        <v>39.619999999999997</v>
      </c>
      <c r="G74" s="68"/>
      <c r="H74" s="68"/>
      <c r="I74" s="209">
        <v>39.869999999999997</v>
      </c>
      <c r="J74" s="213"/>
      <c r="K74" s="210"/>
      <c r="L74" s="1"/>
    </row>
    <row r="75" spans="2:12">
      <c r="B75" s="1">
        <v>55</v>
      </c>
      <c r="C75" s="67"/>
      <c r="D75" s="68"/>
      <c r="E75" s="68"/>
      <c r="F75" s="68">
        <v>39.81</v>
      </c>
      <c r="G75" s="68"/>
      <c r="H75" s="68"/>
      <c r="I75" s="209">
        <v>39.92</v>
      </c>
      <c r="J75" s="213"/>
      <c r="K75" s="210"/>
      <c r="L75" s="1"/>
    </row>
    <row r="76" spans="2:12">
      <c r="B76" s="1">
        <v>56</v>
      </c>
      <c r="C76" s="67"/>
      <c r="D76" s="68"/>
      <c r="E76" s="68"/>
      <c r="F76" s="68">
        <v>40.58</v>
      </c>
      <c r="G76" s="68"/>
      <c r="H76" s="68"/>
      <c r="I76" s="209">
        <v>39.869999999999997</v>
      </c>
      <c r="J76" s="213"/>
      <c r="K76" s="210"/>
      <c r="L76" s="1"/>
    </row>
    <row r="77" spans="2:12">
      <c r="B77" s="1">
        <v>57</v>
      </c>
      <c r="C77" s="137"/>
      <c r="D77" s="68"/>
      <c r="E77" s="68"/>
      <c r="F77" s="68">
        <v>39.659999999999997</v>
      </c>
      <c r="G77" s="68"/>
      <c r="H77" s="68"/>
      <c r="I77" s="210">
        <v>40.14</v>
      </c>
      <c r="J77" s="214"/>
      <c r="K77" s="210"/>
      <c r="L77" s="1"/>
    </row>
    <row r="78" spans="2:12">
      <c r="B78" s="1">
        <v>58</v>
      </c>
      <c r="C78" s="215"/>
      <c r="D78" s="209"/>
      <c r="E78" s="209"/>
      <c r="F78" s="209">
        <v>39.64</v>
      </c>
      <c r="G78" s="209"/>
      <c r="H78" s="209"/>
      <c r="I78" s="210">
        <v>39.700000000000003</v>
      </c>
      <c r="J78" s="214"/>
      <c r="K78" s="210"/>
      <c r="L78" s="1"/>
    </row>
    <row r="79" spans="2:12">
      <c r="B79" s="1">
        <v>59</v>
      </c>
      <c r="C79" s="215"/>
      <c r="D79" s="209"/>
      <c r="E79" s="209"/>
      <c r="F79" s="209">
        <v>39.67</v>
      </c>
      <c r="G79" s="209"/>
      <c r="H79" s="209"/>
      <c r="I79" s="209">
        <v>40.57</v>
      </c>
      <c r="J79" s="213"/>
      <c r="K79" s="209"/>
    </row>
    <row r="80" spans="2:12">
      <c r="B80" s="1">
        <v>60</v>
      </c>
      <c r="C80" s="215"/>
      <c r="D80" s="209"/>
      <c r="E80" s="209"/>
      <c r="F80" s="209">
        <v>39.53</v>
      </c>
      <c r="G80" s="209"/>
      <c r="H80" s="209"/>
      <c r="I80" s="209"/>
      <c r="J80" s="213"/>
      <c r="K80" s="209"/>
    </row>
    <row r="81" spans="2:11">
      <c r="B81" s="1">
        <v>61</v>
      </c>
      <c r="C81" s="215"/>
      <c r="D81" s="209"/>
      <c r="E81" s="209"/>
      <c r="F81" s="209">
        <v>39.86</v>
      </c>
      <c r="G81" s="209"/>
      <c r="H81" s="209"/>
      <c r="I81" s="209"/>
      <c r="J81" s="213"/>
      <c r="K81" s="209"/>
    </row>
    <row r="82" spans="2:11">
      <c r="B82" s="1">
        <v>62</v>
      </c>
      <c r="C82" s="215"/>
      <c r="D82" s="209"/>
      <c r="E82" s="209"/>
      <c r="F82" s="209">
        <v>42.61</v>
      </c>
      <c r="G82" s="209"/>
      <c r="H82" s="209"/>
      <c r="I82" s="209"/>
      <c r="J82" s="213"/>
      <c r="K82" s="209"/>
    </row>
    <row r="83" spans="2:11" ht="15.75" thickBot="1">
      <c r="B83" s="1">
        <v>63</v>
      </c>
      <c r="C83" s="216"/>
      <c r="D83" s="217"/>
      <c r="E83" s="217"/>
      <c r="F83" s="217"/>
      <c r="G83" s="217"/>
      <c r="H83" s="217"/>
      <c r="I83" s="217"/>
      <c r="J83" s="218"/>
      <c r="K83" s="209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P83"/>
  <sheetViews>
    <sheetView topLeftCell="A4" zoomScale="90" zoomScaleNormal="90" workbookViewId="0">
      <selection activeCell="G18" sqref="G18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167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>
      <c r="A8" s="173">
        <v>1</v>
      </c>
      <c r="B8" s="333" t="s">
        <v>242</v>
      </c>
      <c r="C8" s="176" t="s">
        <v>85</v>
      </c>
      <c r="D8" s="222">
        <f>COUNTA(C21:C85)</f>
        <v>43</v>
      </c>
      <c r="E8" s="184">
        <f>COUNTA(C21:C85)</f>
        <v>43</v>
      </c>
      <c r="F8" s="230">
        <f>MIN(C21:C84)</f>
        <v>39.51</v>
      </c>
      <c r="G8" s="161">
        <f>AVERAGE(C21:C87)</f>
        <v>39.976279069767443</v>
      </c>
      <c r="H8" s="162">
        <v>6</v>
      </c>
      <c r="I8" s="189">
        <f>G8-F8</f>
        <v>0.46627906976744526</v>
      </c>
      <c r="J8" s="195">
        <v>1.9930555555555556E-2</v>
      </c>
      <c r="K8" s="202">
        <f>J8</f>
        <v>1.9930555555555556E-2</v>
      </c>
      <c r="L8" s="203">
        <f>K8</f>
        <v>1.9930555555555556E-2</v>
      </c>
      <c r="M8" s="220" t="s">
        <v>76</v>
      </c>
      <c r="N8" s="163"/>
      <c r="O8" s="160"/>
      <c r="P8" s="50"/>
    </row>
    <row r="9" spans="1:16" s="3" customFormat="1" ht="30" customHeight="1" thickBot="1">
      <c r="A9" s="174">
        <v>2</v>
      </c>
      <c r="B9" s="182" t="s">
        <v>163</v>
      </c>
      <c r="C9" s="177" t="s">
        <v>89</v>
      </c>
      <c r="D9" s="51">
        <f>COUNTA(D21:D85)+D8+1</f>
        <v>94</v>
      </c>
      <c r="E9" s="185">
        <f>COUNTA(D21:D85)+1</f>
        <v>51</v>
      </c>
      <c r="F9" s="228">
        <f>MIN(D21:D84)</f>
        <v>39.39</v>
      </c>
      <c r="G9" s="131">
        <f>AVERAGE(D21:D86)</f>
        <v>39.665599999999998</v>
      </c>
      <c r="H9" s="49">
        <v>5</v>
      </c>
      <c r="I9" s="191">
        <f>G9-F9</f>
        <v>0.27559999999999718</v>
      </c>
      <c r="J9" s="196">
        <v>4.2615740740740739E-2</v>
      </c>
      <c r="K9" s="204">
        <f>J9-J8</f>
        <v>2.2685185185185183E-2</v>
      </c>
      <c r="L9" s="205">
        <f>K9</f>
        <v>2.2685185185185183E-2</v>
      </c>
      <c r="M9" s="221" t="s">
        <v>259</v>
      </c>
      <c r="N9" s="164"/>
      <c r="O9" s="341" t="s">
        <v>260</v>
      </c>
      <c r="P9" s="50"/>
    </row>
    <row r="10" spans="1:16" s="3" customFormat="1" ht="30" customHeight="1" thickBot="1">
      <c r="A10" s="174">
        <v>3</v>
      </c>
      <c r="B10" s="182" t="s">
        <v>242</v>
      </c>
      <c r="C10" s="177" t="s">
        <v>82</v>
      </c>
      <c r="D10" s="51">
        <f>COUNTA(E21:E85)+D9+1</f>
        <v>154</v>
      </c>
      <c r="E10" s="185">
        <f>COUNTA(E21:E85)+1</f>
        <v>60</v>
      </c>
      <c r="F10" s="138">
        <f>MIN(E21:E86)</f>
        <v>39.5</v>
      </c>
      <c r="G10" s="130">
        <f>AVERAGE(E21:E87)</f>
        <v>39.795084745762701</v>
      </c>
      <c r="H10" s="49">
        <v>7</v>
      </c>
      <c r="I10" s="191">
        <f t="shared" ref="I10:I15" si="0">G10-F10</f>
        <v>0.29508474576270061</v>
      </c>
      <c r="J10" s="196">
        <v>7.1701388888888884E-2</v>
      </c>
      <c r="K10" s="204">
        <f>J10-J9</f>
        <v>2.9085648148148145E-2</v>
      </c>
      <c r="L10" s="205">
        <f>K10+L8</f>
        <v>4.9016203703703701E-2</v>
      </c>
      <c r="M10" s="221" t="s">
        <v>261</v>
      </c>
      <c r="N10" s="165"/>
      <c r="O10" s="144"/>
      <c r="P10" s="50"/>
    </row>
    <row r="11" spans="1:16" s="3" customFormat="1" ht="30" customHeight="1" thickBot="1">
      <c r="A11" s="174">
        <v>4</v>
      </c>
      <c r="B11" s="182" t="s">
        <v>163</v>
      </c>
      <c r="C11" s="177" t="s">
        <v>79</v>
      </c>
      <c r="D11" s="51">
        <f>COUNTA(F21:F85)+D10+1</f>
        <v>216</v>
      </c>
      <c r="E11" s="185">
        <f>COUNTA(F21:F85)+1</f>
        <v>62</v>
      </c>
      <c r="F11" s="135">
        <f>MIN(F21:F86)</f>
        <v>39.32</v>
      </c>
      <c r="G11" s="130">
        <f>AVERAGE(F21:F86)</f>
        <v>39.638524590163925</v>
      </c>
      <c r="H11" s="49">
        <v>7</v>
      </c>
      <c r="I11" s="191">
        <f t="shared" si="0"/>
        <v>0.31852459016392487</v>
      </c>
      <c r="J11" s="196">
        <v>0.10122685185185186</v>
      </c>
      <c r="K11" s="204">
        <f>J11-J10</f>
        <v>2.9525462962962976E-2</v>
      </c>
      <c r="L11" s="205">
        <f>K11+L9</f>
        <v>5.2210648148148159E-2</v>
      </c>
      <c r="M11" s="221" t="s">
        <v>183</v>
      </c>
      <c r="N11" s="164"/>
      <c r="O11" s="128"/>
      <c r="P11" s="50"/>
    </row>
    <row r="12" spans="1:16" s="3" customFormat="1" ht="30" customHeight="1">
      <c r="A12" s="174">
        <v>5</v>
      </c>
      <c r="B12" s="335" t="s">
        <v>242</v>
      </c>
      <c r="C12" s="178" t="s">
        <v>47</v>
      </c>
      <c r="D12" s="51">
        <f>COUNTA(G21:G85)+D11+1</f>
        <v>238</v>
      </c>
      <c r="E12" s="185">
        <f>COUNTA(G21:G85)+1</f>
        <v>22</v>
      </c>
      <c r="F12" s="227">
        <f>MIN(G21:G86)</f>
        <v>39.68</v>
      </c>
      <c r="G12" s="130">
        <f>AVERAGE(G21:G886)</f>
        <v>40.016190476190481</v>
      </c>
      <c r="H12" s="49">
        <v>2</v>
      </c>
      <c r="I12" s="191">
        <f t="shared" si="0"/>
        <v>0.33619047619048104</v>
      </c>
      <c r="J12" s="196">
        <v>0.11252314814814814</v>
      </c>
      <c r="K12" s="204">
        <f>J12-J11</f>
        <v>1.1296296296296277E-2</v>
      </c>
      <c r="L12" s="205">
        <f t="shared" ref="L12:L15" si="1">K12+L10</f>
        <v>6.0312499999999977E-2</v>
      </c>
      <c r="M12" s="221" t="s">
        <v>265</v>
      </c>
      <c r="N12" s="164"/>
      <c r="O12" s="129"/>
    </row>
    <row r="13" spans="1:16" s="3" customFormat="1" ht="30" customHeight="1">
      <c r="A13" s="174">
        <v>6</v>
      </c>
      <c r="B13" s="335" t="s">
        <v>242</v>
      </c>
      <c r="C13" s="178" t="s">
        <v>85</v>
      </c>
      <c r="D13" s="51">
        <f>COUNTA(H21:H85)+D12+1</f>
        <v>297</v>
      </c>
      <c r="E13" s="185">
        <f>COUNTA(H21:H85)+1</f>
        <v>59</v>
      </c>
      <c r="F13" s="192">
        <f>MIN(H21:H86)</f>
        <v>39.6</v>
      </c>
      <c r="G13" s="130">
        <f>AVERAGE(H21:H86)</f>
        <v>40.039827586206897</v>
      </c>
      <c r="H13" s="49">
        <v>1</v>
      </c>
      <c r="I13" s="191">
        <f>G13-F13</f>
        <v>0.43982758620689566</v>
      </c>
      <c r="J13" s="196">
        <v>0.14099537037037038</v>
      </c>
      <c r="K13" s="204">
        <f t="shared" ref="K13:K15" si="2">J13-J12</f>
        <v>2.8472222222222246E-2</v>
      </c>
      <c r="L13" s="206">
        <f>K13+L12</f>
        <v>8.8784722222222223E-2</v>
      </c>
      <c r="M13" s="221" t="s">
        <v>268</v>
      </c>
      <c r="N13" s="164"/>
      <c r="O13" s="129"/>
    </row>
    <row r="14" spans="1:16" s="3" customFormat="1" ht="30" customHeight="1">
      <c r="A14" s="174">
        <v>7</v>
      </c>
      <c r="B14" s="335" t="s">
        <v>163</v>
      </c>
      <c r="C14" s="178" t="s">
        <v>91</v>
      </c>
      <c r="D14" s="51">
        <f>COUNTA(I21:I85)+D13+1</f>
        <v>325</v>
      </c>
      <c r="E14" s="185">
        <f>COUNTA(I21:I85)+1</f>
        <v>28</v>
      </c>
      <c r="F14" s="192">
        <f>MIN(I21:I86)</f>
        <v>39.49</v>
      </c>
      <c r="G14" s="77">
        <f>AVERAGE(I21:I86)</f>
        <v>39.709629629629625</v>
      </c>
      <c r="H14" s="49">
        <v>4</v>
      </c>
      <c r="I14" s="191">
        <f t="shared" si="0"/>
        <v>0.21962962962962251</v>
      </c>
      <c r="J14" s="196">
        <v>0.15496527777777777</v>
      </c>
      <c r="K14" s="204">
        <f t="shared" si="2"/>
        <v>1.3969907407407389E-2</v>
      </c>
      <c r="L14" s="205">
        <f>K14+L11</f>
        <v>6.6180555555555548E-2</v>
      </c>
      <c r="M14" s="221" t="s">
        <v>66</v>
      </c>
      <c r="N14" s="164"/>
      <c r="O14" s="129"/>
    </row>
    <row r="15" spans="1:16" s="3" customFormat="1" ht="30" customHeight="1" thickBot="1">
      <c r="A15" s="175" t="s">
        <v>37</v>
      </c>
      <c r="B15" s="334" t="s">
        <v>163</v>
      </c>
      <c r="C15" s="179" t="s">
        <v>87</v>
      </c>
      <c r="D15" s="223">
        <f>COUNTA(J21:J85)+D14+1</f>
        <v>348</v>
      </c>
      <c r="E15" s="186">
        <f>COUNTA(J21:J85)+1</f>
        <v>23</v>
      </c>
      <c r="F15" s="193">
        <f>MIN(J21:J86)</f>
        <v>39.869999999999997</v>
      </c>
      <c r="G15" s="166">
        <f>AVERAGE(J21:J86)</f>
        <v>40.183636363636367</v>
      </c>
      <c r="H15" s="167">
        <v>5</v>
      </c>
      <c r="I15" s="194">
        <f t="shared" si="0"/>
        <v>0.31363636363636971</v>
      </c>
      <c r="J15" s="197" t="str">
        <f>'Общие результаты'!G6</f>
        <v>4:00:04</v>
      </c>
      <c r="K15" s="207">
        <f t="shared" si="2"/>
        <v>1.1747685185185208E-2</v>
      </c>
      <c r="L15" s="208">
        <f>K15+L14</f>
        <v>7.7928240740740756E-2</v>
      </c>
      <c r="M15" s="199"/>
      <c r="N15" s="168"/>
      <c r="O15" s="129"/>
    </row>
    <row r="16" spans="1:16" s="3" customFormat="1" ht="30" customHeight="1">
      <c r="A16" s="139"/>
      <c r="B16" s="140"/>
      <c r="C16" s="141"/>
      <c r="D16" s="141"/>
      <c r="E16" s="141"/>
      <c r="F16" s="72">
        <f>AVERAGE(F8,F10,F12,F13)</f>
        <v>39.572499999999998</v>
      </c>
      <c r="G16" s="84">
        <f>AVERAGE(G8,G10,G12,G13)</f>
        <v>39.956845469481877</v>
      </c>
      <c r="H16" s="142" t="s">
        <v>243</v>
      </c>
      <c r="I16" s="85">
        <f>AVERAGE(I8,I10,I12,I13)</f>
        <v>0.38434546948188064</v>
      </c>
      <c r="J16" s="141"/>
      <c r="K16" s="141"/>
      <c r="L16" s="141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AVERAGE(F9,F11,F14:F15)</f>
        <v>39.517500000000005</v>
      </c>
      <c r="G17" s="57">
        <f>AVERAGE(G9,G11,G14:G15)</f>
        <v>39.79934764585748</v>
      </c>
      <c r="H17" s="143" t="s">
        <v>88</v>
      </c>
      <c r="I17" s="58">
        <f>AVERAGE(I9,I11,I14:I15)</f>
        <v>0.28184764585747857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39.545000000000002</v>
      </c>
      <c r="G18" s="61">
        <f>AVERAGE(C21:J87)</f>
        <v>39.844486803519089</v>
      </c>
      <c r="H18" s="62"/>
      <c r="I18" s="63">
        <f>AVERAGE(I8:I15)</f>
        <v>0.3330965576696796</v>
      </c>
      <c r="J18" s="55"/>
      <c r="K18" s="55"/>
      <c r="L18" s="55"/>
      <c r="M18" s="59"/>
      <c r="N18" s="59"/>
    </row>
    <row r="20" spans="1:14" ht="15.75" thickBot="1">
      <c r="C20" s="64" t="str">
        <f>B8</f>
        <v>Онащук Маким</v>
      </c>
      <c r="D20" s="64" t="str">
        <f>B9</f>
        <v>Хлопонин Андрей</v>
      </c>
      <c r="E20" s="18" t="str">
        <f>B10</f>
        <v>Онащук Маким</v>
      </c>
      <c r="F20" s="18" t="str">
        <f>B11</f>
        <v>Хлопонин Андрей</v>
      </c>
      <c r="G20" s="18" t="str">
        <f>B12</f>
        <v>Онащук Маким</v>
      </c>
      <c r="H20" s="18" t="str">
        <f>B13</f>
        <v>Онащук Маким</v>
      </c>
      <c r="I20" s="18" t="str">
        <f>B14</f>
        <v>Хлопонин Андрей</v>
      </c>
      <c r="J20" s="18" t="str">
        <f>B15</f>
        <v>Хлопонин Андрей</v>
      </c>
    </row>
    <row r="21" spans="1:14">
      <c r="B21" s="1">
        <v>1</v>
      </c>
      <c r="C21" s="65">
        <v>43.77</v>
      </c>
      <c r="D21" s="66">
        <v>39.76</v>
      </c>
      <c r="E21" s="66">
        <v>39.979999999999997</v>
      </c>
      <c r="F21" s="66">
        <v>39.78</v>
      </c>
      <c r="G21" s="66">
        <v>40.119999999999997</v>
      </c>
      <c r="H21" s="66">
        <v>39.96</v>
      </c>
      <c r="I21" s="211">
        <v>39.89</v>
      </c>
      <c r="J21" s="212">
        <v>40.840000000000003</v>
      </c>
      <c r="K21" s="209"/>
      <c r="M21" s="2"/>
      <c r="N21" s="2"/>
    </row>
    <row r="22" spans="1:14">
      <c r="B22" s="1">
        <v>2</v>
      </c>
      <c r="C22" s="67">
        <v>43.17</v>
      </c>
      <c r="D22" s="68">
        <v>39.880000000000003</v>
      </c>
      <c r="E22" s="68">
        <v>39.71</v>
      </c>
      <c r="F22" s="68">
        <v>39.61</v>
      </c>
      <c r="G22" s="68">
        <v>40</v>
      </c>
      <c r="H22" s="68">
        <v>39.799999999999997</v>
      </c>
      <c r="I22" s="209">
        <v>39.72</v>
      </c>
      <c r="J22" s="213">
        <v>40.840000000000003</v>
      </c>
      <c r="K22" s="209"/>
      <c r="M22" s="3"/>
      <c r="N22" s="3"/>
    </row>
    <row r="23" spans="1:14">
      <c r="B23" s="1">
        <v>3</v>
      </c>
      <c r="C23" s="67">
        <v>39.94</v>
      </c>
      <c r="D23" s="68">
        <v>39.89</v>
      </c>
      <c r="E23" s="68">
        <v>39.880000000000003</v>
      </c>
      <c r="F23" s="68">
        <v>39.56</v>
      </c>
      <c r="G23" s="68">
        <v>40.090000000000003</v>
      </c>
      <c r="H23" s="68">
        <v>40.03</v>
      </c>
      <c r="I23" s="209">
        <v>39.64</v>
      </c>
      <c r="J23" s="213">
        <v>40.020000000000003</v>
      </c>
      <c r="K23" s="209"/>
      <c r="M23" s="3"/>
      <c r="N23" s="3"/>
    </row>
    <row r="24" spans="1:14">
      <c r="B24" s="1">
        <v>4</v>
      </c>
      <c r="C24" s="67">
        <v>39.58</v>
      </c>
      <c r="D24" s="68">
        <v>39.72</v>
      </c>
      <c r="E24" s="68">
        <v>39.86</v>
      </c>
      <c r="F24" s="68">
        <v>39.450000000000003</v>
      </c>
      <c r="G24" s="68">
        <v>39.950000000000003</v>
      </c>
      <c r="H24" s="68">
        <v>39.78</v>
      </c>
      <c r="I24" s="209">
        <v>39.82</v>
      </c>
      <c r="J24" s="213">
        <v>39.93</v>
      </c>
      <c r="K24" s="209"/>
      <c r="M24" s="3"/>
      <c r="N24" s="3"/>
    </row>
    <row r="25" spans="1:14">
      <c r="B25" s="1">
        <v>5</v>
      </c>
      <c r="C25" s="67">
        <v>40.69</v>
      </c>
      <c r="D25" s="355">
        <v>39.56</v>
      </c>
      <c r="E25" s="68">
        <v>39.619999999999997</v>
      </c>
      <c r="F25" s="68">
        <v>39.840000000000003</v>
      </c>
      <c r="G25" s="68">
        <v>39.92</v>
      </c>
      <c r="H25" s="68">
        <v>39.85</v>
      </c>
      <c r="I25" s="209">
        <v>39.76</v>
      </c>
      <c r="J25" s="213">
        <v>40.01</v>
      </c>
      <c r="K25" s="209"/>
    </row>
    <row r="26" spans="1:14">
      <c r="B26" s="1">
        <v>6</v>
      </c>
      <c r="C26" s="67">
        <v>39.71</v>
      </c>
      <c r="D26" s="68">
        <v>39.85</v>
      </c>
      <c r="E26" s="68">
        <v>39.630000000000003</v>
      </c>
      <c r="F26" s="68">
        <v>39.380000000000003</v>
      </c>
      <c r="G26" s="68">
        <v>40.049999999999997</v>
      </c>
      <c r="H26" s="68">
        <v>40.36</v>
      </c>
      <c r="I26" s="209">
        <v>39.67</v>
      </c>
      <c r="J26" s="213">
        <v>40.11</v>
      </c>
      <c r="K26" s="209"/>
    </row>
    <row r="27" spans="1:14">
      <c r="B27" s="1">
        <v>7</v>
      </c>
      <c r="C27" s="67">
        <v>39.85</v>
      </c>
      <c r="D27" s="68">
        <v>39.770000000000003</v>
      </c>
      <c r="E27" s="68">
        <v>40.08</v>
      </c>
      <c r="F27" s="68">
        <v>39.56</v>
      </c>
      <c r="G27" s="68">
        <v>39.79</v>
      </c>
      <c r="H27" s="68">
        <v>39.840000000000003</v>
      </c>
      <c r="I27" s="209">
        <v>39.82</v>
      </c>
      <c r="J27" s="213">
        <v>40.08</v>
      </c>
      <c r="K27" s="209"/>
    </row>
    <row r="28" spans="1:14">
      <c r="B28" s="1">
        <v>8</v>
      </c>
      <c r="C28" s="67">
        <v>39.83</v>
      </c>
      <c r="D28" s="68">
        <v>39.53</v>
      </c>
      <c r="E28" s="68">
        <v>39.869999999999997</v>
      </c>
      <c r="F28" s="68">
        <v>39.64</v>
      </c>
      <c r="G28" s="68">
        <v>40</v>
      </c>
      <c r="H28" s="68">
        <v>39.82</v>
      </c>
      <c r="I28" s="209">
        <v>39.65</v>
      </c>
      <c r="J28" s="213">
        <v>41.4</v>
      </c>
      <c r="K28" s="209"/>
    </row>
    <row r="29" spans="1:14">
      <c r="B29" s="1">
        <v>9</v>
      </c>
      <c r="C29" s="83">
        <v>39.700000000000003</v>
      </c>
      <c r="D29" s="68">
        <v>39.619999999999997</v>
      </c>
      <c r="E29" s="68">
        <v>39.82</v>
      </c>
      <c r="F29" s="68">
        <v>39.549999999999997</v>
      </c>
      <c r="G29" s="68">
        <v>39.68</v>
      </c>
      <c r="H29" s="68">
        <v>39.6</v>
      </c>
      <c r="I29" s="209">
        <v>39.58</v>
      </c>
      <c r="J29" s="213">
        <v>40.840000000000003</v>
      </c>
      <c r="K29" s="209"/>
    </row>
    <row r="30" spans="1:14">
      <c r="B30" s="1">
        <v>10</v>
      </c>
      <c r="C30" s="67">
        <v>40</v>
      </c>
      <c r="D30" s="68">
        <v>39.69</v>
      </c>
      <c r="E30" s="68">
        <v>39.72</v>
      </c>
      <c r="F30" s="68">
        <v>39.520000000000003</v>
      </c>
      <c r="G30" s="68">
        <v>39.78</v>
      </c>
      <c r="H30" s="68">
        <v>40.020000000000003</v>
      </c>
      <c r="I30" s="209">
        <v>39.58</v>
      </c>
      <c r="J30" s="213">
        <v>40.090000000000003</v>
      </c>
      <c r="K30" s="209"/>
    </row>
    <row r="31" spans="1:14">
      <c r="B31" s="1">
        <v>11</v>
      </c>
      <c r="C31" s="67">
        <v>39.590000000000003</v>
      </c>
      <c r="D31" s="68">
        <v>39.479999999999997</v>
      </c>
      <c r="E31" s="68">
        <v>39.78</v>
      </c>
      <c r="F31" s="68">
        <v>39.51</v>
      </c>
      <c r="G31" s="68">
        <v>40.119999999999997</v>
      </c>
      <c r="H31" s="68">
        <v>40</v>
      </c>
      <c r="I31" s="209">
        <v>39.71</v>
      </c>
      <c r="J31" s="213">
        <v>39.950000000000003</v>
      </c>
      <c r="K31" s="209"/>
    </row>
    <row r="32" spans="1:14">
      <c r="B32" s="1">
        <v>12</v>
      </c>
      <c r="C32" s="67">
        <v>39.97</v>
      </c>
      <c r="D32" s="68">
        <v>39.79</v>
      </c>
      <c r="E32" s="68">
        <v>39.69</v>
      </c>
      <c r="F32" s="68">
        <v>39.39</v>
      </c>
      <c r="G32" s="68">
        <v>40.18</v>
      </c>
      <c r="H32" s="68">
        <v>40.99</v>
      </c>
      <c r="I32" s="209">
        <v>39.619999999999997</v>
      </c>
      <c r="J32" s="213">
        <v>40.06</v>
      </c>
      <c r="K32" s="209"/>
    </row>
    <row r="33" spans="2:12">
      <c r="B33" s="1">
        <v>13</v>
      </c>
      <c r="C33" s="67">
        <v>39.64</v>
      </c>
      <c r="D33" s="68">
        <v>39.54</v>
      </c>
      <c r="E33" s="68">
        <v>39.659999999999997</v>
      </c>
      <c r="F33" s="68">
        <v>39.72</v>
      </c>
      <c r="G33" s="68">
        <v>39.97</v>
      </c>
      <c r="H33" s="68">
        <v>40.11</v>
      </c>
      <c r="I33" s="209">
        <v>39.78</v>
      </c>
      <c r="J33" s="213">
        <v>40.020000000000003</v>
      </c>
      <c r="K33" s="210"/>
      <c r="L33" s="1"/>
    </row>
    <row r="34" spans="2:12">
      <c r="B34" s="1">
        <v>14</v>
      </c>
      <c r="C34" s="71">
        <v>39.770000000000003</v>
      </c>
      <c r="D34" s="68">
        <v>39.69</v>
      </c>
      <c r="E34" s="68">
        <v>39.94</v>
      </c>
      <c r="F34" s="68">
        <v>39.61</v>
      </c>
      <c r="G34" s="68">
        <v>39.909999999999997</v>
      </c>
      <c r="H34" s="68">
        <v>39.880000000000003</v>
      </c>
      <c r="I34" s="209">
        <v>39.81</v>
      </c>
      <c r="J34" s="213">
        <v>40.08</v>
      </c>
      <c r="K34" s="210"/>
      <c r="L34" s="1"/>
    </row>
    <row r="35" spans="2:12">
      <c r="B35" s="1">
        <v>15</v>
      </c>
      <c r="C35" s="67">
        <v>39.869999999999997</v>
      </c>
      <c r="D35" s="68">
        <v>39.56</v>
      </c>
      <c r="E35" s="68">
        <v>39.64</v>
      </c>
      <c r="F35" s="68">
        <v>39.56</v>
      </c>
      <c r="G35" s="68">
        <v>40.090000000000003</v>
      </c>
      <c r="H35" s="68">
        <v>39.92</v>
      </c>
      <c r="I35" s="209">
        <v>39.65</v>
      </c>
      <c r="J35" s="213">
        <v>39.880000000000003</v>
      </c>
      <c r="K35" s="210"/>
      <c r="L35" s="1"/>
    </row>
    <row r="36" spans="2:12">
      <c r="B36" s="1">
        <v>16</v>
      </c>
      <c r="C36" s="67">
        <v>39.6</v>
      </c>
      <c r="D36" s="89">
        <v>39.43</v>
      </c>
      <c r="E36" s="68">
        <v>39.799999999999997</v>
      </c>
      <c r="F36" s="68">
        <v>39.57</v>
      </c>
      <c r="G36" s="68">
        <v>39.979999999999997</v>
      </c>
      <c r="H36" s="68">
        <v>39.83</v>
      </c>
      <c r="I36" s="209">
        <v>39.67</v>
      </c>
      <c r="J36" s="213">
        <v>40.049999999999997</v>
      </c>
      <c r="K36" s="210"/>
      <c r="L36" s="1"/>
    </row>
    <row r="37" spans="2:12">
      <c r="B37" s="1">
        <v>17</v>
      </c>
      <c r="C37" s="67">
        <v>39.6</v>
      </c>
      <c r="D37" s="68">
        <v>39.56</v>
      </c>
      <c r="E37" s="68">
        <v>40.049999999999997</v>
      </c>
      <c r="F37" s="68">
        <v>39.47</v>
      </c>
      <c r="G37" s="68">
        <v>39.75</v>
      </c>
      <c r="H37" s="68">
        <v>39.880000000000003</v>
      </c>
      <c r="I37" s="209">
        <v>39.49</v>
      </c>
      <c r="J37" s="213">
        <v>40</v>
      </c>
      <c r="K37" s="210"/>
      <c r="L37" s="1"/>
    </row>
    <row r="38" spans="2:12">
      <c r="B38" s="1">
        <v>18</v>
      </c>
      <c r="C38" s="67">
        <v>39.630000000000003</v>
      </c>
      <c r="D38" s="68">
        <v>39.69</v>
      </c>
      <c r="E38" s="68">
        <v>39.909999999999997</v>
      </c>
      <c r="F38" s="360">
        <v>39.32</v>
      </c>
      <c r="G38" s="68">
        <v>40.14</v>
      </c>
      <c r="H38" s="68">
        <v>40.22</v>
      </c>
      <c r="I38" s="209">
        <v>39.57</v>
      </c>
      <c r="J38" s="213">
        <v>39.869999999999997</v>
      </c>
      <c r="K38" s="210"/>
      <c r="L38" s="1"/>
    </row>
    <row r="39" spans="2:12">
      <c r="B39" s="1">
        <v>19</v>
      </c>
      <c r="C39" s="67">
        <v>39.76</v>
      </c>
      <c r="D39" s="68">
        <v>40.11</v>
      </c>
      <c r="E39" s="68">
        <v>39.76</v>
      </c>
      <c r="F39" s="68">
        <v>39.51</v>
      </c>
      <c r="G39" s="68">
        <v>40.28</v>
      </c>
      <c r="H39" s="68">
        <v>39.76</v>
      </c>
      <c r="I39" s="209">
        <v>39.72</v>
      </c>
      <c r="J39" s="213">
        <v>39.979999999999997</v>
      </c>
      <c r="K39" s="210"/>
      <c r="L39" s="1"/>
    </row>
    <row r="40" spans="2:12">
      <c r="B40" s="1">
        <v>20</v>
      </c>
      <c r="C40" s="67">
        <v>39.68</v>
      </c>
      <c r="D40" s="68">
        <v>39.549999999999997</v>
      </c>
      <c r="E40" s="68">
        <v>39.979999999999997</v>
      </c>
      <c r="F40" s="68">
        <v>39.5</v>
      </c>
      <c r="G40" s="68">
        <v>39.96</v>
      </c>
      <c r="H40" s="68">
        <v>40.08</v>
      </c>
      <c r="I40" s="209">
        <v>39.69</v>
      </c>
      <c r="J40" s="213">
        <v>40.08</v>
      </c>
      <c r="K40" s="210"/>
      <c r="L40" s="1"/>
    </row>
    <row r="41" spans="2:12">
      <c r="B41" s="1">
        <v>21</v>
      </c>
      <c r="C41" s="67">
        <v>39.67</v>
      </c>
      <c r="D41" s="68">
        <v>39.47</v>
      </c>
      <c r="E41" s="68">
        <v>39.97</v>
      </c>
      <c r="F41" s="68">
        <v>39.479999999999997</v>
      </c>
      <c r="G41" s="68">
        <v>40.58</v>
      </c>
      <c r="H41" s="68">
        <v>40.04</v>
      </c>
      <c r="I41" s="209">
        <v>39.71</v>
      </c>
      <c r="J41" s="213">
        <v>39.950000000000003</v>
      </c>
      <c r="K41" s="210"/>
      <c r="L41" s="1"/>
    </row>
    <row r="42" spans="2:12">
      <c r="B42" s="1">
        <v>22</v>
      </c>
      <c r="C42" s="67">
        <v>39.75</v>
      </c>
      <c r="D42" s="68">
        <v>39.590000000000003</v>
      </c>
      <c r="E42" s="68">
        <v>40.01</v>
      </c>
      <c r="F42" s="68">
        <v>39.49</v>
      </c>
      <c r="G42" s="68"/>
      <c r="H42" s="68">
        <v>39.869999999999997</v>
      </c>
      <c r="I42" s="209">
        <v>39.83</v>
      </c>
      <c r="J42" s="213">
        <v>39.96</v>
      </c>
      <c r="K42" s="210"/>
      <c r="L42" s="1"/>
    </row>
    <row r="43" spans="2:12">
      <c r="B43" s="1">
        <v>23</v>
      </c>
      <c r="C43" s="67">
        <v>39.729999999999997</v>
      </c>
      <c r="D43" s="68">
        <v>39.54</v>
      </c>
      <c r="E43" s="68">
        <v>39.99</v>
      </c>
      <c r="F43" s="68">
        <v>39.42</v>
      </c>
      <c r="G43" s="68"/>
      <c r="H43" s="68">
        <v>40.15</v>
      </c>
      <c r="I43" s="209">
        <v>39.75</v>
      </c>
      <c r="J43" s="213"/>
      <c r="K43" s="210"/>
      <c r="L43" s="1"/>
    </row>
    <row r="44" spans="2:12">
      <c r="B44" s="1">
        <v>24</v>
      </c>
      <c r="C44" s="67">
        <v>39.51</v>
      </c>
      <c r="D44" s="68">
        <v>39.39</v>
      </c>
      <c r="E44" s="68">
        <v>39.869999999999997</v>
      </c>
      <c r="F44" s="68">
        <v>40.229999999999997</v>
      </c>
      <c r="G44" s="68"/>
      <c r="H44" s="68">
        <v>40.049999999999997</v>
      </c>
      <c r="I44" s="209">
        <v>39.700000000000003</v>
      </c>
      <c r="J44" s="213"/>
      <c r="K44" s="210"/>
      <c r="L44" s="1"/>
    </row>
    <row r="45" spans="2:12">
      <c r="B45" s="1">
        <v>25</v>
      </c>
      <c r="C45" s="67">
        <v>39.78</v>
      </c>
      <c r="D45" s="68">
        <v>39.46</v>
      </c>
      <c r="E45" s="68">
        <v>39.840000000000003</v>
      </c>
      <c r="F45" s="68">
        <v>39.57</v>
      </c>
      <c r="G45" s="68"/>
      <c r="H45" s="68">
        <v>39.97</v>
      </c>
      <c r="I45" s="209">
        <v>39.65</v>
      </c>
      <c r="J45" s="213"/>
      <c r="K45" s="210"/>
      <c r="L45" s="1"/>
    </row>
    <row r="46" spans="2:12">
      <c r="B46" s="1">
        <v>26</v>
      </c>
      <c r="C46" s="67">
        <v>39.93</v>
      </c>
      <c r="D46" s="68">
        <v>39.78</v>
      </c>
      <c r="E46" s="68">
        <v>39.89</v>
      </c>
      <c r="F46" s="68">
        <v>39.65</v>
      </c>
      <c r="G46" s="68"/>
      <c r="H46" s="68">
        <v>39.9</v>
      </c>
      <c r="I46" s="209">
        <v>39.590000000000003</v>
      </c>
      <c r="J46" s="213"/>
      <c r="K46" s="210"/>
      <c r="L46" s="1"/>
    </row>
    <row r="47" spans="2:12">
      <c r="B47" s="1">
        <v>27</v>
      </c>
      <c r="C47" s="67">
        <v>39.74</v>
      </c>
      <c r="D47" s="68">
        <v>39.54</v>
      </c>
      <c r="E47" s="68">
        <v>39.6</v>
      </c>
      <c r="F47" s="68">
        <v>39.43</v>
      </c>
      <c r="G47" s="68"/>
      <c r="H47" s="68">
        <v>39.880000000000003</v>
      </c>
      <c r="I47" s="209">
        <v>40.090000000000003</v>
      </c>
      <c r="J47" s="213"/>
      <c r="K47" s="210"/>
      <c r="L47" s="1"/>
    </row>
    <row r="48" spans="2:12">
      <c r="B48" s="1">
        <v>28</v>
      </c>
      <c r="C48" s="67">
        <v>39.799999999999997</v>
      </c>
      <c r="D48" s="68">
        <v>39.56</v>
      </c>
      <c r="E48" s="68">
        <v>39.729999999999997</v>
      </c>
      <c r="F48" s="68">
        <v>39.36</v>
      </c>
      <c r="G48" s="68"/>
      <c r="H48" s="68">
        <v>39.85</v>
      </c>
      <c r="I48" s="209"/>
      <c r="J48" s="213"/>
      <c r="K48" s="210"/>
      <c r="L48" s="1"/>
    </row>
    <row r="49" spans="2:12">
      <c r="B49" s="1">
        <v>29</v>
      </c>
      <c r="C49" s="67">
        <v>39.75</v>
      </c>
      <c r="D49" s="68">
        <v>39.700000000000003</v>
      </c>
      <c r="E49" s="68">
        <v>39.89</v>
      </c>
      <c r="F49" s="68">
        <v>39.44</v>
      </c>
      <c r="G49" s="68"/>
      <c r="H49" s="68">
        <v>39.97</v>
      </c>
      <c r="I49" s="209"/>
      <c r="J49" s="213"/>
      <c r="K49" s="210"/>
      <c r="L49" s="1"/>
    </row>
    <row r="50" spans="2:12">
      <c r="B50" s="1">
        <v>30</v>
      </c>
      <c r="C50" s="67">
        <v>39.6</v>
      </c>
      <c r="D50" s="68">
        <v>39.450000000000003</v>
      </c>
      <c r="E50" s="68">
        <v>39.79</v>
      </c>
      <c r="F50" s="68">
        <v>39.5</v>
      </c>
      <c r="G50" s="68"/>
      <c r="H50" s="68">
        <v>39.979999999999997</v>
      </c>
      <c r="I50" s="209"/>
      <c r="J50" s="213"/>
      <c r="K50" s="210"/>
      <c r="L50" s="1"/>
    </row>
    <row r="51" spans="2:12">
      <c r="B51" s="1">
        <v>31</v>
      </c>
      <c r="C51" s="67">
        <v>39.700000000000003</v>
      </c>
      <c r="D51" s="68">
        <v>39.53</v>
      </c>
      <c r="E51" s="68">
        <v>39.799999999999997</v>
      </c>
      <c r="F51" s="68">
        <v>39.83</v>
      </c>
      <c r="G51" s="68"/>
      <c r="H51" s="68">
        <v>40.090000000000003</v>
      </c>
      <c r="I51" s="209"/>
      <c r="J51" s="213"/>
      <c r="K51" s="210"/>
      <c r="L51" s="1"/>
    </row>
    <row r="52" spans="2:12">
      <c r="B52" s="1">
        <v>32</v>
      </c>
      <c r="C52" s="67">
        <v>39.71</v>
      </c>
      <c r="D52" s="68">
        <v>39.549999999999997</v>
      </c>
      <c r="E52" s="68">
        <v>39.79</v>
      </c>
      <c r="F52" s="68">
        <v>39.619999999999997</v>
      </c>
      <c r="G52" s="68"/>
      <c r="H52" s="68">
        <v>39.94</v>
      </c>
      <c r="I52" s="209"/>
      <c r="J52" s="213"/>
      <c r="K52" s="210"/>
      <c r="L52" s="1"/>
    </row>
    <row r="53" spans="2:12">
      <c r="B53" s="1">
        <v>33</v>
      </c>
      <c r="C53" s="67">
        <v>39.729999999999997</v>
      </c>
      <c r="D53" s="68">
        <v>39.619999999999997</v>
      </c>
      <c r="E53" s="68">
        <v>40.69</v>
      </c>
      <c r="F53" s="68">
        <v>39.549999999999997</v>
      </c>
      <c r="G53" s="68"/>
      <c r="H53" s="68">
        <v>39.869999999999997</v>
      </c>
      <c r="I53" s="209"/>
      <c r="J53" s="213"/>
      <c r="K53" s="210"/>
      <c r="L53" s="1"/>
    </row>
    <row r="54" spans="2:12">
      <c r="B54" s="1">
        <v>34</v>
      </c>
      <c r="C54" s="67">
        <v>39.799999999999997</v>
      </c>
      <c r="D54" s="68">
        <v>39.619999999999997</v>
      </c>
      <c r="E54" s="68">
        <v>39.82</v>
      </c>
      <c r="F54" s="68">
        <v>39.479999999999997</v>
      </c>
      <c r="G54" s="68"/>
      <c r="H54" s="68">
        <v>40.15</v>
      </c>
      <c r="I54" s="209"/>
      <c r="J54" s="213"/>
      <c r="K54" s="210"/>
      <c r="L54" s="1"/>
    </row>
    <row r="55" spans="2:12">
      <c r="B55" s="1">
        <v>35</v>
      </c>
      <c r="C55" s="67">
        <v>39.68</v>
      </c>
      <c r="D55" s="68">
        <v>39.61</v>
      </c>
      <c r="E55" s="68">
        <v>39.590000000000003</v>
      </c>
      <c r="F55" s="68">
        <v>39.92</v>
      </c>
      <c r="G55" s="68"/>
      <c r="H55" s="68">
        <v>40.119999999999997</v>
      </c>
      <c r="I55" s="209"/>
      <c r="J55" s="213"/>
      <c r="K55" s="210"/>
      <c r="L55" s="1"/>
    </row>
    <row r="56" spans="2:12">
      <c r="B56" s="1">
        <v>36</v>
      </c>
      <c r="C56" s="67">
        <v>39.56</v>
      </c>
      <c r="D56" s="68">
        <v>39.53</v>
      </c>
      <c r="E56" s="68">
        <v>39.5</v>
      </c>
      <c r="F56" s="68">
        <v>39.72</v>
      </c>
      <c r="G56" s="68"/>
      <c r="H56" s="68">
        <v>40.78</v>
      </c>
      <c r="I56" s="209"/>
      <c r="J56" s="213"/>
      <c r="K56" s="210"/>
      <c r="L56" s="1"/>
    </row>
    <row r="57" spans="2:12">
      <c r="B57" s="1">
        <v>37</v>
      </c>
      <c r="C57" s="67">
        <v>39.950000000000003</v>
      </c>
      <c r="D57" s="68">
        <v>39.49</v>
      </c>
      <c r="E57" s="68">
        <v>39.71</v>
      </c>
      <c r="F57" s="68">
        <v>39.75</v>
      </c>
      <c r="G57" s="68"/>
      <c r="H57" s="68">
        <v>39.9</v>
      </c>
      <c r="I57" s="209"/>
      <c r="J57" s="213"/>
      <c r="K57" s="210"/>
      <c r="L57" s="1"/>
    </row>
    <row r="58" spans="2:12">
      <c r="B58" s="1">
        <v>38</v>
      </c>
      <c r="C58" s="67">
        <v>39.799999999999997</v>
      </c>
      <c r="D58" s="68">
        <v>39.5</v>
      </c>
      <c r="E58" s="68">
        <v>39.54</v>
      </c>
      <c r="F58" s="68">
        <v>39.61</v>
      </c>
      <c r="G58" s="68"/>
      <c r="H58" s="68">
        <v>40.119999999999997</v>
      </c>
      <c r="I58" s="209"/>
      <c r="J58" s="213"/>
      <c r="K58" s="210"/>
      <c r="L58" s="1"/>
    </row>
    <row r="59" spans="2:12">
      <c r="B59" s="1">
        <v>39</v>
      </c>
      <c r="C59" s="67">
        <v>39.909999999999997</v>
      </c>
      <c r="D59" s="68">
        <v>39.68</v>
      </c>
      <c r="E59" s="68">
        <v>39.68</v>
      </c>
      <c r="F59" s="68">
        <v>39.43</v>
      </c>
      <c r="G59" s="68"/>
      <c r="H59" s="68">
        <v>40.1</v>
      </c>
      <c r="I59" s="209"/>
      <c r="J59" s="213"/>
      <c r="K59" s="210"/>
      <c r="L59" s="1"/>
    </row>
    <row r="60" spans="2:12">
      <c r="B60" s="1">
        <v>40</v>
      </c>
      <c r="C60" s="67">
        <v>40.4</v>
      </c>
      <c r="D60" s="68">
        <v>40.31</v>
      </c>
      <c r="E60" s="68">
        <v>39.54</v>
      </c>
      <c r="F60" s="68">
        <v>39.49</v>
      </c>
      <c r="G60" s="68"/>
      <c r="H60" s="68">
        <v>39.68</v>
      </c>
      <c r="I60" s="209"/>
      <c r="J60" s="213"/>
      <c r="K60" s="210"/>
      <c r="L60" s="1"/>
    </row>
    <row r="61" spans="2:12">
      <c r="B61" s="1">
        <v>41</v>
      </c>
      <c r="C61" s="67">
        <v>39.909999999999997</v>
      </c>
      <c r="D61" s="68">
        <v>39.67</v>
      </c>
      <c r="E61" s="68">
        <v>39.5</v>
      </c>
      <c r="F61" s="68">
        <v>39.5</v>
      </c>
      <c r="G61" s="68"/>
      <c r="H61" s="68">
        <v>39.909999999999997</v>
      </c>
      <c r="I61" s="209"/>
      <c r="J61" s="213"/>
      <c r="K61" s="210"/>
      <c r="L61" s="1"/>
    </row>
    <row r="62" spans="2:12">
      <c r="B62" s="1">
        <v>42</v>
      </c>
      <c r="C62" s="67">
        <v>39.96</v>
      </c>
      <c r="D62" s="68">
        <v>39.69</v>
      </c>
      <c r="E62" s="68">
        <v>39.58</v>
      </c>
      <c r="F62" s="68">
        <v>40.090000000000003</v>
      </c>
      <c r="G62" s="68"/>
      <c r="H62" s="68">
        <v>40.56</v>
      </c>
      <c r="I62" s="209"/>
      <c r="J62" s="213"/>
      <c r="K62" s="210"/>
      <c r="L62" s="1"/>
    </row>
    <row r="63" spans="2:12">
      <c r="B63" s="1">
        <v>43</v>
      </c>
      <c r="C63" s="67">
        <v>40.26</v>
      </c>
      <c r="D63" s="68">
        <v>39.68</v>
      </c>
      <c r="E63" s="68">
        <v>39.74</v>
      </c>
      <c r="F63" s="68">
        <v>39.6</v>
      </c>
      <c r="G63" s="68"/>
      <c r="H63" s="68">
        <v>39.950000000000003</v>
      </c>
      <c r="I63" s="209"/>
      <c r="J63" s="213"/>
      <c r="K63" s="210"/>
      <c r="L63" s="1"/>
    </row>
    <row r="64" spans="2:12">
      <c r="B64" s="1">
        <v>44</v>
      </c>
      <c r="C64" s="67"/>
      <c r="D64" s="68">
        <v>40.31</v>
      </c>
      <c r="E64" s="68">
        <v>39.869999999999997</v>
      </c>
      <c r="F64" s="68">
        <v>39.520000000000003</v>
      </c>
      <c r="G64" s="68"/>
      <c r="H64" s="68">
        <v>39.89</v>
      </c>
      <c r="I64" s="209"/>
      <c r="J64" s="213"/>
      <c r="K64" s="210"/>
      <c r="L64" s="1"/>
    </row>
    <row r="65" spans="2:12">
      <c r="B65" s="1">
        <v>45</v>
      </c>
      <c r="C65" s="67"/>
      <c r="D65" s="68">
        <v>39.67</v>
      </c>
      <c r="E65" s="68">
        <v>39.909999999999997</v>
      </c>
      <c r="F65" s="68">
        <v>39.58</v>
      </c>
      <c r="G65" s="68"/>
      <c r="H65" s="68">
        <v>40.01</v>
      </c>
      <c r="I65" s="209"/>
      <c r="J65" s="213"/>
      <c r="K65" s="210"/>
      <c r="L65" s="1"/>
    </row>
    <row r="66" spans="2:12">
      <c r="B66" s="1">
        <v>46</v>
      </c>
      <c r="C66" s="67"/>
      <c r="D66" s="68">
        <v>39.69</v>
      </c>
      <c r="E66" s="68">
        <v>39.56</v>
      </c>
      <c r="F66" s="68">
        <v>39.4</v>
      </c>
      <c r="G66" s="68"/>
      <c r="H66" s="68">
        <v>40.049999999999997</v>
      </c>
      <c r="I66" s="209"/>
      <c r="J66" s="213"/>
      <c r="K66" s="210"/>
      <c r="L66" s="1"/>
    </row>
    <row r="67" spans="2:12">
      <c r="B67" s="1">
        <v>47</v>
      </c>
      <c r="C67" s="67"/>
      <c r="D67" s="68">
        <v>39.68</v>
      </c>
      <c r="E67" s="68">
        <v>39.700000000000003</v>
      </c>
      <c r="F67" s="68">
        <v>39.43</v>
      </c>
      <c r="G67" s="68"/>
      <c r="H67" s="68">
        <v>40.06</v>
      </c>
      <c r="I67" s="209"/>
      <c r="J67" s="213"/>
      <c r="K67" s="210"/>
      <c r="L67" s="1"/>
    </row>
    <row r="68" spans="2:12">
      <c r="B68" s="1">
        <v>48</v>
      </c>
      <c r="C68" s="67"/>
      <c r="D68" s="68">
        <v>39.700000000000003</v>
      </c>
      <c r="E68" s="68">
        <v>39.840000000000003</v>
      </c>
      <c r="F68" s="68">
        <v>39.6</v>
      </c>
      <c r="G68" s="68"/>
      <c r="H68" s="68">
        <v>40.06</v>
      </c>
      <c r="I68" s="209"/>
      <c r="J68" s="213"/>
      <c r="K68" s="210"/>
      <c r="L68" s="1"/>
    </row>
    <row r="69" spans="2:12">
      <c r="B69" s="1">
        <v>49</v>
      </c>
      <c r="C69" s="67"/>
      <c r="D69" s="68">
        <v>39.619999999999997</v>
      </c>
      <c r="E69" s="68">
        <v>39.68</v>
      </c>
      <c r="F69" s="68">
        <v>39.51</v>
      </c>
      <c r="G69" s="68"/>
      <c r="H69" s="68">
        <v>40.049999999999997</v>
      </c>
      <c r="I69" s="209"/>
      <c r="J69" s="213"/>
      <c r="K69" s="210"/>
      <c r="L69" s="1"/>
    </row>
    <row r="70" spans="2:12">
      <c r="B70" s="1">
        <v>50</v>
      </c>
      <c r="C70" s="67"/>
      <c r="D70" s="68">
        <v>39.979999999999997</v>
      </c>
      <c r="E70" s="68">
        <v>39.619999999999997</v>
      </c>
      <c r="F70" s="68">
        <v>39.619999999999997</v>
      </c>
      <c r="G70" s="68"/>
      <c r="H70" s="68">
        <v>39.979999999999997</v>
      </c>
      <c r="I70" s="209"/>
      <c r="J70" s="213"/>
      <c r="K70" s="210"/>
      <c r="L70" s="1"/>
    </row>
    <row r="71" spans="2:12">
      <c r="B71" s="1">
        <v>51</v>
      </c>
      <c r="C71" s="67"/>
      <c r="D71" s="68"/>
      <c r="E71" s="68">
        <v>39.68</v>
      </c>
      <c r="F71" s="68">
        <v>39.39</v>
      </c>
      <c r="G71" s="68"/>
      <c r="H71" s="68">
        <v>40.020000000000003</v>
      </c>
      <c r="I71" s="209"/>
      <c r="J71" s="213"/>
      <c r="K71" s="210"/>
      <c r="L71" s="1"/>
    </row>
    <row r="72" spans="2:12">
      <c r="B72" s="1">
        <v>52</v>
      </c>
      <c r="C72" s="67"/>
      <c r="D72" s="68"/>
      <c r="E72" s="68">
        <v>39.78</v>
      </c>
      <c r="F72" s="68">
        <v>39.58</v>
      </c>
      <c r="G72" s="68"/>
      <c r="H72" s="68">
        <v>40.28</v>
      </c>
      <c r="I72" s="209"/>
      <c r="J72" s="213"/>
      <c r="K72" s="210"/>
      <c r="L72" s="1"/>
    </row>
    <row r="73" spans="2:12">
      <c r="B73" s="1">
        <v>53</v>
      </c>
      <c r="C73" s="67"/>
      <c r="D73" s="68"/>
      <c r="E73" s="68">
        <v>39.94</v>
      </c>
      <c r="F73" s="68">
        <v>39.520000000000003</v>
      </c>
      <c r="G73" s="68"/>
      <c r="H73" s="68">
        <v>40.520000000000003</v>
      </c>
      <c r="I73" s="209"/>
      <c r="J73" s="213"/>
      <c r="K73" s="210"/>
      <c r="L73" s="1"/>
    </row>
    <row r="74" spans="2:12">
      <c r="B74" s="1">
        <v>54</v>
      </c>
      <c r="C74" s="67"/>
      <c r="D74" s="68"/>
      <c r="E74" s="68">
        <v>39.729999999999997</v>
      </c>
      <c r="F74" s="68">
        <v>39.49</v>
      </c>
      <c r="G74" s="68"/>
      <c r="H74" s="68">
        <v>40.31</v>
      </c>
      <c r="I74" s="209"/>
      <c r="J74" s="213"/>
      <c r="K74" s="210"/>
      <c r="L74" s="1"/>
    </row>
    <row r="75" spans="2:12">
      <c r="B75" s="1">
        <v>55</v>
      </c>
      <c r="C75" s="67"/>
      <c r="D75" s="68"/>
      <c r="E75" s="68">
        <v>39.72</v>
      </c>
      <c r="F75" s="68">
        <v>39.409999999999997</v>
      </c>
      <c r="G75" s="68"/>
      <c r="H75" s="68">
        <v>40.11</v>
      </c>
      <c r="I75" s="209"/>
      <c r="J75" s="213"/>
      <c r="K75" s="210"/>
      <c r="L75" s="1"/>
    </row>
    <row r="76" spans="2:12">
      <c r="B76" s="1">
        <v>56</v>
      </c>
      <c r="C76" s="67"/>
      <c r="D76" s="68"/>
      <c r="E76" s="68">
        <v>39.64</v>
      </c>
      <c r="F76" s="68">
        <v>40.14</v>
      </c>
      <c r="G76" s="68"/>
      <c r="H76" s="68">
        <v>40.03</v>
      </c>
      <c r="I76" s="209"/>
      <c r="J76" s="213"/>
      <c r="K76" s="210"/>
      <c r="L76" s="1"/>
    </row>
    <row r="77" spans="2:12">
      <c r="B77" s="1">
        <v>57</v>
      </c>
      <c r="C77" s="137"/>
      <c r="D77" s="68"/>
      <c r="E77" s="68">
        <v>39.71</v>
      </c>
      <c r="F77" s="68">
        <v>39.479999999999997</v>
      </c>
      <c r="G77" s="68"/>
      <c r="H77" s="68">
        <v>39.99</v>
      </c>
      <c r="I77" s="210"/>
      <c r="J77" s="214"/>
      <c r="K77" s="210"/>
      <c r="L77" s="1"/>
    </row>
    <row r="78" spans="2:12">
      <c r="B78" s="1">
        <v>58</v>
      </c>
      <c r="C78" s="215"/>
      <c r="D78" s="209"/>
      <c r="E78" s="209">
        <v>39.950000000000003</v>
      </c>
      <c r="F78" s="209">
        <v>39.61</v>
      </c>
      <c r="G78" s="209"/>
      <c r="H78" s="209">
        <v>40.39</v>
      </c>
      <c r="I78" s="210"/>
      <c r="J78" s="214"/>
      <c r="K78" s="210"/>
      <c r="L78" s="1"/>
    </row>
    <row r="79" spans="2:12">
      <c r="B79" s="1">
        <v>59</v>
      </c>
      <c r="C79" s="215"/>
      <c r="D79" s="209"/>
      <c r="E79" s="209">
        <v>40.14</v>
      </c>
      <c r="F79" s="209">
        <v>41.93</v>
      </c>
      <c r="G79" s="209"/>
      <c r="H79" s="209"/>
      <c r="I79" s="209"/>
      <c r="J79" s="213"/>
      <c r="K79" s="209"/>
    </row>
    <row r="80" spans="2:12">
      <c r="B80" s="1">
        <v>60</v>
      </c>
      <c r="C80" s="215"/>
      <c r="D80" s="209"/>
      <c r="E80" s="209"/>
      <c r="F80" s="209">
        <v>40.200000000000003</v>
      </c>
      <c r="G80" s="209"/>
      <c r="H80" s="209"/>
      <c r="I80" s="209"/>
      <c r="J80" s="213"/>
      <c r="K80" s="209"/>
    </row>
    <row r="81" spans="2:11">
      <c r="B81" s="1">
        <v>61</v>
      </c>
      <c r="C81" s="215"/>
      <c r="D81" s="209"/>
      <c r="E81" s="209"/>
      <c r="F81" s="209">
        <v>40.33</v>
      </c>
      <c r="G81" s="209"/>
      <c r="H81" s="209"/>
      <c r="I81" s="209"/>
      <c r="J81" s="213"/>
      <c r="K81" s="209"/>
    </row>
    <row r="82" spans="2:11">
      <c r="B82" s="1">
        <v>62</v>
      </c>
      <c r="C82" s="215"/>
      <c r="D82" s="209"/>
      <c r="E82" s="209"/>
      <c r="F82" s="209"/>
      <c r="G82" s="209"/>
      <c r="H82" s="209"/>
      <c r="I82" s="209"/>
      <c r="J82" s="213"/>
      <c r="K82" s="209"/>
    </row>
    <row r="83" spans="2:11" ht="15.75" thickBot="1">
      <c r="B83" s="1">
        <v>63</v>
      </c>
      <c r="C83" s="216"/>
      <c r="D83" s="217"/>
      <c r="E83" s="217"/>
      <c r="F83" s="217"/>
      <c r="G83" s="217"/>
      <c r="H83" s="217"/>
      <c r="I83" s="217"/>
      <c r="J83" s="218"/>
      <c r="K83" s="209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P83"/>
  <sheetViews>
    <sheetView topLeftCell="A10" zoomScale="90" zoomScaleNormal="90" workbookViewId="0">
      <selection activeCell="G18" sqref="G18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109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 thickBot="1">
      <c r="A8" s="173">
        <v>1</v>
      </c>
      <c r="B8" s="333" t="s">
        <v>244</v>
      </c>
      <c r="C8" s="176" t="s">
        <v>87</v>
      </c>
      <c r="D8" s="222">
        <f>COUNTA(C21:C85)</f>
        <v>36</v>
      </c>
      <c r="E8" s="184">
        <f>COUNTA(C21:C85)</f>
        <v>36</v>
      </c>
      <c r="F8" s="230">
        <f>MIN(C21:C84)</f>
        <v>39.53</v>
      </c>
      <c r="G8" s="161">
        <f>AVERAGE(C21:C87)</f>
        <v>40.366388888888885</v>
      </c>
      <c r="H8" s="162">
        <v>0</v>
      </c>
      <c r="I8" s="189">
        <f>G8-F8</f>
        <v>0.83638888888888374</v>
      </c>
      <c r="J8" s="195">
        <v>1.6886574074074075E-2</v>
      </c>
      <c r="K8" s="202">
        <f>J8</f>
        <v>1.6886574074074075E-2</v>
      </c>
      <c r="L8" s="203">
        <f>K8</f>
        <v>1.6886574074074075E-2</v>
      </c>
      <c r="M8" s="220" t="s">
        <v>67</v>
      </c>
      <c r="N8" s="163"/>
      <c r="O8" s="160"/>
      <c r="P8" s="50"/>
    </row>
    <row r="9" spans="1:16" s="3" customFormat="1" ht="30" customHeight="1" thickBot="1">
      <c r="A9" s="174">
        <v>2</v>
      </c>
      <c r="B9" s="182" t="s">
        <v>245</v>
      </c>
      <c r="C9" s="177" t="s">
        <v>78</v>
      </c>
      <c r="D9" s="51">
        <f>COUNTA(D21:D85)+D8+1</f>
        <v>90</v>
      </c>
      <c r="E9" s="185">
        <f>COUNTA(D21:D85)+1</f>
        <v>54</v>
      </c>
      <c r="F9" s="136">
        <f>MIN(D21:D84)</f>
        <v>39.67</v>
      </c>
      <c r="G9" s="131">
        <f>AVERAGE(D21:D86)</f>
        <v>40.160000000000004</v>
      </c>
      <c r="H9" s="49">
        <v>1</v>
      </c>
      <c r="I9" s="191">
        <f>G9-F9</f>
        <v>0.49000000000000199</v>
      </c>
      <c r="J9" s="196">
        <v>4.311342592592593E-2</v>
      </c>
      <c r="K9" s="204">
        <f>J9-J8</f>
        <v>2.6226851851851855E-2</v>
      </c>
      <c r="L9" s="205">
        <f>K9</f>
        <v>2.6226851851851855E-2</v>
      </c>
      <c r="M9" s="221" t="s">
        <v>193</v>
      </c>
      <c r="N9" s="164"/>
      <c r="O9" s="341" t="s">
        <v>238</v>
      </c>
      <c r="P9" s="50"/>
    </row>
    <row r="10" spans="1:16" s="3" customFormat="1" ht="30" customHeight="1">
      <c r="A10" s="174">
        <v>3</v>
      </c>
      <c r="B10" s="182" t="s">
        <v>244</v>
      </c>
      <c r="C10" s="177" t="s">
        <v>47</v>
      </c>
      <c r="D10" s="51">
        <f>COUNTA(E21:E85)+D9+1</f>
        <v>146</v>
      </c>
      <c r="E10" s="185">
        <f>COUNTA(E21:E85)+1</f>
        <v>56</v>
      </c>
      <c r="F10" s="227">
        <f>MIN(E21:E86)</f>
        <v>39.54</v>
      </c>
      <c r="G10" s="130">
        <f>AVERAGE(E21:E87)</f>
        <v>40.001636363636358</v>
      </c>
      <c r="H10" s="49">
        <v>1</v>
      </c>
      <c r="I10" s="191">
        <f t="shared" ref="I10:I15" si="0">G10-F10</f>
        <v>0.46163636363635874</v>
      </c>
      <c r="J10" s="196">
        <v>7.0543981481481485E-2</v>
      </c>
      <c r="K10" s="204">
        <f>J10-J9</f>
        <v>2.7430555555555555E-2</v>
      </c>
      <c r="L10" s="205">
        <f>K10+L8</f>
        <v>4.431712962962963E-2</v>
      </c>
      <c r="M10" s="221" t="s">
        <v>198</v>
      </c>
      <c r="N10" s="165"/>
      <c r="O10" s="144"/>
      <c r="P10" s="50"/>
    </row>
    <row r="11" spans="1:16" s="3" customFormat="1" ht="30" customHeight="1">
      <c r="A11" s="174">
        <v>4</v>
      </c>
      <c r="B11" s="182" t="s">
        <v>245</v>
      </c>
      <c r="C11" s="177" t="s">
        <v>80</v>
      </c>
      <c r="D11" s="51">
        <f>COUNTA(F21:F85)+D10+1</f>
        <v>167</v>
      </c>
      <c r="E11" s="185">
        <f>COUNTA(F21:F85)+1</f>
        <v>21</v>
      </c>
      <c r="F11" s="192">
        <f>MIN(F21:F86)</f>
        <v>39.75</v>
      </c>
      <c r="G11" s="130">
        <f>AVERAGE(F21:F86)</f>
        <v>40.119</v>
      </c>
      <c r="H11" s="49">
        <v>1</v>
      </c>
      <c r="I11" s="191">
        <f t="shared" si="0"/>
        <v>0.36899999999999977</v>
      </c>
      <c r="J11" s="196">
        <v>8.1331018518518525E-2</v>
      </c>
      <c r="K11" s="204">
        <f>J11-J10</f>
        <v>1.0787037037037039E-2</v>
      </c>
      <c r="L11" s="205">
        <f>K11+L9</f>
        <v>3.7013888888888895E-2</v>
      </c>
      <c r="M11" s="221" t="s">
        <v>68</v>
      </c>
      <c r="N11" s="164"/>
      <c r="O11" s="128"/>
      <c r="P11" s="50"/>
    </row>
    <row r="12" spans="1:16" s="3" customFormat="1" ht="30" customHeight="1">
      <c r="A12" s="174">
        <v>5</v>
      </c>
      <c r="B12" s="335" t="s">
        <v>244</v>
      </c>
      <c r="C12" s="178" t="s">
        <v>78</v>
      </c>
      <c r="D12" s="51">
        <f>COUNTA(G21:G85)+D11+1</f>
        <v>198</v>
      </c>
      <c r="E12" s="185">
        <f>COUNTA(G21:G85)+1</f>
        <v>31</v>
      </c>
      <c r="F12" s="192">
        <f>MIN(G21:G86)</f>
        <v>39.78</v>
      </c>
      <c r="G12" s="130">
        <f>AVERAGE(G21:G886)</f>
        <v>40.25366666666666</v>
      </c>
      <c r="H12" s="49">
        <v>0</v>
      </c>
      <c r="I12" s="191">
        <f t="shared" si="0"/>
        <v>0.47366666666665935</v>
      </c>
      <c r="J12" s="196">
        <v>9.6898148148148164E-2</v>
      </c>
      <c r="K12" s="204">
        <f>J12-J11</f>
        <v>1.5567129629629639E-2</v>
      </c>
      <c r="L12" s="205">
        <f t="shared" ref="L12:L15" si="1">K12+L10</f>
        <v>5.9884259259259269E-2</v>
      </c>
      <c r="M12" s="221" t="s">
        <v>204</v>
      </c>
      <c r="N12" s="164"/>
      <c r="O12" s="129"/>
    </row>
    <row r="13" spans="1:16" s="3" customFormat="1" ht="30" customHeight="1" thickBot="1">
      <c r="A13" s="174">
        <v>6</v>
      </c>
      <c r="B13" s="335" t="s">
        <v>245</v>
      </c>
      <c r="C13" s="178" t="s">
        <v>80</v>
      </c>
      <c r="D13" s="51">
        <f>COUNTA(H21:H85)+D12+1</f>
        <v>255</v>
      </c>
      <c r="E13" s="185">
        <f>COUNTA(H21:H85)+1</f>
        <v>57</v>
      </c>
      <c r="F13" s="226">
        <f>MIN(H21:H86)</f>
        <v>39.71</v>
      </c>
      <c r="G13" s="130">
        <f>AVERAGE(H21:H86)</f>
        <v>39.982500000000002</v>
      </c>
      <c r="H13" s="49">
        <v>6</v>
      </c>
      <c r="I13" s="191">
        <f>G13-F13</f>
        <v>0.27250000000000085</v>
      </c>
      <c r="J13" s="196">
        <v>0.124375</v>
      </c>
      <c r="K13" s="204">
        <f t="shared" ref="K13:K15" si="2">J13-J12</f>
        <v>2.7476851851851836E-2</v>
      </c>
      <c r="L13" s="205">
        <f t="shared" si="1"/>
        <v>6.4490740740740737E-2</v>
      </c>
      <c r="M13" s="221" t="s">
        <v>211</v>
      </c>
      <c r="N13" s="164"/>
      <c r="O13" s="129"/>
    </row>
    <row r="14" spans="1:16" s="3" customFormat="1" ht="30" customHeight="1" thickBot="1">
      <c r="A14" s="174">
        <v>7</v>
      </c>
      <c r="B14" s="335" t="s">
        <v>244</v>
      </c>
      <c r="C14" s="178" t="s">
        <v>82</v>
      </c>
      <c r="D14" s="51">
        <f>COUNTA(I21:I85)+D13+1</f>
        <v>297</v>
      </c>
      <c r="E14" s="185">
        <f>COUNTA(I21:I85)+1</f>
        <v>42</v>
      </c>
      <c r="F14" s="135">
        <f>MIN(I21:I86)</f>
        <v>39.51</v>
      </c>
      <c r="G14" s="130">
        <f>AVERAGE(I21:I86)</f>
        <v>39.920975609756091</v>
      </c>
      <c r="H14" s="49">
        <v>3</v>
      </c>
      <c r="I14" s="191">
        <f t="shared" si="0"/>
        <v>0.41097560975609326</v>
      </c>
      <c r="J14" s="196">
        <v>0.14489583333333333</v>
      </c>
      <c r="K14" s="204">
        <f t="shared" si="2"/>
        <v>2.0520833333333335E-2</v>
      </c>
      <c r="L14" s="206">
        <f t="shared" si="1"/>
        <v>8.0405092592592597E-2</v>
      </c>
      <c r="M14" s="221" t="s">
        <v>221</v>
      </c>
      <c r="N14" s="165" t="s">
        <v>248</v>
      </c>
      <c r="O14" s="342" t="s">
        <v>249</v>
      </c>
    </row>
    <row r="15" spans="1:16" s="3" customFormat="1" ht="30" customHeight="1" thickBot="1">
      <c r="A15" s="175" t="s">
        <v>37</v>
      </c>
      <c r="B15" s="334" t="s">
        <v>245</v>
      </c>
      <c r="C15" s="179" t="s">
        <v>81</v>
      </c>
      <c r="D15" s="223">
        <f>COUNTA(J21:J85)+D14+1</f>
        <v>342</v>
      </c>
      <c r="E15" s="186">
        <f>COUNTA(J21:J85)+1</f>
        <v>45</v>
      </c>
      <c r="F15" s="345">
        <f>MIN(J21:J86)</f>
        <v>39.869999999999997</v>
      </c>
      <c r="G15" s="166">
        <f>AVERAGE(J21:J86)</f>
        <v>40.162272727272743</v>
      </c>
      <c r="H15" s="167">
        <v>10</v>
      </c>
      <c r="I15" s="194">
        <f t="shared" si="0"/>
        <v>0.29227272727274567</v>
      </c>
      <c r="J15" s="197" t="str">
        <f>'Общие результаты'!G6</f>
        <v>4:00:04</v>
      </c>
      <c r="K15" s="207">
        <f t="shared" si="2"/>
        <v>2.1817129629629645E-2</v>
      </c>
      <c r="L15" s="208">
        <f t="shared" si="1"/>
        <v>8.6307870370370382E-2</v>
      </c>
      <c r="M15" s="199"/>
      <c r="N15" s="168"/>
      <c r="O15" s="129"/>
    </row>
    <row r="16" spans="1:16" s="3" customFormat="1" ht="30" customHeight="1">
      <c r="A16" s="139"/>
      <c r="B16" s="140"/>
      <c r="C16" s="141"/>
      <c r="D16" s="141"/>
      <c r="E16" s="141"/>
      <c r="F16" s="72">
        <f>AVERAGE(F8,F10,F12,F14)</f>
        <v>39.589999999999996</v>
      </c>
      <c r="G16" s="84">
        <f>AVERAGE(G8,G10,G12,G14)</f>
        <v>40.135666882236997</v>
      </c>
      <c r="H16" s="142" t="s">
        <v>246</v>
      </c>
      <c r="I16" s="85">
        <f>AVERAGE(I8,I10,I12,I14)</f>
        <v>0.54566688223699877</v>
      </c>
      <c r="J16" s="141"/>
      <c r="K16" s="141"/>
      <c r="L16" s="141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AVERAGE(F9,F11,F13,F15)</f>
        <v>39.75</v>
      </c>
      <c r="G17" s="57">
        <f>AVERAGE(G9,G11,G13,G15)</f>
        <v>40.105943181818184</v>
      </c>
      <c r="H17" s="143" t="s">
        <v>247</v>
      </c>
      <c r="I17" s="58">
        <f>AVERAGE(I9,I11,I13,I15)</f>
        <v>0.35594318181818707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39.67</v>
      </c>
      <c r="G18" s="61">
        <f>AVERAGE(C21:J87)</f>
        <v>40.103492537313457</v>
      </c>
      <c r="H18" s="62"/>
      <c r="I18" s="63">
        <f>AVERAGE(I8:I15)</f>
        <v>0.45080503202759292</v>
      </c>
      <c r="J18" s="55"/>
      <c r="K18" s="55"/>
      <c r="L18" s="55"/>
      <c r="M18" s="59"/>
      <c r="N18" s="59"/>
    </row>
    <row r="20" spans="1:14" ht="15.75" thickBot="1">
      <c r="C20" s="64" t="str">
        <f>B8</f>
        <v>Медведева Даша</v>
      </c>
      <c r="D20" s="64" t="str">
        <f>B9</f>
        <v>Юрченко Вова</v>
      </c>
      <c r="E20" s="18" t="str">
        <f>B10</f>
        <v>Медведева Даша</v>
      </c>
      <c r="F20" s="18" t="str">
        <f>B11</f>
        <v>Юрченко Вова</v>
      </c>
      <c r="G20" s="18" t="str">
        <f>B12</f>
        <v>Медведева Даша</v>
      </c>
      <c r="H20" s="18" t="str">
        <f>B13</f>
        <v>Юрченко Вова</v>
      </c>
      <c r="I20" s="18" t="str">
        <f>B14</f>
        <v>Медведева Даша</v>
      </c>
      <c r="J20" s="18" t="str">
        <f>B15</f>
        <v>Юрченко Вова</v>
      </c>
    </row>
    <row r="21" spans="1:14">
      <c r="B21" s="1">
        <v>1</v>
      </c>
      <c r="C21" s="65">
        <v>42.88</v>
      </c>
      <c r="D21" s="66">
        <v>40.26</v>
      </c>
      <c r="E21" s="66">
        <v>40.200000000000003</v>
      </c>
      <c r="F21" s="66">
        <v>40.35</v>
      </c>
      <c r="G21" s="66">
        <v>40.380000000000003</v>
      </c>
      <c r="H21" s="66">
        <v>39.99</v>
      </c>
      <c r="I21" s="211">
        <v>40.28</v>
      </c>
      <c r="J21" s="212">
        <v>40.340000000000003</v>
      </c>
      <c r="K21" s="209"/>
      <c r="M21" s="2"/>
      <c r="N21" s="2"/>
    </row>
    <row r="22" spans="1:14">
      <c r="B22" s="1">
        <v>2</v>
      </c>
      <c r="C22" s="67">
        <v>41.6</v>
      </c>
      <c r="D22" s="68">
        <v>40.32</v>
      </c>
      <c r="E22" s="68">
        <v>40.07</v>
      </c>
      <c r="F22" s="68">
        <v>40.130000000000003</v>
      </c>
      <c r="G22" s="68">
        <v>40.32</v>
      </c>
      <c r="H22" s="68">
        <v>39.86</v>
      </c>
      <c r="I22" s="209">
        <v>40.24</v>
      </c>
      <c r="J22" s="213">
        <v>40.29</v>
      </c>
      <c r="K22" s="209"/>
      <c r="M22" s="3"/>
      <c r="N22" s="3"/>
    </row>
    <row r="23" spans="1:14">
      <c r="B23" s="1">
        <v>3</v>
      </c>
      <c r="C23" s="67">
        <v>42.23</v>
      </c>
      <c r="D23" s="68">
        <v>39.840000000000003</v>
      </c>
      <c r="E23" s="68">
        <v>40.380000000000003</v>
      </c>
      <c r="F23" s="68">
        <v>40.21</v>
      </c>
      <c r="G23" s="68">
        <v>40.1</v>
      </c>
      <c r="H23" s="68">
        <v>39.97</v>
      </c>
      <c r="I23" s="209">
        <v>40.04</v>
      </c>
      <c r="J23" s="213">
        <v>40.1</v>
      </c>
      <c r="K23" s="209"/>
      <c r="M23" s="3"/>
      <c r="N23" s="3"/>
    </row>
    <row r="24" spans="1:14">
      <c r="B24" s="1">
        <v>4</v>
      </c>
      <c r="C24" s="67">
        <v>40.76</v>
      </c>
      <c r="D24" s="68">
        <v>40.159999999999997</v>
      </c>
      <c r="E24" s="68">
        <v>39.99</v>
      </c>
      <c r="F24" s="68">
        <v>40.1</v>
      </c>
      <c r="G24" s="68">
        <v>40.119999999999997</v>
      </c>
      <c r="H24" s="68">
        <v>40.93</v>
      </c>
      <c r="I24" s="209">
        <v>40.130000000000003</v>
      </c>
      <c r="J24" s="213">
        <v>39.979999999999997</v>
      </c>
      <c r="K24" s="209"/>
      <c r="M24" s="3"/>
      <c r="N24" s="3"/>
    </row>
    <row r="25" spans="1:14">
      <c r="B25" s="1">
        <v>5</v>
      </c>
      <c r="C25" s="67">
        <v>40.79</v>
      </c>
      <c r="D25" s="68">
        <v>40.9</v>
      </c>
      <c r="E25" s="68">
        <v>40.07</v>
      </c>
      <c r="F25" s="68">
        <v>39.909999999999997</v>
      </c>
      <c r="G25" s="68">
        <v>40.200000000000003</v>
      </c>
      <c r="H25" s="68">
        <v>39.869999999999997</v>
      </c>
      <c r="I25" s="209">
        <v>40.01</v>
      </c>
      <c r="J25" s="213">
        <v>39.99</v>
      </c>
      <c r="K25" s="209"/>
    </row>
    <row r="26" spans="1:14">
      <c r="B26" s="1">
        <v>6</v>
      </c>
      <c r="C26" s="67">
        <v>41.55</v>
      </c>
      <c r="D26" s="68">
        <v>40.99</v>
      </c>
      <c r="E26" s="68">
        <v>40.340000000000003</v>
      </c>
      <c r="F26" s="68">
        <v>40.020000000000003</v>
      </c>
      <c r="G26" s="68">
        <v>40.520000000000003</v>
      </c>
      <c r="H26" s="68">
        <v>39.93</v>
      </c>
      <c r="I26" s="209">
        <v>40.1</v>
      </c>
      <c r="J26" s="213">
        <v>39.92</v>
      </c>
      <c r="K26" s="209"/>
    </row>
    <row r="27" spans="1:14">
      <c r="B27" s="1">
        <v>7</v>
      </c>
      <c r="C27" s="67">
        <v>40.43</v>
      </c>
      <c r="D27" s="68">
        <v>40.119999999999997</v>
      </c>
      <c r="E27" s="68">
        <v>40.75</v>
      </c>
      <c r="F27" s="68">
        <v>40.01</v>
      </c>
      <c r="G27" s="68">
        <v>40.270000000000003</v>
      </c>
      <c r="H27" s="68">
        <v>40.15</v>
      </c>
      <c r="I27" s="209">
        <v>40.04</v>
      </c>
      <c r="J27" s="213">
        <v>40.1</v>
      </c>
      <c r="K27" s="209"/>
    </row>
    <row r="28" spans="1:14">
      <c r="B28" s="1">
        <v>8</v>
      </c>
      <c r="C28" s="67">
        <v>40.25</v>
      </c>
      <c r="D28" s="68">
        <v>39.979999999999997</v>
      </c>
      <c r="E28" s="68">
        <v>39.99</v>
      </c>
      <c r="F28" s="68">
        <v>39.75</v>
      </c>
      <c r="G28" s="68">
        <v>40.380000000000003</v>
      </c>
      <c r="H28" s="68">
        <v>39.76</v>
      </c>
      <c r="I28" s="209">
        <v>39.97</v>
      </c>
      <c r="J28" s="213">
        <v>40.33</v>
      </c>
      <c r="K28" s="209"/>
    </row>
    <row r="29" spans="1:14">
      <c r="B29" s="1">
        <v>9</v>
      </c>
      <c r="C29" s="83">
        <v>40.04</v>
      </c>
      <c r="D29" s="68">
        <v>40.11</v>
      </c>
      <c r="E29" s="68">
        <v>40.07</v>
      </c>
      <c r="F29" s="68">
        <v>39.85</v>
      </c>
      <c r="G29" s="68">
        <v>40.07</v>
      </c>
      <c r="H29" s="68">
        <v>40.04</v>
      </c>
      <c r="I29" s="209">
        <v>39.69</v>
      </c>
      <c r="J29" s="213">
        <v>40.130000000000003</v>
      </c>
      <c r="K29" s="209"/>
    </row>
    <row r="30" spans="1:14">
      <c r="B30" s="1">
        <v>10</v>
      </c>
      <c r="C30" s="67">
        <v>40.06</v>
      </c>
      <c r="D30" s="68">
        <v>40.28</v>
      </c>
      <c r="E30" s="68">
        <v>40.01</v>
      </c>
      <c r="F30" s="68">
        <v>39.97</v>
      </c>
      <c r="G30" s="68">
        <v>39.78</v>
      </c>
      <c r="H30" s="68">
        <v>41.22</v>
      </c>
      <c r="I30" s="209">
        <v>40.04</v>
      </c>
      <c r="J30" s="213">
        <v>40.119999999999997</v>
      </c>
      <c r="K30" s="209"/>
    </row>
    <row r="31" spans="1:14">
      <c r="B31" s="1">
        <v>11</v>
      </c>
      <c r="C31" s="67">
        <v>39.83</v>
      </c>
      <c r="D31" s="68">
        <v>40.33</v>
      </c>
      <c r="E31" s="68">
        <v>40.36</v>
      </c>
      <c r="F31" s="68">
        <v>40</v>
      </c>
      <c r="G31" s="68">
        <v>40.53</v>
      </c>
      <c r="H31" s="68">
        <v>39.81</v>
      </c>
      <c r="I31" s="209">
        <v>41.14</v>
      </c>
      <c r="J31" s="213">
        <v>40.03</v>
      </c>
      <c r="K31" s="209"/>
    </row>
    <row r="32" spans="1:14">
      <c r="B32" s="1">
        <v>12</v>
      </c>
      <c r="C32" s="67">
        <v>39.53</v>
      </c>
      <c r="D32" s="68">
        <v>39.880000000000003</v>
      </c>
      <c r="E32" s="68">
        <v>39.880000000000003</v>
      </c>
      <c r="F32" s="68">
        <v>39.799999999999997</v>
      </c>
      <c r="G32" s="68">
        <v>40.19</v>
      </c>
      <c r="H32" s="68">
        <v>39.82</v>
      </c>
      <c r="I32" s="209">
        <v>39.82</v>
      </c>
      <c r="J32" s="213">
        <v>40.159999999999997</v>
      </c>
      <c r="K32" s="209"/>
    </row>
    <row r="33" spans="2:12">
      <c r="B33" s="1">
        <v>13</v>
      </c>
      <c r="C33" s="67">
        <v>41.81</v>
      </c>
      <c r="D33" s="68">
        <v>39.99</v>
      </c>
      <c r="E33" s="68">
        <v>39.85</v>
      </c>
      <c r="F33" s="68">
        <v>40.22</v>
      </c>
      <c r="G33" s="68">
        <v>40.340000000000003</v>
      </c>
      <c r="H33" s="68">
        <v>39.74</v>
      </c>
      <c r="I33" s="209">
        <v>40.18</v>
      </c>
      <c r="J33" s="213">
        <v>39.979999999999997</v>
      </c>
      <c r="K33" s="210"/>
      <c r="L33" s="1"/>
    </row>
    <row r="34" spans="2:12">
      <c r="B34" s="1">
        <v>14</v>
      </c>
      <c r="C34" s="71">
        <v>39.83</v>
      </c>
      <c r="D34" s="68">
        <v>40.08</v>
      </c>
      <c r="E34" s="68">
        <v>39.65</v>
      </c>
      <c r="F34" s="68">
        <v>40.58</v>
      </c>
      <c r="G34" s="68">
        <v>40.25</v>
      </c>
      <c r="H34" s="68">
        <v>39.869999999999997</v>
      </c>
      <c r="I34" s="209">
        <v>39.880000000000003</v>
      </c>
      <c r="J34" s="213">
        <v>40.03</v>
      </c>
      <c r="K34" s="210"/>
      <c r="L34" s="1"/>
    </row>
    <row r="35" spans="2:12">
      <c r="B35" s="1">
        <v>15</v>
      </c>
      <c r="C35" s="67">
        <v>39.85</v>
      </c>
      <c r="D35" s="68">
        <v>40.18</v>
      </c>
      <c r="E35" s="68">
        <v>40.14</v>
      </c>
      <c r="F35" s="68">
        <v>40.68</v>
      </c>
      <c r="G35" s="68">
        <v>40.53</v>
      </c>
      <c r="H35" s="68">
        <v>40.06</v>
      </c>
      <c r="I35" s="209">
        <v>39.64</v>
      </c>
      <c r="J35" s="213">
        <v>40.450000000000003</v>
      </c>
      <c r="K35" s="210"/>
      <c r="L35" s="1"/>
    </row>
    <row r="36" spans="2:12">
      <c r="B36" s="1">
        <v>16</v>
      </c>
      <c r="C36" s="67">
        <v>39.81</v>
      </c>
      <c r="D36" s="89">
        <v>40.04</v>
      </c>
      <c r="E36" s="68">
        <v>39.950000000000003</v>
      </c>
      <c r="F36" s="68">
        <v>40.21</v>
      </c>
      <c r="G36" s="68">
        <v>40.26</v>
      </c>
      <c r="H36" s="68">
        <v>40.1</v>
      </c>
      <c r="I36" s="209">
        <v>40.270000000000003</v>
      </c>
      <c r="J36" s="213">
        <v>40.11</v>
      </c>
      <c r="K36" s="210"/>
      <c r="L36" s="1"/>
    </row>
    <row r="37" spans="2:12">
      <c r="B37" s="1">
        <v>17</v>
      </c>
      <c r="C37" s="67">
        <v>39.950000000000003</v>
      </c>
      <c r="D37" s="68">
        <v>40.1</v>
      </c>
      <c r="E37" s="68">
        <v>39.81</v>
      </c>
      <c r="F37" s="68">
        <v>40.17</v>
      </c>
      <c r="G37" s="68">
        <v>40.32</v>
      </c>
      <c r="H37" s="68">
        <v>40.049999999999997</v>
      </c>
      <c r="I37" s="209">
        <v>39.81</v>
      </c>
      <c r="J37" s="213">
        <v>40.340000000000003</v>
      </c>
      <c r="K37" s="210"/>
      <c r="L37" s="1"/>
    </row>
    <row r="38" spans="2:12">
      <c r="B38" s="1">
        <v>18</v>
      </c>
      <c r="C38" s="67">
        <v>39.64</v>
      </c>
      <c r="D38" s="68">
        <v>39.94</v>
      </c>
      <c r="E38" s="68">
        <v>39.85</v>
      </c>
      <c r="F38" s="68">
        <v>40.24</v>
      </c>
      <c r="G38" s="68">
        <v>40.119999999999997</v>
      </c>
      <c r="H38" s="68">
        <v>39.92</v>
      </c>
      <c r="I38" s="209">
        <v>39.909999999999997</v>
      </c>
      <c r="J38" s="213">
        <v>40.450000000000003</v>
      </c>
      <c r="K38" s="210"/>
      <c r="L38" s="1"/>
    </row>
    <row r="39" spans="2:12">
      <c r="B39" s="1">
        <v>19</v>
      </c>
      <c r="C39" s="67">
        <v>39.99</v>
      </c>
      <c r="D39" s="68">
        <v>40.51</v>
      </c>
      <c r="E39" s="68">
        <v>39.96</v>
      </c>
      <c r="F39" s="68">
        <v>39.92</v>
      </c>
      <c r="G39" s="68">
        <v>40.17</v>
      </c>
      <c r="H39" s="68">
        <v>39.82</v>
      </c>
      <c r="I39" s="209">
        <v>40.049999999999997</v>
      </c>
      <c r="J39" s="213">
        <v>40.200000000000003</v>
      </c>
      <c r="K39" s="210"/>
      <c r="L39" s="1"/>
    </row>
    <row r="40" spans="2:12">
      <c r="B40" s="1">
        <v>20</v>
      </c>
      <c r="C40" s="67">
        <v>39.96</v>
      </c>
      <c r="D40" s="68">
        <v>40.36</v>
      </c>
      <c r="E40" s="68">
        <v>39.68</v>
      </c>
      <c r="F40" s="68">
        <v>40.26</v>
      </c>
      <c r="G40" s="68">
        <v>41.11</v>
      </c>
      <c r="H40" s="68">
        <v>39.93</v>
      </c>
      <c r="I40" s="209">
        <v>39.71</v>
      </c>
      <c r="J40" s="213">
        <v>39.93</v>
      </c>
      <c r="K40" s="210"/>
      <c r="L40" s="1"/>
    </row>
    <row r="41" spans="2:12">
      <c r="B41" s="1">
        <v>21</v>
      </c>
      <c r="C41" s="67">
        <v>40.04</v>
      </c>
      <c r="D41" s="68">
        <v>40.85</v>
      </c>
      <c r="E41" s="68">
        <v>39.880000000000003</v>
      </c>
      <c r="F41" s="68"/>
      <c r="G41" s="68">
        <v>40.08</v>
      </c>
      <c r="H41" s="68">
        <v>39.840000000000003</v>
      </c>
      <c r="I41" s="209">
        <v>39.57</v>
      </c>
      <c r="J41" s="213">
        <v>39.93</v>
      </c>
      <c r="K41" s="210"/>
      <c r="L41" s="1"/>
    </row>
    <row r="42" spans="2:12">
      <c r="B42" s="1">
        <v>22</v>
      </c>
      <c r="C42" s="67">
        <v>39.799999999999997</v>
      </c>
      <c r="D42" s="68">
        <v>40.340000000000003</v>
      </c>
      <c r="E42" s="68">
        <v>39.69</v>
      </c>
      <c r="F42" s="68"/>
      <c r="G42" s="68">
        <v>40.119999999999997</v>
      </c>
      <c r="H42" s="68">
        <v>39.729999999999997</v>
      </c>
      <c r="I42" s="209">
        <v>40.130000000000003</v>
      </c>
      <c r="J42" s="213">
        <v>40.020000000000003</v>
      </c>
      <c r="K42" s="210"/>
      <c r="L42" s="1"/>
    </row>
    <row r="43" spans="2:12">
      <c r="B43" s="1">
        <v>23</v>
      </c>
      <c r="C43" s="67">
        <v>40.97</v>
      </c>
      <c r="D43" s="68">
        <v>40.06</v>
      </c>
      <c r="E43" s="68">
        <v>39.92</v>
      </c>
      <c r="F43" s="68"/>
      <c r="G43" s="68">
        <v>40.26</v>
      </c>
      <c r="H43" s="68">
        <v>40.020000000000003</v>
      </c>
      <c r="I43" s="209">
        <v>39.82</v>
      </c>
      <c r="J43" s="213">
        <v>40.020000000000003</v>
      </c>
      <c r="K43" s="210"/>
      <c r="L43" s="1"/>
    </row>
    <row r="44" spans="2:12">
      <c r="B44" s="1">
        <v>24</v>
      </c>
      <c r="C44" s="67">
        <v>39.909999999999997</v>
      </c>
      <c r="D44" s="68">
        <v>40.08</v>
      </c>
      <c r="E44" s="68">
        <v>39.78</v>
      </c>
      <c r="F44" s="68"/>
      <c r="G44" s="68">
        <v>40.25</v>
      </c>
      <c r="H44" s="68">
        <v>39.840000000000003</v>
      </c>
      <c r="I44" s="209">
        <v>39.67</v>
      </c>
      <c r="J44" s="213">
        <v>40.01</v>
      </c>
      <c r="K44" s="210"/>
      <c r="L44" s="1"/>
    </row>
    <row r="45" spans="2:12">
      <c r="B45" s="1">
        <v>25</v>
      </c>
      <c r="C45" s="67">
        <v>39.89</v>
      </c>
      <c r="D45" s="68">
        <v>39.97</v>
      </c>
      <c r="E45" s="68">
        <v>40.06</v>
      </c>
      <c r="F45" s="68"/>
      <c r="G45" s="68">
        <v>39.89</v>
      </c>
      <c r="H45" s="68">
        <v>39.729999999999997</v>
      </c>
      <c r="I45" s="209">
        <v>39.83</v>
      </c>
      <c r="J45" s="213">
        <v>39.92</v>
      </c>
      <c r="K45" s="210"/>
      <c r="L45" s="1"/>
    </row>
    <row r="46" spans="2:12">
      <c r="B46" s="1">
        <v>26</v>
      </c>
      <c r="C46" s="67">
        <v>39.840000000000003</v>
      </c>
      <c r="D46" s="68">
        <v>40.39</v>
      </c>
      <c r="E46" s="68">
        <v>40.36</v>
      </c>
      <c r="F46" s="68"/>
      <c r="G46" s="68">
        <v>39.93</v>
      </c>
      <c r="H46" s="68">
        <v>39.9</v>
      </c>
      <c r="I46" s="209">
        <v>39.79</v>
      </c>
      <c r="J46" s="213">
        <v>40.270000000000003</v>
      </c>
      <c r="K46" s="210"/>
      <c r="L46" s="1"/>
    </row>
    <row r="47" spans="2:12">
      <c r="B47" s="1">
        <v>27</v>
      </c>
      <c r="C47" s="67">
        <v>40.08</v>
      </c>
      <c r="D47" s="68">
        <v>40.409999999999997</v>
      </c>
      <c r="E47" s="68">
        <v>39.729999999999997</v>
      </c>
      <c r="F47" s="68"/>
      <c r="G47" s="68">
        <v>39.93</v>
      </c>
      <c r="H47" s="68">
        <v>39.71</v>
      </c>
      <c r="I47" s="209">
        <v>39.72</v>
      </c>
      <c r="J47" s="213">
        <v>39.880000000000003</v>
      </c>
      <c r="K47" s="210"/>
      <c r="L47" s="1"/>
    </row>
    <row r="48" spans="2:12">
      <c r="B48" s="1">
        <v>28</v>
      </c>
      <c r="C48" s="67">
        <v>40.1</v>
      </c>
      <c r="D48" s="68">
        <v>40.11</v>
      </c>
      <c r="E48" s="68">
        <v>39.93</v>
      </c>
      <c r="F48" s="68"/>
      <c r="G48" s="68">
        <v>40.33</v>
      </c>
      <c r="H48" s="68">
        <v>39.9</v>
      </c>
      <c r="I48" s="209">
        <v>39.79</v>
      </c>
      <c r="J48" s="213">
        <v>40.090000000000003</v>
      </c>
      <c r="K48" s="210"/>
      <c r="L48" s="1"/>
    </row>
    <row r="49" spans="2:12">
      <c r="B49" s="1">
        <v>29</v>
      </c>
      <c r="C49" s="67">
        <v>40.03</v>
      </c>
      <c r="D49" s="68">
        <v>40.03</v>
      </c>
      <c r="E49" s="68">
        <v>40.11</v>
      </c>
      <c r="F49" s="68"/>
      <c r="G49" s="68">
        <v>40.33</v>
      </c>
      <c r="H49" s="68">
        <v>40.04</v>
      </c>
      <c r="I49" s="209">
        <v>39.869999999999997</v>
      </c>
      <c r="J49" s="213">
        <v>40.909999999999997</v>
      </c>
      <c r="K49" s="210"/>
      <c r="L49" s="1"/>
    </row>
    <row r="50" spans="2:12">
      <c r="B50" s="1">
        <v>30</v>
      </c>
      <c r="C50" s="67">
        <v>39.86</v>
      </c>
      <c r="D50" s="68">
        <v>40.03</v>
      </c>
      <c r="E50" s="68">
        <v>39.74</v>
      </c>
      <c r="F50" s="68"/>
      <c r="G50" s="68">
        <v>40.53</v>
      </c>
      <c r="H50" s="68">
        <v>39.93</v>
      </c>
      <c r="I50" s="209">
        <v>39.880000000000003</v>
      </c>
      <c r="J50" s="213">
        <v>40.18</v>
      </c>
      <c r="K50" s="210"/>
      <c r="L50" s="1"/>
    </row>
    <row r="51" spans="2:12">
      <c r="B51" s="1">
        <v>31</v>
      </c>
      <c r="C51" s="67">
        <v>40.76</v>
      </c>
      <c r="D51" s="68">
        <v>40.049999999999997</v>
      </c>
      <c r="E51" s="68">
        <v>39.86</v>
      </c>
      <c r="F51" s="68"/>
      <c r="G51" s="68"/>
      <c r="H51" s="68">
        <v>39.799999999999997</v>
      </c>
      <c r="I51" s="209">
        <v>39.770000000000003</v>
      </c>
      <c r="J51" s="213">
        <v>39.880000000000003</v>
      </c>
      <c r="K51" s="210"/>
      <c r="L51" s="1"/>
    </row>
    <row r="52" spans="2:12">
      <c r="B52" s="1">
        <v>32</v>
      </c>
      <c r="C52" s="67">
        <v>40.04</v>
      </c>
      <c r="D52" s="68">
        <v>39.93</v>
      </c>
      <c r="E52" s="68">
        <v>40.229999999999997</v>
      </c>
      <c r="F52" s="68"/>
      <c r="G52" s="68"/>
      <c r="H52" s="68">
        <v>40.229999999999997</v>
      </c>
      <c r="I52" s="209">
        <v>40.9</v>
      </c>
      <c r="J52" s="213">
        <v>39.909999999999997</v>
      </c>
      <c r="K52" s="210"/>
      <c r="L52" s="1"/>
    </row>
    <row r="53" spans="2:12">
      <c r="B53" s="1">
        <v>33</v>
      </c>
      <c r="C53" s="67">
        <v>39.99</v>
      </c>
      <c r="D53" s="68">
        <v>39.92</v>
      </c>
      <c r="E53" s="68">
        <v>40.119999999999997</v>
      </c>
      <c r="F53" s="68"/>
      <c r="G53" s="68"/>
      <c r="H53" s="68">
        <v>39.94</v>
      </c>
      <c r="I53" s="209">
        <v>39.58</v>
      </c>
      <c r="J53" s="213">
        <v>39.869999999999997</v>
      </c>
      <c r="K53" s="210"/>
      <c r="L53" s="1"/>
    </row>
    <row r="54" spans="2:12">
      <c r="B54" s="1">
        <v>34</v>
      </c>
      <c r="C54" s="67">
        <v>40.159999999999997</v>
      </c>
      <c r="D54" s="68">
        <v>39.950000000000003</v>
      </c>
      <c r="E54" s="68">
        <v>39.869999999999997</v>
      </c>
      <c r="F54" s="68"/>
      <c r="G54" s="68"/>
      <c r="H54" s="68">
        <v>40.18</v>
      </c>
      <c r="I54" s="209">
        <v>39.700000000000003</v>
      </c>
      <c r="J54" s="213">
        <v>39.96</v>
      </c>
      <c r="K54" s="210"/>
      <c r="L54" s="1"/>
    </row>
    <row r="55" spans="2:12">
      <c r="B55" s="1">
        <v>35</v>
      </c>
      <c r="C55" s="67">
        <v>40.44</v>
      </c>
      <c r="D55" s="68">
        <v>39.93</v>
      </c>
      <c r="E55" s="68">
        <v>39.96</v>
      </c>
      <c r="F55" s="68"/>
      <c r="G55" s="68"/>
      <c r="H55" s="68">
        <v>39.81</v>
      </c>
      <c r="I55" s="209">
        <v>39.619999999999997</v>
      </c>
      <c r="J55" s="213">
        <v>39.93</v>
      </c>
      <c r="K55" s="210"/>
      <c r="L55" s="1"/>
    </row>
    <row r="56" spans="2:12">
      <c r="B56" s="1">
        <v>36</v>
      </c>
      <c r="C56" s="67">
        <v>40.49</v>
      </c>
      <c r="D56" s="68">
        <v>39.89</v>
      </c>
      <c r="E56" s="68">
        <v>40.15</v>
      </c>
      <c r="F56" s="68"/>
      <c r="G56" s="68"/>
      <c r="H56" s="68">
        <v>39.880000000000003</v>
      </c>
      <c r="I56" s="209">
        <v>39.71</v>
      </c>
      <c r="J56" s="213">
        <v>39.93</v>
      </c>
      <c r="K56" s="210"/>
      <c r="L56" s="1"/>
    </row>
    <row r="57" spans="2:12">
      <c r="B57" s="1">
        <v>37</v>
      </c>
      <c r="C57" s="67"/>
      <c r="D57" s="68">
        <v>39.67</v>
      </c>
      <c r="E57" s="68">
        <v>39.799999999999997</v>
      </c>
      <c r="F57" s="68"/>
      <c r="G57" s="68"/>
      <c r="H57" s="68">
        <v>40.049999999999997</v>
      </c>
      <c r="I57" s="209">
        <v>39.619999999999997</v>
      </c>
      <c r="J57" s="213">
        <v>40.04</v>
      </c>
      <c r="K57" s="210"/>
      <c r="L57" s="1"/>
    </row>
    <row r="58" spans="2:12">
      <c r="B58" s="1">
        <v>38</v>
      </c>
      <c r="C58" s="67"/>
      <c r="D58" s="68">
        <v>40.590000000000003</v>
      </c>
      <c r="E58" s="68">
        <v>39.96</v>
      </c>
      <c r="F58" s="68"/>
      <c r="G58" s="68"/>
      <c r="H58" s="68">
        <v>39.799999999999997</v>
      </c>
      <c r="I58" s="209">
        <v>39.590000000000003</v>
      </c>
      <c r="J58" s="213">
        <v>40.07</v>
      </c>
      <c r="K58" s="210"/>
      <c r="L58" s="1"/>
    </row>
    <row r="59" spans="2:12">
      <c r="B59" s="1">
        <v>39</v>
      </c>
      <c r="C59" s="67"/>
      <c r="D59" s="68">
        <v>39.96</v>
      </c>
      <c r="E59" s="68">
        <v>40.01</v>
      </c>
      <c r="F59" s="68"/>
      <c r="G59" s="68"/>
      <c r="H59" s="68">
        <v>39.9</v>
      </c>
      <c r="I59" s="209">
        <v>39.69</v>
      </c>
      <c r="J59" s="213">
        <v>40.130000000000003</v>
      </c>
      <c r="K59" s="210"/>
      <c r="L59" s="1"/>
    </row>
    <row r="60" spans="2:12">
      <c r="B60" s="1">
        <v>40</v>
      </c>
      <c r="C60" s="67"/>
      <c r="D60" s="68">
        <v>40.08</v>
      </c>
      <c r="E60" s="68">
        <v>41.95</v>
      </c>
      <c r="F60" s="68"/>
      <c r="G60" s="68"/>
      <c r="H60" s="68">
        <v>40</v>
      </c>
      <c r="I60" s="209">
        <v>39.51</v>
      </c>
      <c r="J60" s="213">
        <v>40.06</v>
      </c>
      <c r="K60" s="210"/>
      <c r="L60" s="1"/>
    </row>
    <row r="61" spans="2:12">
      <c r="B61" s="1">
        <v>41</v>
      </c>
      <c r="C61" s="67"/>
      <c r="D61" s="68">
        <v>39.950000000000003</v>
      </c>
      <c r="E61" s="68">
        <v>39.880000000000003</v>
      </c>
      <c r="F61" s="68"/>
      <c r="G61" s="68"/>
      <c r="H61" s="68">
        <v>40.15</v>
      </c>
      <c r="I61" s="209">
        <v>40.049999999999997</v>
      </c>
      <c r="J61" s="213">
        <v>40.31</v>
      </c>
      <c r="K61" s="210"/>
      <c r="L61" s="1"/>
    </row>
    <row r="62" spans="2:12">
      <c r="B62" s="1">
        <v>42</v>
      </c>
      <c r="C62" s="67"/>
      <c r="D62" s="68">
        <v>40.1</v>
      </c>
      <c r="E62" s="68">
        <v>39.729999999999997</v>
      </c>
      <c r="F62" s="68"/>
      <c r="G62" s="68"/>
      <c r="H62" s="68">
        <v>39.86</v>
      </c>
      <c r="I62" s="209"/>
      <c r="J62" s="213">
        <v>40.659999999999997</v>
      </c>
      <c r="K62" s="210"/>
      <c r="L62" s="1"/>
    </row>
    <row r="63" spans="2:12">
      <c r="B63" s="1">
        <v>43</v>
      </c>
      <c r="C63" s="67"/>
      <c r="D63" s="68">
        <v>39.89</v>
      </c>
      <c r="E63" s="68">
        <v>39.880000000000003</v>
      </c>
      <c r="F63" s="68"/>
      <c r="G63" s="68"/>
      <c r="H63" s="68">
        <v>39.880000000000003</v>
      </c>
      <c r="I63" s="209"/>
      <c r="J63" s="213">
        <v>40.880000000000003</v>
      </c>
      <c r="K63" s="210"/>
      <c r="L63" s="1"/>
    </row>
    <row r="64" spans="2:12">
      <c r="B64" s="1">
        <v>44</v>
      </c>
      <c r="C64" s="67"/>
      <c r="D64" s="68">
        <v>39.869999999999997</v>
      </c>
      <c r="E64" s="68">
        <v>40.06</v>
      </c>
      <c r="F64" s="68"/>
      <c r="G64" s="68"/>
      <c r="H64" s="68">
        <v>39.840000000000003</v>
      </c>
      <c r="I64" s="209"/>
      <c r="J64" s="213">
        <v>41.3</v>
      </c>
      <c r="K64" s="210"/>
      <c r="L64" s="1"/>
    </row>
    <row r="65" spans="2:12">
      <c r="B65" s="1">
        <v>45</v>
      </c>
      <c r="C65" s="67"/>
      <c r="D65" s="68">
        <v>39.74</v>
      </c>
      <c r="E65" s="68">
        <v>40.53</v>
      </c>
      <c r="F65" s="68"/>
      <c r="G65" s="68"/>
      <c r="H65" s="68">
        <v>39.82</v>
      </c>
      <c r="I65" s="209"/>
      <c r="J65" s="213"/>
      <c r="K65" s="210"/>
      <c r="L65" s="1"/>
    </row>
    <row r="66" spans="2:12">
      <c r="B66" s="1">
        <v>46</v>
      </c>
      <c r="C66" s="67"/>
      <c r="D66" s="68">
        <v>40.92</v>
      </c>
      <c r="E66" s="68">
        <v>39.700000000000003</v>
      </c>
      <c r="F66" s="68"/>
      <c r="G66" s="68"/>
      <c r="H66" s="68">
        <v>39.869999999999997</v>
      </c>
      <c r="I66" s="209"/>
      <c r="J66" s="213"/>
      <c r="K66" s="210"/>
      <c r="L66" s="1"/>
    </row>
    <row r="67" spans="2:12">
      <c r="B67" s="1">
        <v>47</v>
      </c>
      <c r="C67" s="67"/>
      <c r="D67" s="68">
        <v>40.22</v>
      </c>
      <c r="E67" s="68">
        <v>39.93</v>
      </c>
      <c r="F67" s="68"/>
      <c r="G67" s="68"/>
      <c r="H67" s="68">
        <v>40.19</v>
      </c>
      <c r="I67" s="209"/>
      <c r="J67" s="213"/>
      <c r="K67" s="210"/>
      <c r="L67" s="1"/>
    </row>
    <row r="68" spans="2:12">
      <c r="B68" s="1">
        <v>48</v>
      </c>
      <c r="C68" s="67"/>
      <c r="D68" s="68">
        <v>40.119999999999997</v>
      </c>
      <c r="E68" s="68">
        <v>39.549999999999997</v>
      </c>
      <c r="F68" s="68"/>
      <c r="G68" s="68"/>
      <c r="H68" s="68">
        <v>40.22</v>
      </c>
      <c r="I68" s="209"/>
      <c r="J68" s="213"/>
      <c r="K68" s="210"/>
      <c r="L68" s="1"/>
    </row>
    <row r="69" spans="2:12">
      <c r="B69" s="1">
        <v>49</v>
      </c>
      <c r="C69" s="67"/>
      <c r="D69" s="68">
        <v>40.090000000000003</v>
      </c>
      <c r="E69" s="68">
        <v>39.75</v>
      </c>
      <c r="F69" s="68"/>
      <c r="G69" s="68"/>
      <c r="H69" s="68">
        <v>39.99</v>
      </c>
      <c r="I69" s="209"/>
      <c r="J69" s="213"/>
      <c r="K69" s="210"/>
      <c r="L69" s="1"/>
    </row>
    <row r="70" spans="2:12">
      <c r="B70" s="1">
        <v>50</v>
      </c>
      <c r="C70" s="67"/>
      <c r="D70" s="68">
        <v>39.94</v>
      </c>
      <c r="E70" s="68">
        <v>39.770000000000003</v>
      </c>
      <c r="F70" s="68"/>
      <c r="G70" s="68"/>
      <c r="H70" s="68">
        <v>40.04</v>
      </c>
      <c r="I70" s="209"/>
      <c r="J70" s="213"/>
      <c r="K70" s="210"/>
      <c r="L70" s="1"/>
    </row>
    <row r="71" spans="2:12">
      <c r="B71" s="1">
        <v>51</v>
      </c>
      <c r="C71" s="67"/>
      <c r="D71" s="68">
        <v>40.119999999999997</v>
      </c>
      <c r="E71" s="68">
        <v>40.07</v>
      </c>
      <c r="F71" s="68"/>
      <c r="G71" s="68"/>
      <c r="H71" s="68">
        <v>39.99</v>
      </c>
      <c r="I71" s="209"/>
      <c r="J71" s="213"/>
      <c r="K71" s="210"/>
      <c r="L71" s="1"/>
    </row>
    <row r="72" spans="2:12">
      <c r="B72" s="1">
        <v>52</v>
      </c>
      <c r="C72" s="67"/>
      <c r="D72" s="68">
        <v>40.409999999999997</v>
      </c>
      <c r="E72" s="68">
        <v>39.67</v>
      </c>
      <c r="F72" s="68"/>
      <c r="G72" s="68"/>
      <c r="H72" s="68">
        <v>39.94</v>
      </c>
      <c r="I72" s="209"/>
      <c r="J72" s="213"/>
      <c r="K72" s="210"/>
      <c r="L72" s="1"/>
    </row>
    <row r="73" spans="2:12">
      <c r="B73" s="1">
        <v>53</v>
      </c>
      <c r="C73" s="67"/>
      <c r="D73" s="68">
        <v>40.5</v>
      </c>
      <c r="E73" s="68">
        <v>39.54</v>
      </c>
      <c r="F73" s="68"/>
      <c r="G73" s="68"/>
      <c r="H73" s="68">
        <v>40.270000000000003</v>
      </c>
      <c r="I73" s="209"/>
      <c r="J73" s="213"/>
      <c r="K73" s="210"/>
      <c r="L73" s="1"/>
    </row>
    <row r="74" spans="2:12">
      <c r="B74" s="1">
        <v>54</v>
      </c>
      <c r="C74" s="67"/>
      <c r="D74" s="68"/>
      <c r="E74" s="68">
        <v>40.25</v>
      </c>
      <c r="F74" s="68"/>
      <c r="G74" s="68"/>
      <c r="H74" s="68">
        <v>39.96</v>
      </c>
      <c r="I74" s="209"/>
      <c r="J74" s="213"/>
      <c r="K74" s="210"/>
      <c r="L74" s="1"/>
    </row>
    <row r="75" spans="2:12">
      <c r="B75" s="1">
        <v>55</v>
      </c>
      <c r="C75" s="67"/>
      <c r="D75" s="68"/>
      <c r="E75" s="68">
        <v>39.67</v>
      </c>
      <c r="F75" s="68"/>
      <c r="G75" s="68"/>
      <c r="H75" s="68">
        <v>39.909999999999997</v>
      </c>
      <c r="I75" s="209"/>
      <c r="J75" s="213"/>
      <c r="K75" s="210"/>
      <c r="L75" s="1"/>
    </row>
    <row r="76" spans="2:12">
      <c r="B76" s="1">
        <v>56</v>
      </c>
      <c r="C76" s="67"/>
      <c r="D76" s="68"/>
      <c r="E76" s="68"/>
      <c r="F76" s="68"/>
      <c r="G76" s="68"/>
      <c r="H76" s="68">
        <v>40.020000000000003</v>
      </c>
      <c r="I76" s="209"/>
      <c r="J76" s="213"/>
      <c r="K76" s="210"/>
      <c r="L76" s="1"/>
    </row>
    <row r="77" spans="2:12">
      <c r="B77" s="1">
        <v>57</v>
      </c>
      <c r="C77" s="137"/>
      <c r="D77" s="68"/>
      <c r="E77" s="68"/>
      <c r="F77" s="68"/>
      <c r="G77" s="68"/>
      <c r="H77" s="68"/>
      <c r="I77" s="210"/>
      <c r="J77" s="214"/>
      <c r="K77" s="210"/>
      <c r="L77" s="1"/>
    </row>
    <row r="78" spans="2:12">
      <c r="B78" s="1">
        <v>58</v>
      </c>
      <c r="C78" s="215"/>
      <c r="D78" s="209"/>
      <c r="E78" s="209"/>
      <c r="F78" s="209"/>
      <c r="G78" s="209"/>
      <c r="H78" s="209"/>
      <c r="I78" s="210"/>
      <c r="J78" s="214"/>
      <c r="K78" s="210"/>
      <c r="L78" s="1"/>
    </row>
    <row r="79" spans="2:12">
      <c r="B79" s="1">
        <v>59</v>
      </c>
      <c r="C79" s="215"/>
      <c r="D79" s="209"/>
      <c r="E79" s="209"/>
      <c r="F79" s="209"/>
      <c r="G79" s="209"/>
      <c r="H79" s="209"/>
      <c r="I79" s="209"/>
      <c r="J79" s="213"/>
      <c r="K79" s="209"/>
    </row>
    <row r="80" spans="2:12">
      <c r="B80" s="1">
        <v>60</v>
      </c>
      <c r="C80" s="215"/>
      <c r="D80" s="209"/>
      <c r="E80" s="209"/>
      <c r="F80" s="209"/>
      <c r="G80" s="209"/>
      <c r="H80" s="209"/>
      <c r="I80" s="209"/>
      <c r="J80" s="213"/>
      <c r="K80" s="209"/>
    </row>
    <row r="81" spans="2:11">
      <c r="B81" s="1">
        <v>61</v>
      </c>
      <c r="C81" s="215"/>
      <c r="D81" s="209"/>
      <c r="E81" s="209"/>
      <c r="F81" s="209"/>
      <c r="G81" s="209"/>
      <c r="H81" s="209"/>
      <c r="I81" s="209"/>
      <c r="J81" s="213"/>
      <c r="K81" s="209"/>
    </row>
    <row r="82" spans="2:11">
      <c r="B82" s="1">
        <v>62</v>
      </c>
      <c r="C82" s="215"/>
      <c r="D82" s="209"/>
      <c r="E82" s="209"/>
      <c r="F82" s="209"/>
      <c r="G82" s="209"/>
      <c r="H82" s="209"/>
      <c r="I82" s="209"/>
      <c r="J82" s="213"/>
      <c r="K82" s="209"/>
    </row>
    <row r="83" spans="2:11" ht="15.75" thickBot="1">
      <c r="B83" s="1">
        <v>63</v>
      </c>
      <c r="C83" s="216"/>
      <c r="D83" s="217"/>
      <c r="E83" s="217"/>
      <c r="F83" s="217"/>
      <c r="G83" s="217"/>
      <c r="H83" s="217"/>
      <c r="I83" s="217"/>
      <c r="J83" s="218"/>
      <c r="K83" s="209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P83"/>
  <sheetViews>
    <sheetView topLeftCell="A9" zoomScale="90" zoomScaleNormal="90" workbookViewId="0">
      <selection activeCell="G18" sqref="G18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111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 thickBot="1">
      <c r="A8" s="173">
        <v>1</v>
      </c>
      <c r="B8" s="333" t="s">
        <v>112</v>
      </c>
      <c r="C8" s="176" t="s">
        <v>77</v>
      </c>
      <c r="D8" s="222">
        <f>COUNTA(C21:C85)</f>
        <v>23</v>
      </c>
      <c r="E8" s="184">
        <f>COUNTA(C21:C85)</f>
        <v>23</v>
      </c>
      <c r="F8" s="230">
        <f>MIN(C21:C84)</f>
        <v>39.96</v>
      </c>
      <c r="G8" s="161">
        <f>AVERAGE(C21:C87)</f>
        <v>41.086956521739133</v>
      </c>
      <c r="H8" s="162">
        <v>0</v>
      </c>
      <c r="I8" s="189">
        <f>G8-F8</f>
        <v>1.1269565217391317</v>
      </c>
      <c r="J8" s="195">
        <v>1.1018518518518518E-2</v>
      </c>
      <c r="K8" s="202">
        <f>J8</f>
        <v>1.1018518518518518E-2</v>
      </c>
      <c r="L8" s="203">
        <f>K8</f>
        <v>1.1018518518518518E-2</v>
      </c>
      <c r="M8" s="220" t="s">
        <v>180</v>
      </c>
      <c r="N8" s="312" t="s">
        <v>251</v>
      </c>
      <c r="O8" s="341" t="s">
        <v>83</v>
      </c>
      <c r="P8" s="50"/>
    </row>
    <row r="9" spans="1:16" s="3" customFormat="1" ht="30" customHeight="1" thickBot="1">
      <c r="A9" s="174">
        <v>2</v>
      </c>
      <c r="B9" s="182" t="s">
        <v>112</v>
      </c>
      <c r="C9" s="177" t="s">
        <v>91</v>
      </c>
      <c r="D9" s="51">
        <f>COUNTA(D21:D85)+D8+1</f>
        <v>76</v>
      </c>
      <c r="E9" s="185">
        <f>COUNTA(D21:D85)+1</f>
        <v>53</v>
      </c>
      <c r="F9" s="336">
        <f>MIN(D21:D84)</f>
        <v>39.85</v>
      </c>
      <c r="G9" s="131">
        <f>AVERAGE(D21:D86)</f>
        <v>40.378653846153838</v>
      </c>
      <c r="H9" s="49">
        <v>1</v>
      </c>
      <c r="I9" s="191">
        <f>G9-F9</f>
        <v>0.52865384615383704</v>
      </c>
      <c r="J9" s="196">
        <v>3.6608796296296299E-2</v>
      </c>
      <c r="K9" s="204">
        <f>J9-J8</f>
        <v>2.5590277777777781E-2</v>
      </c>
      <c r="L9" s="205">
        <f>K9+L8</f>
        <v>3.6608796296296299E-2</v>
      </c>
      <c r="M9" s="221" t="s">
        <v>188</v>
      </c>
      <c r="N9" s="318"/>
      <c r="O9" s="341" t="s">
        <v>51</v>
      </c>
      <c r="P9" s="50"/>
    </row>
    <row r="10" spans="1:16" s="3" customFormat="1" ht="30" customHeight="1">
      <c r="A10" s="174">
        <v>3</v>
      </c>
      <c r="B10" s="182" t="s">
        <v>57</v>
      </c>
      <c r="C10" s="177" t="s">
        <v>87</v>
      </c>
      <c r="D10" s="51">
        <f>COUNTA(E21:E85)+D9+1</f>
        <v>97</v>
      </c>
      <c r="E10" s="185">
        <f>COUNTA(E21:E85)+1</f>
        <v>21</v>
      </c>
      <c r="F10" s="227">
        <f>MIN(E21:E86)</f>
        <v>40.71</v>
      </c>
      <c r="G10" s="130">
        <f>AVERAGE(E21:E87)</f>
        <v>41.080500000000008</v>
      </c>
      <c r="H10" s="49">
        <v>2</v>
      </c>
      <c r="I10" s="191">
        <f t="shared" ref="I10:I15" si="0">G10-F10</f>
        <v>0.37050000000000693</v>
      </c>
      <c r="J10" s="196">
        <v>4.7546296296296302E-2</v>
      </c>
      <c r="K10" s="204">
        <f>J10-J9</f>
        <v>1.0937500000000003E-2</v>
      </c>
      <c r="L10" s="205">
        <f>K10</f>
        <v>1.0937500000000003E-2</v>
      </c>
      <c r="M10" s="221" t="s">
        <v>194</v>
      </c>
      <c r="N10" s="165"/>
      <c r="O10" s="144"/>
      <c r="P10" s="50"/>
    </row>
    <row r="11" spans="1:16" s="3" customFormat="1" ht="30" customHeight="1">
      <c r="A11" s="174">
        <v>4</v>
      </c>
      <c r="B11" s="182" t="s">
        <v>57</v>
      </c>
      <c r="C11" s="177" t="s">
        <v>78</v>
      </c>
      <c r="D11" s="51">
        <f>COUNTA(F21:F85)+D10+1</f>
        <v>155</v>
      </c>
      <c r="E11" s="185">
        <f>COUNTA(F21:F85)+1</f>
        <v>58</v>
      </c>
      <c r="F11" s="192">
        <f>MIN(F21:F86)</f>
        <v>40.200000000000003</v>
      </c>
      <c r="G11" s="130">
        <f>AVERAGE(F21:F86)</f>
        <v>40.656666666666673</v>
      </c>
      <c r="H11" s="49">
        <v>2</v>
      </c>
      <c r="I11" s="191">
        <f t="shared" si="0"/>
        <v>0.45666666666667055</v>
      </c>
      <c r="J11" s="196">
        <v>7.5960648148148138E-2</v>
      </c>
      <c r="K11" s="204">
        <f>J11-J10</f>
        <v>2.8414351851851836E-2</v>
      </c>
      <c r="L11" s="205">
        <f>K11+L10</f>
        <v>3.9351851851851839E-2</v>
      </c>
      <c r="M11" s="221" t="s">
        <v>70</v>
      </c>
      <c r="N11" s="164"/>
      <c r="O11" s="128"/>
      <c r="P11" s="50"/>
    </row>
    <row r="12" spans="1:16" s="3" customFormat="1" ht="30" customHeight="1">
      <c r="A12" s="174">
        <v>5</v>
      </c>
      <c r="B12" s="335" t="s">
        <v>112</v>
      </c>
      <c r="C12" s="178" t="s">
        <v>87</v>
      </c>
      <c r="D12" s="51">
        <f>COUNTA(G21:G85)+D11+1</f>
        <v>208</v>
      </c>
      <c r="E12" s="185">
        <f>COUNTA(G21:G85)+1</f>
        <v>53</v>
      </c>
      <c r="F12" s="192">
        <f>MIN(G21:G86)</f>
        <v>40.28</v>
      </c>
      <c r="G12" s="130">
        <f>AVERAGE(G21:G886)</f>
        <v>40.795769230769224</v>
      </c>
      <c r="H12" s="49">
        <v>2</v>
      </c>
      <c r="I12" s="191">
        <f t="shared" si="0"/>
        <v>0.51576923076922299</v>
      </c>
      <c r="J12" s="196">
        <v>0.10211805555555555</v>
      </c>
      <c r="K12" s="204">
        <f>J12-J11</f>
        <v>2.6157407407407407E-2</v>
      </c>
      <c r="L12" s="205">
        <f>K12+L9</f>
        <v>6.2766203703703699E-2</v>
      </c>
      <c r="M12" s="221" t="s">
        <v>208</v>
      </c>
      <c r="N12" s="164"/>
      <c r="O12" s="129"/>
    </row>
    <row r="13" spans="1:16" s="3" customFormat="1" ht="30" customHeight="1">
      <c r="A13" s="174">
        <v>6</v>
      </c>
      <c r="B13" s="335" t="s">
        <v>57</v>
      </c>
      <c r="C13" s="178" t="s">
        <v>89</v>
      </c>
      <c r="D13" s="51">
        <f>COUNTA(H21:H85)+D12+1</f>
        <v>252</v>
      </c>
      <c r="E13" s="185">
        <f>COUNTA(H21:H85)+1</f>
        <v>44</v>
      </c>
      <c r="F13" s="192">
        <f>MIN(H21:H86)</f>
        <v>40.21</v>
      </c>
      <c r="G13" s="130">
        <f>AVERAGE(H21:H86)</f>
        <v>40.667209302325567</v>
      </c>
      <c r="H13" s="49">
        <v>3</v>
      </c>
      <c r="I13" s="191">
        <f>G13-F13</f>
        <v>0.45720930232556611</v>
      </c>
      <c r="J13" s="196">
        <v>0.12395833333333334</v>
      </c>
      <c r="K13" s="204">
        <f t="shared" ref="K13:K15" si="1">J13-J12</f>
        <v>2.1840277777777792E-2</v>
      </c>
      <c r="L13" s="205">
        <f t="shared" ref="L12:L15" si="2">K13+L11</f>
        <v>6.1192129629629631E-2</v>
      </c>
      <c r="M13" s="221" t="s">
        <v>210</v>
      </c>
      <c r="N13" s="164"/>
      <c r="O13" s="129"/>
    </row>
    <row r="14" spans="1:16" s="3" customFormat="1" ht="30" customHeight="1" thickBot="1">
      <c r="A14" s="174">
        <v>7</v>
      </c>
      <c r="B14" s="335" t="s">
        <v>112</v>
      </c>
      <c r="C14" s="178" t="s">
        <v>47</v>
      </c>
      <c r="D14" s="51">
        <f>COUNTA(I21:I85)+D13+1</f>
        <v>296</v>
      </c>
      <c r="E14" s="185">
        <f>COUNTA(I21:I85)+1</f>
        <v>44</v>
      </c>
      <c r="F14" s="226">
        <f>MIN(I21:I86)</f>
        <v>40.01</v>
      </c>
      <c r="G14" s="77">
        <f>AVERAGE(I21:I86)</f>
        <v>40.423023255813952</v>
      </c>
      <c r="H14" s="49">
        <v>3</v>
      </c>
      <c r="I14" s="191">
        <f t="shared" si="0"/>
        <v>0.41302325581395394</v>
      </c>
      <c r="J14" s="196">
        <v>0.14565972222222223</v>
      </c>
      <c r="K14" s="204">
        <f t="shared" si="1"/>
        <v>2.1701388888888895E-2</v>
      </c>
      <c r="L14" s="206">
        <f t="shared" si="2"/>
        <v>8.4467592592592594E-2</v>
      </c>
      <c r="M14" s="221" t="s">
        <v>220</v>
      </c>
      <c r="N14" s="164"/>
      <c r="O14" s="129"/>
    </row>
    <row r="15" spans="1:16" s="3" customFormat="1" ht="30" customHeight="1" thickBot="1">
      <c r="A15" s="175" t="s">
        <v>37</v>
      </c>
      <c r="B15" s="334" t="s">
        <v>57</v>
      </c>
      <c r="C15" s="179" t="s">
        <v>79</v>
      </c>
      <c r="D15" s="223">
        <f>COUNTA(J21:J85)+D14+1</f>
        <v>339</v>
      </c>
      <c r="E15" s="186">
        <f>COUNTA(J21:J85)+1</f>
        <v>43</v>
      </c>
      <c r="F15" s="138">
        <f>MIN(J21:J86)</f>
        <v>40.07</v>
      </c>
      <c r="G15" s="229">
        <f>AVERAGE(J21:J86)</f>
        <v>40.397380952380963</v>
      </c>
      <c r="H15" s="167">
        <v>3</v>
      </c>
      <c r="I15" s="194">
        <f t="shared" si="0"/>
        <v>0.32738095238096321</v>
      </c>
      <c r="J15" s="197" t="str">
        <f>'Общие результаты'!G6</f>
        <v>4:00:04</v>
      </c>
      <c r="K15" s="207">
        <f t="shared" si="1"/>
        <v>2.1053240740740747E-2</v>
      </c>
      <c r="L15" s="208">
        <f t="shared" si="2"/>
        <v>8.2245370370370385E-2</v>
      </c>
      <c r="M15" s="199"/>
      <c r="N15" s="168"/>
      <c r="O15" s="129"/>
    </row>
    <row r="16" spans="1:16" s="3" customFormat="1" ht="30" customHeight="1">
      <c r="A16" s="139"/>
      <c r="B16" s="140"/>
      <c r="C16" s="141"/>
      <c r="D16" s="141"/>
      <c r="E16" s="141"/>
      <c r="F16" s="72">
        <f>AVERAGE(F8,F10,F12,F14)</f>
        <v>40.24</v>
      </c>
      <c r="G16" s="84">
        <f>AVERAGE(G8,G10,G12,G14)</f>
        <v>40.846562252080581</v>
      </c>
      <c r="H16" s="142" t="s">
        <v>250</v>
      </c>
      <c r="I16" s="85">
        <f>AVERAGE(I8,I10,I12,I14)</f>
        <v>0.6065622520805789</v>
      </c>
      <c r="J16" s="141"/>
      <c r="K16" s="141"/>
      <c r="L16" s="141"/>
      <c r="M16" s="52"/>
      <c r="N16" s="52"/>
    </row>
    <row r="17" spans="1:14" ht="27.75" customHeight="1">
      <c r="A17" s="53"/>
      <c r="B17" s="53"/>
      <c r="C17" s="53"/>
      <c r="D17" s="54"/>
      <c r="E17" s="55"/>
      <c r="F17" s="56">
        <f>AVERAGE(F9,F11,F13,F15)</f>
        <v>40.082500000000003</v>
      </c>
      <c r="G17" s="57">
        <f>AVERAGE(G9,G11,G13,G15)</f>
        <v>40.524977691881759</v>
      </c>
      <c r="H17" s="143" t="s">
        <v>97</v>
      </c>
      <c r="I17" s="58">
        <f>AVERAGE(I9,I11,I13,I15)</f>
        <v>0.44247769188175923</v>
      </c>
      <c r="J17" s="55"/>
      <c r="K17" s="55" t="s">
        <v>22</v>
      </c>
      <c r="L17" s="55"/>
      <c r="M17" s="52"/>
      <c r="N17" s="52"/>
    </row>
    <row r="18" spans="1:14" ht="30" customHeight="1" thickBot="1">
      <c r="A18" s="59"/>
      <c r="B18" s="59"/>
      <c r="C18" s="59"/>
      <c r="D18" s="55"/>
      <c r="E18" s="55"/>
      <c r="F18" s="60">
        <f>AVERAGE(F8:F15)</f>
        <v>40.161250000000003</v>
      </c>
      <c r="G18" s="61">
        <f>AVERAGE(C21:J87)</f>
        <v>40.628554216867478</v>
      </c>
      <c r="H18" s="62"/>
      <c r="I18" s="63">
        <f>AVERAGE(I8:I15)</f>
        <v>0.52451997198116906</v>
      </c>
      <c r="J18" s="55"/>
      <c r="K18" s="55"/>
      <c r="L18" s="55"/>
      <c r="M18" s="59"/>
      <c r="N18" s="59"/>
    </row>
    <row r="20" spans="1:14" ht="15.75" thickBot="1">
      <c r="C20" s="64" t="str">
        <f>B8</f>
        <v>Новиков Герман</v>
      </c>
      <c r="D20" s="64" t="str">
        <f>B9</f>
        <v>Новиков Герман</v>
      </c>
      <c r="E20" s="18" t="str">
        <f>B10</f>
        <v>Загорулько Иван</v>
      </c>
      <c r="F20" s="18" t="str">
        <f>B11</f>
        <v>Загорулько Иван</v>
      </c>
      <c r="G20" s="18" t="str">
        <f>B12</f>
        <v>Новиков Герман</v>
      </c>
      <c r="H20" s="18" t="str">
        <f>B13</f>
        <v>Загорулько Иван</v>
      </c>
      <c r="I20" s="18" t="str">
        <f>B14</f>
        <v>Новиков Герман</v>
      </c>
      <c r="J20" s="18" t="str">
        <f>B15</f>
        <v>Загорулько Иван</v>
      </c>
    </row>
    <row r="21" spans="1:14">
      <c r="B21" s="1">
        <v>1</v>
      </c>
      <c r="C21" s="65">
        <v>42.93</v>
      </c>
      <c r="D21" s="66">
        <v>40.01</v>
      </c>
      <c r="E21" s="66">
        <v>41.51</v>
      </c>
      <c r="F21" s="66">
        <v>40.340000000000003</v>
      </c>
      <c r="G21" s="66">
        <v>40.61</v>
      </c>
      <c r="H21" s="66">
        <v>41.13</v>
      </c>
      <c r="I21" s="211">
        <v>40.83</v>
      </c>
      <c r="J21" s="212">
        <v>40.56</v>
      </c>
      <c r="K21" s="209"/>
      <c r="M21" s="2"/>
      <c r="N21" s="2"/>
    </row>
    <row r="22" spans="1:14">
      <c r="B22" s="1">
        <v>2</v>
      </c>
      <c r="C22" s="67">
        <v>41.32</v>
      </c>
      <c r="D22" s="68">
        <v>40.130000000000003</v>
      </c>
      <c r="E22" s="68">
        <v>41.25</v>
      </c>
      <c r="F22" s="68">
        <v>40.43</v>
      </c>
      <c r="G22" s="68">
        <v>40.61</v>
      </c>
      <c r="H22" s="68">
        <v>40.89</v>
      </c>
      <c r="I22" s="209">
        <v>40.46</v>
      </c>
      <c r="J22" s="213">
        <v>40.25</v>
      </c>
      <c r="K22" s="209"/>
      <c r="M22" s="3"/>
      <c r="N22" s="3"/>
    </row>
    <row r="23" spans="1:14">
      <c r="B23" s="1">
        <v>3</v>
      </c>
      <c r="C23" s="67">
        <v>42.82</v>
      </c>
      <c r="D23" s="68">
        <v>39.950000000000003</v>
      </c>
      <c r="E23" s="68">
        <v>41.03</v>
      </c>
      <c r="F23" s="68">
        <v>40.47</v>
      </c>
      <c r="G23" s="68">
        <v>40.76</v>
      </c>
      <c r="H23" s="68">
        <v>40.69</v>
      </c>
      <c r="I23" s="209">
        <v>40.200000000000003</v>
      </c>
      <c r="J23" s="213">
        <v>40.479999999999997</v>
      </c>
      <c r="K23" s="209"/>
      <c r="M23" s="3"/>
      <c r="N23" s="3"/>
    </row>
    <row r="24" spans="1:14">
      <c r="B24" s="1">
        <v>4</v>
      </c>
      <c r="C24" s="67">
        <v>40.630000000000003</v>
      </c>
      <c r="D24" s="68">
        <v>40.119999999999997</v>
      </c>
      <c r="E24" s="68">
        <v>41.02</v>
      </c>
      <c r="F24" s="68">
        <v>40.47</v>
      </c>
      <c r="G24" s="68">
        <v>40.630000000000003</v>
      </c>
      <c r="H24" s="68">
        <v>40.729999999999997</v>
      </c>
      <c r="I24" s="209">
        <v>40.17</v>
      </c>
      <c r="J24" s="213">
        <v>40.270000000000003</v>
      </c>
      <c r="K24" s="209"/>
      <c r="M24" s="3"/>
      <c r="N24" s="3"/>
    </row>
    <row r="25" spans="1:14">
      <c r="B25" s="1">
        <v>5</v>
      </c>
      <c r="C25" s="67">
        <v>40.880000000000003</v>
      </c>
      <c r="D25" s="68">
        <v>39.99</v>
      </c>
      <c r="E25" s="68">
        <v>41.49</v>
      </c>
      <c r="F25" s="68">
        <v>40.64</v>
      </c>
      <c r="G25" s="68">
        <v>40.65</v>
      </c>
      <c r="H25" s="68">
        <v>40.840000000000003</v>
      </c>
      <c r="I25" s="209">
        <v>40.43</v>
      </c>
      <c r="J25" s="213">
        <v>40.19</v>
      </c>
      <c r="K25" s="209"/>
    </row>
    <row r="26" spans="1:14">
      <c r="B26" s="1">
        <v>6</v>
      </c>
      <c r="C26" s="67">
        <v>41.21</v>
      </c>
      <c r="D26" s="68">
        <v>40.17</v>
      </c>
      <c r="E26" s="68">
        <v>40.96</v>
      </c>
      <c r="F26" s="68">
        <v>40.58</v>
      </c>
      <c r="G26" s="68">
        <v>40.49</v>
      </c>
      <c r="H26" s="68">
        <v>40.869999999999997</v>
      </c>
      <c r="I26" s="209">
        <v>40.4</v>
      </c>
      <c r="J26" s="213">
        <v>40.14</v>
      </c>
      <c r="K26" s="209"/>
    </row>
    <row r="27" spans="1:14">
      <c r="B27" s="1">
        <v>7</v>
      </c>
      <c r="C27" s="67">
        <v>40.909999999999997</v>
      </c>
      <c r="D27" s="68">
        <v>40.07</v>
      </c>
      <c r="E27" s="68">
        <v>40.96</v>
      </c>
      <c r="F27" s="68">
        <v>40.49</v>
      </c>
      <c r="G27" s="68">
        <v>40.590000000000003</v>
      </c>
      <c r="H27" s="68">
        <v>40.43</v>
      </c>
      <c r="I27" s="209">
        <v>40.97</v>
      </c>
      <c r="J27" s="213">
        <v>40.450000000000003</v>
      </c>
      <c r="K27" s="209"/>
    </row>
    <row r="28" spans="1:14">
      <c r="B28" s="1">
        <v>8</v>
      </c>
      <c r="C28" s="67">
        <v>40.9</v>
      </c>
      <c r="D28" s="68">
        <v>40.520000000000003</v>
      </c>
      <c r="E28" s="68">
        <v>42.52</v>
      </c>
      <c r="F28" s="68">
        <v>40.479999999999997</v>
      </c>
      <c r="G28" s="68">
        <v>40.630000000000003</v>
      </c>
      <c r="H28" s="68">
        <v>41.22</v>
      </c>
      <c r="I28" s="209">
        <v>40.1</v>
      </c>
      <c r="J28" s="213">
        <v>40.200000000000003</v>
      </c>
      <c r="K28" s="209"/>
    </row>
    <row r="29" spans="1:14">
      <c r="B29" s="1">
        <v>9</v>
      </c>
      <c r="C29" s="83">
        <v>41.03</v>
      </c>
      <c r="D29" s="68">
        <v>40.14</v>
      </c>
      <c r="E29" s="68">
        <v>40.81</v>
      </c>
      <c r="F29" s="68">
        <v>40.200000000000003</v>
      </c>
      <c r="G29" s="68">
        <v>40.44</v>
      </c>
      <c r="H29" s="68">
        <v>40.86</v>
      </c>
      <c r="I29" s="209">
        <v>40.19</v>
      </c>
      <c r="J29" s="213">
        <v>40.35</v>
      </c>
      <c r="K29" s="209"/>
    </row>
    <row r="30" spans="1:14">
      <c r="B30" s="1">
        <v>10</v>
      </c>
      <c r="C30" s="67">
        <v>40.590000000000003</v>
      </c>
      <c r="D30" s="68">
        <v>40.04</v>
      </c>
      <c r="E30" s="68">
        <v>41.23</v>
      </c>
      <c r="F30" s="68">
        <v>41.7</v>
      </c>
      <c r="G30" s="68">
        <v>40.380000000000003</v>
      </c>
      <c r="H30" s="68">
        <v>40.65</v>
      </c>
      <c r="I30" s="209">
        <v>40.270000000000003</v>
      </c>
      <c r="J30" s="213">
        <v>40.58</v>
      </c>
      <c r="K30" s="209"/>
    </row>
    <row r="31" spans="1:14">
      <c r="B31" s="1">
        <v>11</v>
      </c>
      <c r="C31" s="67">
        <v>40.619999999999997</v>
      </c>
      <c r="D31" s="68">
        <v>40.14</v>
      </c>
      <c r="E31" s="68">
        <v>40.840000000000003</v>
      </c>
      <c r="F31" s="68">
        <v>40.32</v>
      </c>
      <c r="G31" s="68">
        <v>40.5</v>
      </c>
      <c r="H31" s="68">
        <v>40.21</v>
      </c>
      <c r="I31" s="209">
        <v>40.25</v>
      </c>
      <c r="J31" s="213">
        <v>40.450000000000003</v>
      </c>
      <c r="K31" s="209"/>
    </row>
    <row r="32" spans="1:14">
      <c r="B32" s="1">
        <v>12</v>
      </c>
      <c r="C32" s="67">
        <v>41.75</v>
      </c>
      <c r="D32" s="68">
        <v>39.85</v>
      </c>
      <c r="E32" s="68">
        <v>40.85</v>
      </c>
      <c r="F32" s="68">
        <v>40.39</v>
      </c>
      <c r="G32" s="68">
        <v>41.21</v>
      </c>
      <c r="H32" s="68">
        <v>40.340000000000003</v>
      </c>
      <c r="I32" s="209">
        <v>41.03</v>
      </c>
      <c r="J32" s="213">
        <v>40.340000000000003</v>
      </c>
      <c r="K32" s="209"/>
    </row>
    <row r="33" spans="2:12">
      <c r="B33" s="1">
        <v>13</v>
      </c>
      <c r="C33" s="67">
        <v>40.86</v>
      </c>
      <c r="D33" s="68">
        <v>40.08</v>
      </c>
      <c r="E33" s="68">
        <v>40.81</v>
      </c>
      <c r="F33" s="68">
        <v>40.32</v>
      </c>
      <c r="G33" s="68">
        <v>40.28</v>
      </c>
      <c r="H33" s="68">
        <v>40.619999999999997</v>
      </c>
      <c r="I33" s="209">
        <v>40.36</v>
      </c>
      <c r="J33" s="213">
        <v>40.200000000000003</v>
      </c>
      <c r="K33" s="210"/>
      <c r="L33" s="1"/>
    </row>
    <row r="34" spans="2:12">
      <c r="B34" s="1">
        <v>14</v>
      </c>
      <c r="C34" s="71">
        <v>40.57</v>
      </c>
      <c r="D34" s="68">
        <v>40.090000000000003</v>
      </c>
      <c r="E34" s="68">
        <v>40.96</v>
      </c>
      <c r="F34" s="68">
        <v>40.31</v>
      </c>
      <c r="G34" s="68">
        <v>41.01</v>
      </c>
      <c r="H34" s="68">
        <v>40.46</v>
      </c>
      <c r="I34" s="209">
        <v>40.46</v>
      </c>
      <c r="J34" s="213">
        <v>40.25</v>
      </c>
      <c r="K34" s="210"/>
      <c r="L34" s="1"/>
    </row>
    <row r="35" spans="2:12">
      <c r="B35" s="1">
        <v>15</v>
      </c>
      <c r="C35" s="67">
        <v>41.27</v>
      </c>
      <c r="D35" s="68">
        <v>40.21</v>
      </c>
      <c r="E35" s="68">
        <v>40.799999999999997</v>
      </c>
      <c r="F35" s="68">
        <v>40.6</v>
      </c>
      <c r="G35" s="68">
        <v>40.33</v>
      </c>
      <c r="H35" s="68">
        <v>40.32</v>
      </c>
      <c r="I35" s="209">
        <v>40.229999999999997</v>
      </c>
      <c r="J35" s="213">
        <v>40.15</v>
      </c>
      <c r="K35" s="210"/>
      <c r="L35" s="1"/>
    </row>
    <row r="36" spans="2:12">
      <c r="B36" s="1">
        <v>16</v>
      </c>
      <c r="C36" s="67">
        <v>40.270000000000003</v>
      </c>
      <c r="D36" s="89">
        <v>40.21</v>
      </c>
      <c r="E36" s="68">
        <v>40.97</v>
      </c>
      <c r="F36" s="68">
        <v>40.54</v>
      </c>
      <c r="G36" s="68">
        <v>40.49</v>
      </c>
      <c r="H36" s="68">
        <v>40.46</v>
      </c>
      <c r="I36" s="209">
        <v>40.29</v>
      </c>
      <c r="J36" s="213">
        <v>40.11</v>
      </c>
      <c r="K36" s="210"/>
      <c r="L36" s="1"/>
    </row>
    <row r="37" spans="2:12">
      <c r="B37" s="1">
        <v>17</v>
      </c>
      <c r="C37" s="67">
        <v>40.119999999999997</v>
      </c>
      <c r="D37" s="68">
        <v>40.14</v>
      </c>
      <c r="E37" s="68">
        <v>41.12</v>
      </c>
      <c r="F37" s="68">
        <v>42.17</v>
      </c>
      <c r="G37" s="68">
        <v>40.6</v>
      </c>
      <c r="H37" s="68">
        <v>40.380000000000003</v>
      </c>
      <c r="I37" s="209">
        <v>40.479999999999997</v>
      </c>
      <c r="J37" s="213">
        <v>40.33</v>
      </c>
      <c r="K37" s="210"/>
      <c r="L37" s="1"/>
    </row>
    <row r="38" spans="2:12">
      <c r="B38" s="1">
        <v>18</v>
      </c>
      <c r="C38" s="67">
        <v>39.96</v>
      </c>
      <c r="D38" s="68">
        <v>43.6</v>
      </c>
      <c r="E38" s="68">
        <v>40.950000000000003</v>
      </c>
      <c r="F38" s="68">
        <v>40.68</v>
      </c>
      <c r="G38" s="68">
        <v>40.54</v>
      </c>
      <c r="H38" s="68">
        <v>40.61</v>
      </c>
      <c r="I38" s="209">
        <v>40.799999999999997</v>
      </c>
      <c r="J38" s="213">
        <v>40.340000000000003</v>
      </c>
      <c r="K38" s="210"/>
      <c r="L38" s="1"/>
    </row>
    <row r="39" spans="2:12">
      <c r="B39" s="1">
        <v>19</v>
      </c>
      <c r="C39" s="67">
        <v>41.05</v>
      </c>
      <c r="D39" s="68">
        <v>40.54</v>
      </c>
      <c r="E39" s="68">
        <v>40.82</v>
      </c>
      <c r="F39" s="68">
        <v>40.46</v>
      </c>
      <c r="G39" s="68">
        <v>40.71</v>
      </c>
      <c r="H39" s="68">
        <v>40.26</v>
      </c>
      <c r="I39" s="209">
        <v>40.01</v>
      </c>
      <c r="J39" s="213">
        <v>40.07</v>
      </c>
      <c r="K39" s="210"/>
      <c r="L39" s="1"/>
    </row>
    <row r="40" spans="2:12">
      <c r="B40" s="1">
        <v>20</v>
      </c>
      <c r="C40" s="67">
        <v>41.96</v>
      </c>
      <c r="D40" s="68">
        <v>40.19</v>
      </c>
      <c r="E40" s="68">
        <v>40.71</v>
      </c>
      <c r="F40" s="68">
        <v>41</v>
      </c>
      <c r="G40" s="68">
        <v>41.14</v>
      </c>
      <c r="H40" s="68">
        <v>40.340000000000003</v>
      </c>
      <c r="I40" s="209">
        <v>40.19</v>
      </c>
      <c r="J40" s="213">
        <v>40.29</v>
      </c>
      <c r="K40" s="210"/>
      <c r="L40" s="1"/>
    </row>
    <row r="41" spans="2:12">
      <c r="B41" s="1">
        <v>21</v>
      </c>
      <c r="C41" s="67">
        <v>41.02</v>
      </c>
      <c r="D41" s="68">
        <v>40.46</v>
      </c>
      <c r="E41" s="68"/>
      <c r="F41" s="68">
        <v>40.450000000000003</v>
      </c>
      <c r="G41" s="68">
        <v>41.18</v>
      </c>
      <c r="H41" s="68">
        <v>40.36</v>
      </c>
      <c r="I41" s="209">
        <v>40.14</v>
      </c>
      <c r="J41" s="213">
        <v>40.31</v>
      </c>
      <c r="K41" s="210"/>
      <c r="L41" s="1"/>
    </row>
    <row r="42" spans="2:12">
      <c r="B42" s="1">
        <v>22</v>
      </c>
      <c r="C42" s="67">
        <v>41.81</v>
      </c>
      <c r="D42" s="68">
        <v>40.19</v>
      </c>
      <c r="E42" s="68"/>
      <c r="F42" s="68">
        <v>40.81</v>
      </c>
      <c r="G42" s="68">
        <v>40.31</v>
      </c>
      <c r="H42" s="68">
        <v>41.05</v>
      </c>
      <c r="I42" s="209">
        <v>40.15</v>
      </c>
      <c r="J42" s="213">
        <v>40.35</v>
      </c>
      <c r="K42" s="210"/>
      <c r="L42" s="1"/>
    </row>
    <row r="43" spans="2:12">
      <c r="B43" s="1">
        <v>23</v>
      </c>
      <c r="C43" s="67">
        <v>40.520000000000003</v>
      </c>
      <c r="D43" s="68">
        <v>40.17</v>
      </c>
      <c r="E43" s="68"/>
      <c r="F43" s="68">
        <v>40.71</v>
      </c>
      <c r="G43" s="68">
        <v>40.58</v>
      </c>
      <c r="H43" s="68">
        <v>40.65</v>
      </c>
      <c r="I43" s="209">
        <v>40.11</v>
      </c>
      <c r="J43" s="213">
        <v>41.18</v>
      </c>
      <c r="K43" s="210"/>
      <c r="L43" s="1"/>
    </row>
    <row r="44" spans="2:12">
      <c r="B44" s="1">
        <v>24</v>
      </c>
      <c r="C44" s="67"/>
      <c r="D44" s="68">
        <v>40.35</v>
      </c>
      <c r="E44" s="68"/>
      <c r="F44" s="68">
        <v>40.590000000000003</v>
      </c>
      <c r="G44" s="68">
        <v>41.41</v>
      </c>
      <c r="H44" s="68">
        <v>42.11</v>
      </c>
      <c r="I44" s="209">
        <v>40.590000000000003</v>
      </c>
      <c r="J44" s="213">
        <v>40.26</v>
      </c>
      <c r="K44" s="210"/>
      <c r="L44" s="1"/>
    </row>
    <row r="45" spans="2:12">
      <c r="B45" s="1">
        <v>25</v>
      </c>
      <c r="C45" s="67"/>
      <c r="D45" s="68">
        <v>40.159999999999997</v>
      </c>
      <c r="E45" s="68"/>
      <c r="F45" s="68">
        <v>40.4</v>
      </c>
      <c r="G45" s="68">
        <v>41.07</v>
      </c>
      <c r="H45" s="68">
        <v>41.3</v>
      </c>
      <c r="I45" s="209">
        <v>40.36</v>
      </c>
      <c r="J45" s="213">
        <v>40.26</v>
      </c>
      <c r="K45" s="210"/>
      <c r="L45" s="1"/>
    </row>
    <row r="46" spans="2:12">
      <c r="B46" s="1">
        <v>26</v>
      </c>
      <c r="C46" s="67"/>
      <c r="D46" s="68">
        <v>40.22</v>
      </c>
      <c r="E46" s="68"/>
      <c r="F46" s="68">
        <v>40.380000000000003</v>
      </c>
      <c r="G46" s="68">
        <v>40.96</v>
      </c>
      <c r="H46" s="68">
        <v>40.44</v>
      </c>
      <c r="I46" s="209">
        <v>41.34</v>
      </c>
      <c r="J46" s="213">
        <v>40.18</v>
      </c>
      <c r="K46" s="210"/>
      <c r="L46" s="1"/>
    </row>
    <row r="47" spans="2:12">
      <c r="B47" s="1">
        <v>27</v>
      </c>
      <c r="C47" s="67"/>
      <c r="D47" s="68">
        <v>40.36</v>
      </c>
      <c r="E47" s="68"/>
      <c r="F47" s="68">
        <v>40.799999999999997</v>
      </c>
      <c r="G47" s="68">
        <v>40.549999999999997</v>
      </c>
      <c r="H47" s="68">
        <v>40.68</v>
      </c>
      <c r="I47" s="209">
        <v>40.06</v>
      </c>
      <c r="J47" s="213">
        <v>40.25</v>
      </c>
      <c r="K47" s="210"/>
      <c r="L47" s="1"/>
    </row>
    <row r="48" spans="2:12">
      <c r="B48" s="1">
        <v>28</v>
      </c>
      <c r="C48" s="67"/>
      <c r="D48" s="68">
        <v>41.42</v>
      </c>
      <c r="E48" s="68"/>
      <c r="F48" s="68">
        <v>40.840000000000003</v>
      </c>
      <c r="G48" s="68">
        <v>41.16</v>
      </c>
      <c r="H48" s="68">
        <v>41.54</v>
      </c>
      <c r="I48" s="209">
        <v>40.450000000000003</v>
      </c>
      <c r="J48" s="213">
        <v>40.770000000000003</v>
      </c>
      <c r="K48" s="210"/>
      <c r="L48" s="1"/>
    </row>
    <row r="49" spans="2:12">
      <c r="B49" s="1">
        <v>29</v>
      </c>
      <c r="C49" s="67"/>
      <c r="D49" s="68">
        <v>40.119999999999997</v>
      </c>
      <c r="E49" s="68"/>
      <c r="F49" s="68">
        <v>40.549999999999997</v>
      </c>
      <c r="G49" s="68">
        <v>40.68</v>
      </c>
      <c r="H49" s="68">
        <v>40.44</v>
      </c>
      <c r="I49" s="209">
        <v>40.65</v>
      </c>
      <c r="J49" s="213">
        <v>40.44</v>
      </c>
      <c r="K49" s="210"/>
      <c r="L49" s="1"/>
    </row>
    <row r="50" spans="2:12">
      <c r="B50" s="1">
        <v>30</v>
      </c>
      <c r="C50" s="67"/>
      <c r="D50" s="68">
        <v>40.36</v>
      </c>
      <c r="E50" s="68"/>
      <c r="F50" s="68">
        <v>41.06</v>
      </c>
      <c r="G50" s="68">
        <v>40.85</v>
      </c>
      <c r="H50" s="68">
        <v>40.590000000000003</v>
      </c>
      <c r="I50" s="209">
        <v>40.29</v>
      </c>
      <c r="J50" s="213">
        <v>40.520000000000003</v>
      </c>
      <c r="K50" s="210"/>
      <c r="L50" s="1"/>
    </row>
    <row r="51" spans="2:12">
      <c r="B51" s="1">
        <v>31</v>
      </c>
      <c r="C51" s="67"/>
      <c r="D51" s="68">
        <v>40.14</v>
      </c>
      <c r="E51" s="68"/>
      <c r="F51" s="68">
        <v>40.479999999999997</v>
      </c>
      <c r="G51" s="68">
        <v>40.96</v>
      </c>
      <c r="H51" s="68">
        <v>40.369999999999997</v>
      </c>
      <c r="I51" s="209">
        <v>40.35</v>
      </c>
      <c r="J51" s="213">
        <v>40.409999999999997</v>
      </c>
      <c r="K51" s="210"/>
      <c r="L51" s="1"/>
    </row>
    <row r="52" spans="2:12">
      <c r="B52" s="1">
        <v>32</v>
      </c>
      <c r="C52" s="67"/>
      <c r="D52" s="68">
        <v>41.74</v>
      </c>
      <c r="E52" s="68"/>
      <c r="F52" s="68">
        <v>40.729999999999997</v>
      </c>
      <c r="G52" s="68">
        <v>41.01</v>
      </c>
      <c r="H52" s="68">
        <v>40.299999999999997</v>
      </c>
      <c r="I52" s="209">
        <v>40.85</v>
      </c>
      <c r="J52" s="213">
        <v>40.42</v>
      </c>
      <c r="K52" s="210"/>
      <c r="L52" s="1"/>
    </row>
    <row r="53" spans="2:12">
      <c r="B53" s="1">
        <v>33</v>
      </c>
      <c r="C53" s="67"/>
      <c r="D53" s="68">
        <v>40.99</v>
      </c>
      <c r="E53" s="68"/>
      <c r="F53" s="68">
        <v>40.880000000000003</v>
      </c>
      <c r="G53" s="68">
        <v>41.05</v>
      </c>
      <c r="H53" s="68">
        <v>40.590000000000003</v>
      </c>
      <c r="I53" s="209">
        <v>40.36</v>
      </c>
      <c r="J53" s="213">
        <v>40.46</v>
      </c>
      <c r="K53" s="210"/>
      <c r="L53" s="1"/>
    </row>
    <row r="54" spans="2:12">
      <c r="B54" s="1">
        <v>34</v>
      </c>
      <c r="C54" s="67"/>
      <c r="D54" s="68">
        <v>40.299999999999997</v>
      </c>
      <c r="E54" s="68"/>
      <c r="F54" s="68">
        <v>40.479999999999997</v>
      </c>
      <c r="G54" s="68">
        <v>40.89</v>
      </c>
      <c r="H54" s="68">
        <v>40.61</v>
      </c>
      <c r="I54" s="209">
        <v>40.14</v>
      </c>
      <c r="J54" s="213">
        <v>40.4</v>
      </c>
      <c r="K54" s="210"/>
      <c r="L54" s="1"/>
    </row>
    <row r="55" spans="2:12">
      <c r="B55" s="1">
        <v>35</v>
      </c>
      <c r="C55" s="67"/>
      <c r="D55" s="68">
        <v>40.32</v>
      </c>
      <c r="E55" s="68"/>
      <c r="F55" s="68">
        <v>40.700000000000003</v>
      </c>
      <c r="G55" s="68">
        <v>40.83</v>
      </c>
      <c r="H55" s="68">
        <v>41</v>
      </c>
      <c r="I55" s="209">
        <v>40.29</v>
      </c>
      <c r="J55" s="213">
        <v>40.26</v>
      </c>
      <c r="K55" s="210"/>
      <c r="L55" s="1"/>
    </row>
    <row r="56" spans="2:12">
      <c r="B56" s="1">
        <v>36</v>
      </c>
      <c r="C56" s="67"/>
      <c r="D56" s="68">
        <v>40.090000000000003</v>
      </c>
      <c r="E56" s="68"/>
      <c r="F56" s="68">
        <v>40.67</v>
      </c>
      <c r="G56" s="68">
        <v>40.619999999999997</v>
      </c>
      <c r="H56" s="68">
        <v>40.520000000000003</v>
      </c>
      <c r="I56" s="209">
        <v>40.33</v>
      </c>
      <c r="J56" s="213">
        <v>40.43</v>
      </c>
      <c r="K56" s="210"/>
      <c r="L56" s="1"/>
    </row>
    <row r="57" spans="2:12">
      <c r="B57" s="1">
        <v>37</v>
      </c>
      <c r="C57" s="67"/>
      <c r="D57" s="68">
        <v>40.21</v>
      </c>
      <c r="E57" s="68"/>
      <c r="F57" s="68">
        <v>40.67</v>
      </c>
      <c r="G57" s="68">
        <v>40.58</v>
      </c>
      <c r="H57" s="68">
        <v>40.25</v>
      </c>
      <c r="I57" s="209">
        <v>40.299999999999997</v>
      </c>
      <c r="J57" s="213">
        <v>40.36</v>
      </c>
      <c r="K57" s="210"/>
      <c r="L57" s="1"/>
    </row>
    <row r="58" spans="2:12">
      <c r="B58" s="1">
        <v>38</v>
      </c>
      <c r="C58" s="67"/>
      <c r="D58" s="68">
        <v>40.28</v>
      </c>
      <c r="E58" s="68"/>
      <c r="F58" s="68">
        <v>40.450000000000003</v>
      </c>
      <c r="G58" s="68">
        <v>41.22</v>
      </c>
      <c r="H58" s="68">
        <v>40.340000000000003</v>
      </c>
      <c r="I58" s="209">
        <v>40.68</v>
      </c>
      <c r="J58" s="213">
        <v>41.01</v>
      </c>
      <c r="K58" s="210"/>
      <c r="L58" s="1"/>
    </row>
    <row r="59" spans="2:12">
      <c r="B59" s="1">
        <v>39</v>
      </c>
      <c r="C59" s="67"/>
      <c r="D59" s="68">
        <v>40.42</v>
      </c>
      <c r="E59" s="68"/>
      <c r="F59" s="68">
        <v>40.76</v>
      </c>
      <c r="G59" s="68">
        <v>40.479999999999997</v>
      </c>
      <c r="H59" s="68">
        <v>40.770000000000003</v>
      </c>
      <c r="I59" s="209">
        <v>40.36</v>
      </c>
      <c r="J59" s="213">
        <v>40.32</v>
      </c>
      <c r="K59" s="210"/>
      <c r="L59" s="1"/>
    </row>
    <row r="60" spans="2:12">
      <c r="B60" s="1">
        <v>40</v>
      </c>
      <c r="C60" s="67"/>
      <c r="D60" s="68">
        <v>40.31</v>
      </c>
      <c r="E60" s="68"/>
      <c r="F60" s="68">
        <v>40.770000000000003</v>
      </c>
      <c r="G60" s="68">
        <v>41.59</v>
      </c>
      <c r="H60" s="68">
        <v>40.53</v>
      </c>
      <c r="I60" s="209">
        <v>40.299999999999997</v>
      </c>
      <c r="J60" s="213">
        <v>40.49</v>
      </c>
      <c r="K60" s="210"/>
      <c r="L60" s="1"/>
    </row>
    <row r="61" spans="2:12">
      <c r="B61" s="1">
        <v>41</v>
      </c>
      <c r="C61" s="67"/>
      <c r="D61" s="68">
        <v>40.36</v>
      </c>
      <c r="E61" s="68"/>
      <c r="F61" s="68">
        <v>40.53</v>
      </c>
      <c r="G61" s="68">
        <v>40.64</v>
      </c>
      <c r="H61" s="68">
        <v>40.58</v>
      </c>
      <c r="I61" s="209">
        <v>40.380000000000003</v>
      </c>
      <c r="J61" s="213">
        <v>40.42</v>
      </c>
      <c r="K61" s="210"/>
      <c r="L61" s="1"/>
    </row>
    <row r="62" spans="2:12">
      <c r="B62" s="1">
        <v>42</v>
      </c>
      <c r="C62" s="67"/>
      <c r="D62" s="68">
        <v>40.520000000000003</v>
      </c>
      <c r="E62" s="68"/>
      <c r="F62" s="68">
        <v>41.15</v>
      </c>
      <c r="G62" s="68">
        <v>40.590000000000003</v>
      </c>
      <c r="H62" s="68">
        <v>40.520000000000003</v>
      </c>
      <c r="I62" s="209">
        <v>40.380000000000003</v>
      </c>
      <c r="J62" s="213">
        <v>41.19</v>
      </c>
      <c r="K62" s="210"/>
      <c r="L62" s="1"/>
    </row>
    <row r="63" spans="2:12">
      <c r="B63" s="1">
        <v>43</v>
      </c>
      <c r="C63" s="67"/>
      <c r="D63" s="68">
        <v>40.299999999999997</v>
      </c>
      <c r="E63" s="68"/>
      <c r="F63" s="68">
        <v>40.270000000000003</v>
      </c>
      <c r="G63" s="68">
        <v>40.700000000000003</v>
      </c>
      <c r="H63" s="68">
        <v>40.840000000000003</v>
      </c>
      <c r="I63" s="209">
        <v>41.21</v>
      </c>
      <c r="J63" s="213"/>
      <c r="K63" s="210"/>
      <c r="L63" s="1"/>
    </row>
    <row r="64" spans="2:12">
      <c r="B64" s="1">
        <v>44</v>
      </c>
      <c r="C64" s="67"/>
      <c r="D64" s="68">
        <v>40.43</v>
      </c>
      <c r="E64" s="68"/>
      <c r="F64" s="68">
        <v>40.46</v>
      </c>
      <c r="G64" s="68">
        <v>40.97</v>
      </c>
      <c r="H64" s="68"/>
      <c r="I64" s="209"/>
      <c r="J64" s="213"/>
      <c r="K64" s="210"/>
      <c r="L64" s="1"/>
    </row>
    <row r="65" spans="2:12">
      <c r="B65" s="1">
        <v>45</v>
      </c>
      <c r="C65" s="67"/>
      <c r="D65" s="68">
        <v>40.26</v>
      </c>
      <c r="E65" s="68"/>
      <c r="F65" s="68">
        <v>41.07</v>
      </c>
      <c r="G65" s="68">
        <v>40.880000000000003</v>
      </c>
      <c r="H65" s="68"/>
      <c r="I65" s="209"/>
      <c r="J65" s="213"/>
      <c r="K65" s="210"/>
      <c r="L65" s="1"/>
    </row>
    <row r="66" spans="2:12">
      <c r="B66" s="1">
        <v>46</v>
      </c>
      <c r="C66" s="67"/>
      <c r="D66" s="68">
        <v>40.36</v>
      </c>
      <c r="E66" s="68"/>
      <c r="F66" s="68">
        <v>40.43</v>
      </c>
      <c r="G66" s="68">
        <v>40.880000000000003</v>
      </c>
      <c r="H66" s="68"/>
      <c r="I66" s="209"/>
      <c r="J66" s="213"/>
      <c r="K66" s="210"/>
      <c r="L66" s="1"/>
    </row>
    <row r="67" spans="2:12">
      <c r="B67" s="1">
        <v>47</v>
      </c>
      <c r="C67" s="67"/>
      <c r="D67" s="68">
        <v>40.25</v>
      </c>
      <c r="E67" s="68"/>
      <c r="F67" s="68">
        <v>41.7</v>
      </c>
      <c r="G67" s="68">
        <v>41.02</v>
      </c>
      <c r="H67" s="68"/>
      <c r="I67" s="209"/>
      <c r="J67" s="213"/>
      <c r="K67" s="210"/>
      <c r="L67" s="1"/>
    </row>
    <row r="68" spans="2:12">
      <c r="B68" s="1">
        <v>48</v>
      </c>
      <c r="C68" s="67"/>
      <c r="D68" s="68">
        <v>40.93</v>
      </c>
      <c r="E68" s="68"/>
      <c r="F68" s="68">
        <v>40.68</v>
      </c>
      <c r="G68" s="68">
        <v>40.770000000000003</v>
      </c>
      <c r="H68" s="68"/>
      <c r="I68" s="209"/>
      <c r="J68" s="213"/>
      <c r="K68" s="210"/>
      <c r="L68" s="1"/>
    </row>
    <row r="69" spans="2:12">
      <c r="B69" s="1">
        <v>49</v>
      </c>
      <c r="C69" s="67"/>
      <c r="D69" s="68">
        <v>40.159999999999997</v>
      </c>
      <c r="E69" s="68"/>
      <c r="F69" s="68">
        <v>40.54</v>
      </c>
      <c r="G69" s="68">
        <v>40.76</v>
      </c>
      <c r="H69" s="68"/>
      <c r="I69" s="209"/>
      <c r="J69" s="213"/>
      <c r="K69" s="210"/>
      <c r="L69" s="1"/>
    </row>
    <row r="70" spans="2:12">
      <c r="B70" s="1">
        <v>50</v>
      </c>
      <c r="C70" s="67"/>
      <c r="D70" s="68">
        <v>40.299999999999997</v>
      </c>
      <c r="E70" s="68"/>
      <c r="F70" s="68">
        <v>40.22</v>
      </c>
      <c r="G70" s="68">
        <v>41.1</v>
      </c>
      <c r="H70" s="68"/>
      <c r="I70" s="209"/>
      <c r="J70" s="213"/>
      <c r="K70" s="210"/>
      <c r="L70" s="1"/>
    </row>
    <row r="71" spans="2:12">
      <c r="B71" s="1">
        <v>51</v>
      </c>
      <c r="C71" s="67"/>
      <c r="D71" s="68">
        <v>40.46</v>
      </c>
      <c r="E71" s="68"/>
      <c r="F71" s="68">
        <v>40.619999999999997</v>
      </c>
      <c r="G71" s="68">
        <v>40.99</v>
      </c>
      <c r="H71" s="68"/>
      <c r="I71" s="209"/>
      <c r="J71" s="213"/>
      <c r="K71" s="210"/>
      <c r="L71" s="1"/>
    </row>
    <row r="72" spans="2:12">
      <c r="B72" s="1">
        <v>52</v>
      </c>
      <c r="C72" s="67"/>
      <c r="D72" s="68">
        <v>40.56</v>
      </c>
      <c r="E72" s="68"/>
      <c r="F72" s="68">
        <v>40.369999999999997</v>
      </c>
      <c r="G72" s="68">
        <v>41.5</v>
      </c>
      <c r="H72" s="68"/>
      <c r="I72" s="209"/>
      <c r="J72" s="213"/>
      <c r="K72" s="210"/>
      <c r="L72" s="1"/>
    </row>
    <row r="73" spans="2:12">
      <c r="B73" s="1">
        <v>53</v>
      </c>
      <c r="C73" s="67"/>
      <c r="D73" s="68"/>
      <c r="E73" s="68"/>
      <c r="F73" s="68">
        <v>40.72</v>
      </c>
      <c r="G73" s="68"/>
      <c r="H73" s="68"/>
      <c r="I73" s="209"/>
      <c r="J73" s="213"/>
      <c r="K73" s="210"/>
      <c r="L73" s="1"/>
    </row>
    <row r="74" spans="2:12">
      <c r="B74" s="1">
        <v>54</v>
      </c>
      <c r="C74" s="67"/>
      <c r="D74" s="68"/>
      <c r="E74" s="68"/>
      <c r="F74" s="68">
        <v>41.38</v>
      </c>
      <c r="G74" s="68"/>
      <c r="H74" s="68"/>
      <c r="I74" s="209"/>
      <c r="J74" s="213"/>
      <c r="K74" s="210"/>
      <c r="L74" s="1"/>
    </row>
    <row r="75" spans="2:12">
      <c r="B75" s="1">
        <v>55</v>
      </c>
      <c r="C75" s="67"/>
      <c r="D75" s="68"/>
      <c r="E75" s="68"/>
      <c r="F75" s="68">
        <v>40.32</v>
      </c>
      <c r="G75" s="68"/>
      <c r="H75" s="68"/>
      <c r="I75" s="209"/>
      <c r="J75" s="213"/>
      <c r="K75" s="210"/>
      <c r="L75" s="1"/>
    </row>
    <row r="76" spans="2:12">
      <c r="B76" s="1">
        <v>56</v>
      </c>
      <c r="C76" s="67"/>
      <c r="D76" s="68"/>
      <c r="E76" s="68"/>
      <c r="F76" s="68">
        <v>40.49</v>
      </c>
      <c r="G76" s="68"/>
      <c r="H76" s="68"/>
      <c r="I76" s="209"/>
      <c r="J76" s="213"/>
      <c r="K76" s="210"/>
      <c r="L76" s="1"/>
    </row>
    <row r="77" spans="2:12">
      <c r="B77" s="1">
        <v>57</v>
      </c>
      <c r="C77" s="137"/>
      <c r="D77" s="68"/>
      <c r="E77" s="68"/>
      <c r="F77" s="68">
        <v>40.71</v>
      </c>
      <c r="G77" s="68"/>
      <c r="H77" s="68"/>
      <c r="I77" s="210"/>
      <c r="J77" s="214"/>
      <c r="K77" s="210"/>
      <c r="L77" s="1"/>
    </row>
    <row r="78" spans="2:12">
      <c r="B78" s="1">
        <v>58</v>
      </c>
      <c r="C78" s="215"/>
      <c r="D78" s="209"/>
      <c r="E78" s="209"/>
      <c r="F78" s="209"/>
      <c r="G78" s="209"/>
      <c r="H78" s="209"/>
      <c r="I78" s="210"/>
      <c r="J78" s="214"/>
      <c r="K78" s="210"/>
      <c r="L78" s="1"/>
    </row>
    <row r="79" spans="2:12">
      <c r="B79" s="1">
        <v>59</v>
      </c>
      <c r="C79" s="215"/>
      <c r="D79" s="209"/>
      <c r="E79" s="209"/>
      <c r="F79" s="209"/>
      <c r="G79" s="209"/>
      <c r="H79" s="209"/>
      <c r="I79" s="209"/>
      <c r="J79" s="213"/>
      <c r="K79" s="209"/>
    </row>
    <row r="80" spans="2:12">
      <c r="B80" s="1">
        <v>60</v>
      </c>
      <c r="C80" s="215"/>
      <c r="D80" s="209"/>
      <c r="E80" s="209"/>
      <c r="F80" s="209"/>
      <c r="G80" s="209"/>
      <c r="H80" s="209"/>
      <c r="I80" s="209"/>
      <c r="J80" s="213"/>
      <c r="K80" s="209"/>
    </row>
    <row r="81" spans="2:11">
      <c r="B81" s="1">
        <v>61</v>
      </c>
      <c r="C81" s="215"/>
      <c r="D81" s="209"/>
      <c r="E81" s="209"/>
      <c r="F81" s="209"/>
      <c r="G81" s="209"/>
      <c r="H81" s="209"/>
      <c r="I81" s="209"/>
      <c r="J81" s="213"/>
      <c r="K81" s="209"/>
    </row>
    <row r="82" spans="2:11">
      <c r="B82" s="1">
        <v>62</v>
      </c>
      <c r="C82" s="215"/>
      <c r="D82" s="209"/>
      <c r="E82" s="209"/>
      <c r="F82" s="209"/>
      <c r="G82" s="209"/>
      <c r="H82" s="209"/>
      <c r="I82" s="209"/>
      <c r="J82" s="213"/>
      <c r="K82" s="209"/>
    </row>
    <row r="83" spans="2:11" ht="15.75" thickBot="1">
      <c r="B83" s="1">
        <v>63</v>
      </c>
      <c r="C83" s="216"/>
      <c r="D83" s="217"/>
      <c r="E83" s="217"/>
      <c r="F83" s="217"/>
      <c r="G83" s="217"/>
      <c r="H83" s="217"/>
      <c r="I83" s="217"/>
      <c r="J83" s="218"/>
      <c r="K83" s="209"/>
    </row>
  </sheetData>
  <mergeCells count="11">
    <mergeCell ref="N8:N9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P84"/>
  <sheetViews>
    <sheetView zoomScale="90" zoomScaleNormal="90" workbookViewId="0">
      <selection activeCell="I14" sqref="I14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176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>
      <c r="A8" s="173">
        <v>1</v>
      </c>
      <c r="B8" s="333" t="s">
        <v>252</v>
      </c>
      <c r="C8" s="176" t="s">
        <v>86</v>
      </c>
      <c r="D8" s="222">
        <f>COUNTA(C22:C86)</f>
        <v>40</v>
      </c>
      <c r="E8" s="184">
        <f>COUNTA(C22:C86)</f>
        <v>40</v>
      </c>
      <c r="F8" s="230">
        <f>MIN(C22:C85)</f>
        <v>40.33</v>
      </c>
      <c r="G8" s="161">
        <f>AVERAGE(C22:C88)</f>
        <v>40.881750000000011</v>
      </c>
      <c r="H8" s="162">
        <v>9</v>
      </c>
      <c r="I8" s="189">
        <f>G8-F8</f>
        <v>0.55175000000001262</v>
      </c>
      <c r="J8" s="195">
        <v>1.8993055555555558E-2</v>
      </c>
      <c r="K8" s="202">
        <f>J8</f>
        <v>1.8993055555555558E-2</v>
      </c>
      <c r="L8" s="203">
        <f>K8</f>
        <v>1.8993055555555558E-2</v>
      </c>
      <c r="M8" s="220" t="s">
        <v>185</v>
      </c>
      <c r="N8" s="234" t="s">
        <v>255</v>
      </c>
      <c r="O8" s="341" t="s">
        <v>83</v>
      </c>
      <c r="P8" s="50"/>
    </row>
    <row r="9" spans="1:16" s="3" customFormat="1" ht="30" customHeight="1">
      <c r="A9" s="174">
        <v>2</v>
      </c>
      <c r="B9" s="182" t="s">
        <v>158</v>
      </c>
      <c r="C9" s="177" t="s">
        <v>87</v>
      </c>
      <c r="D9" s="51">
        <f>COUNTA(D22:D86)+D8+1</f>
        <v>74</v>
      </c>
      <c r="E9" s="185">
        <f>COUNTA(D22:D86)+1</f>
        <v>34</v>
      </c>
      <c r="F9" s="190">
        <f>MIN(D22:D85)</f>
        <v>41.33</v>
      </c>
      <c r="G9" s="131">
        <f>AVERAGE(D22:D87)</f>
        <v>42.157878787878786</v>
      </c>
      <c r="H9" s="49">
        <v>2</v>
      </c>
      <c r="I9" s="191">
        <f>G9-F9</f>
        <v>0.8278787878787881</v>
      </c>
      <c r="J9" s="196">
        <v>3.6099537037037034E-2</v>
      </c>
      <c r="K9" s="204">
        <f>J9-J8</f>
        <v>1.7106481481481476E-2</v>
      </c>
      <c r="L9" s="205">
        <f>K9</f>
        <v>1.7106481481481476E-2</v>
      </c>
      <c r="M9" s="221" t="s">
        <v>187</v>
      </c>
      <c r="N9" s="164"/>
      <c r="O9" s="128"/>
      <c r="P9" s="50"/>
    </row>
    <row r="10" spans="1:16" s="3" customFormat="1" ht="30" customHeight="1" thickBot="1">
      <c r="A10" s="174">
        <v>3</v>
      </c>
      <c r="B10" s="182" t="s">
        <v>46</v>
      </c>
      <c r="C10" s="177" t="s">
        <v>92</v>
      </c>
      <c r="D10" s="51">
        <f>COUNTA(E22:E86)+D9+1</f>
        <v>137</v>
      </c>
      <c r="E10" s="185">
        <f>COUNTA(E22:E86)+1</f>
        <v>63</v>
      </c>
      <c r="F10" s="346">
        <f>MIN(E22:E87)</f>
        <v>39.56</v>
      </c>
      <c r="G10" s="130">
        <f>AVERAGE(E22:E88)</f>
        <v>39.904677419354833</v>
      </c>
      <c r="H10" s="49">
        <v>3</v>
      </c>
      <c r="I10" s="191">
        <f t="shared" ref="I10:I15" si="0">G10-F10</f>
        <v>0.34467741935483076</v>
      </c>
      <c r="J10" s="196">
        <v>6.6319444444444445E-2</v>
      </c>
      <c r="K10" s="204">
        <f>J10-J9</f>
        <v>3.0219907407407411E-2</v>
      </c>
      <c r="L10" s="205">
        <f>K10</f>
        <v>3.0219907407407411E-2</v>
      </c>
      <c r="M10" s="221" t="s">
        <v>195</v>
      </c>
      <c r="N10" s="165"/>
      <c r="O10" s="144"/>
      <c r="P10" s="50"/>
    </row>
    <row r="11" spans="1:16" s="3" customFormat="1" ht="30" customHeight="1" thickBot="1">
      <c r="A11" s="174">
        <v>4</v>
      </c>
      <c r="B11" s="182" t="s">
        <v>252</v>
      </c>
      <c r="C11" s="177" t="s">
        <v>91</v>
      </c>
      <c r="D11" s="51">
        <f>COUNTA(F22:F86)+D10+1</f>
        <v>176</v>
      </c>
      <c r="E11" s="185">
        <f>COUNTA(F22:F86)+1</f>
        <v>39</v>
      </c>
      <c r="F11" s="138">
        <f>MIN(F22:F87)</f>
        <v>40.19</v>
      </c>
      <c r="G11" s="130">
        <f>AVERAGE(F22:F87)</f>
        <v>40.582105263157892</v>
      </c>
      <c r="H11" s="49">
        <v>4</v>
      </c>
      <c r="I11" s="191">
        <f t="shared" si="0"/>
        <v>0.39210526315789451</v>
      </c>
      <c r="J11" s="196">
        <v>8.5752314814814823E-2</v>
      </c>
      <c r="K11" s="204">
        <f>J11-J10</f>
        <v>1.9432870370370378E-2</v>
      </c>
      <c r="L11" s="205">
        <f>K11+L8</f>
        <v>3.8425925925925933E-2</v>
      </c>
      <c r="M11" s="221" t="s">
        <v>203</v>
      </c>
      <c r="N11" s="164"/>
      <c r="O11" s="128"/>
      <c r="P11" s="50"/>
    </row>
    <row r="12" spans="1:16" s="3" customFormat="1" ht="30" customHeight="1" thickBot="1">
      <c r="A12" s="174">
        <v>5</v>
      </c>
      <c r="B12" s="335" t="s">
        <v>158</v>
      </c>
      <c r="C12" s="178" t="s">
        <v>47</v>
      </c>
      <c r="D12" s="51">
        <f>COUNTA(G22:G86)+D11+1</f>
        <v>203</v>
      </c>
      <c r="E12" s="185">
        <f>COUNTA(G22:G86)+1</f>
        <v>27</v>
      </c>
      <c r="F12" s="233">
        <f>MIN(G22:G87)</f>
        <v>41.12</v>
      </c>
      <c r="G12" s="130">
        <f>AVERAGE(G22:G887)</f>
        <v>42.108076923076915</v>
      </c>
      <c r="H12" s="49">
        <v>3</v>
      </c>
      <c r="I12" s="191">
        <f t="shared" si="0"/>
        <v>0.98807692307691752</v>
      </c>
      <c r="J12" s="196">
        <v>0.10002314814814815</v>
      </c>
      <c r="K12" s="204">
        <f>J12-J11</f>
        <v>1.427083333333333E-2</v>
      </c>
      <c r="L12" s="205">
        <f>K12+L9</f>
        <v>3.1377314814814802E-2</v>
      </c>
      <c r="M12" s="221" t="s">
        <v>73</v>
      </c>
      <c r="N12" s="164"/>
      <c r="O12" s="129"/>
    </row>
    <row r="13" spans="1:16" s="3" customFormat="1" ht="30" customHeight="1" thickBot="1">
      <c r="A13" s="174">
        <v>6</v>
      </c>
      <c r="B13" s="335" t="s">
        <v>46</v>
      </c>
      <c r="C13" s="178" t="s">
        <v>78</v>
      </c>
      <c r="D13" s="51">
        <f>COUNTA(H22:H86)+D12+1</f>
        <v>264</v>
      </c>
      <c r="E13" s="185">
        <f>COUNTA(H22:H86)+1</f>
        <v>61</v>
      </c>
      <c r="F13" s="236">
        <f>MIN(H22:H87)</f>
        <v>39.75</v>
      </c>
      <c r="G13" s="130">
        <f>AVERAGE(H22:H87)</f>
        <v>40.095000000000006</v>
      </c>
      <c r="H13" s="49">
        <v>4</v>
      </c>
      <c r="I13" s="191">
        <f>G13-F13</f>
        <v>0.34500000000000597</v>
      </c>
      <c r="J13" s="196">
        <v>0.12945601851851851</v>
      </c>
      <c r="K13" s="204">
        <f t="shared" ref="K13:K15" si="1">J13-J12</f>
        <v>2.9432870370370359E-2</v>
      </c>
      <c r="L13" s="206">
        <f>K13+L10</f>
        <v>5.965277777777777E-2</v>
      </c>
      <c r="M13" s="221" t="s">
        <v>217</v>
      </c>
      <c r="N13" s="164"/>
      <c r="O13" s="129"/>
    </row>
    <row r="14" spans="1:16" s="3" customFormat="1" ht="30" customHeight="1" thickBot="1">
      <c r="A14" s="174">
        <v>7</v>
      </c>
      <c r="B14" s="335" t="s">
        <v>252</v>
      </c>
      <c r="C14" s="178" t="s">
        <v>87</v>
      </c>
      <c r="D14" s="51">
        <f>COUNTA(I22:I86)+D13+1</f>
        <v>309</v>
      </c>
      <c r="E14" s="185">
        <f>COUNTA(I22:I86)+1</f>
        <v>45</v>
      </c>
      <c r="F14" s="233">
        <f>MIN(I22:I87)</f>
        <v>40.31</v>
      </c>
      <c r="G14" s="77">
        <f>AVERAGE(I22:I87)</f>
        <v>40.836818181818167</v>
      </c>
      <c r="H14" s="49">
        <v>2</v>
      </c>
      <c r="I14" s="191">
        <f t="shared" si="0"/>
        <v>0.52681818181816453</v>
      </c>
      <c r="J14" s="196">
        <v>0.15185185185185185</v>
      </c>
      <c r="K14" s="204">
        <f t="shared" si="1"/>
        <v>2.2395833333333337E-2</v>
      </c>
      <c r="L14" s="206">
        <f>K14+L11</f>
        <v>6.082175925925927E-2</v>
      </c>
      <c r="M14" s="221" t="s">
        <v>225</v>
      </c>
      <c r="N14" s="164"/>
      <c r="O14" s="129"/>
    </row>
    <row r="15" spans="1:16" s="3" customFormat="1" ht="30" customHeight="1" thickBot="1">
      <c r="A15" s="175" t="s">
        <v>37</v>
      </c>
      <c r="B15" s="334" t="s">
        <v>158</v>
      </c>
      <c r="C15" s="179" t="s">
        <v>47</v>
      </c>
      <c r="D15" s="223">
        <f>COUNTA(J22:J86)+D14+1</f>
        <v>338</v>
      </c>
      <c r="E15" s="186">
        <f>COUNTA(J22:J86)+1</f>
        <v>29</v>
      </c>
      <c r="F15" s="138">
        <f>MIN(J22:J87)</f>
        <v>41.04</v>
      </c>
      <c r="G15" s="229">
        <f>AVERAGE(J22:J87)</f>
        <v>42.143214285714286</v>
      </c>
      <c r="H15" s="167">
        <v>0</v>
      </c>
      <c r="I15" s="194">
        <f t="shared" si="0"/>
        <v>1.1032142857142873</v>
      </c>
      <c r="J15" s="197" t="str">
        <f>'Общие результаты'!G6</f>
        <v>4:00:04</v>
      </c>
      <c r="K15" s="207">
        <f t="shared" si="1"/>
        <v>1.486111111111113E-2</v>
      </c>
      <c r="L15" s="208">
        <f>K15+L12</f>
        <v>4.6238425925925933E-2</v>
      </c>
      <c r="M15" s="199"/>
      <c r="N15" s="344" t="s">
        <v>82</v>
      </c>
      <c r="O15" s="342" t="s">
        <v>51</v>
      </c>
    </row>
    <row r="16" spans="1:16" s="3" customFormat="1" ht="30" customHeight="1">
      <c r="A16" s="139"/>
      <c r="B16" s="140"/>
      <c r="C16" s="141"/>
      <c r="D16" s="141"/>
      <c r="E16" s="141"/>
      <c r="F16" s="72">
        <f>AVERAGE(F8,F11,F14)</f>
        <v>40.276666666666664</v>
      </c>
      <c r="G16" s="84">
        <f>AVERAGE(G8,G11,G14)</f>
        <v>40.766891148325357</v>
      </c>
      <c r="H16" s="142" t="s">
        <v>253</v>
      </c>
      <c r="I16" s="85">
        <f>AVERAGE(I8,I11,I14)</f>
        <v>0.49022448165869054</v>
      </c>
      <c r="J16" s="141"/>
      <c r="K16" s="141"/>
      <c r="L16" s="141"/>
      <c r="M16" s="52"/>
      <c r="N16" s="52"/>
    </row>
    <row r="17" spans="1:14" s="3" customFormat="1" ht="30" customHeight="1">
      <c r="A17" s="139"/>
      <c r="B17" s="140"/>
      <c r="C17" s="141"/>
      <c r="D17" s="141"/>
      <c r="E17" s="141"/>
      <c r="F17" s="72">
        <f>AVERAGE(F9,F12,F15)</f>
        <v>41.163333333333327</v>
      </c>
      <c r="G17" s="84">
        <f>AVERAGE(G9,G12,G15)</f>
        <v>42.136389998889996</v>
      </c>
      <c r="H17" s="142" t="s">
        <v>243</v>
      </c>
      <c r="I17" s="85">
        <f>AVERAGE(I9,I12,I15)</f>
        <v>0.97305666555666426</v>
      </c>
      <c r="J17" s="141"/>
      <c r="K17" s="141"/>
      <c r="L17" s="141"/>
      <c r="M17" s="52"/>
      <c r="N17" s="52"/>
    </row>
    <row r="18" spans="1:14" ht="27.75" customHeight="1">
      <c r="A18" s="53"/>
      <c r="B18" s="53"/>
      <c r="C18" s="53"/>
      <c r="D18" s="54"/>
      <c r="E18" s="55"/>
      <c r="F18" s="56">
        <f>AVERAGE(F10,F13)</f>
        <v>39.655000000000001</v>
      </c>
      <c r="G18" s="57">
        <f>AVERAGE(G10,G13)</f>
        <v>39.99983870967742</v>
      </c>
      <c r="H18" s="143" t="s">
        <v>254</v>
      </c>
      <c r="I18" s="58">
        <f>AVERAGE(I10,I13)</f>
        <v>0.34483870967741836</v>
      </c>
      <c r="J18" s="55"/>
      <c r="K18" s="55" t="s">
        <v>22</v>
      </c>
      <c r="L18" s="55"/>
      <c r="M18" s="52"/>
      <c r="N18" s="52"/>
    </row>
    <row r="19" spans="1:14" ht="30" customHeight="1" thickBot="1">
      <c r="A19" s="59"/>
      <c r="B19" s="59"/>
      <c r="C19" s="59"/>
      <c r="D19" s="55"/>
      <c r="E19" s="55"/>
      <c r="F19" s="60">
        <f>AVERAGE(F8:F15)</f>
        <v>40.453750000000007</v>
      </c>
      <c r="G19" s="61">
        <f>AVERAGE(C22:J92)</f>
        <v>40.846012084592161</v>
      </c>
      <c r="H19" s="62"/>
      <c r="I19" s="63">
        <f>AVERAGE(I8:I15)</f>
        <v>0.63494010762511266</v>
      </c>
      <c r="J19" s="55"/>
      <c r="K19" s="55"/>
      <c r="L19" s="55"/>
      <c r="M19" s="59"/>
      <c r="N19" s="59"/>
    </row>
    <row r="21" spans="1:14" ht="15.75" thickBot="1">
      <c r="C21" s="64" t="str">
        <f>B8</f>
        <v>Плакидюк Виталий</v>
      </c>
      <c r="D21" s="64" t="str">
        <f>B9</f>
        <v>Киселев Максим</v>
      </c>
      <c r="E21" s="18" t="str">
        <f>B10</f>
        <v>Таволжан Виталий</v>
      </c>
      <c r="F21" s="18" t="str">
        <f>B11</f>
        <v>Плакидюк Виталий</v>
      </c>
      <c r="G21" s="18" t="str">
        <f>B12</f>
        <v>Киселев Максим</v>
      </c>
      <c r="H21" s="18" t="str">
        <f>B13</f>
        <v>Таволжан Виталий</v>
      </c>
      <c r="I21" s="18" t="str">
        <f>B14</f>
        <v>Плакидюк Виталий</v>
      </c>
      <c r="J21" s="18" t="str">
        <f>B15</f>
        <v>Киселев Максим</v>
      </c>
    </row>
    <row r="22" spans="1:14">
      <c r="B22" s="1">
        <v>1</v>
      </c>
      <c r="C22" s="65">
        <v>43.25</v>
      </c>
      <c r="D22" s="66">
        <v>41.5</v>
      </c>
      <c r="E22" s="66">
        <v>39.82</v>
      </c>
      <c r="F22" s="66">
        <v>40.64</v>
      </c>
      <c r="G22" s="66">
        <v>41.47</v>
      </c>
      <c r="H22" s="66">
        <v>40.35</v>
      </c>
      <c r="I22" s="211">
        <v>41.01</v>
      </c>
      <c r="J22" s="212">
        <v>41.63</v>
      </c>
      <c r="K22" s="209"/>
      <c r="M22" s="2"/>
      <c r="N22" s="2"/>
    </row>
    <row r="23" spans="1:14">
      <c r="B23" s="1">
        <v>2</v>
      </c>
      <c r="C23" s="67">
        <v>41.45</v>
      </c>
      <c r="D23" s="68">
        <v>41.62</v>
      </c>
      <c r="E23" s="68">
        <v>39.97</v>
      </c>
      <c r="F23" s="68">
        <v>40.770000000000003</v>
      </c>
      <c r="G23" s="68">
        <v>41.84</v>
      </c>
      <c r="H23" s="68">
        <v>40.369999999999997</v>
      </c>
      <c r="I23" s="209">
        <v>41.33</v>
      </c>
      <c r="J23" s="213">
        <v>43.31</v>
      </c>
      <c r="K23" s="209"/>
      <c r="M23" s="3"/>
      <c r="N23" s="3"/>
    </row>
    <row r="24" spans="1:14">
      <c r="B24" s="1">
        <v>3</v>
      </c>
      <c r="C24" s="67">
        <v>42.7</v>
      </c>
      <c r="D24" s="68">
        <v>43.61</v>
      </c>
      <c r="E24" s="68">
        <v>39.909999999999997</v>
      </c>
      <c r="F24" s="68">
        <v>40.58</v>
      </c>
      <c r="G24" s="68">
        <v>41.21</v>
      </c>
      <c r="H24" s="68">
        <v>40.14</v>
      </c>
      <c r="I24" s="209">
        <v>41.24</v>
      </c>
      <c r="J24" s="213">
        <v>41.92</v>
      </c>
      <c r="K24" s="209"/>
      <c r="M24" s="3"/>
      <c r="N24" s="3"/>
    </row>
    <row r="25" spans="1:14">
      <c r="B25" s="1">
        <v>4</v>
      </c>
      <c r="C25" s="67">
        <v>40.74</v>
      </c>
      <c r="D25" s="68">
        <v>41.55</v>
      </c>
      <c r="E25" s="68">
        <v>39.909999999999997</v>
      </c>
      <c r="F25" s="68">
        <v>40.43</v>
      </c>
      <c r="G25" s="68">
        <v>42</v>
      </c>
      <c r="H25" s="68">
        <v>40.130000000000003</v>
      </c>
      <c r="I25" s="209">
        <v>41.4</v>
      </c>
      <c r="J25" s="213">
        <v>42.85</v>
      </c>
      <c r="K25" s="209"/>
      <c r="M25" s="3"/>
      <c r="N25" s="3"/>
    </row>
    <row r="26" spans="1:14">
      <c r="B26" s="1">
        <v>5</v>
      </c>
      <c r="C26" s="67">
        <v>40.64</v>
      </c>
      <c r="D26" s="68">
        <v>42.67</v>
      </c>
      <c r="E26" s="68">
        <v>39.869999999999997</v>
      </c>
      <c r="F26" s="68">
        <v>41.12</v>
      </c>
      <c r="G26" s="68">
        <v>42.91</v>
      </c>
      <c r="H26" s="68">
        <v>40.03</v>
      </c>
      <c r="I26" s="209">
        <v>41.38</v>
      </c>
      <c r="J26" s="213">
        <v>41.7</v>
      </c>
      <c r="K26" s="209"/>
    </row>
    <row r="27" spans="1:14">
      <c r="B27" s="1">
        <v>6</v>
      </c>
      <c r="C27" s="67">
        <v>41.46</v>
      </c>
      <c r="D27" s="68">
        <v>41.34</v>
      </c>
      <c r="E27" s="68">
        <v>40.200000000000003</v>
      </c>
      <c r="F27" s="68">
        <v>40.5</v>
      </c>
      <c r="G27" s="68">
        <v>42.44</v>
      </c>
      <c r="H27" s="68">
        <v>39.92</v>
      </c>
      <c r="I27" s="209">
        <v>41.13</v>
      </c>
      <c r="J27" s="213">
        <v>41.92</v>
      </c>
      <c r="K27" s="209"/>
    </row>
    <row r="28" spans="1:14">
      <c r="B28" s="1">
        <v>7</v>
      </c>
      <c r="C28" s="67">
        <v>40.86</v>
      </c>
      <c r="D28" s="68">
        <v>41.73</v>
      </c>
      <c r="E28" s="68">
        <v>39.69</v>
      </c>
      <c r="F28" s="68">
        <v>41.21</v>
      </c>
      <c r="G28" s="68">
        <v>43.2</v>
      </c>
      <c r="H28" s="68">
        <v>39.93</v>
      </c>
      <c r="I28" s="209">
        <v>40.89</v>
      </c>
      <c r="J28" s="213">
        <v>41.24</v>
      </c>
      <c r="K28" s="209"/>
    </row>
    <row r="29" spans="1:14">
      <c r="B29" s="1">
        <v>8</v>
      </c>
      <c r="C29" s="67">
        <v>40.97</v>
      </c>
      <c r="D29" s="68">
        <v>42.07</v>
      </c>
      <c r="E29" s="68">
        <v>39.82</v>
      </c>
      <c r="F29" s="68">
        <v>40.49</v>
      </c>
      <c r="G29" s="68">
        <v>41.29</v>
      </c>
      <c r="H29" s="68">
        <v>39.93</v>
      </c>
      <c r="I29" s="209">
        <v>40.630000000000003</v>
      </c>
      <c r="J29" s="213">
        <v>41.04</v>
      </c>
      <c r="K29" s="209"/>
    </row>
    <row r="30" spans="1:14">
      <c r="B30" s="1">
        <v>9</v>
      </c>
      <c r="C30" s="83">
        <v>41</v>
      </c>
      <c r="D30" s="68">
        <v>43.38</v>
      </c>
      <c r="E30" s="68">
        <v>39.99</v>
      </c>
      <c r="F30" s="68">
        <v>40.29</v>
      </c>
      <c r="G30" s="68">
        <v>41.28</v>
      </c>
      <c r="H30" s="68">
        <v>39.99</v>
      </c>
      <c r="I30" s="209">
        <v>40.82</v>
      </c>
      <c r="J30" s="213">
        <v>42.2</v>
      </c>
      <c r="K30" s="209"/>
    </row>
    <row r="31" spans="1:14">
      <c r="B31" s="1">
        <v>10</v>
      </c>
      <c r="C31" s="67">
        <v>40.590000000000003</v>
      </c>
      <c r="D31" s="68">
        <v>42.84</v>
      </c>
      <c r="E31" s="68">
        <v>39.840000000000003</v>
      </c>
      <c r="F31" s="68">
        <v>40.49</v>
      </c>
      <c r="G31" s="68">
        <v>41.31</v>
      </c>
      <c r="H31" s="68">
        <v>40.54</v>
      </c>
      <c r="I31" s="209">
        <v>40.869999999999997</v>
      </c>
      <c r="J31" s="213">
        <v>41.64</v>
      </c>
      <c r="K31" s="209"/>
    </row>
    <row r="32" spans="1:14">
      <c r="B32" s="1">
        <v>11</v>
      </c>
      <c r="C32" s="67">
        <v>40.58</v>
      </c>
      <c r="D32" s="68">
        <v>42.71</v>
      </c>
      <c r="E32" s="68">
        <v>40.049999999999997</v>
      </c>
      <c r="F32" s="68">
        <v>40.53</v>
      </c>
      <c r="G32" s="68">
        <v>42.05</v>
      </c>
      <c r="H32" s="68">
        <v>40.04</v>
      </c>
      <c r="I32" s="209">
        <v>40.619999999999997</v>
      </c>
      <c r="J32" s="213">
        <v>43.41</v>
      </c>
      <c r="K32" s="209"/>
    </row>
    <row r="33" spans="2:12">
      <c r="B33" s="1">
        <v>12</v>
      </c>
      <c r="C33" s="67">
        <v>41.3</v>
      </c>
      <c r="D33" s="68">
        <v>41.92</v>
      </c>
      <c r="E33" s="68">
        <v>39.92</v>
      </c>
      <c r="F33" s="68">
        <v>42.71</v>
      </c>
      <c r="G33" s="68">
        <v>42.49</v>
      </c>
      <c r="H33" s="68">
        <v>40.43</v>
      </c>
      <c r="I33" s="209">
        <v>41.45</v>
      </c>
      <c r="J33" s="213">
        <v>41.75</v>
      </c>
      <c r="K33" s="209"/>
    </row>
    <row r="34" spans="2:12">
      <c r="B34" s="1">
        <v>13</v>
      </c>
      <c r="C34" s="67">
        <v>41.42</v>
      </c>
      <c r="D34" s="68">
        <v>42.08</v>
      </c>
      <c r="E34" s="68">
        <v>39.78</v>
      </c>
      <c r="F34" s="68">
        <v>40.56</v>
      </c>
      <c r="G34" s="68">
        <v>42.52</v>
      </c>
      <c r="H34" s="68">
        <v>39.82</v>
      </c>
      <c r="I34" s="209">
        <v>41.98</v>
      </c>
      <c r="J34" s="213">
        <v>41.69</v>
      </c>
      <c r="K34" s="210"/>
      <c r="L34" s="1"/>
    </row>
    <row r="35" spans="2:12">
      <c r="B35" s="1">
        <v>14</v>
      </c>
      <c r="C35" s="71">
        <v>40.47</v>
      </c>
      <c r="D35" s="68">
        <v>41.58</v>
      </c>
      <c r="E35" s="68">
        <v>39.81</v>
      </c>
      <c r="F35" s="68">
        <v>40.46</v>
      </c>
      <c r="G35" s="68">
        <v>41.18</v>
      </c>
      <c r="H35" s="68">
        <v>40.08</v>
      </c>
      <c r="I35" s="209">
        <v>42</v>
      </c>
      <c r="J35" s="213">
        <v>45.11</v>
      </c>
      <c r="K35" s="210"/>
      <c r="L35" s="1"/>
    </row>
    <row r="36" spans="2:12">
      <c r="B36" s="1">
        <v>15</v>
      </c>
      <c r="C36" s="67">
        <v>40.4</v>
      </c>
      <c r="D36" s="68">
        <v>43.63</v>
      </c>
      <c r="E36" s="68">
        <v>39.840000000000003</v>
      </c>
      <c r="F36" s="68">
        <v>40.380000000000003</v>
      </c>
      <c r="G36" s="68">
        <v>41.3</v>
      </c>
      <c r="H36" s="68">
        <v>40.020000000000003</v>
      </c>
      <c r="I36" s="209">
        <v>40.549999999999997</v>
      </c>
      <c r="J36" s="213">
        <v>41.69</v>
      </c>
      <c r="K36" s="210"/>
      <c r="L36" s="1"/>
    </row>
    <row r="37" spans="2:12">
      <c r="B37" s="1">
        <v>16</v>
      </c>
      <c r="C37" s="67">
        <v>40.409999999999997</v>
      </c>
      <c r="D37" s="89">
        <v>42.31</v>
      </c>
      <c r="E37" s="68">
        <v>39.6</v>
      </c>
      <c r="F37" s="68">
        <v>40.26</v>
      </c>
      <c r="G37" s="68">
        <v>41.76</v>
      </c>
      <c r="H37" s="68">
        <v>39.85</v>
      </c>
      <c r="I37" s="209">
        <v>40.69</v>
      </c>
      <c r="J37" s="213">
        <v>42.27</v>
      </c>
      <c r="K37" s="210"/>
      <c r="L37" s="1"/>
    </row>
    <row r="38" spans="2:12">
      <c r="B38" s="1">
        <v>17</v>
      </c>
      <c r="C38" s="67">
        <v>40.450000000000003</v>
      </c>
      <c r="D38" s="68">
        <v>42</v>
      </c>
      <c r="E38" s="68">
        <v>39.82</v>
      </c>
      <c r="F38" s="68">
        <v>40.19</v>
      </c>
      <c r="G38" s="68">
        <v>41.68</v>
      </c>
      <c r="H38" s="68">
        <v>39.75</v>
      </c>
      <c r="I38" s="209">
        <v>40.65</v>
      </c>
      <c r="J38" s="213">
        <v>41.21</v>
      </c>
      <c r="K38" s="210"/>
      <c r="L38" s="1"/>
    </row>
    <row r="39" spans="2:12">
      <c r="B39" s="1">
        <v>18</v>
      </c>
      <c r="C39" s="67">
        <v>40.340000000000003</v>
      </c>
      <c r="D39" s="68">
        <v>41.34</v>
      </c>
      <c r="E39" s="68">
        <v>39.89</v>
      </c>
      <c r="F39" s="68">
        <v>40.46</v>
      </c>
      <c r="G39" s="68">
        <v>41.12</v>
      </c>
      <c r="H39" s="68">
        <v>40.01</v>
      </c>
      <c r="I39" s="209">
        <v>40.56</v>
      </c>
      <c r="J39" s="213">
        <v>41.66</v>
      </c>
      <c r="K39" s="210"/>
      <c r="L39" s="1"/>
    </row>
    <row r="40" spans="2:12">
      <c r="B40" s="1">
        <v>19</v>
      </c>
      <c r="C40" s="67">
        <v>41.13</v>
      </c>
      <c r="D40" s="68">
        <v>42.47</v>
      </c>
      <c r="E40" s="68">
        <v>39.76</v>
      </c>
      <c r="F40" s="68">
        <v>40.47</v>
      </c>
      <c r="G40" s="68">
        <v>44.13</v>
      </c>
      <c r="H40" s="68">
        <v>39.909999999999997</v>
      </c>
      <c r="I40" s="209">
        <v>40.729999999999997</v>
      </c>
      <c r="J40" s="213">
        <v>42.53</v>
      </c>
      <c r="K40" s="210"/>
      <c r="L40" s="1"/>
    </row>
    <row r="41" spans="2:12">
      <c r="B41" s="1">
        <v>20</v>
      </c>
      <c r="C41" s="67">
        <v>42.01</v>
      </c>
      <c r="D41" s="68">
        <v>42.92</v>
      </c>
      <c r="E41" s="68">
        <v>39.76</v>
      </c>
      <c r="F41" s="68">
        <v>40.31</v>
      </c>
      <c r="G41" s="68">
        <v>42.3</v>
      </c>
      <c r="H41" s="68">
        <v>40.03</v>
      </c>
      <c r="I41" s="209">
        <v>40.42</v>
      </c>
      <c r="J41" s="213">
        <v>41.65</v>
      </c>
      <c r="K41" s="210"/>
      <c r="L41" s="1"/>
    </row>
    <row r="42" spans="2:12">
      <c r="B42" s="1">
        <v>21</v>
      </c>
      <c r="C42" s="67">
        <v>41.02</v>
      </c>
      <c r="D42" s="68">
        <v>41.81</v>
      </c>
      <c r="E42" s="68">
        <v>39.880000000000003</v>
      </c>
      <c r="F42" s="68">
        <v>41.09</v>
      </c>
      <c r="G42" s="68">
        <v>41.12</v>
      </c>
      <c r="H42" s="68">
        <v>40.159999999999997</v>
      </c>
      <c r="I42" s="209">
        <v>40.450000000000003</v>
      </c>
      <c r="J42" s="213">
        <v>41.63</v>
      </c>
      <c r="K42" s="210"/>
      <c r="L42" s="1"/>
    </row>
    <row r="43" spans="2:12">
      <c r="B43" s="1">
        <v>22</v>
      </c>
      <c r="C43" s="67">
        <v>41.47</v>
      </c>
      <c r="D43" s="68">
        <v>41.52</v>
      </c>
      <c r="E43" s="68">
        <v>40</v>
      </c>
      <c r="F43" s="68">
        <v>40.44</v>
      </c>
      <c r="G43" s="68">
        <v>45.78</v>
      </c>
      <c r="H43" s="68">
        <v>40.659999999999997</v>
      </c>
      <c r="I43" s="209">
        <v>41.23</v>
      </c>
      <c r="J43" s="213">
        <v>42.06</v>
      </c>
      <c r="K43" s="210"/>
      <c r="L43" s="1"/>
    </row>
    <row r="44" spans="2:12">
      <c r="B44" s="1">
        <v>23</v>
      </c>
      <c r="C44" s="67">
        <v>40.549999999999997</v>
      </c>
      <c r="D44" s="68">
        <v>41.95</v>
      </c>
      <c r="E44" s="68">
        <v>39.74</v>
      </c>
      <c r="F44" s="68">
        <v>40.44</v>
      </c>
      <c r="G44" s="68">
        <v>41.44</v>
      </c>
      <c r="H44" s="68">
        <v>39.76</v>
      </c>
      <c r="I44" s="209">
        <v>40.61</v>
      </c>
      <c r="J44" s="213">
        <v>41.45</v>
      </c>
      <c r="K44" s="210"/>
      <c r="L44" s="1"/>
    </row>
    <row r="45" spans="2:12">
      <c r="B45" s="1">
        <v>24</v>
      </c>
      <c r="C45" s="67">
        <v>40.58</v>
      </c>
      <c r="D45" s="68">
        <v>42.19</v>
      </c>
      <c r="E45" s="68">
        <v>39.9</v>
      </c>
      <c r="F45" s="68">
        <v>41.01</v>
      </c>
      <c r="G45" s="68">
        <v>42.28</v>
      </c>
      <c r="H45" s="68">
        <v>40.01</v>
      </c>
      <c r="I45" s="209">
        <v>40.56</v>
      </c>
      <c r="J45" s="213">
        <v>43.09</v>
      </c>
      <c r="K45" s="210"/>
      <c r="L45" s="1"/>
    </row>
    <row r="46" spans="2:12">
      <c r="B46" s="1">
        <v>25</v>
      </c>
      <c r="C46" s="67">
        <v>40.47</v>
      </c>
      <c r="D46" s="68">
        <v>42.99</v>
      </c>
      <c r="E46" s="68">
        <v>39.83</v>
      </c>
      <c r="F46" s="68">
        <v>40.33</v>
      </c>
      <c r="G46" s="68">
        <v>41.52</v>
      </c>
      <c r="H46" s="68">
        <v>40.130000000000003</v>
      </c>
      <c r="I46" s="209">
        <v>40.83</v>
      </c>
      <c r="J46" s="213">
        <v>41.93</v>
      </c>
      <c r="K46" s="210"/>
      <c r="L46" s="1"/>
    </row>
    <row r="47" spans="2:12">
      <c r="B47" s="1">
        <v>26</v>
      </c>
      <c r="C47" s="67">
        <v>40.4</v>
      </c>
      <c r="D47" s="68">
        <v>42.29</v>
      </c>
      <c r="E47" s="68">
        <v>39.56</v>
      </c>
      <c r="F47" s="68">
        <v>41.48</v>
      </c>
      <c r="G47" s="68">
        <v>43.19</v>
      </c>
      <c r="H47" s="68">
        <v>39.96</v>
      </c>
      <c r="I47" s="209">
        <v>41.31</v>
      </c>
      <c r="J47" s="213">
        <v>41.93</v>
      </c>
      <c r="K47" s="210"/>
      <c r="L47" s="1"/>
    </row>
    <row r="48" spans="2:12">
      <c r="B48" s="1">
        <v>27</v>
      </c>
      <c r="C48" s="67">
        <v>40.4</v>
      </c>
      <c r="D48" s="68">
        <v>41.76</v>
      </c>
      <c r="E48" s="68">
        <v>39.71</v>
      </c>
      <c r="F48" s="68">
        <v>40.31</v>
      </c>
      <c r="G48" s="68"/>
      <c r="H48" s="68">
        <v>40.17</v>
      </c>
      <c r="I48" s="209">
        <v>41.06</v>
      </c>
      <c r="J48" s="213">
        <v>41.71</v>
      </c>
      <c r="K48" s="210"/>
      <c r="L48" s="1"/>
    </row>
    <row r="49" spans="2:12">
      <c r="B49" s="1">
        <v>28</v>
      </c>
      <c r="C49" s="67">
        <v>40.43</v>
      </c>
      <c r="D49" s="68">
        <v>42.28</v>
      </c>
      <c r="E49" s="68">
        <v>39.89</v>
      </c>
      <c r="F49" s="68">
        <v>40.54</v>
      </c>
      <c r="G49" s="68"/>
      <c r="H49" s="68">
        <v>40.049999999999997</v>
      </c>
      <c r="I49" s="209">
        <v>40.71</v>
      </c>
      <c r="J49" s="213">
        <v>43.79</v>
      </c>
      <c r="K49" s="210"/>
      <c r="L49" s="1"/>
    </row>
    <row r="50" spans="2:12">
      <c r="B50" s="1">
        <v>29</v>
      </c>
      <c r="C50" s="67">
        <v>40.86</v>
      </c>
      <c r="D50" s="68">
        <v>41.33</v>
      </c>
      <c r="E50" s="68">
        <v>40.06</v>
      </c>
      <c r="F50" s="68">
        <v>40.35</v>
      </c>
      <c r="G50" s="68"/>
      <c r="H50" s="68">
        <v>39.93</v>
      </c>
      <c r="I50" s="209">
        <v>40.549999999999997</v>
      </c>
      <c r="J50" s="213"/>
      <c r="K50" s="210"/>
      <c r="L50" s="1"/>
    </row>
    <row r="51" spans="2:12">
      <c r="B51" s="1">
        <v>30</v>
      </c>
      <c r="C51" s="67">
        <v>40.71</v>
      </c>
      <c r="D51" s="68">
        <v>41.98</v>
      </c>
      <c r="E51" s="68">
        <v>39.85</v>
      </c>
      <c r="F51" s="68">
        <v>40.29</v>
      </c>
      <c r="G51" s="68"/>
      <c r="H51" s="68">
        <v>39.950000000000003</v>
      </c>
      <c r="I51" s="209">
        <v>40.47</v>
      </c>
      <c r="J51" s="213"/>
      <c r="K51" s="210"/>
      <c r="L51" s="1"/>
    </row>
    <row r="52" spans="2:12">
      <c r="B52" s="1">
        <v>31</v>
      </c>
      <c r="C52" s="67">
        <v>40.409999999999997</v>
      </c>
      <c r="D52" s="68">
        <v>41.69</v>
      </c>
      <c r="E52" s="68">
        <v>39.71</v>
      </c>
      <c r="F52" s="68">
        <v>40.29</v>
      </c>
      <c r="G52" s="68"/>
      <c r="H52" s="68">
        <v>40.14</v>
      </c>
      <c r="I52" s="209">
        <v>40.32</v>
      </c>
      <c r="J52" s="213"/>
      <c r="K52" s="210"/>
      <c r="L52" s="1"/>
    </row>
    <row r="53" spans="2:12">
      <c r="B53" s="1">
        <v>32</v>
      </c>
      <c r="C53" s="67">
        <v>40.33</v>
      </c>
      <c r="D53" s="68">
        <v>41.76</v>
      </c>
      <c r="E53" s="68">
        <v>39.869999999999997</v>
      </c>
      <c r="F53" s="68">
        <v>40.42</v>
      </c>
      <c r="G53" s="68"/>
      <c r="H53" s="68">
        <v>40</v>
      </c>
      <c r="I53" s="209">
        <v>40.369999999999997</v>
      </c>
      <c r="J53" s="213"/>
      <c r="K53" s="210"/>
      <c r="L53" s="1"/>
    </row>
    <row r="54" spans="2:12">
      <c r="B54" s="1">
        <v>33</v>
      </c>
      <c r="C54" s="67">
        <v>40.43</v>
      </c>
      <c r="D54" s="68">
        <v>42.39</v>
      </c>
      <c r="E54" s="68">
        <v>40.06</v>
      </c>
      <c r="F54" s="68">
        <v>40.33</v>
      </c>
      <c r="G54" s="68"/>
      <c r="H54" s="68">
        <v>40.26</v>
      </c>
      <c r="I54" s="209">
        <v>40.31</v>
      </c>
      <c r="J54" s="213"/>
      <c r="K54" s="210"/>
      <c r="L54" s="1"/>
    </row>
    <row r="55" spans="2:12">
      <c r="B55" s="1">
        <v>34</v>
      </c>
      <c r="C55" s="67">
        <v>41.22</v>
      </c>
      <c r="D55" s="68"/>
      <c r="E55" s="68">
        <v>39.78</v>
      </c>
      <c r="F55" s="68">
        <v>40.340000000000003</v>
      </c>
      <c r="G55" s="68"/>
      <c r="H55" s="68">
        <v>40.049999999999997</v>
      </c>
      <c r="I55" s="209">
        <v>41.07</v>
      </c>
      <c r="J55" s="213"/>
      <c r="K55" s="210"/>
      <c r="L55" s="1"/>
    </row>
    <row r="56" spans="2:12">
      <c r="B56" s="1">
        <v>35</v>
      </c>
      <c r="C56" s="67">
        <v>40.520000000000003</v>
      </c>
      <c r="D56" s="68"/>
      <c r="E56" s="68">
        <v>39.86</v>
      </c>
      <c r="F56" s="68">
        <v>40.32</v>
      </c>
      <c r="G56" s="68"/>
      <c r="H56" s="68">
        <v>40.08</v>
      </c>
      <c r="I56" s="209">
        <v>40.71</v>
      </c>
      <c r="J56" s="213"/>
      <c r="K56" s="210"/>
      <c r="L56" s="1"/>
    </row>
    <row r="57" spans="2:12">
      <c r="B57" s="1">
        <v>36</v>
      </c>
      <c r="C57" s="67">
        <v>40.46</v>
      </c>
      <c r="D57" s="68"/>
      <c r="E57" s="68">
        <v>39.909999999999997</v>
      </c>
      <c r="F57" s="68">
        <v>40.42</v>
      </c>
      <c r="G57" s="68"/>
      <c r="H57" s="68">
        <v>39.79</v>
      </c>
      <c r="I57" s="209">
        <v>40.78</v>
      </c>
      <c r="J57" s="213"/>
      <c r="K57" s="210"/>
      <c r="L57" s="1"/>
    </row>
    <row r="58" spans="2:12">
      <c r="B58" s="1">
        <v>37</v>
      </c>
      <c r="C58" s="67">
        <v>40.4</v>
      </c>
      <c r="D58" s="68"/>
      <c r="E58" s="68">
        <v>39.78</v>
      </c>
      <c r="F58" s="68">
        <v>40.42</v>
      </c>
      <c r="G58" s="68"/>
      <c r="H58" s="68">
        <v>40.1</v>
      </c>
      <c r="I58" s="209">
        <v>40.43</v>
      </c>
      <c r="J58" s="213"/>
      <c r="K58" s="210"/>
      <c r="L58" s="1"/>
    </row>
    <row r="59" spans="2:12">
      <c r="B59" s="1">
        <v>38</v>
      </c>
      <c r="C59" s="67">
        <v>40.99</v>
      </c>
      <c r="D59" s="68"/>
      <c r="E59" s="68">
        <v>39.6</v>
      </c>
      <c r="F59" s="68">
        <v>40.450000000000003</v>
      </c>
      <c r="G59" s="68"/>
      <c r="H59" s="68">
        <v>40.200000000000003</v>
      </c>
      <c r="I59" s="209">
        <v>40.61</v>
      </c>
      <c r="J59" s="213"/>
      <c r="K59" s="210"/>
      <c r="L59" s="1"/>
    </row>
    <row r="60" spans="2:12">
      <c r="B60" s="1">
        <v>39</v>
      </c>
      <c r="C60" s="67">
        <v>40.520000000000003</v>
      </c>
      <c r="D60" s="68"/>
      <c r="E60" s="68">
        <v>40.04</v>
      </c>
      <c r="F60" s="68"/>
      <c r="G60" s="68"/>
      <c r="H60" s="68">
        <v>39.99</v>
      </c>
      <c r="I60" s="209">
        <v>41.03</v>
      </c>
      <c r="J60" s="213"/>
      <c r="K60" s="210"/>
      <c r="L60" s="1"/>
    </row>
    <row r="61" spans="2:12">
      <c r="B61" s="1">
        <v>40</v>
      </c>
      <c r="C61" s="67">
        <v>40.93</v>
      </c>
      <c r="D61" s="68"/>
      <c r="E61" s="68">
        <v>39.99</v>
      </c>
      <c r="F61" s="68"/>
      <c r="G61" s="68"/>
      <c r="H61" s="68">
        <v>39.93</v>
      </c>
      <c r="I61" s="209">
        <v>40.64</v>
      </c>
      <c r="J61" s="213"/>
      <c r="K61" s="210"/>
      <c r="L61" s="1"/>
    </row>
    <row r="62" spans="2:12">
      <c r="B62" s="1">
        <v>41</v>
      </c>
      <c r="C62" s="67"/>
      <c r="D62" s="68"/>
      <c r="E62" s="68">
        <v>40.07</v>
      </c>
      <c r="F62" s="68"/>
      <c r="G62" s="68"/>
      <c r="H62" s="68">
        <v>40.340000000000003</v>
      </c>
      <c r="I62" s="209">
        <v>40.65</v>
      </c>
      <c r="J62" s="213"/>
      <c r="K62" s="210"/>
      <c r="L62" s="1"/>
    </row>
    <row r="63" spans="2:12">
      <c r="B63" s="1">
        <v>42</v>
      </c>
      <c r="C63" s="67"/>
      <c r="D63" s="68"/>
      <c r="E63" s="68">
        <v>39.86</v>
      </c>
      <c r="F63" s="68"/>
      <c r="G63" s="68"/>
      <c r="H63" s="68">
        <v>40.090000000000003</v>
      </c>
      <c r="I63" s="209">
        <v>40.619999999999997</v>
      </c>
      <c r="J63" s="213"/>
      <c r="K63" s="210"/>
      <c r="L63" s="1"/>
    </row>
    <row r="64" spans="2:12">
      <c r="B64" s="1">
        <v>43</v>
      </c>
      <c r="C64" s="67"/>
      <c r="D64" s="68"/>
      <c r="E64" s="68">
        <v>40.090000000000003</v>
      </c>
      <c r="F64" s="68"/>
      <c r="G64" s="68"/>
      <c r="H64" s="68">
        <v>40.01</v>
      </c>
      <c r="I64" s="209">
        <v>40.549999999999997</v>
      </c>
      <c r="J64" s="213"/>
      <c r="K64" s="210"/>
      <c r="L64" s="1"/>
    </row>
    <row r="65" spans="2:12">
      <c r="B65" s="1">
        <v>44</v>
      </c>
      <c r="C65" s="67"/>
      <c r="D65" s="68"/>
      <c r="E65" s="68">
        <v>39.909999999999997</v>
      </c>
      <c r="F65" s="68"/>
      <c r="G65" s="68"/>
      <c r="H65" s="68">
        <v>40.78</v>
      </c>
      <c r="I65" s="209">
        <v>40.6</v>
      </c>
      <c r="J65" s="213"/>
      <c r="K65" s="210"/>
      <c r="L65" s="1"/>
    </row>
    <row r="66" spans="2:12">
      <c r="B66" s="1">
        <v>45</v>
      </c>
      <c r="C66" s="67"/>
      <c r="D66" s="68"/>
      <c r="E66" s="68">
        <v>39.96</v>
      </c>
      <c r="F66" s="68"/>
      <c r="G66" s="68"/>
      <c r="H66" s="68">
        <v>40.049999999999997</v>
      </c>
      <c r="I66" s="209"/>
      <c r="J66" s="213"/>
      <c r="K66" s="210"/>
      <c r="L66" s="1"/>
    </row>
    <row r="67" spans="2:12">
      <c r="B67" s="1">
        <v>46</v>
      </c>
      <c r="C67" s="67"/>
      <c r="D67" s="68"/>
      <c r="E67" s="68">
        <v>39.68</v>
      </c>
      <c r="F67" s="68"/>
      <c r="G67" s="68"/>
      <c r="H67" s="68">
        <v>40.19</v>
      </c>
      <c r="I67" s="209"/>
      <c r="J67" s="213"/>
      <c r="K67" s="210"/>
      <c r="L67" s="1"/>
    </row>
    <row r="68" spans="2:12">
      <c r="B68" s="1">
        <v>47</v>
      </c>
      <c r="C68" s="67"/>
      <c r="D68" s="68"/>
      <c r="E68" s="68">
        <v>39.69</v>
      </c>
      <c r="F68" s="68"/>
      <c r="G68" s="68"/>
      <c r="H68" s="68">
        <v>40.01</v>
      </c>
      <c r="I68" s="209"/>
      <c r="J68" s="213"/>
      <c r="K68" s="210"/>
      <c r="L68" s="1"/>
    </row>
    <row r="69" spans="2:12">
      <c r="B69" s="1">
        <v>48</v>
      </c>
      <c r="C69" s="67"/>
      <c r="D69" s="68"/>
      <c r="E69" s="68">
        <v>40.24</v>
      </c>
      <c r="F69" s="68"/>
      <c r="G69" s="68"/>
      <c r="H69" s="68">
        <v>40.01</v>
      </c>
      <c r="I69" s="209"/>
      <c r="J69" s="213"/>
      <c r="K69" s="210"/>
      <c r="L69" s="1"/>
    </row>
    <row r="70" spans="2:12">
      <c r="B70" s="1">
        <v>49</v>
      </c>
      <c r="C70" s="67"/>
      <c r="D70" s="68"/>
      <c r="E70" s="68">
        <v>40.11</v>
      </c>
      <c r="F70" s="68"/>
      <c r="G70" s="68"/>
      <c r="H70" s="68">
        <v>39.92</v>
      </c>
      <c r="I70" s="209"/>
      <c r="J70" s="213"/>
      <c r="K70" s="210"/>
      <c r="L70" s="1"/>
    </row>
    <row r="71" spans="2:12">
      <c r="B71" s="1">
        <v>50</v>
      </c>
      <c r="C71" s="67"/>
      <c r="D71" s="68"/>
      <c r="E71" s="68">
        <v>40.03</v>
      </c>
      <c r="F71" s="68"/>
      <c r="G71" s="68"/>
      <c r="H71" s="68">
        <v>40.07</v>
      </c>
      <c r="I71" s="209"/>
      <c r="J71" s="213"/>
      <c r="K71" s="210"/>
      <c r="L71" s="1"/>
    </row>
    <row r="72" spans="2:12">
      <c r="B72" s="1">
        <v>51</v>
      </c>
      <c r="C72" s="67"/>
      <c r="D72" s="68"/>
      <c r="E72" s="68">
        <v>39.880000000000003</v>
      </c>
      <c r="F72" s="68"/>
      <c r="G72" s="68"/>
      <c r="H72" s="68">
        <v>40.049999999999997</v>
      </c>
      <c r="I72" s="209"/>
      <c r="J72" s="213"/>
      <c r="K72" s="210"/>
      <c r="L72" s="1"/>
    </row>
    <row r="73" spans="2:12">
      <c r="B73" s="1">
        <v>52</v>
      </c>
      <c r="C73" s="67"/>
      <c r="D73" s="68"/>
      <c r="E73" s="68">
        <v>40.07</v>
      </c>
      <c r="F73" s="68"/>
      <c r="G73" s="68"/>
      <c r="H73" s="68">
        <v>40.119999999999997</v>
      </c>
      <c r="I73" s="209"/>
      <c r="J73" s="213"/>
      <c r="K73" s="210"/>
      <c r="L73" s="1"/>
    </row>
    <row r="74" spans="2:12">
      <c r="B74" s="1">
        <v>53</v>
      </c>
      <c r="C74" s="67"/>
      <c r="D74" s="68"/>
      <c r="E74" s="68">
        <v>39.869999999999997</v>
      </c>
      <c r="F74" s="68"/>
      <c r="G74" s="68"/>
      <c r="H74" s="68">
        <v>40.14</v>
      </c>
      <c r="I74" s="209"/>
      <c r="J74" s="213"/>
      <c r="K74" s="210"/>
      <c r="L74" s="1"/>
    </row>
    <row r="75" spans="2:12">
      <c r="B75" s="1">
        <v>54</v>
      </c>
      <c r="C75" s="67"/>
      <c r="D75" s="68"/>
      <c r="E75" s="68">
        <v>40.869999999999997</v>
      </c>
      <c r="F75" s="68"/>
      <c r="G75" s="68"/>
      <c r="H75" s="68">
        <v>40.25</v>
      </c>
      <c r="I75" s="209"/>
      <c r="J75" s="213"/>
      <c r="K75" s="210"/>
      <c r="L75" s="1"/>
    </row>
    <row r="76" spans="2:12">
      <c r="B76" s="1">
        <v>55</v>
      </c>
      <c r="C76" s="67"/>
      <c r="D76" s="68"/>
      <c r="E76" s="68">
        <v>39.69</v>
      </c>
      <c r="F76" s="68"/>
      <c r="G76" s="68"/>
      <c r="H76" s="68">
        <v>40.07</v>
      </c>
      <c r="I76" s="209"/>
      <c r="J76" s="213"/>
      <c r="K76" s="210"/>
      <c r="L76" s="1"/>
    </row>
    <row r="77" spans="2:12">
      <c r="B77" s="1">
        <v>56</v>
      </c>
      <c r="C77" s="67"/>
      <c r="D77" s="68"/>
      <c r="E77" s="68">
        <v>40.75</v>
      </c>
      <c r="F77" s="68"/>
      <c r="G77" s="68"/>
      <c r="H77" s="68">
        <v>40.03</v>
      </c>
      <c r="I77" s="209"/>
      <c r="J77" s="213"/>
      <c r="K77" s="210"/>
      <c r="L77" s="1"/>
    </row>
    <row r="78" spans="2:12">
      <c r="B78" s="1">
        <v>57</v>
      </c>
      <c r="C78" s="137"/>
      <c r="D78" s="68"/>
      <c r="E78" s="68">
        <v>39.61</v>
      </c>
      <c r="F78" s="68"/>
      <c r="G78" s="68"/>
      <c r="H78" s="68">
        <v>40.21</v>
      </c>
      <c r="I78" s="210"/>
      <c r="J78" s="214"/>
      <c r="K78" s="210"/>
      <c r="L78" s="1"/>
    </row>
    <row r="79" spans="2:12">
      <c r="B79" s="1">
        <v>58</v>
      </c>
      <c r="C79" s="215"/>
      <c r="D79" s="209"/>
      <c r="E79" s="209">
        <v>39.729999999999997</v>
      </c>
      <c r="F79" s="209"/>
      <c r="G79" s="209"/>
      <c r="H79" s="209">
        <v>40.08</v>
      </c>
      <c r="I79" s="210"/>
      <c r="J79" s="214"/>
      <c r="K79" s="210"/>
      <c r="L79" s="1"/>
    </row>
    <row r="80" spans="2:12">
      <c r="B80" s="1">
        <v>59</v>
      </c>
      <c r="C80" s="215"/>
      <c r="D80" s="209"/>
      <c r="E80" s="209">
        <v>39.729999999999997</v>
      </c>
      <c r="F80" s="209"/>
      <c r="G80" s="209"/>
      <c r="H80" s="209">
        <v>40.17</v>
      </c>
      <c r="I80" s="209"/>
      <c r="J80" s="213"/>
      <c r="K80" s="209"/>
    </row>
    <row r="81" spans="1:16">
      <c r="B81" s="1">
        <v>60</v>
      </c>
      <c r="C81" s="215"/>
      <c r="D81" s="209"/>
      <c r="E81" s="209">
        <v>39.799999999999997</v>
      </c>
      <c r="F81" s="209"/>
      <c r="G81" s="209"/>
      <c r="H81" s="209">
        <v>40.520000000000003</v>
      </c>
      <c r="I81" s="209"/>
      <c r="J81" s="213"/>
      <c r="K81" s="209"/>
    </row>
    <row r="82" spans="1:16" s="2" customFormat="1">
      <c r="A82" s="1"/>
      <c r="B82" s="1">
        <v>61</v>
      </c>
      <c r="C82" s="215"/>
      <c r="D82" s="209"/>
      <c r="E82" s="209">
        <v>39.99</v>
      </c>
      <c r="F82" s="209"/>
      <c r="G82" s="209"/>
      <c r="H82" s="209"/>
      <c r="I82" s="209"/>
      <c r="J82" s="213"/>
      <c r="K82" s="209"/>
      <c r="M82" s="1"/>
      <c r="N82" s="1"/>
      <c r="O82" s="1"/>
      <c r="P82" s="1"/>
    </row>
    <row r="83" spans="1:16" s="2" customFormat="1">
      <c r="A83" s="1"/>
      <c r="B83" s="1">
        <v>62</v>
      </c>
      <c r="C83" s="215"/>
      <c r="D83" s="209"/>
      <c r="E83" s="209">
        <v>40.19</v>
      </c>
      <c r="F83" s="209"/>
      <c r="G83" s="209"/>
      <c r="H83" s="209"/>
      <c r="I83" s="209"/>
      <c r="J83" s="213"/>
      <c r="K83" s="209"/>
      <c r="M83" s="1"/>
      <c r="N83" s="1"/>
      <c r="O83" s="1"/>
      <c r="P83" s="1"/>
    </row>
    <row r="84" spans="1:16" s="2" customFormat="1" ht="15.75" thickBot="1">
      <c r="A84" s="1"/>
      <c r="B84" s="1">
        <v>63</v>
      </c>
      <c r="C84" s="216"/>
      <c r="D84" s="217"/>
      <c r="E84" s="217"/>
      <c r="F84" s="217"/>
      <c r="G84" s="217"/>
      <c r="H84" s="217"/>
      <c r="I84" s="217"/>
      <c r="J84" s="218"/>
      <c r="K84" s="209"/>
      <c r="M84" s="1"/>
      <c r="N84" s="1"/>
      <c r="O84" s="1"/>
      <c r="P84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P84"/>
  <sheetViews>
    <sheetView topLeftCell="A8" zoomScale="90" zoomScaleNormal="90" workbookViewId="0">
      <selection activeCell="G19" sqref="G19"/>
    </sheetView>
  </sheetViews>
  <sheetFormatPr defaultColWidth="8.85546875" defaultRowHeight="15"/>
  <cols>
    <col min="1" max="1" width="8.7109375" style="1" customWidth="1"/>
    <col min="2" max="2" width="22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" style="2" customWidth="1"/>
    <col min="10" max="10" width="12.7109375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10.5703125" style="1" customWidth="1"/>
    <col min="15" max="16384" width="8.85546875" style="1"/>
  </cols>
  <sheetData>
    <row r="2" spans="1:16" ht="18.75">
      <c r="A2" s="291" t="s">
        <v>170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6" ht="7.5" customHeight="1" thickBot="1"/>
    <row r="4" spans="1:16" ht="18" thickBot="1">
      <c r="A4" s="309" t="s">
        <v>100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1"/>
    </row>
    <row r="5" spans="1:16" ht="7.5" customHeight="1" thickBot="1"/>
    <row r="6" spans="1:16" s="2" customFormat="1" ht="20.25" customHeight="1">
      <c r="A6" s="292" t="s">
        <v>23</v>
      </c>
      <c r="B6" s="294" t="s">
        <v>13</v>
      </c>
      <c r="C6" s="296" t="s">
        <v>18</v>
      </c>
      <c r="D6" s="298" t="s">
        <v>24</v>
      </c>
      <c r="E6" s="300" t="s">
        <v>25</v>
      </c>
      <c r="F6" s="302" t="s">
        <v>26</v>
      </c>
      <c r="G6" s="303"/>
      <c r="H6" s="303"/>
      <c r="I6" s="304"/>
      <c r="J6" s="305" t="s">
        <v>27</v>
      </c>
      <c r="K6" s="307" t="s">
        <v>28</v>
      </c>
      <c r="L6" s="308"/>
      <c r="M6" s="169"/>
      <c r="N6" s="170"/>
    </row>
    <row r="7" spans="1:16" s="2" customFormat="1" ht="27.75" customHeight="1" thickBot="1">
      <c r="A7" s="293"/>
      <c r="B7" s="295"/>
      <c r="C7" s="297"/>
      <c r="D7" s="299"/>
      <c r="E7" s="301"/>
      <c r="F7" s="187" t="s">
        <v>29</v>
      </c>
      <c r="G7" s="171" t="s">
        <v>30</v>
      </c>
      <c r="H7" s="171" t="s">
        <v>31</v>
      </c>
      <c r="I7" s="188" t="s">
        <v>32</v>
      </c>
      <c r="J7" s="306"/>
      <c r="K7" s="200" t="s">
        <v>33</v>
      </c>
      <c r="L7" s="201" t="s">
        <v>34</v>
      </c>
      <c r="M7" s="198" t="s">
        <v>35</v>
      </c>
      <c r="N7" s="172" t="s">
        <v>36</v>
      </c>
    </row>
    <row r="8" spans="1:16" s="3" customFormat="1" ht="30" customHeight="1">
      <c r="A8" s="173">
        <v>1</v>
      </c>
      <c r="B8" s="333" t="s">
        <v>101</v>
      </c>
      <c r="C8" s="176" t="s">
        <v>47</v>
      </c>
      <c r="D8" s="222">
        <f>COUNTA(C22:C86)</f>
        <v>41</v>
      </c>
      <c r="E8" s="184">
        <f>COUNTA(C22:C86)</f>
        <v>41</v>
      </c>
      <c r="F8" s="230">
        <f>MIN(C22:C85)</f>
        <v>40.21</v>
      </c>
      <c r="G8" s="161">
        <f>AVERAGE(C22:C88)</f>
        <v>40.927804878048761</v>
      </c>
      <c r="H8" s="162">
        <v>2</v>
      </c>
      <c r="I8" s="189">
        <f>G8-F8</f>
        <v>0.71780487804876003</v>
      </c>
      <c r="J8" s="195">
        <v>1.9502314814814816E-2</v>
      </c>
      <c r="K8" s="202">
        <f>J8</f>
        <v>1.9502314814814816E-2</v>
      </c>
      <c r="L8" s="203">
        <f>K8</f>
        <v>1.9502314814814816E-2</v>
      </c>
      <c r="M8" s="220" t="s">
        <v>262</v>
      </c>
      <c r="N8" s="234" t="s">
        <v>94</v>
      </c>
      <c r="O8" s="341" t="s">
        <v>83</v>
      </c>
      <c r="P8" s="50"/>
    </row>
    <row r="9" spans="1:16" s="3" customFormat="1" ht="30" customHeight="1">
      <c r="A9" s="174">
        <v>2</v>
      </c>
      <c r="B9" s="182" t="s">
        <v>103</v>
      </c>
      <c r="C9" s="177" t="s">
        <v>86</v>
      </c>
      <c r="D9" s="51">
        <f>COUNTA(D22:D86)+D8+1</f>
        <v>86</v>
      </c>
      <c r="E9" s="185">
        <f>COUNTA(D22:D86)+1</f>
        <v>45</v>
      </c>
      <c r="F9" s="190">
        <f>MIN(D22:D85)</f>
        <v>40.549999999999997</v>
      </c>
      <c r="G9" s="131">
        <f>AVERAGE(D22:D87)</f>
        <v>41.157500000000006</v>
      </c>
      <c r="H9" s="49">
        <v>1</v>
      </c>
      <c r="I9" s="191">
        <f>G9-F9</f>
        <v>0.60750000000000881</v>
      </c>
      <c r="J9" s="196">
        <v>4.0115740740740737E-2</v>
      </c>
      <c r="K9" s="204">
        <f>J9-J8</f>
        <v>2.061342592592592E-2</v>
      </c>
      <c r="L9" s="205">
        <f>K9</f>
        <v>2.061342592592592E-2</v>
      </c>
      <c r="M9" s="221" t="s">
        <v>263</v>
      </c>
      <c r="N9" s="317" t="s">
        <v>274</v>
      </c>
      <c r="O9" s="341" t="s">
        <v>232</v>
      </c>
      <c r="P9" s="50"/>
    </row>
    <row r="10" spans="1:16" s="3" customFormat="1" ht="30" customHeight="1">
      <c r="A10" s="174">
        <v>3</v>
      </c>
      <c r="B10" s="182" t="s">
        <v>102</v>
      </c>
      <c r="C10" s="177" t="s">
        <v>85</v>
      </c>
      <c r="D10" s="51">
        <f>COUNTA(E22:E86)+D9+1</f>
        <v>143</v>
      </c>
      <c r="E10" s="185">
        <f>COUNTA(E22:E86)+1</f>
        <v>57</v>
      </c>
      <c r="F10" s="192">
        <f>MIN(E22:E87)</f>
        <v>40.409999999999997</v>
      </c>
      <c r="G10" s="130">
        <f>AVERAGE(E22:E88)</f>
        <v>40.999821428571444</v>
      </c>
      <c r="H10" s="49">
        <v>1</v>
      </c>
      <c r="I10" s="191">
        <f t="shared" ref="I10:I15" si="0">G10-F10</f>
        <v>0.58982142857144737</v>
      </c>
      <c r="J10" s="196">
        <v>6.7094907407407409E-2</v>
      </c>
      <c r="K10" s="204">
        <f>J10-J9</f>
        <v>2.6979166666666672E-2</v>
      </c>
      <c r="L10" s="205">
        <f>K10</f>
        <v>2.6979166666666672E-2</v>
      </c>
      <c r="M10" s="221" t="s">
        <v>264</v>
      </c>
      <c r="N10" s="318"/>
      <c r="O10" s="144" t="s">
        <v>51</v>
      </c>
      <c r="P10" s="50"/>
    </row>
    <row r="11" spans="1:16" s="3" customFormat="1" ht="30" customHeight="1">
      <c r="A11" s="174">
        <v>4</v>
      </c>
      <c r="B11" s="182" t="s">
        <v>101</v>
      </c>
      <c r="C11" s="177" t="s">
        <v>86</v>
      </c>
      <c r="D11" s="51">
        <f>COUNTA(F22:F86)+D10+1</f>
        <v>186</v>
      </c>
      <c r="E11" s="185">
        <f>COUNTA(F22:F86)+1</f>
        <v>43</v>
      </c>
      <c r="F11" s="192">
        <f>MIN(F22:F87)</f>
        <v>40.35</v>
      </c>
      <c r="G11" s="130">
        <f>AVERAGE(F22:F87)</f>
        <v>40.902619047619055</v>
      </c>
      <c r="H11" s="49">
        <v>3</v>
      </c>
      <c r="I11" s="191">
        <f t="shared" si="0"/>
        <v>0.55261904761905356</v>
      </c>
      <c r="J11" s="196">
        <v>8.851851851851851E-2</v>
      </c>
      <c r="K11" s="204">
        <f>J11-J10</f>
        <v>2.1423611111111102E-2</v>
      </c>
      <c r="L11" s="205">
        <f>K11+L8</f>
        <v>4.0925925925925921E-2</v>
      </c>
      <c r="M11" s="221" t="s">
        <v>65</v>
      </c>
      <c r="N11" s="164"/>
      <c r="O11" s="128"/>
      <c r="P11" s="50"/>
    </row>
    <row r="12" spans="1:16" s="3" customFormat="1" ht="30" customHeight="1" thickBot="1">
      <c r="A12" s="174">
        <v>5</v>
      </c>
      <c r="B12" s="335" t="s">
        <v>103</v>
      </c>
      <c r="C12" s="178" t="s">
        <v>85</v>
      </c>
      <c r="D12" s="51">
        <f>COUNTA(G22:G86)+D11+1</f>
        <v>229</v>
      </c>
      <c r="E12" s="185">
        <f>COUNTA(G22:G86)+1</f>
        <v>43</v>
      </c>
      <c r="F12" s="226">
        <f>MIN(G22:G87)</f>
        <v>40.56</v>
      </c>
      <c r="G12" s="130">
        <f>AVERAGE(G22:G887)</f>
        <v>41.004047619047611</v>
      </c>
      <c r="H12" s="49">
        <v>2</v>
      </c>
      <c r="I12" s="191">
        <f t="shared" si="0"/>
        <v>0.44404761904760903</v>
      </c>
      <c r="J12" s="196">
        <v>0.11005787037037036</v>
      </c>
      <c r="K12" s="204">
        <f>J12-J11</f>
        <v>2.1539351851851851E-2</v>
      </c>
      <c r="L12" s="205">
        <f>K12+L9</f>
        <v>4.2152777777777775E-2</v>
      </c>
      <c r="M12" s="221" t="s">
        <v>272</v>
      </c>
      <c r="N12" s="165" t="s">
        <v>82</v>
      </c>
      <c r="O12" s="342" t="s">
        <v>51</v>
      </c>
    </row>
    <row r="13" spans="1:16" s="3" customFormat="1" ht="30" customHeight="1" thickBot="1">
      <c r="A13" s="174">
        <v>6</v>
      </c>
      <c r="B13" s="335" t="s">
        <v>102</v>
      </c>
      <c r="C13" s="178" t="s">
        <v>86</v>
      </c>
      <c r="D13" s="51">
        <f>COUNTA(H22:H86)+D12+1</f>
        <v>270</v>
      </c>
      <c r="E13" s="185">
        <f>COUNTA(H22:H86)+1</f>
        <v>41</v>
      </c>
      <c r="F13" s="135">
        <f>MIN(H22:H87)</f>
        <v>39.82</v>
      </c>
      <c r="G13" s="130">
        <f>AVERAGE(H22:H87)</f>
        <v>40.417499999999997</v>
      </c>
      <c r="H13" s="49">
        <v>0</v>
      </c>
      <c r="I13" s="191">
        <f>G13-F13</f>
        <v>0.59749999999999659</v>
      </c>
      <c r="J13" s="196">
        <v>0.13041666666666665</v>
      </c>
      <c r="K13" s="204">
        <f t="shared" ref="K13:K15" si="1">J13-J12</f>
        <v>2.0358796296296292E-2</v>
      </c>
      <c r="L13" s="206">
        <f>K13+L10</f>
        <v>4.7337962962962964E-2</v>
      </c>
      <c r="M13" s="221" t="s">
        <v>273</v>
      </c>
      <c r="N13" s="164"/>
      <c r="O13" s="129"/>
    </row>
    <row r="14" spans="1:16" s="3" customFormat="1" ht="30" customHeight="1" thickBot="1">
      <c r="A14" s="174">
        <v>7</v>
      </c>
      <c r="B14" s="335" t="s">
        <v>101</v>
      </c>
      <c r="C14" s="178" t="s">
        <v>79</v>
      </c>
      <c r="D14" s="51">
        <f>COUNTA(I22:I86)+D13+1</f>
        <v>299</v>
      </c>
      <c r="E14" s="185">
        <f>COUNTA(I22:I86)+1</f>
        <v>29</v>
      </c>
      <c r="F14" s="138">
        <f>MIN(I22:I87)</f>
        <v>40.090000000000003</v>
      </c>
      <c r="G14" s="130">
        <f>AVERAGE(I22:I87)</f>
        <v>40.562500000000007</v>
      </c>
      <c r="H14" s="49">
        <v>0</v>
      </c>
      <c r="I14" s="191">
        <f t="shared" si="0"/>
        <v>0.47250000000000369</v>
      </c>
      <c r="J14" s="196">
        <v>0.14516203703703703</v>
      </c>
      <c r="K14" s="204">
        <f t="shared" si="1"/>
        <v>1.4745370370370381E-2</v>
      </c>
      <c r="L14" s="206">
        <f>K14+L11</f>
        <v>5.5671296296296302E-2</v>
      </c>
      <c r="M14" s="221" t="s">
        <v>271</v>
      </c>
      <c r="N14" s="164"/>
      <c r="O14" s="129"/>
    </row>
    <row r="15" spans="1:16" s="3" customFormat="1" ht="30" customHeight="1" thickBot="1">
      <c r="A15" s="175" t="s">
        <v>37</v>
      </c>
      <c r="B15" s="334" t="s">
        <v>103</v>
      </c>
      <c r="C15" s="179" t="s">
        <v>82</v>
      </c>
      <c r="D15" s="223">
        <f>COUNTA(J22:J86)+D14+1</f>
        <v>343</v>
      </c>
      <c r="E15" s="186">
        <f>COUNTA(J22:J86)+1</f>
        <v>44</v>
      </c>
      <c r="F15" s="138">
        <f>MIN(J22:J87)</f>
        <v>40.39</v>
      </c>
      <c r="G15" s="229">
        <f>AVERAGE(J22:J87)</f>
        <v>40.803720930232565</v>
      </c>
      <c r="H15" s="167">
        <v>4</v>
      </c>
      <c r="I15" s="194">
        <f t="shared" si="0"/>
        <v>0.4137209302325644</v>
      </c>
      <c r="J15" s="197" t="str">
        <f>'Общие результаты'!G6</f>
        <v>4:00:04</v>
      </c>
      <c r="K15" s="207">
        <f t="shared" si="1"/>
        <v>2.1550925925925946E-2</v>
      </c>
      <c r="L15" s="208">
        <f>K15+L12</f>
        <v>6.3703703703703721E-2</v>
      </c>
      <c r="M15" s="199"/>
      <c r="N15" s="168"/>
      <c r="O15" s="129"/>
    </row>
    <row r="16" spans="1:16" s="3" customFormat="1" ht="30" customHeight="1">
      <c r="A16" s="139"/>
      <c r="B16" s="140"/>
      <c r="C16" s="141"/>
      <c r="D16" s="141"/>
      <c r="E16" s="141"/>
      <c r="F16" s="72">
        <f>AVERAGE(F8,F11,F14)</f>
        <v>40.216666666666669</v>
      </c>
      <c r="G16" s="84">
        <f>AVERAGE(G8,G11,G14)</f>
        <v>40.797641308555939</v>
      </c>
      <c r="H16" s="142" t="s">
        <v>230</v>
      </c>
      <c r="I16" s="85">
        <f>AVERAGE(I8,I11,I14)</f>
        <v>0.58097464188927239</v>
      </c>
      <c r="J16" s="141"/>
      <c r="K16" s="141"/>
      <c r="L16" s="141"/>
      <c r="M16" s="52"/>
      <c r="N16" s="52"/>
    </row>
    <row r="17" spans="1:14" s="3" customFormat="1" ht="30" customHeight="1">
      <c r="A17" s="139"/>
      <c r="B17" s="140"/>
      <c r="C17" s="141"/>
      <c r="D17" s="141"/>
      <c r="E17" s="141"/>
      <c r="F17" s="72">
        <f>AVERAGE(F9,F12,F15)</f>
        <v>40.5</v>
      </c>
      <c r="G17" s="84">
        <f>AVERAGE(G9,G12,G15)</f>
        <v>40.988422849760063</v>
      </c>
      <c r="H17" s="142" t="s">
        <v>269</v>
      </c>
      <c r="I17" s="85">
        <f>AVERAGE(I9,I12,I15)</f>
        <v>0.48842284976006073</v>
      </c>
      <c r="J17" s="141"/>
      <c r="K17" s="141"/>
      <c r="L17" s="141"/>
      <c r="M17" s="52"/>
      <c r="N17" s="52"/>
    </row>
    <row r="18" spans="1:14" ht="27.75" customHeight="1">
      <c r="A18" s="53"/>
      <c r="B18" s="53"/>
      <c r="C18" s="53"/>
      <c r="D18" s="54"/>
      <c r="E18" s="55"/>
      <c r="F18" s="56">
        <f>AVERAGE(F10,F13)</f>
        <v>40.114999999999995</v>
      </c>
      <c r="G18" s="57">
        <f>AVERAGE(G10,G13)</f>
        <v>40.70866071428572</v>
      </c>
      <c r="H18" s="143" t="s">
        <v>270</v>
      </c>
      <c r="I18" s="58">
        <f>AVERAGE(I10,I13)</f>
        <v>0.59366071428572198</v>
      </c>
      <c r="J18" s="55"/>
      <c r="K18" s="55" t="s">
        <v>22</v>
      </c>
      <c r="L18" s="55"/>
      <c r="M18" s="52"/>
      <c r="N18" s="52"/>
    </row>
    <row r="19" spans="1:14" ht="30" customHeight="1" thickBot="1">
      <c r="A19" s="59"/>
      <c r="B19" s="59"/>
      <c r="C19" s="59"/>
      <c r="D19" s="55"/>
      <c r="E19" s="55"/>
      <c r="F19" s="60">
        <f>AVERAGE(F8:F15)</f>
        <v>40.297499999999999</v>
      </c>
      <c r="G19" s="61">
        <f>AVERAGE(C22:J90)</f>
        <v>40.869196428571414</v>
      </c>
      <c r="H19" s="62"/>
      <c r="I19" s="63">
        <f>AVERAGE(I8:I15)</f>
        <v>0.54943923793993044</v>
      </c>
      <c r="J19" s="55"/>
      <c r="K19" s="55"/>
      <c r="L19" s="55"/>
      <c r="M19" s="59"/>
      <c r="N19" s="59"/>
    </row>
    <row r="21" spans="1:14" ht="15.75" thickBot="1">
      <c r="C21" s="64" t="str">
        <f>B8</f>
        <v>Шутеев Евгений</v>
      </c>
      <c r="D21" s="64" t="str">
        <f>B9</f>
        <v>Гаркин Владимир</v>
      </c>
      <c r="E21" s="18" t="str">
        <f>B10</f>
        <v>Сериченко Мария</v>
      </c>
      <c r="F21" s="18" t="str">
        <f>B11</f>
        <v>Шутеев Евгений</v>
      </c>
      <c r="G21" s="18" t="str">
        <f>B12</f>
        <v>Гаркин Владимир</v>
      </c>
      <c r="H21" s="18" t="str">
        <f>B13</f>
        <v>Сериченко Мария</v>
      </c>
      <c r="I21" s="18" t="str">
        <f>B14</f>
        <v>Шутеев Евгений</v>
      </c>
      <c r="J21" s="18" t="str">
        <f>B15</f>
        <v>Гаркин Владимир</v>
      </c>
    </row>
    <row r="22" spans="1:14">
      <c r="B22" s="1">
        <v>1</v>
      </c>
      <c r="C22" s="65">
        <v>43.38</v>
      </c>
      <c r="D22" s="66">
        <v>41.04</v>
      </c>
      <c r="E22" s="66">
        <v>41.38</v>
      </c>
      <c r="F22" s="66">
        <v>41.77</v>
      </c>
      <c r="G22" s="66">
        <v>40.75</v>
      </c>
      <c r="H22" s="66">
        <v>40.65</v>
      </c>
      <c r="I22" s="66">
        <v>40.53</v>
      </c>
      <c r="J22" s="356">
        <v>40.44</v>
      </c>
      <c r="K22" s="209"/>
      <c r="M22" s="2"/>
      <c r="N22" s="2"/>
    </row>
    <row r="23" spans="1:14">
      <c r="B23" s="1">
        <v>2</v>
      </c>
      <c r="C23" s="67">
        <v>41.06</v>
      </c>
      <c r="D23" s="68">
        <v>41.08</v>
      </c>
      <c r="E23" s="68">
        <v>41.05</v>
      </c>
      <c r="F23" s="68">
        <v>40.770000000000003</v>
      </c>
      <c r="G23" s="68">
        <v>41.43</v>
      </c>
      <c r="H23" s="68">
        <v>40.659999999999997</v>
      </c>
      <c r="I23" s="68">
        <v>40.94</v>
      </c>
      <c r="J23" s="357">
        <v>40.78</v>
      </c>
      <c r="K23" s="209"/>
      <c r="M23" s="3"/>
      <c r="N23" s="3"/>
    </row>
    <row r="24" spans="1:14">
      <c r="B24" s="1">
        <v>3</v>
      </c>
      <c r="C24" s="67">
        <v>42.9</v>
      </c>
      <c r="D24" s="68">
        <v>41.05</v>
      </c>
      <c r="E24" s="68">
        <v>40.98</v>
      </c>
      <c r="F24" s="68">
        <v>40.770000000000003</v>
      </c>
      <c r="G24" s="68">
        <v>41.02</v>
      </c>
      <c r="H24" s="68">
        <v>40.630000000000003</v>
      </c>
      <c r="I24" s="68">
        <v>40.22</v>
      </c>
      <c r="J24" s="357">
        <v>40.61</v>
      </c>
      <c r="K24" s="209"/>
      <c r="M24" s="3"/>
      <c r="N24" s="3"/>
    </row>
    <row r="25" spans="1:14">
      <c r="B25" s="1">
        <v>4</v>
      </c>
      <c r="C25" s="67">
        <v>41.15</v>
      </c>
      <c r="D25" s="68">
        <v>40.99</v>
      </c>
      <c r="E25" s="68">
        <v>40.85</v>
      </c>
      <c r="F25" s="68">
        <v>40.700000000000003</v>
      </c>
      <c r="G25" s="68">
        <v>41.06</v>
      </c>
      <c r="H25" s="68">
        <v>40.33</v>
      </c>
      <c r="I25" s="68">
        <v>41.36</v>
      </c>
      <c r="J25" s="357">
        <v>40.69</v>
      </c>
      <c r="K25" s="209"/>
      <c r="M25" s="3"/>
      <c r="N25" s="3"/>
    </row>
    <row r="26" spans="1:14">
      <c r="B26" s="1">
        <v>5</v>
      </c>
      <c r="C26" s="67">
        <v>41.12</v>
      </c>
      <c r="D26" s="68">
        <v>41.05</v>
      </c>
      <c r="E26" s="68">
        <v>40.69</v>
      </c>
      <c r="F26" s="68">
        <v>40.840000000000003</v>
      </c>
      <c r="G26" s="68">
        <v>41.82</v>
      </c>
      <c r="H26" s="68">
        <v>40.9</v>
      </c>
      <c r="I26" s="68">
        <v>41.39</v>
      </c>
      <c r="J26" s="357">
        <v>40.74</v>
      </c>
      <c r="K26" s="209"/>
    </row>
    <row r="27" spans="1:14">
      <c r="B27" s="1">
        <v>6</v>
      </c>
      <c r="C27" s="67">
        <v>41.07</v>
      </c>
      <c r="D27" s="68">
        <v>41.19</v>
      </c>
      <c r="E27" s="68">
        <v>40.74</v>
      </c>
      <c r="F27" s="68">
        <v>40.6</v>
      </c>
      <c r="G27" s="68">
        <v>41.84</v>
      </c>
      <c r="H27" s="68">
        <v>41.12</v>
      </c>
      <c r="I27" s="68">
        <v>40.39</v>
      </c>
      <c r="J27" s="357">
        <v>40.94</v>
      </c>
      <c r="K27" s="209"/>
    </row>
    <row r="28" spans="1:14">
      <c r="B28" s="1">
        <v>7</v>
      </c>
      <c r="C28" s="67">
        <v>40.93</v>
      </c>
      <c r="D28" s="68">
        <v>41.84</v>
      </c>
      <c r="E28" s="68">
        <v>41.57</v>
      </c>
      <c r="F28" s="68">
        <v>40.799999999999997</v>
      </c>
      <c r="G28" s="68">
        <v>41.03</v>
      </c>
      <c r="H28" s="68">
        <v>40.21</v>
      </c>
      <c r="I28" s="68">
        <v>40.5</v>
      </c>
      <c r="J28" s="357">
        <v>40.590000000000003</v>
      </c>
      <c r="K28" s="209"/>
    </row>
    <row r="29" spans="1:14">
      <c r="B29" s="1">
        <v>8</v>
      </c>
      <c r="C29" s="67">
        <v>40.71</v>
      </c>
      <c r="D29" s="68">
        <v>41.43</v>
      </c>
      <c r="E29" s="68">
        <v>40.56</v>
      </c>
      <c r="F29" s="68">
        <v>40.75</v>
      </c>
      <c r="G29" s="68">
        <v>41.24</v>
      </c>
      <c r="H29" s="68">
        <v>40.340000000000003</v>
      </c>
      <c r="I29" s="68">
        <v>40.229999999999997</v>
      </c>
      <c r="J29" s="357">
        <v>40.590000000000003</v>
      </c>
      <c r="K29" s="209"/>
    </row>
    <row r="30" spans="1:14">
      <c r="B30" s="1">
        <v>9</v>
      </c>
      <c r="C30" s="83">
        <v>40.71</v>
      </c>
      <c r="D30" s="68">
        <v>41.72</v>
      </c>
      <c r="E30" s="68">
        <v>41.3</v>
      </c>
      <c r="F30" s="68">
        <v>40.72</v>
      </c>
      <c r="G30" s="68">
        <v>41.41</v>
      </c>
      <c r="H30" s="68">
        <v>40.06</v>
      </c>
      <c r="I30" s="68">
        <v>40.42</v>
      </c>
      <c r="J30" s="357">
        <v>40.869999999999997</v>
      </c>
      <c r="K30" s="209"/>
    </row>
    <row r="31" spans="1:14">
      <c r="B31" s="1">
        <v>10</v>
      </c>
      <c r="C31" s="67">
        <v>40.549999999999997</v>
      </c>
      <c r="D31" s="68">
        <v>41.07</v>
      </c>
      <c r="E31" s="68">
        <v>40.92</v>
      </c>
      <c r="F31" s="68">
        <v>41.14</v>
      </c>
      <c r="G31" s="68">
        <v>40.659999999999997</v>
      </c>
      <c r="H31" s="68">
        <v>40.590000000000003</v>
      </c>
      <c r="I31" s="68">
        <v>40.29</v>
      </c>
      <c r="J31" s="357">
        <v>40.61</v>
      </c>
      <c r="K31" s="209"/>
    </row>
    <row r="32" spans="1:14">
      <c r="B32" s="1">
        <v>11</v>
      </c>
      <c r="C32" s="67">
        <v>41.42</v>
      </c>
      <c r="D32" s="68">
        <v>40.549999999999997</v>
      </c>
      <c r="E32" s="68">
        <v>41.64</v>
      </c>
      <c r="F32" s="68">
        <v>40.590000000000003</v>
      </c>
      <c r="G32" s="68">
        <v>40.93</v>
      </c>
      <c r="H32" s="68">
        <v>43.17</v>
      </c>
      <c r="I32" s="68">
        <v>41.42</v>
      </c>
      <c r="J32" s="357">
        <v>41.19</v>
      </c>
      <c r="K32" s="209"/>
    </row>
    <row r="33" spans="2:12">
      <c r="B33" s="1">
        <v>12</v>
      </c>
      <c r="C33" s="67">
        <v>41.07</v>
      </c>
      <c r="D33" s="68">
        <v>40.82</v>
      </c>
      <c r="E33" s="68">
        <v>41.38</v>
      </c>
      <c r="F33" s="68">
        <v>40.42</v>
      </c>
      <c r="G33" s="68">
        <v>40.98</v>
      </c>
      <c r="H33" s="68">
        <v>40.200000000000003</v>
      </c>
      <c r="I33" s="68">
        <v>40.39</v>
      </c>
      <c r="J33" s="357">
        <v>40.619999999999997</v>
      </c>
      <c r="K33" s="209"/>
    </row>
    <row r="34" spans="2:12">
      <c r="B34" s="1">
        <v>13</v>
      </c>
      <c r="C34" s="67">
        <v>41.15</v>
      </c>
      <c r="D34" s="68">
        <v>41.07</v>
      </c>
      <c r="E34" s="68">
        <v>41.08</v>
      </c>
      <c r="F34" s="68">
        <v>40.42</v>
      </c>
      <c r="G34" s="68">
        <v>41.37</v>
      </c>
      <c r="H34" s="68">
        <v>39.950000000000003</v>
      </c>
      <c r="I34" s="68">
        <v>40.43</v>
      </c>
      <c r="J34" s="357">
        <v>40.450000000000003</v>
      </c>
      <c r="K34" s="210"/>
      <c r="L34" s="1"/>
    </row>
    <row r="35" spans="2:12">
      <c r="B35" s="1">
        <v>14</v>
      </c>
      <c r="C35" s="71">
        <v>40.67</v>
      </c>
      <c r="D35" s="68">
        <v>40.549999999999997</v>
      </c>
      <c r="E35" s="68">
        <v>41.99</v>
      </c>
      <c r="F35" s="68">
        <v>40.729999999999997</v>
      </c>
      <c r="G35" s="355">
        <v>41.11</v>
      </c>
      <c r="H35" s="68">
        <v>40.24</v>
      </c>
      <c r="I35" s="68">
        <v>40.36</v>
      </c>
      <c r="J35" s="357">
        <v>40.43</v>
      </c>
      <c r="K35" s="210"/>
      <c r="L35" s="1"/>
    </row>
    <row r="36" spans="2:12">
      <c r="B36" s="1">
        <v>15</v>
      </c>
      <c r="C36" s="67">
        <v>40.799999999999997</v>
      </c>
      <c r="D36" s="68">
        <v>40.82</v>
      </c>
      <c r="E36" s="68">
        <v>40.86</v>
      </c>
      <c r="F36" s="68">
        <v>40.46</v>
      </c>
      <c r="G36" s="68">
        <v>40.9</v>
      </c>
      <c r="H36" s="68">
        <v>40.619999999999997</v>
      </c>
      <c r="I36" s="68">
        <v>40.65</v>
      </c>
      <c r="J36" s="357">
        <v>40.39</v>
      </c>
      <c r="K36" s="210"/>
      <c r="L36" s="1"/>
    </row>
    <row r="37" spans="2:12">
      <c r="B37" s="1">
        <v>16</v>
      </c>
      <c r="C37" s="67">
        <v>40.76</v>
      </c>
      <c r="D37" s="89">
        <v>41.07</v>
      </c>
      <c r="E37" s="68">
        <v>41.08</v>
      </c>
      <c r="F37" s="68">
        <v>40.35</v>
      </c>
      <c r="G37" s="68">
        <v>40.75</v>
      </c>
      <c r="H37" s="68">
        <v>40.15</v>
      </c>
      <c r="I37" s="68">
        <v>40.340000000000003</v>
      </c>
      <c r="J37" s="357">
        <v>40.549999999999997</v>
      </c>
      <c r="K37" s="210"/>
      <c r="L37" s="1"/>
    </row>
    <row r="38" spans="2:12">
      <c r="B38" s="1">
        <v>17</v>
      </c>
      <c r="C38" s="67">
        <v>40.630000000000003</v>
      </c>
      <c r="D38" s="68">
        <v>42.8</v>
      </c>
      <c r="E38" s="68">
        <v>41.24</v>
      </c>
      <c r="F38" s="68">
        <v>40.9</v>
      </c>
      <c r="G38" s="68">
        <v>40.98</v>
      </c>
      <c r="H38" s="68">
        <v>40.25</v>
      </c>
      <c r="I38" s="68">
        <v>40.74</v>
      </c>
      <c r="J38" s="357">
        <v>40.700000000000003</v>
      </c>
      <c r="K38" s="210"/>
      <c r="L38" s="1"/>
    </row>
    <row r="39" spans="2:12">
      <c r="B39" s="1">
        <v>18</v>
      </c>
      <c r="C39" s="67">
        <v>40.76</v>
      </c>
      <c r="D39" s="68">
        <v>41.11</v>
      </c>
      <c r="E39" s="68">
        <v>41.55</v>
      </c>
      <c r="F39" s="68">
        <v>40.71</v>
      </c>
      <c r="G39" s="68">
        <v>40.83</v>
      </c>
      <c r="H39" s="68">
        <v>40.26</v>
      </c>
      <c r="I39" s="68">
        <v>40.090000000000003</v>
      </c>
      <c r="J39" s="357">
        <v>40.6</v>
      </c>
      <c r="K39" s="210"/>
      <c r="L39" s="1"/>
    </row>
    <row r="40" spans="2:12">
      <c r="B40" s="1">
        <v>19</v>
      </c>
      <c r="C40" s="67">
        <v>41.04</v>
      </c>
      <c r="D40" s="68">
        <v>41.01</v>
      </c>
      <c r="E40" s="68">
        <v>40.64</v>
      </c>
      <c r="F40" s="68">
        <v>40.68</v>
      </c>
      <c r="G40" s="68">
        <v>40.83</v>
      </c>
      <c r="H40" s="68">
        <v>40.119999999999997</v>
      </c>
      <c r="I40" s="68">
        <v>40.33</v>
      </c>
      <c r="J40" s="357">
        <v>41.32</v>
      </c>
      <c r="K40" s="210"/>
      <c r="L40" s="1"/>
    </row>
    <row r="41" spans="2:12">
      <c r="B41" s="1">
        <v>20</v>
      </c>
      <c r="C41" s="67">
        <v>41.04</v>
      </c>
      <c r="D41" s="68">
        <v>40.74</v>
      </c>
      <c r="E41" s="68">
        <v>40.9</v>
      </c>
      <c r="F41" s="68">
        <v>40.83</v>
      </c>
      <c r="G41" s="68">
        <v>41.01</v>
      </c>
      <c r="H41" s="68">
        <v>40.21</v>
      </c>
      <c r="I41" s="68">
        <v>40.54</v>
      </c>
      <c r="J41" s="357">
        <v>40.630000000000003</v>
      </c>
      <c r="K41" s="210"/>
      <c r="L41" s="1"/>
    </row>
    <row r="42" spans="2:12">
      <c r="B42" s="1">
        <v>21</v>
      </c>
      <c r="C42" s="67">
        <v>40.44</v>
      </c>
      <c r="D42" s="68">
        <v>40.85</v>
      </c>
      <c r="E42" s="68">
        <v>40.68</v>
      </c>
      <c r="F42" s="68">
        <v>40.61</v>
      </c>
      <c r="G42" s="68">
        <v>40.81</v>
      </c>
      <c r="H42" s="68">
        <v>40.15</v>
      </c>
      <c r="I42" s="68">
        <v>40.479999999999997</v>
      </c>
      <c r="J42" s="357">
        <v>40.85</v>
      </c>
      <c r="K42" s="210"/>
      <c r="L42" s="1"/>
    </row>
    <row r="43" spans="2:12">
      <c r="B43" s="1">
        <v>22</v>
      </c>
      <c r="C43" s="67">
        <v>41.64</v>
      </c>
      <c r="D43" s="68">
        <v>40.950000000000003</v>
      </c>
      <c r="E43" s="68">
        <v>40.92</v>
      </c>
      <c r="F43" s="68">
        <v>40.520000000000003</v>
      </c>
      <c r="G43" s="68">
        <v>41.09</v>
      </c>
      <c r="H43" s="68">
        <v>41.34</v>
      </c>
      <c r="I43" s="68">
        <v>40.58</v>
      </c>
      <c r="J43" s="357">
        <v>40.74</v>
      </c>
      <c r="K43" s="210"/>
      <c r="L43" s="1"/>
    </row>
    <row r="44" spans="2:12">
      <c r="B44" s="1">
        <v>23</v>
      </c>
      <c r="C44" s="67">
        <v>40.25</v>
      </c>
      <c r="D44" s="68">
        <v>40.82</v>
      </c>
      <c r="E44" s="68">
        <v>41.35</v>
      </c>
      <c r="F44" s="68">
        <v>41.72</v>
      </c>
      <c r="G44" s="68">
        <v>40.83</v>
      </c>
      <c r="H44" s="68">
        <v>40.369999999999997</v>
      </c>
      <c r="I44" s="68">
        <v>40.42</v>
      </c>
      <c r="J44" s="357">
        <v>41.05</v>
      </c>
      <c r="K44" s="210"/>
      <c r="L44" s="1"/>
    </row>
    <row r="45" spans="2:12">
      <c r="B45" s="1">
        <v>24</v>
      </c>
      <c r="C45" s="67">
        <v>40.51</v>
      </c>
      <c r="D45" s="68">
        <v>41.47</v>
      </c>
      <c r="E45" s="68">
        <v>40.47</v>
      </c>
      <c r="F45" s="68">
        <v>40.799999999999997</v>
      </c>
      <c r="G45" s="68">
        <v>41.03</v>
      </c>
      <c r="H45" s="68">
        <v>40.270000000000003</v>
      </c>
      <c r="I45" s="68">
        <v>40.26</v>
      </c>
      <c r="J45" s="357">
        <v>40.65</v>
      </c>
      <c r="K45" s="210"/>
      <c r="L45" s="1"/>
    </row>
    <row r="46" spans="2:12">
      <c r="B46" s="1">
        <v>25</v>
      </c>
      <c r="C46" s="67">
        <v>40.25</v>
      </c>
      <c r="D46" s="68">
        <v>41.82</v>
      </c>
      <c r="E46" s="68">
        <v>40.909999999999997</v>
      </c>
      <c r="F46" s="68">
        <v>40.659999999999997</v>
      </c>
      <c r="G46" s="68">
        <v>40.72</v>
      </c>
      <c r="H46" s="68">
        <v>40.15</v>
      </c>
      <c r="I46" s="68">
        <v>40.33</v>
      </c>
      <c r="J46" s="357">
        <v>40.89</v>
      </c>
      <c r="K46" s="210"/>
      <c r="L46" s="1"/>
    </row>
    <row r="47" spans="2:12">
      <c r="B47" s="1">
        <v>26</v>
      </c>
      <c r="C47" s="67">
        <v>40.549999999999997</v>
      </c>
      <c r="D47" s="68">
        <v>40.74</v>
      </c>
      <c r="E47" s="68">
        <v>41.73</v>
      </c>
      <c r="F47" s="68">
        <v>42.15</v>
      </c>
      <c r="G47" s="68">
        <v>41.66</v>
      </c>
      <c r="H47" s="68">
        <v>40.08</v>
      </c>
      <c r="I47" s="68">
        <v>40.44</v>
      </c>
      <c r="J47" s="357">
        <v>40.53</v>
      </c>
      <c r="K47" s="210"/>
      <c r="L47" s="1"/>
    </row>
    <row r="48" spans="2:12">
      <c r="B48" s="1">
        <v>27</v>
      </c>
      <c r="C48" s="67">
        <v>40.590000000000003</v>
      </c>
      <c r="D48" s="68">
        <v>40.68</v>
      </c>
      <c r="E48" s="68">
        <v>40.700000000000003</v>
      </c>
      <c r="F48" s="68">
        <v>40.67</v>
      </c>
      <c r="G48" s="68">
        <v>40.71</v>
      </c>
      <c r="H48" s="68">
        <v>40.1</v>
      </c>
      <c r="I48" s="68">
        <v>41.18</v>
      </c>
      <c r="J48" s="357">
        <v>40.74</v>
      </c>
      <c r="K48" s="210"/>
      <c r="L48" s="1"/>
    </row>
    <row r="49" spans="2:12">
      <c r="B49" s="1">
        <v>28</v>
      </c>
      <c r="C49" s="67">
        <v>40.5</v>
      </c>
      <c r="D49" s="68">
        <v>41.46</v>
      </c>
      <c r="E49" s="68">
        <v>40.729999999999997</v>
      </c>
      <c r="F49" s="68">
        <v>41.45</v>
      </c>
      <c r="G49" s="68">
        <v>41.12</v>
      </c>
      <c r="H49" s="68">
        <v>40.44</v>
      </c>
      <c r="I49" s="68">
        <v>40.5</v>
      </c>
      <c r="J49" s="357">
        <v>40.79</v>
      </c>
      <c r="K49" s="210"/>
      <c r="L49" s="1"/>
    </row>
    <row r="50" spans="2:12">
      <c r="B50" s="1">
        <v>29</v>
      </c>
      <c r="C50" s="67">
        <v>40.33</v>
      </c>
      <c r="D50" s="68">
        <v>40.99</v>
      </c>
      <c r="E50" s="68">
        <v>42.02</v>
      </c>
      <c r="F50" s="68">
        <v>40.68</v>
      </c>
      <c r="G50" s="68">
        <v>40.75</v>
      </c>
      <c r="H50" s="68">
        <v>40</v>
      </c>
      <c r="I50" s="68"/>
      <c r="J50" s="357">
        <v>41.19</v>
      </c>
      <c r="K50" s="210"/>
      <c r="L50" s="1"/>
    </row>
    <row r="51" spans="2:12">
      <c r="B51" s="1">
        <v>30</v>
      </c>
      <c r="C51" s="67">
        <v>40.74</v>
      </c>
      <c r="D51" s="68">
        <v>41.49</v>
      </c>
      <c r="E51" s="68">
        <v>40.54</v>
      </c>
      <c r="F51" s="68">
        <v>40.450000000000003</v>
      </c>
      <c r="G51" s="68">
        <v>40.770000000000003</v>
      </c>
      <c r="H51" s="68">
        <v>39.82</v>
      </c>
      <c r="I51" s="68"/>
      <c r="J51" s="357">
        <v>41.01</v>
      </c>
      <c r="K51" s="210"/>
      <c r="L51" s="1"/>
    </row>
    <row r="52" spans="2:12">
      <c r="B52" s="1">
        <v>31</v>
      </c>
      <c r="C52" s="67">
        <v>40.42</v>
      </c>
      <c r="D52" s="68">
        <v>40.909999999999997</v>
      </c>
      <c r="E52" s="68">
        <v>40.61</v>
      </c>
      <c r="F52" s="68">
        <v>40.65</v>
      </c>
      <c r="G52" s="68">
        <v>40.82</v>
      </c>
      <c r="H52" s="68">
        <v>40.01</v>
      </c>
      <c r="I52" s="68"/>
      <c r="J52" s="357">
        <v>40.97</v>
      </c>
      <c r="K52" s="210"/>
      <c r="L52" s="1"/>
    </row>
    <row r="53" spans="2:12">
      <c r="B53" s="1">
        <v>32</v>
      </c>
      <c r="C53" s="67">
        <v>40.33</v>
      </c>
      <c r="D53" s="68">
        <v>40.93</v>
      </c>
      <c r="E53" s="68">
        <v>40.630000000000003</v>
      </c>
      <c r="F53" s="68">
        <v>41.06</v>
      </c>
      <c r="G53" s="68">
        <v>40.61</v>
      </c>
      <c r="H53" s="68">
        <v>40.270000000000003</v>
      </c>
      <c r="I53" s="68"/>
      <c r="J53" s="357">
        <v>40.43</v>
      </c>
      <c r="K53" s="210"/>
      <c r="L53" s="1"/>
    </row>
    <row r="54" spans="2:12">
      <c r="B54" s="1">
        <v>33</v>
      </c>
      <c r="C54" s="67">
        <v>41.73</v>
      </c>
      <c r="D54" s="68">
        <v>41.61</v>
      </c>
      <c r="E54" s="68">
        <v>40.98</v>
      </c>
      <c r="F54" s="68">
        <v>41.4</v>
      </c>
      <c r="G54" s="68">
        <v>40.93</v>
      </c>
      <c r="H54" s="68">
        <v>40.64</v>
      </c>
      <c r="I54" s="68"/>
      <c r="J54" s="357">
        <v>40.9</v>
      </c>
      <c r="K54" s="210"/>
      <c r="L54" s="1"/>
    </row>
    <row r="55" spans="2:12">
      <c r="B55" s="1">
        <v>34</v>
      </c>
      <c r="C55" s="67">
        <v>40.36</v>
      </c>
      <c r="D55" s="68">
        <v>40.93</v>
      </c>
      <c r="E55" s="68">
        <v>41.32</v>
      </c>
      <c r="F55" s="68">
        <v>40.82</v>
      </c>
      <c r="G55" s="68">
        <v>40.56</v>
      </c>
      <c r="H55" s="68">
        <v>40.93</v>
      </c>
      <c r="I55" s="68"/>
      <c r="J55" s="357">
        <v>40.71</v>
      </c>
      <c r="K55" s="210"/>
      <c r="L55" s="1"/>
    </row>
    <row r="56" spans="2:12">
      <c r="B56" s="1">
        <v>35</v>
      </c>
      <c r="C56" s="67">
        <v>40.36</v>
      </c>
      <c r="D56" s="68">
        <v>41.47</v>
      </c>
      <c r="E56" s="68">
        <v>41.3</v>
      </c>
      <c r="F56" s="68">
        <v>42.13</v>
      </c>
      <c r="G56" s="68">
        <v>40.92</v>
      </c>
      <c r="H56" s="68">
        <v>40.049999999999997</v>
      </c>
      <c r="I56" s="68"/>
      <c r="J56" s="357">
        <v>41.29</v>
      </c>
      <c r="K56" s="210"/>
      <c r="L56" s="1"/>
    </row>
    <row r="57" spans="2:12">
      <c r="B57" s="1">
        <v>36</v>
      </c>
      <c r="C57" s="67">
        <v>40.21</v>
      </c>
      <c r="D57" s="68">
        <v>40.69</v>
      </c>
      <c r="E57" s="68">
        <v>40.72</v>
      </c>
      <c r="F57" s="68">
        <v>40.98</v>
      </c>
      <c r="G57" s="68">
        <v>40.82</v>
      </c>
      <c r="H57" s="68">
        <v>40.020000000000003</v>
      </c>
      <c r="I57" s="68"/>
      <c r="J57" s="357">
        <v>40.450000000000003</v>
      </c>
      <c r="K57" s="210"/>
      <c r="L57" s="1"/>
    </row>
    <row r="58" spans="2:12">
      <c r="B58" s="1">
        <v>37</v>
      </c>
      <c r="C58" s="67">
        <v>41.3</v>
      </c>
      <c r="D58" s="68">
        <v>40.81</v>
      </c>
      <c r="E58" s="68">
        <v>41.67</v>
      </c>
      <c r="F58" s="68">
        <v>40.81</v>
      </c>
      <c r="G58" s="68">
        <v>40.82</v>
      </c>
      <c r="H58" s="68">
        <v>40.36</v>
      </c>
      <c r="I58" s="68"/>
      <c r="J58" s="357">
        <v>40.65</v>
      </c>
      <c r="K58" s="210"/>
      <c r="L58" s="1"/>
    </row>
    <row r="59" spans="2:12">
      <c r="B59" s="1">
        <v>38</v>
      </c>
      <c r="C59" s="67">
        <v>40.71</v>
      </c>
      <c r="D59" s="68">
        <v>41.54</v>
      </c>
      <c r="E59" s="68">
        <v>40.799999999999997</v>
      </c>
      <c r="F59" s="68">
        <v>40.74</v>
      </c>
      <c r="G59" s="68">
        <v>41.05</v>
      </c>
      <c r="H59" s="68">
        <v>40.24</v>
      </c>
      <c r="I59" s="68"/>
      <c r="J59" s="357">
        <v>40.54</v>
      </c>
      <c r="K59" s="210"/>
      <c r="L59" s="1"/>
    </row>
    <row r="60" spans="2:12">
      <c r="B60" s="1">
        <v>39</v>
      </c>
      <c r="C60" s="67">
        <v>41.33</v>
      </c>
      <c r="D60" s="68">
        <v>41.36</v>
      </c>
      <c r="E60" s="68">
        <v>40.630000000000003</v>
      </c>
      <c r="F60" s="68">
        <v>40.79</v>
      </c>
      <c r="G60" s="68">
        <v>41.09</v>
      </c>
      <c r="H60" s="68">
        <v>40.24</v>
      </c>
      <c r="I60" s="68"/>
      <c r="J60" s="357">
        <v>41.96</v>
      </c>
      <c r="K60" s="210"/>
      <c r="L60" s="1"/>
    </row>
    <row r="61" spans="2:12">
      <c r="B61" s="1">
        <v>40</v>
      </c>
      <c r="C61" s="67">
        <v>40.76</v>
      </c>
      <c r="D61" s="68">
        <v>41.8</v>
      </c>
      <c r="E61" s="68">
        <v>40.619999999999997</v>
      </c>
      <c r="F61" s="68">
        <v>40.81</v>
      </c>
      <c r="G61" s="68">
        <v>40.770000000000003</v>
      </c>
      <c r="H61" s="68">
        <v>40.56</v>
      </c>
      <c r="I61" s="68"/>
      <c r="J61" s="357">
        <v>40.68</v>
      </c>
      <c r="K61" s="210"/>
      <c r="L61" s="1"/>
    </row>
    <row r="62" spans="2:12">
      <c r="B62" s="1">
        <v>41</v>
      </c>
      <c r="C62" s="67">
        <v>41.81</v>
      </c>
      <c r="D62" s="68">
        <v>41.24</v>
      </c>
      <c r="E62" s="68">
        <v>40.78</v>
      </c>
      <c r="F62" s="68">
        <v>41.58</v>
      </c>
      <c r="G62" s="68">
        <v>41.01</v>
      </c>
      <c r="H62" s="68"/>
      <c r="I62" s="68"/>
      <c r="J62" s="357">
        <v>40.83</v>
      </c>
      <c r="K62" s="210"/>
      <c r="L62" s="1"/>
    </row>
    <row r="63" spans="2:12">
      <c r="B63" s="1">
        <v>42</v>
      </c>
      <c r="C63" s="67"/>
      <c r="D63" s="68">
        <v>41.03</v>
      </c>
      <c r="E63" s="68">
        <v>40.75</v>
      </c>
      <c r="F63" s="68">
        <v>41.48</v>
      </c>
      <c r="G63" s="68">
        <v>41.33</v>
      </c>
      <c r="H63" s="68"/>
      <c r="I63" s="68"/>
      <c r="J63" s="357">
        <v>41.19</v>
      </c>
      <c r="K63" s="210"/>
      <c r="L63" s="1"/>
    </row>
    <row r="64" spans="2:12">
      <c r="B64" s="1">
        <v>43</v>
      </c>
      <c r="C64" s="67"/>
      <c r="D64" s="68">
        <v>40.880000000000003</v>
      </c>
      <c r="E64" s="68">
        <v>40.409999999999997</v>
      </c>
      <c r="F64" s="68"/>
      <c r="G64" s="68"/>
      <c r="H64" s="68"/>
      <c r="I64" s="68"/>
      <c r="J64" s="357">
        <v>41.78</v>
      </c>
      <c r="K64" s="210"/>
      <c r="L64" s="1"/>
    </row>
    <row r="65" spans="2:12">
      <c r="B65" s="1">
        <v>44</v>
      </c>
      <c r="C65" s="67"/>
      <c r="D65" s="68">
        <v>41.46</v>
      </c>
      <c r="E65" s="68">
        <v>40.630000000000003</v>
      </c>
      <c r="F65" s="68"/>
      <c r="G65" s="68"/>
      <c r="H65" s="68"/>
      <c r="I65" s="68"/>
      <c r="J65" s="357"/>
      <c r="K65" s="210"/>
      <c r="L65" s="1"/>
    </row>
    <row r="66" spans="2:12">
      <c r="B66" s="1">
        <v>45</v>
      </c>
      <c r="C66" s="67"/>
      <c r="D66" s="68"/>
      <c r="E66" s="68">
        <v>41.49</v>
      </c>
      <c r="F66" s="68"/>
      <c r="G66" s="68"/>
      <c r="H66" s="68"/>
      <c r="I66" s="68"/>
      <c r="J66" s="357"/>
      <c r="K66" s="210"/>
      <c r="L66" s="1"/>
    </row>
    <row r="67" spans="2:12">
      <c r="B67" s="1">
        <v>46</v>
      </c>
      <c r="C67" s="67"/>
      <c r="D67" s="68"/>
      <c r="E67" s="68">
        <v>40.57</v>
      </c>
      <c r="F67" s="68"/>
      <c r="G67" s="68"/>
      <c r="H67" s="68"/>
      <c r="I67" s="68"/>
      <c r="J67" s="357"/>
      <c r="K67" s="210"/>
      <c r="L67" s="1"/>
    </row>
    <row r="68" spans="2:12">
      <c r="B68" s="1">
        <v>47</v>
      </c>
      <c r="C68" s="67"/>
      <c r="D68" s="68"/>
      <c r="E68" s="68">
        <v>40.86</v>
      </c>
      <c r="F68" s="68"/>
      <c r="G68" s="68"/>
      <c r="H68" s="68"/>
      <c r="I68" s="68"/>
      <c r="J68" s="357"/>
      <c r="K68" s="210"/>
      <c r="L68" s="1"/>
    </row>
    <row r="69" spans="2:12">
      <c r="B69" s="1">
        <v>48</v>
      </c>
      <c r="C69" s="67"/>
      <c r="D69" s="68"/>
      <c r="E69" s="68">
        <v>41.48</v>
      </c>
      <c r="F69" s="68"/>
      <c r="G69" s="68"/>
      <c r="H69" s="68"/>
      <c r="I69" s="209"/>
      <c r="J69" s="213"/>
      <c r="K69" s="210"/>
      <c r="L69" s="1"/>
    </row>
    <row r="70" spans="2:12">
      <c r="B70" s="1">
        <v>49</v>
      </c>
      <c r="C70" s="67"/>
      <c r="D70" s="68"/>
      <c r="E70" s="68">
        <v>40.75</v>
      </c>
      <c r="F70" s="68"/>
      <c r="G70" s="68"/>
      <c r="H70" s="68"/>
      <c r="I70" s="209"/>
      <c r="J70" s="213"/>
      <c r="K70" s="210"/>
      <c r="L70" s="1"/>
    </row>
    <row r="71" spans="2:12">
      <c r="B71" s="1">
        <v>50</v>
      </c>
      <c r="C71" s="67"/>
      <c r="D71" s="68"/>
      <c r="E71" s="68">
        <v>40.56</v>
      </c>
      <c r="F71" s="68"/>
      <c r="G71" s="68"/>
      <c r="H71" s="68"/>
      <c r="I71" s="209"/>
      <c r="J71" s="213"/>
      <c r="K71" s="210"/>
      <c r="L71" s="1"/>
    </row>
    <row r="72" spans="2:12">
      <c r="B72" s="1">
        <v>51</v>
      </c>
      <c r="C72" s="67"/>
      <c r="D72" s="68"/>
      <c r="E72" s="68">
        <v>40.71</v>
      </c>
      <c r="F72" s="68"/>
      <c r="G72" s="68"/>
      <c r="H72" s="68"/>
      <c r="I72" s="209"/>
      <c r="J72" s="213"/>
      <c r="K72" s="210"/>
      <c r="L72" s="1"/>
    </row>
    <row r="73" spans="2:12">
      <c r="B73" s="1">
        <v>52</v>
      </c>
      <c r="C73" s="67"/>
      <c r="D73" s="68"/>
      <c r="E73" s="68">
        <v>40.69</v>
      </c>
      <c r="F73" s="68"/>
      <c r="G73" s="68"/>
      <c r="H73" s="68"/>
      <c r="I73" s="209"/>
      <c r="J73" s="213"/>
      <c r="K73" s="210"/>
      <c r="L73" s="1"/>
    </row>
    <row r="74" spans="2:12">
      <c r="B74" s="1">
        <v>53</v>
      </c>
      <c r="C74" s="67"/>
      <c r="D74" s="68"/>
      <c r="E74" s="68">
        <v>41.59</v>
      </c>
      <c r="F74" s="68"/>
      <c r="G74" s="68"/>
      <c r="H74" s="68"/>
      <c r="I74" s="209"/>
      <c r="J74" s="213"/>
      <c r="K74" s="210"/>
      <c r="L74" s="1"/>
    </row>
    <row r="75" spans="2:12">
      <c r="B75" s="1">
        <v>54</v>
      </c>
      <c r="C75" s="67"/>
      <c r="D75" s="68"/>
      <c r="E75" s="68">
        <v>40.71</v>
      </c>
      <c r="F75" s="68"/>
      <c r="G75" s="68"/>
      <c r="H75" s="68"/>
      <c r="I75" s="209"/>
      <c r="J75" s="213"/>
      <c r="K75" s="210"/>
      <c r="L75" s="1"/>
    </row>
    <row r="76" spans="2:12">
      <c r="B76" s="1">
        <v>55</v>
      </c>
      <c r="C76" s="67"/>
      <c r="D76" s="68"/>
      <c r="E76" s="68">
        <v>40.69</v>
      </c>
      <c r="F76" s="68"/>
      <c r="G76" s="68"/>
      <c r="H76" s="68"/>
      <c r="I76" s="209"/>
      <c r="J76" s="213"/>
      <c r="K76" s="210"/>
      <c r="L76" s="1"/>
    </row>
    <row r="77" spans="2:12">
      <c r="B77" s="1">
        <v>56</v>
      </c>
      <c r="C77" s="67"/>
      <c r="D77" s="68"/>
      <c r="E77" s="68">
        <v>41.59</v>
      </c>
      <c r="F77" s="68"/>
      <c r="G77" s="68"/>
      <c r="H77" s="68"/>
      <c r="I77" s="209"/>
      <c r="J77" s="213"/>
      <c r="K77" s="210"/>
      <c r="L77" s="1"/>
    </row>
    <row r="78" spans="2:12">
      <c r="B78" s="1">
        <v>57</v>
      </c>
      <c r="C78" s="137"/>
      <c r="D78" s="68"/>
      <c r="E78" s="68"/>
      <c r="F78" s="68"/>
      <c r="G78" s="68"/>
      <c r="H78" s="68"/>
      <c r="I78" s="210"/>
      <c r="J78" s="214"/>
      <c r="K78" s="210"/>
      <c r="L78" s="1"/>
    </row>
    <row r="79" spans="2:12">
      <c r="B79" s="1">
        <v>58</v>
      </c>
      <c r="C79" s="215"/>
      <c r="D79" s="209"/>
      <c r="E79" s="209"/>
      <c r="F79" s="209"/>
      <c r="G79" s="209"/>
      <c r="H79" s="209"/>
      <c r="I79" s="210"/>
      <c r="J79" s="214"/>
      <c r="K79" s="210"/>
      <c r="L79" s="1"/>
    </row>
    <row r="80" spans="2:12">
      <c r="B80" s="1">
        <v>59</v>
      </c>
      <c r="C80" s="215"/>
      <c r="D80" s="209"/>
      <c r="E80" s="209"/>
      <c r="F80" s="209"/>
      <c r="G80" s="209"/>
      <c r="H80" s="209"/>
      <c r="I80" s="209"/>
      <c r="J80" s="213"/>
      <c r="K80" s="209"/>
    </row>
    <row r="81" spans="2:11">
      <c r="B81" s="1">
        <v>60</v>
      </c>
      <c r="C81" s="215"/>
      <c r="D81" s="209"/>
      <c r="E81" s="209"/>
      <c r="F81" s="209"/>
      <c r="G81" s="209"/>
      <c r="H81" s="209"/>
      <c r="I81" s="209"/>
      <c r="J81" s="213"/>
      <c r="K81" s="209"/>
    </row>
    <row r="82" spans="2:11">
      <c r="B82" s="1">
        <v>61</v>
      </c>
      <c r="C82" s="215"/>
      <c r="D82" s="209"/>
      <c r="E82" s="209"/>
      <c r="F82" s="209"/>
      <c r="G82" s="209"/>
      <c r="H82" s="209"/>
      <c r="I82" s="209"/>
      <c r="J82" s="213"/>
      <c r="K82" s="209"/>
    </row>
    <row r="83" spans="2:11">
      <c r="B83" s="1">
        <v>62</v>
      </c>
      <c r="C83" s="215"/>
      <c r="D83" s="209"/>
      <c r="E83" s="209"/>
      <c r="F83" s="209"/>
      <c r="G83" s="209"/>
      <c r="H83" s="209"/>
      <c r="I83" s="209"/>
      <c r="J83" s="213"/>
      <c r="K83" s="209"/>
    </row>
    <row r="84" spans="2:11" ht="15.75" thickBot="1">
      <c r="B84" s="1">
        <v>63</v>
      </c>
      <c r="C84" s="216"/>
      <c r="D84" s="217"/>
      <c r="E84" s="217"/>
      <c r="F84" s="217"/>
      <c r="G84" s="217"/>
      <c r="H84" s="217"/>
      <c r="I84" s="217"/>
      <c r="J84" s="218"/>
      <c r="K84" s="209"/>
    </row>
  </sheetData>
  <mergeCells count="11">
    <mergeCell ref="N9:N10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Kозак и разбойники</vt:lpstr>
      <vt:lpstr>KartFreedom</vt:lpstr>
      <vt:lpstr>NSJ</vt:lpstr>
      <vt:lpstr>Kozaks</vt:lpstr>
      <vt:lpstr>MST</vt:lpstr>
      <vt:lpstr>Fortuna Racing</vt:lpstr>
      <vt:lpstr>ASS Racing Team</vt:lpstr>
      <vt:lpstr>Ne Fart</vt:lpstr>
      <vt:lpstr>KartFreedom RT</vt:lpstr>
      <vt:lpstr>KartFreedom GT</vt:lpstr>
      <vt:lpstr>15a18</vt:lpstr>
      <vt:lpstr>Grebi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2019-06-02T20:13:35Z</dcterms:modified>
</cp:coreProperties>
</file>