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autoCompressPictures="0"/>
  <bookViews>
    <workbookView xWindow="480" yWindow="480" windowWidth="20730" windowHeight="11760" tabRatio="918"/>
  </bookViews>
  <sheets>
    <sheet name="Общие результаты" sheetId="4" r:id="rId1"/>
    <sheet name="Регистрация" sheetId="5" r:id="rId2"/>
    <sheet name="K44" sheetId="58" r:id="rId3"/>
    <sheet name="MST" sheetId="69" r:id="rId4"/>
    <sheet name="NSJ" sheetId="71" r:id="rId5"/>
    <sheet name="NFS Kozaks" sheetId="73" r:id="rId6"/>
    <sheet name="Mesnyki" sheetId="70" r:id="rId7"/>
    <sheet name="Ягуар" sheetId="76" r:id="rId8"/>
    <sheet name="Kozak i Razboiniki" sheetId="72" r:id="rId9"/>
    <sheet name="Fossa RT" sheetId="74" r:id="rId10"/>
    <sheet name="SimonF1up" sheetId="75" r:id="rId11"/>
    <sheet name="5GT" sheetId="77" r:id="rId12"/>
    <sheet name="Fortuna Racing Team" sheetId="78" r:id="rId13"/>
    <sheet name="Buro11" sheetId="79" r:id="rId14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9" i="79"/>
  <c r="F11"/>
  <c r="F13"/>
  <c r="F14"/>
  <c r="F17"/>
  <c r="F8"/>
  <c r="F10"/>
  <c r="F12"/>
  <c r="F15"/>
  <c r="F16"/>
  <c r="J20"/>
  <c r="I20"/>
  <c r="H20"/>
  <c r="G20"/>
  <c r="F20"/>
  <c r="E20"/>
  <c r="D20"/>
  <c r="C20"/>
  <c r="G8"/>
  <c r="I8"/>
  <c r="G9"/>
  <c r="I9"/>
  <c r="G10"/>
  <c r="I10"/>
  <c r="G11"/>
  <c r="I11"/>
  <c r="G12"/>
  <c r="I12"/>
  <c r="G13"/>
  <c r="I13"/>
  <c r="G14"/>
  <c r="I14"/>
  <c r="G15"/>
  <c r="I15"/>
  <c r="I18"/>
  <c r="G18"/>
  <c r="F18"/>
  <c r="I17"/>
  <c r="G17"/>
  <c r="I16"/>
  <c r="G16"/>
  <c r="K15"/>
  <c r="K12"/>
  <c r="K10"/>
  <c r="K8"/>
  <c r="L8"/>
  <c r="L10"/>
  <c r="L12"/>
  <c r="L15"/>
  <c r="E15"/>
  <c r="D8"/>
  <c r="D9"/>
  <c r="D10"/>
  <c r="D11"/>
  <c r="D12"/>
  <c r="D13"/>
  <c r="D14"/>
  <c r="D15"/>
  <c r="K14"/>
  <c r="K13"/>
  <c r="K11"/>
  <c r="K9"/>
  <c r="L9"/>
  <c r="L11"/>
  <c r="L13"/>
  <c r="L14"/>
  <c r="E14"/>
  <c r="E13"/>
  <c r="E12"/>
  <c r="E11"/>
  <c r="E10"/>
  <c r="E9"/>
  <c r="E8"/>
  <c r="I11" i="78"/>
  <c r="G12"/>
  <c r="F12"/>
  <c r="I12"/>
  <c r="I13"/>
  <c r="G10"/>
  <c r="G11"/>
  <c r="F11"/>
  <c r="F10"/>
  <c r="F9"/>
  <c r="F8"/>
  <c r="G15" i="77"/>
  <c r="F15"/>
  <c r="G14"/>
  <c r="F14"/>
  <c r="G13"/>
  <c r="F13"/>
  <c r="G12"/>
  <c r="F12"/>
  <c r="G11"/>
  <c r="F11"/>
  <c r="G10"/>
  <c r="F10"/>
  <c r="G9"/>
  <c r="F9"/>
  <c r="G8"/>
  <c r="F8"/>
  <c r="G15" i="75"/>
  <c r="F15"/>
  <c r="G14"/>
  <c r="F14"/>
  <c r="G13"/>
  <c r="F13"/>
  <c r="G12"/>
  <c r="F12"/>
  <c r="G11"/>
  <c r="F11"/>
  <c r="G10"/>
  <c r="F10"/>
  <c r="G9"/>
  <c r="F9"/>
  <c r="G8"/>
  <c r="F8"/>
  <c r="G15" i="74"/>
  <c r="F15"/>
  <c r="G14"/>
  <c r="F14"/>
  <c r="G13"/>
  <c r="F13"/>
  <c r="G12"/>
  <c r="F12"/>
  <c r="G11"/>
  <c r="F11"/>
  <c r="G10"/>
  <c r="F10"/>
  <c r="G9"/>
  <c r="F9"/>
  <c r="G8"/>
  <c r="F8"/>
  <c r="G15" i="72"/>
  <c r="F15"/>
  <c r="G14"/>
  <c r="F14"/>
  <c r="G13"/>
  <c r="F13"/>
  <c r="G12"/>
  <c r="F12"/>
  <c r="G11"/>
  <c r="F11"/>
  <c r="G10"/>
  <c r="F10"/>
  <c r="G9"/>
  <c r="F9"/>
  <c r="G8"/>
  <c r="F8"/>
  <c r="G15" i="76"/>
  <c r="F15"/>
  <c r="G14"/>
  <c r="F14"/>
  <c r="G13"/>
  <c r="F13"/>
  <c r="G12"/>
  <c r="F12"/>
  <c r="G11"/>
  <c r="F11"/>
  <c r="G10"/>
  <c r="F10"/>
  <c r="G9"/>
  <c r="F9"/>
  <c r="G8"/>
  <c r="F8"/>
  <c r="G15" i="70"/>
  <c r="F15"/>
  <c r="G14"/>
  <c r="F14"/>
  <c r="G13"/>
  <c r="F13"/>
  <c r="G12"/>
  <c r="F12"/>
  <c r="G11"/>
  <c r="F11"/>
  <c r="G10"/>
  <c r="F10"/>
  <c r="G9"/>
  <c r="F9"/>
  <c r="G8"/>
  <c r="F8"/>
  <c r="G15" i="73"/>
  <c r="F15"/>
  <c r="G14"/>
  <c r="F14"/>
  <c r="G13"/>
  <c r="F13"/>
  <c r="G12"/>
  <c r="F12"/>
  <c r="G11"/>
  <c r="F11"/>
  <c r="G10"/>
  <c r="F10"/>
  <c r="G9"/>
  <c r="F9"/>
  <c r="G8"/>
  <c r="F8"/>
  <c r="G15" i="71"/>
  <c r="F15"/>
  <c r="G14"/>
  <c r="F14"/>
  <c r="G13"/>
  <c r="F13"/>
  <c r="G12"/>
  <c r="F12"/>
  <c r="G11"/>
  <c r="F11"/>
  <c r="G10"/>
  <c r="F10"/>
  <c r="G9"/>
  <c r="F9"/>
  <c r="G8"/>
  <c r="F8"/>
  <c r="G15" i="69"/>
  <c r="F15"/>
  <c r="G14"/>
  <c r="F14"/>
  <c r="G13"/>
  <c r="F13"/>
  <c r="G12"/>
  <c r="F12"/>
  <c r="G11"/>
  <c r="F11"/>
  <c r="G10"/>
  <c r="F10"/>
  <c r="G9"/>
  <c r="F9"/>
  <c r="G8"/>
  <c r="F8"/>
  <c r="G15" i="58"/>
  <c r="G14"/>
  <c r="G13"/>
  <c r="G12"/>
  <c r="G11"/>
  <c r="G10"/>
  <c r="G9"/>
  <c r="G8"/>
  <c r="F15"/>
  <c r="F14"/>
  <c r="F13"/>
  <c r="F12"/>
  <c r="F11"/>
  <c r="F10"/>
  <c r="F9"/>
  <c r="F8"/>
  <c r="E16" i="78"/>
  <c r="E15"/>
  <c r="E14"/>
  <c r="E13"/>
  <c r="E12"/>
  <c r="E10"/>
  <c r="E9"/>
  <c r="E8"/>
  <c r="D12"/>
  <c r="D13"/>
  <c r="D14"/>
  <c r="D15"/>
  <c r="D16"/>
  <c r="D9"/>
  <c r="D8"/>
  <c r="K9"/>
  <c r="L9"/>
  <c r="L12"/>
  <c r="L15"/>
  <c r="L16"/>
  <c r="K10"/>
  <c r="L10"/>
  <c r="L13"/>
  <c r="L14"/>
  <c r="G9"/>
  <c r="I9"/>
  <c r="G15"/>
  <c r="F15"/>
  <c r="I15"/>
  <c r="G16"/>
  <c r="F16"/>
  <c r="I16"/>
  <c r="I18"/>
  <c r="G8"/>
  <c r="I8"/>
  <c r="I10"/>
  <c r="G13"/>
  <c r="F13"/>
  <c r="G14"/>
  <c r="F14"/>
  <c r="I14"/>
  <c r="I17"/>
  <c r="G18"/>
  <c r="G17"/>
  <c r="F18"/>
  <c r="F17"/>
  <c r="K12"/>
  <c r="K13"/>
  <c r="K8"/>
  <c r="L8"/>
  <c r="K14"/>
  <c r="K16"/>
  <c r="K15"/>
  <c r="F19"/>
  <c r="G19"/>
  <c r="I19"/>
  <c r="C21"/>
  <c r="D21"/>
  <c r="E21"/>
  <c r="F21"/>
  <c r="G21"/>
  <c r="H21"/>
  <c r="I21"/>
  <c r="J21"/>
  <c r="I9" i="77"/>
  <c r="I11"/>
  <c r="I13"/>
  <c r="I15"/>
  <c r="I17"/>
  <c r="I8"/>
  <c r="I10"/>
  <c r="I12"/>
  <c r="I14"/>
  <c r="I16"/>
  <c r="G17"/>
  <c r="G16"/>
  <c r="F17"/>
  <c r="F16"/>
  <c r="I10" i="75"/>
  <c r="I13"/>
  <c r="I15"/>
  <c r="I18"/>
  <c r="I9"/>
  <c r="I12"/>
  <c r="I17"/>
  <c r="I8"/>
  <c r="I11"/>
  <c r="I14"/>
  <c r="I16"/>
  <c r="G18"/>
  <c r="G17"/>
  <c r="G16"/>
  <c r="F18"/>
  <c r="F17"/>
  <c r="F16"/>
  <c r="J20" i="77"/>
  <c r="I20"/>
  <c r="H20"/>
  <c r="G20"/>
  <c r="F20"/>
  <c r="E20"/>
  <c r="D20"/>
  <c r="C20"/>
  <c r="I18"/>
  <c r="G18"/>
  <c r="F18"/>
  <c r="K15"/>
  <c r="K13"/>
  <c r="K11"/>
  <c r="K9"/>
  <c r="L9"/>
  <c r="L11"/>
  <c r="L13"/>
  <c r="L15"/>
  <c r="E15"/>
  <c r="D8"/>
  <c r="D9"/>
  <c r="D10"/>
  <c r="D11"/>
  <c r="D12"/>
  <c r="D13"/>
  <c r="D14"/>
  <c r="D15"/>
  <c r="K14"/>
  <c r="K12"/>
  <c r="K10"/>
  <c r="K8"/>
  <c r="L8"/>
  <c r="L10"/>
  <c r="L12"/>
  <c r="L14"/>
  <c r="E14"/>
  <c r="E13"/>
  <c r="E12"/>
  <c r="E11"/>
  <c r="E10"/>
  <c r="E9"/>
  <c r="E8"/>
  <c r="G17" i="74"/>
  <c r="G16"/>
  <c r="K8"/>
  <c r="L8"/>
  <c r="K9"/>
  <c r="L9"/>
  <c r="K11"/>
  <c r="L11"/>
  <c r="K13"/>
  <c r="L13"/>
  <c r="K15"/>
  <c r="L15"/>
  <c r="K10"/>
  <c r="L10"/>
  <c r="K12"/>
  <c r="L12"/>
  <c r="K14"/>
  <c r="L14"/>
  <c r="I10"/>
  <c r="I12"/>
  <c r="I14"/>
  <c r="I17"/>
  <c r="I8"/>
  <c r="I9"/>
  <c r="I11"/>
  <c r="I13"/>
  <c r="I15"/>
  <c r="I16"/>
  <c r="F17"/>
  <c r="F16"/>
  <c r="I8" i="72"/>
  <c r="I9"/>
  <c r="I11"/>
  <c r="I13"/>
  <c r="I15"/>
  <c r="I17"/>
  <c r="I10"/>
  <c r="I12"/>
  <c r="I14"/>
  <c r="I16"/>
  <c r="G17"/>
  <c r="G16"/>
  <c r="F17"/>
  <c r="F16"/>
  <c r="J20" i="76"/>
  <c r="I20"/>
  <c r="H20"/>
  <c r="G20"/>
  <c r="F20"/>
  <c r="E20"/>
  <c r="D20"/>
  <c r="C20"/>
  <c r="I8"/>
  <c r="I9"/>
  <c r="I10"/>
  <c r="I11"/>
  <c r="I12"/>
  <c r="I13"/>
  <c r="I14"/>
  <c r="I15"/>
  <c r="I18"/>
  <c r="G18"/>
  <c r="F18"/>
  <c r="I17"/>
  <c r="G17"/>
  <c r="F17"/>
  <c r="I16"/>
  <c r="G16"/>
  <c r="F16"/>
  <c r="K15"/>
  <c r="K13"/>
  <c r="K10"/>
  <c r="K8"/>
  <c r="L8"/>
  <c r="L10"/>
  <c r="L13"/>
  <c r="L15"/>
  <c r="E15"/>
  <c r="D8"/>
  <c r="D9"/>
  <c r="D10"/>
  <c r="D11"/>
  <c r="D12"/>
  <c r="D13"/>
  <c r="D14"/>
  <c r="D15"/>
  <c r="K14"/>
  <c r="K12"/>
  <c r="K11"/>
  <c r="K9"/>
  <c r="L9"/>
  <c r="L11"/>
  <c r="L12"/>
  <c r="L14"/>
  <c r="E14"/>
  <c r="E13"/>
  <c r="E12"/>
  <c r="E11"/>
  <c r="E10"/>
  <c r="E9"/>
  <c r="E8"/>
  <c r="J21" i="75"/>
  <c r="I21"/>
  <c r="H21"/>
  <c r="G21"/>
  <c r="F21"/>
  <c r="E21"/>
  <c r="D21"/>
  <c r="C21"/>
  <c r="I19"/>
  <c r="G19"/>
  <c r="F19"/>
  <c r="K15"/>
  <c r="K13"/>
  <c r="K11"/>
  <c r="K9"/>
  <c r="L9"/>
  <c r="L11"/>
  <c r="L13"/>
  <c r="L15"/>
  <c r="E15"/>
  <c r="D8"/>
  <c r="D9"/>
  <c r="D10"/>
  <c r="D11"/>
  <c r="D12"/>
  <c r="D13"/>
  <c r="D14"/>
  <c r="D15"/>
  <c r="K14"/>
  <c r="K12"/>
  <c r="K10"/>
  <c r="K8"/>
  <c r="L8"/>
  <c r="L10"/>
  <c r="L12"/>
  <c r="L14"/>
  <c r="E14"/>
  <c r="E13"/>
  <c r="E12"/>
  <c r="E11"/>
  <c r="E10"/>
  <c r="E9"/>
  <c r="E8"/>
  <c r="J20" i="74"/>
  <c r="I20"/>
  <c r="H20"/>
  <c r="G20"/>
  <c r="F20"/>
  <c r="E20"/>
  <c r="D20"/>
  <c r="C20"/>
  <c r="I18"/>
  <c r="G18"/>
  <c r="F18"/>
  <c r="E15"/>
  <c r="D8"/>
  <c r="D9"/>
  <c r="D10"/>
  <c r="D11"/>
  <c r="D12"/>
  <c r="D13"/>
  <c r="D14"/>
  <c r="D15"/>
  <c r="E14"/>
  <c r="E13"/>
  <c r="E12"/>
  <c r="E11"/>
  <c r="E10"/>
  <c r="E9"/>
  <c r="E8"/>
  <c r="K13" i="70"/>
  <c r="K10"/>
  <c r="K8"/>
  <c r="L8"/>
  <c r="L10"/>
  <c r="L13"/>
  <c r="K12"/>
  <c r="K11"/>
  <c r="K9"/>
  <c r="L9"/>
  <c r="L11"/>
  <c r="L12"/>
  <c r="I9"/>
  <c r="I11"/>
  <c r="I12"/>
  <c r="I14"/>
  <c r="I17"/>
  <c r="I8"/>
  <c r="I10"/>
  <c r="I13"/>
  <c r="I15"/>
  <c r="I16"/>
  <c r="G17"/>
  <c r="G16"/>
  <c r="F17"/>
  <c r="F16"/>
  <c r="J20" i="73"/>
  <c r="I20"/>
  <c r="H20"/>
  <c r="G20"/>
  <c r="F20"/>
  <c r="E20"/>
  <c r="D20"/>
  <c r="C20"/>
  <c r="I8"/>
  <c r="I9"/>
  <c r="I10"/>
  <c r="I11"/>
  <c r="I12"/>
  <c r="I13"/>
  <c r="I14"/>
  <c r="I15"/>
  <c r="I18"/>
  <c r="G18"/>
  <c r="F18"/>
  <c r="I17"/>
  <c r="G17"/>
  <c r="F17"/>
  <c r="I16"/>
  <c r="G16"/>
  <c r="F16"/>
  <c r="K15"/>
  <c r="K12"/>
  <c r="K10"/>
  <c r="K8"/>
  <c r="L8"/>
  <c r="L10"/>
  <c r="L12"/>
  <c r="L15"/>
  <c r="E15"/>
  <c r="D8"/>
  <c r="D9"/>
  <c r="D10"/>
  <c r="D11"/>
  <c r="D12"/>
  <c r="D13"/>
  <c r="D14"/>
  <c r="D15"/>
  <c r="K14"/>
  <c r="K13"/>
  <c r="K11"/>
  <c r="K9"/>
  <c r="L9"/>
  <c r="L11"/>
  <c r="L13"/>
  <c r="L14"/>
  <c r="E14"/>
  <c r="E13"/>
  <c r="E12"/>
  <c r="E11"/>
  <c r="E10"/>
  <c r="E9"/>
  <c r="E8"/>
  <c r="J20" i="72"/>
  <c r="I20"/>
  <c r="H20"/>
  <c r="G20"/>
  <c r="F20"/>
  <c r="E20"/>
  <c r="D20"/>
  <c r="C20"/>
  <c r="I18"/>
  <c r="G18"/>
  <c r="F18"/>
  <c r="K15"/>
  <c r="K13"/>
  <c r="K11"/>
  <c r="K9"/>
  <c r="L9"/>
  <c r="L11"/>
  <c r="L13"/>
  <c r="L15"/>
  <c r="E15"/>
  <c r="D8"/>
  <c r="D9"/>
  <c r="D10"/>
  <c r="D11"/>
  <c r="D12"/>
  <c r="D13"/>
  <c r="D14"/>
  <c r="D15"/>
  <c r="K14"/>
  <c r="K12"/>
  <c r="K10"/>
  <c r="K8"/>
  <c r="L8"/>
  <c r="L10"/>
  <c r="L12"/>
  <c r="L14"/>
  <c r="E14"/>
  <c r="E13"/>
  <c r="E12"/>
  <c r="E11"/>
  <c r="E10"/>
  <c r="E9"/>
  <c r="E8"/>
  <c r="I9" i="71"/>
  <c r="I11"/>
  <c r="I13"/>
  <c r="I15"/>
  <c r="I17"/>
  <c r="I8"/>
  <c r="I10"/>
  <c r="I12"/>
  <c r="I14"/>
  <c r="I16"/>
  <c r="G17"/>
  <c r="G16"/>
  <c r="F17"/>
  <c r="F16"/>
  <c r="I9" i="69"/>
  <c r="I11"/>
  <c r="I13"/>
  <c r="I14"/>
  <c r="I17"/>
  <c r="I8"/>
  <c r="I10"/>
  <c r="I12"/>
  <c r="I15"/>
  <c r="I16"/>
  <c r="G17"/>
  <c r="G16"/>
  <c r="F17"/>
  <c r="F16"/>
  <c r="L15"/>
  <c r="L14"/>
  <c r="J20" i="71"/>
  <c r="I20"/>
  <c r="H20"/>
  <c r="G20"/>
  <c r="F20"/>
  <c r="E20"/>
  <c r="D20"/>
  <c r="C20"/>
  <c r="I18"/>
  <c r="G18"/>
  <c r="F18"/>
  <c r="K15"/>
  <c r="K13"/>
  <c r="K11"/>
  <c r="K9"/>
  <c r="L9"/>
  <c r="L11"/>
  <c r="L13"/>
  <c r="L15"/>
  <c r="E15"/>
  <c r="D8"/>
  <c r="D9"/>
  <c r="D10"/>
  <c r="D11"/>
  <c r="D12"/>
  <c r="D13"/>
  <c r="D14"/>
  <c r="D15"/>
  <c r="K14"/>
  <c r="K12"/>
  <c r="K10"/>
  <c r="K8"/>
  <c r="L8"/>
  <c r="L10"/>
  <c r="L12"/>
  <c r="L14"/>
  <c r="E14"/>
  <c r="E13"/>
  <c r="E12"/>
  <c r="E11"/>
  <c r="E10"/>
  <c r="E9"/>
  <c r="E8"/>
  <c r="J20" i="70"/>
  <c r="I20"/>
  <c r="H20"/>
  <c r="G20"/>
  <c r="F20"/>
  <c r="E20"/>
  <c r="D20"/>
  <c r="C20"/>
  <c r="I18"/>
  <c r="G18"/>
  <c r="F18"/>
  <c r="K15"/>
  <c r="L15"/>
  <c r="E15"/>
  <c r="D8"/>
  <c r="D9"/>
  <c r="D10"/>
  <c r="D11"/>
  <c r="D12"/>
  <c r="D13"/>
  <c r="D14"/>
  <c r="D15"/>
  <c r="K14"/>
  <c r="L14"/>
  <c r="E14"/>
  <c r="E13"/>
  <c r="E12"/>
  <c r="E11"/>
  <c r="E10"/>
  <c r="E9"/>
  <c r="E8"/>
  <c r="E15" i="69"/>
  <c r="D8"/>
  <c r="D9"/>
  <c r="D10"/>
  <c r="D11"/>
  <c r="D12"/>
  <c r="D13"/>
  <c r="D14"/>
  <c r="D15"/>
  <c r="E14"/>
  <c r="E13"/>
  <c r="E12"/>
  <c r="E11"/>
  <c r="E10"/>
  <c r="E9"/>
  <c r="E8"/>
  <c r="G17" i="58"/>
  <c r="G16"/>
  <c r="F17"/>
  <c r="F16"/>
  <c r="I10"/>
  <c r="I12"/>
  <c r="I14"/>
  <c r="I17"/>
  <c r="I8"/>
  <c r="I9"/>
  <c r="I11"/>
  <c r="I13"/>
  <c r="I15"/>
  <c r="I16"/>
  <c r="L10"/>
  <c r="L9"/>
  <c r="E15"/>
  <c r="E14"/>
  <c r="E13"/>
  <c r="E12"/>
  <c r="E11"/>
  <c r="E10"/>
  <c r="E9"/>
  <c r="D15"/>
  <c r="E8"/>
  <c r="D14"/>
  <c r="D9"/>
  <c r="D8"/>
  <c r="J20" i="69"/>
  <c r="I20"/>
  <c r="H20"/>
  <c r="G20"/>
  <c r="F20"/>
  <c r="E20"/>
  <c r="D20"/>
  <c r="C20"/>
  <c r="I18"/>
  <c r="G18"/>
  <c r="F18"/>
  <c r="K15"/>
  <c r="K13"/>
  <c r="K11"/>
  <c r="K9"/>
  <c r="L9"/>
  <c r="L11"/>
  <c r="L13"/>
  <c r="K14"/>
  <c r="K12"/>
  <c r="K10"/>
  <c r="K8"/>
  <c r="L8"/>
  <c r="L10"/>
  <c r="L12"/>
  <c r="K12" i="58"/>
  <c r="K10"/>
  <c r="K8"/>
  <c r="L8"/>
  <c r="L12"/>
  <c r="K13"/>
  <c r="K11"/>
  <c r="K9"/>
  <c r="L11"/>
  <c r="L13"/>
  <c r="K14"/>
  <c r="L14"/>
  <c r="K15"/>
  <c r="L15"/>
  <c r="H20"/>
  <c r="J20"/>
  <c r="I20"/>
  <c r="D10"/>
  <c r="D11"/>
  <c r="D12"/>
  <c r="D13"/>
  <c r="H8" i="4"/>
  <c r="H9"/>
  <c r="H10"/>
  <c r="H7"/>
  <c r="K19" i="5" l="1"/>
  <c r="K46"/>
  <c r="L43"/>
  <c r="L46"/>
  <c r="L40"/>
  <c r="L37"/>
  <c r="L34"/>
  <c r="L31"/>
  <c r="L28"/>
  <c r="L25"/>
  <c r="L22"/>
  <c r="L19"/>
  <c r="L16"/>
  <c r="L13"/>
  <c r="L10"/>
  <c r="L7"/>
  <c r="J37"/>
  <c r="K37"/>
  <c r="J32"/>
  <c r="K31"/>
  <c r="J41"/>
  <c r="K40"/>
  <c r="J26"/>
  <c r="K25"/>
  <c r="J11"/>
  <c r="K10"/>
  <c r="J16"/>
  <c r="K16"/>
  <c r="J7"/>
  <c r="K7"/>
  <c r="J20"/>
  <c r="J29"/>
  <c r="K28"/>
  <c r="J22"/>
  <c r="K22"/>
  <c r="J34"/>
  <c r="K34"/>
  <c r="J43"/>
  <c r="K43"/>
  <c r="J14"/>
  <c r="K13"/>
  <c r="J48"/>
  <c r="J47"/>
  <c r="J46"/>
  <c r="J23"/>
  <c r="J31"/>
  <c r="J44"/>
  <c r="J40"/>
  <c r="J25"/>
  <c r="J17"/>
  <c r="J35"/>
  <c r="J28"/>
  <c r="J38"/>
  <c r="J19"/>
  <c r="J13"/>
  <c r="J45"/>
  <c r="J10"/>
  <c r="J8"/>
  <c r="J42"/>
  <c r="J39"/>
  <c r="F18" i="58"/>
  <c r="G18"/>
  <c r="J33" i="5"/>
  <c r="J30"/>
  <c r="J27"/>
  <c r="J21"/>
  <c r="J18"/>
  <c r="J15"/>
  <c r="J12"/>
  <c r="J9"/>
  <c r="G20" i="58"/>
  <c r="F20"/>
  <c r="E20"/>
  <c r="D20"/>
  <c r="C20"/>
  <c r="I18"/>
  <c r="U9" i="5"/>
  <c r="U8"/>
  <c r="U7"/>
  <c r="T9"/>
  <c r="T8"/>
  <c r="S9"/>
  <c r="S8"/>
  <c r="R9"/>
  <c r="R8"/>
  <c r="Q9"/>
  <c r="Q8"/>
  <c r="P8"/>
  <c r="P9"/>
  <c r="O9"/>
  <c r="O8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<sst xmlns="http://schemas.openxmlformats.org/spreadsheetml/2006/main" count="714" uniqueCount="272">
  <si>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</si>
  <si>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</si>
  <si>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</si>
  <si>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</si>
  <si>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</si>
  <si>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</si>
  <si>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</si>
  <si>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</si>
  <si>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</si>
  <si>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</si>
  <si>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</si>
  <si>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</si>
  <si>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</si>
  <si>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</si>
  <si>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</si>
  <si>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</si>
  <si>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</si>
  <si>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</si>
  <si>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</si>
  <si>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</si>
  <si>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</si>
  <si>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</si>
  <si>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</si>
  <si>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</si>
  <si>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</si>
  <si>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</si>
  <si>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</si>
  <si>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</si>
  <si>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</si>
  <si>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</si>
  <si>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</si>
  <si>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</si>
  <si>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</si>
  <si>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</si>
  <si>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</si>
  <si>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</si>
  <si>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</si>
  <si>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</si>
  <si>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</si>
  <si>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Наум</t>
  </si>
  <si>
    <t>Фортуна Таня</t>
  </si>
  <si>
    <t>Петушков Андрей</t>
  </si>
  <si>
    <t>Стоцкий Андрей</t>
  </si>
  <si>
    <t>Мифтахутдинов Ильяс</t>
  </si>
  <si>
    <t>Ткаченко Кирилл</t>
  </si>
  <si>
    <t>Манило Денис</t>
  </si>
  <si>
    <t>Родин Артем</t>
  </si>
  <si>
    <t>Шутка Виталий</t>
  </si>
  <si>
    <t>Таволжан Виталий</t>
  </si>
  <si>
    <t>Резанко Оля</t>
  </si>
  <si>
    <t>Звягин Григорий</t>
  </si>
  <si>
    <t>1</t>
  </si>
  <si>
    <t>Ильяс</t>
  </si>
  <si>
    <t>Якусик Дима</t>
  </si>
  <si>
    <t>лимит</t>
  </si>
  <si>
    <t>линия</t>
  </si>
  <si>
    <t>Серия мини марафонов "Большие Гонки 2018", 1-й этап, 20.04.19</t>
  </si>
  <si>
    <r>
      <t>Серия мини марафонов "Большие Гонки", 20.04.2019, Конфигурация</t>
    </r>
    <r>
      <rPr>
        <b/>
        <i/>
        <sz val="18"/>
        <color indexed="8"/>
        <rFont val="Calibri"/>
        <family val="2"/>
        <charset val="204"/>
      </rPr>
      <t xml:space="preserve"> №7</t>
    </r>
  </si>
  <si>
    <t>Конфигурация № 7</t>
  </si>
  <si>
    <t>Гаврилюк Олег</t>
  </si>
  <si>
    <t>Дио</t>
  </si>
  <si>
    <t>4-1</t>
  </si>
  <si>
    <t>4-2</t>
  </si>
  <si>
    <t>MST</t>
  </si>
  <si>
    <t>Тыщенко Миша</t>
  </si>
  <si>
    <t>2-2</t>
  </si>
  <si>
    <t>NSJ</t>
  </si>
  <si>
    <t>Бахмацкий Олег</t>
  </si>
  <si>
    <t>7-1</t>
  </si>
  <si>
    <t>7-2</t>
  </si>
  <si>
    <t>42,6</t>
  </si>
  <si>
    <t>NFS Kozaks</t>
  </si>
  <si>
    <t>Пикулин Паша</t>
  </si>
  <si>
    <t>12-1</t>
  </si>
  <si>
    <t>12-2</t>
  </si>
  <si>
    <t>80,2</t>
  </si>
  <si>
    <t>2-1</t>
  </si>
  <si>
    <t>Ягуар</t>
  </si>
  <si>
    <t>Лихошерст Алексей</t>
  </si>
  <si>
    <t>1-2</t>
  </si>
  <si>
    <t>1-1</t>
  </si>
  <si>
    <t>SimonF1UP</t>
  </si>
  <si>
    <t xml:space="preserve">Таволжан </t>
  </si>
  <si>
    <t>Загорулько Иван</t>
  </si>
  <si>
    <t>5GT</t>
  </si>
  <si>
    <t>Коруз Вадим</t>
  </si>
  <si>
    <t>73,1</t>
  </si>
  <si>
    <t>75,3</t>
  </si>
  <si>
    <t xml:space="preserve">Звягин </t>
  </si>
  <si>
    <t>Fortuna Racing Team</t>
  </si>
  <si>
    <t>Buro11</t>
  </si>
  <si>
    <t>3-1</t>
  </si>
  <si>
    <t>Якусик Саша</t>
  </si>
  <si>
    <t>3-2</t>
  </si>
  <si>
    <t>77,4</t>
  </si>
  <si>
    <t>К44</t>
  </si>
  <si>
    <t>Горошко Игорь</t>
  </si>
  <si>
    <t>9-2</t>
  </si>
  <si>
    <t>9-1</t>
  </si>
  <si>
    <t>82,2</t>
  </si>
  <si>
    <t>10-2</t>
  </si>
  <si>
    <t>10-1</t>
  </si>
  <si>
    <t>5-2</t>
  </si>
  <si>
    <t>5-1</t>
  </si>
  <si>
    <t>5-3</t>
  </si>
  <si>
    <t>Fossa</t>
  </si>
  <si>
    <t>Лантушенко Игорь</t>
  </si>
  <si>
    <t>Фалько Костя</t>
  </si>
  <si>
    <t>6-1</t>
  </si>
  <si>
    <t>6-2</t>
  </si>
  <si>
    <t>81</t>
  </si>
  <si>
    <t>88,5</t>
  </si>
  <si>
    <t>11-1</t>
  </si>
  <si>
    <t>11-2</t>
  </si>
  <si>
    <t>84,4</t>
  </si>
  <si>
    <t>Терещенко Андрей</t>
  </si>
  <si>
    <t>Old and Sexy</t>
  </si>
  <si>
    <t>Купцов Паша</t>
  </si>
  <si>
    <t>13-1</t>
  </si>
  <si>
    <t>13-2</t>
  </si>
  <si>
    <t>Скороход Алексей</t>
  </si>
  <si>
    <t>73</t>
  </si>
  <si>
    <t>?</t>
  </si>
  <si>
    <t>82,8</t>
  </si>
  <si>
    <t>85,5</t>
  </si>
  <si>
    <t>Коzak I razboiniki</t>
  </si>
  <si>
    <t>84,6</t>
  </si>
  <si>
    <t>60</t>
  </si>
  <si>
    <t>Mesnyki</t>
  </si>
  <si>
    <t>Чемпионат мини марафон "Большие Гонки", 1-й этап</t>
  </si>
  <si>
    <t>K44</t>
  </si>
  <si>
    <t>4:00:38.71</t>
  </si>
  <si>
    <t>2 Круга</t>
  </si>
  <si>
    <t>Kozak i Razboiniki</t>
  </si>
  <si>
    <t>3 Круга</t>
  </si>
  <si>
    <t>SimonF1up</t>
  </si>
  <si>
    <t>4 Круга</t>
  </si>
  <si>
    <t>8 Кругов</t>
  </si>
  <si>
    <t>-</t>
  </si>
  <si>
    <t>2 круга</t>
  </si>
  <si>
    <t>1 круг</t>
  </si>
  <si>
    <t>4 круга</t>
  </si>
  <si>
    <t>2:16.28</t>
  </si>
  <si>
    <t>2:20.44</t>
  </si>
  <si>
    <t>2:08.32</t>
  </si>
  <si>
    <t>2:16.63</t>
  </si>
  <si>
    <t>2:17.10</t>
  </si>
  <si>
    <t>2:16.96</t>
  </si>
  <si>
    <t>2:16.15</t>
  </si>
  <si>
    <t>2:19.35</t>
  </si>
  <si>
    <t>2:15.85</t>
  </si>
  <si>
    <t>2:18.68</t>
  </si>
  <si>
    <t>2:50.95</t>
  </si>
  <si>
    <t>2:45.64</t>
  </si>
  <si>
    <t>2:17.02</t>
  </si>
  <si>
    <t>1:53.61</t>
  </si>
  <si>
    <t>1:34.78</t>
  </si>
  <si>
    <t>2:17.16</t>
  </si>
  <si>
    <t>2:04.74</t>
  </si>
  <si>
    <t>2:15.32</t>
  </si>
  <si>
    <t>2:15.81</t>
  </si>
  <si>
    <t>1:23.69</t>
  </si>
  <si>
    <t>2:17.79</t>
  </si>
  <si>
    <t>2:16.30</t>
  </si>
  <si>
    <t>2:21.05</t>
  </si>
  <si>
    <t>2:05.16</t>
  </si>
  <si>
    <t>2:17.39</t>
  </si>
  <si>
    <t>1:46.82</t>
  </si>
  <si>
    <t>2:20.85</t>
  </si>
  <si>
    <t>2:17.28</t>
  </si>
  <si>
    <t>2:15.84</t>
  </si>
  <si>
    <t>2:16.36</t>
  </si>
  <si>
    <t>2:18.01</t>
  </si>
  <si>
    <t>2:16.35</t>
  </si>
  <si>
    <t>2:16.83</t>
  </si>
  <si>
    <t>2:19.40</t>
  </si>
  <si>
    <t>2:16.10</t>
  </si>
  <si>
    <t>2:17.05</t>
  </si>
  <si>
    <t>2:29.14</t>
  </si>
  <si>
    <t>2:16.50</t>
  </si>
  <si>
    <t>2:17.42</t>
  </si>
  <si>
    <t>2:27.32</t>
  </si>
  <si>
    <t>2:29.98</t>
  </si>
  <si>
    <t>2:29.25</t>
  </si>
  <si>
    <t>2:16.80</t>
  </si>
  <si>
    <t>2:15.75</t>
  </si>
  <si>
    <t>2:09.39</t>
  </si>
  <si>
    <t>2:06.17</t>
  </si>
  <si>
    <t>2:17.62</t>
  </si>
  <si>
    <t>2:17.98</t>
  </si>
  <si>
    <t>2:16.32</t>
  </si>
  <si>
    <t>2:16.22</t>
  </si>
  <si>
    <t>2:07.90</t>
  </si>
  <si>
    <t>2:20.52</t>
  </si>
  <si>
    <t>2:16.24</t>
  </si>
  <si>
    <t>2:17.29</t>
  </si>
  <si>
    <t>2:17.07</t>
  </si>
  <si>
    <t>2:16.74</t>
  </si>
  <si>
    <t>2:14.52</t>
  </si>
  <si>
    <t>2:16.43</t>
  </si>
  <si>
    <t>2:15.80</t>
  </si>
  <si>
    <t>2:19.64</t>
  </si>
  <si>
    <t>2:16.14</t>
  </si>
  <si>
    <t>2:15.63</t>
  </si>
  <si>
    <t>2:18.29</t>
  </si>
  <si>
    <t>2:00.70</t>
  </si>
  <si>
    <t>2:15.34</t>
  </si>
  <si>
    <t>2:16.73</t>
  </si>
  <si>
    <t>2:15.60</t>
  </si>
  <si>
    <t>2:15.51</t>
  </si>
  <si>
    <t>2:28.91</t>
  </si>
  <si>
    <t>2:17.22</t>
  </si>
  <si>
    <t>2:16.64</t>
  </si>
  <si>
    <t>2:17.11</t>
  </si>
  <si>
    <t>2:14.90</t>
  </si>
  <si>
    <t>2:15.83</t>
  </si>
  <si>
    <t>2:17.36</t>
  </si>
  <si>
    <t>2:08.02</t>
  </si>
  <si>
    <t>2:15.97</t>
  </si>
  <si>
    <t>2:16.40</t>
  </si>
  <si>
    <t>2:16.25</t>
  </si>
  <si>
    <t>2:17.33</t>
  </si>
  <si>
    <t>10</t>
  </si>
  <si>
    <t>3</t>
  </si>
  <si>
    <t>69</t>
  </si>
  <si>
    <t>13</t>
  </si>
  <si>
    <t>7</t>
  </si>
  <si>
    <t>5</t>
  </si>
  <si>
    <t>Игорь</t>
  </si>
  <si>
    <t>-24</t>
  </si>
  <si>
    <t>бонус за вес</t>
  </si>
  <si>
    <t>лимит времени</t>
  </si>
  <si>
    <t>-12</t>
  </si>
  <si>
    <t>передержали</t>
  </si>
  <si>
    <t>2</t>
  </si>
  <si>
    <t>6</t>
  </si>
  <si>
    <t>4</t>
  </si>
  <si>
    <t>Андрей</t>
  </si>
  <si>
    <t>Миша</t>
  </si>
  <si>
    <t>8</t>
  </si>
  <si>
    <t>9</t>
  </si>
  <si>
    <t>Олег</t>
  </si>
  <si>
    <t>21</t>
  </si>
  <si>
    <t>33</t>
  </si>
  <si>
    <t>Стоцкий Адрей</t>
  </si>
  <si>
    <t>Паша</t>
  </si>
  <si>
    <t>-30</t>
  </si>
  <si>
    <t>-2</t>
  </si>
  <si>
    <t>Денис</t>
  </si>
  <si>
    <t>Лысенкский Денис</t>
  </si>
  <si>
    <t>Алексей</t>
  </si>
  <si>
    <t>-24-30</t>
  </si>
  <si>
    <t>бонус за вес+передержали</t>
  </si>
  <si>
    <t>Кирилл</t>
  </si>
  <si>
    <t>Fossa RT</t>
  </si>
  <si>
    <t>Фалько Константин</t>
  </si>
  <si>
    <t>Константин</t>
  </si>
  <si>
    <t>бонус за время</t>
  </si>
  <si>
    <t>Резанко Ольга</t>
  </si>
  <si>
    <t>Иван</t>
  </si>
  <si>
    <t>Виталий</t>
  </si>
  <si>
    <t>Оля</t>
  </si>
  <si>
    <t>-42</t>
  </si>
  <si>
    <t>Вадим</t>
  </si>
  <si>
    <t>Григорий</t>
  </si>
  <si>
    <t>Таня</t>
  </si>
  <si>
    <t>-10</t>
  </si>
  <si>
    <t>передержали+поломка+лимит</t>
  </si>
  <si>
    <t>-5-62+50</t>
  </si>
  <si>
    <t>Дима</t>
  </si>
  <si>
    <t>Саша</t>
  </si>
  <si>
    <t>нарушение против 9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</si>
</sst>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7" fillId="0" borderId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350">
    <xf numFmtId="0" fontId="0" fillId="0" borderId="0" xfId="0"/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vertical="center"/>
    </xf>
    <xf numFmtId="0" fontId="7" fillId="0" borderId="11" xfId="1" applyBorder="1" applyAlignment="1">
      <alignment horizontal="center" vertical="center"/>
    </xf>
    <xf numFmtId="0" fontId="7" fillId="0" borderId="12" xfId="1" applyBorder="1" applyAlignment="1">
      <alignment horizontal="center" vertical="center"/>
    </xf>
    <xf numFmtId="0" fontId="7" fillId="0" borderId="13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7" fillId="0" borderId="7" xfId="1" applyFill="1" applyBorder="1" applyAlignment="1">
      <alignment horizontal="center" vertical="center"/>
    </xf>
    <xf numFmtId="0" fontId="7" fillId="0" borderId="5" xfId="1" applyFill="1" applyBorder="1" applyAlignment="1">
      <alignment horizontal="center" vertical="center"/>
    </xf>
    <xf numFmtId="0" fontId="7" fillId="0" borderId="17" xfId="1" applyBorder="1" applyAlignment="1">
      <alignment horizontal="center" vertical="center"/>
    </xf>
    <xf numFmtId="0" fontId="7" fillId="0" borderId="19" xfId="1" applyFill="1" applyBorder="1" applyAlignment="1">
      <alignment horizontal="center" vertical="center"/>
    </xf>
    <xf numFmtId="0" fontId="7" fillId="0" borderId="21" xfId="1" applyFill="1" applyBorder="1" applyAlignment="1">
      <alignment horizontal="center" vertical="center"/>
    </xf>
    <xf numFmtId="0" fontId="7" fillId="0" borderId="20" xfId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0" xfId="1" applyAlignment="1"/>
    <xf numFmtId="0" fontId="12" fillId="0" borderId="0" xfId="1" applyFont="1" applyBorder="1" applyAlignment="1">
      <alignment horizontal="center"/>
    </xf>
    <xf numFmtId="49" fontId="14" fillId="0" borderId="4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49" fontId="14" fillId="0" borderId="20" xfId="1" applyNumberFormat="1" applyFont="1" applyFill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4" xfId="1" applyFont="1" applyFill="1" applyBorder="1" applyAlignment="1">
      <alignment horizontal="center" vertical="center"/>
    </xf>
    <xf numFmtId="2" fontId="17" fillId="0" borderId="34" xfId="1" applyNumberFormat="1" applyFont="1" applyFill="1" applyBorder="1" applyAlignment="1">
      <alignment horizontal="center" vertical="center"/>
    </xf>
    <xf numFmtId="49" fontId="14" fillId="0" borderId="38" xfId="1" applyNumberFormat="1" applyFont="1" applyFill="1" applyBorder="1" applyAlignment="1">
      <alignment horizontal="center" vertical="center"/>
    </xf>
    <xf numFmtId="0" fontId="17" fillId="0" borderId="39" xfId="1" applyFont="1" applyFill="1" applyBorder="1" applyAlignment="1">
      <alignment horizontal="center" vertical="center"/>
    </xf>
    <xf numFmtId="165" fontId="17" fillId="0" borderId="23" xfId="1" applyNumberFormat="1" applyFont="1" applyFill="1" applyBorder="1" applyAlignment="1">
      <alignment horizontal="center" vertical="center"/>
    </xf>
    <xf numFmtId="165" fontId="17" fillId="0" borderId="39" xfId="1" applyNumberFormat="1" applyFont="1" applyFill="1" applyBorder="1" applyAlignment="1">
      <alignment horizontal="center" vertical="center"/>
    </xf>
    <xf numFmtId="49" fontId="14" fillId="0" borderId="34" xfId="1" applyNumberFormat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/>
    </xf>
    <xf numFmtId="2" fontId="14" fillId="0" borderId="34" xfId="1" applyNumberFormat="1" applyFont="1" applyFill="1" applyBorder="1" applyAlignment="1">
      <alignment horizontal="center" vertical="center"/>
    </xf>
    <xf numFmtId="49" fontId="14" fillId="0" borderId="40" xfId="1" applyNumberFormat="1" applyFont="1" applyFill="1" applyBorder="1" applyAlignment="1">
      <alignment horizontal="center" vertical="center"/>
    </xf>
    <xf numFmtId="0" fontId="14" fillId="0" borderId="0" xfId="1" applyFont="1"/>
    <xf numFmtId="49" fontId="14" fillId="0" borderId="11" xfId="1" applyNumberFormat="1" applyFont="1" applyFill="1" applyBorder="1" applyAlignment="1">
      <alignment horizontal="center" vertical="center"/>
    </xf>
    <xf numFmtId="49" fontId="14" fillId="0" borderId="13" xfId="1" applyNumberFormat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2" fontId="14" fillId="0" borderId="13" xfId="1" applyNumberFormat="1" applyFont="1" applyFill="1" applyBorder="1" applyAlignment="1">
      <alignment horizontal="center" vertical="center"/>
    </xf>
    <xf numFmtId="49" fontId="14" fillId="0" borderId="26" xfId="1" applyNumberFormat="1" applyFont="1" applyFill="1" applyBorder="1" applyAlignment="1">
      <alignment horizontal="center" vertical="center"/>
    </xf>
    <xf numFmtId="49" fontId="14" fillId="0" borderId="33" xfId="1" applyNumberFormat="1" applyFont="1" applyFill="1" applyBorder="1" applyAlignment="1">
      <alignment horizontal="center" vertical="center"/>
    </xf>
    <xf numFmtId="0" fontId="14" fillId="0" borderId="33" xfId="1" applyFont="1" applyFill="1" applyBorder="1" applyAlignment="1">
      <alignment horizontal="center" vertical="center"/>
    </xf>
    <xf numFmtId="2" fontId="14" fillId="0" borderId="33" xfId="1" applyNumberFormat="1" applyFont="1" applyFill="1" applyBorder="1" applyAlignment="1">
      <alignment horizontal="center" vertical="center"/>
    </xf>
    <xf numFmtId="0" fontId="17" fillId="0" borderId="40" xfId="1" applyFont="1" applyFill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7" fillId="0" borderId="0" xfId="1" applyAlignment="1">
      <alignment horizontal="left"/>
    </xf>
    <xf numFmtId="2" fontId="7" fillId="0" borderId="46" xfId="1" applyNumberFormat="1" applyBorder="1" applyAlignment="1">
      <alignment horizontal="center"/>
    </xf>
    <xf numFmtId="2" fontId="7" fillId="0" borderId="47" xfId="1" applyNumberFormat="1" applyBorder="1" applyAlignment="1">
      <alignment horizontal="center"/>
    </xf>
    <xf numFmtId="2" fontId="7" fillId="0" borderId="43" xfId="1" applyNumberFormat="1" applyBorder="1" applyAlignment="1">
      <alignment horizontal="center"/>
    </xf>
    <xf numFmtId="2" fontId="7" fillId="0" borderId="0" xfId="1" applyNumberFormat="1" applyBorder="1" applyAlignment="1">
      <alignment horizontal="center"/>
    </xf>
    <xf numFmtId="0" fontId="14" fillId="0" borderId="4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164" fontId="19" fillId="0" borderId="38" xfId="1" applyNumberFormat="1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0" fontId="14" fillId="0" borderId="22" xfId="1" applyFont="1" applyBorder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6" fillId="0" borderId="0" xfId="1" applyFont="1" applyAlignment="1">
      <alignment horizontal="right" vertical="center"/>
    </xf>
    <xf numFmtId="0" fontId="16" fillId="0" borderId="22" xfId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164" fontId="23" fillId="0" borderId="22" xfId="1" applyNumberFormat="1" applyFont="1" applyFill="1" applyBorder="1" applyAlignment="1">
      <alignment horizontal="center" vertical="center"/>
    </xf>
    <xf numFmtId="165" fontId="14" fillId="0" borderId="1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7" fillId="0" borderId="33" xfId="1" applyFont="1" applyFill="1" applyBorder="1" applyAlignment="1">
      <alignment horizontal="center" vertical="center"/>
    </xf>
    <xf numFmtId="2" fontId="5" fillId="0" borderId="43" xfId="1" applyNumberFormat="1" applyFont="1" applyBorder="1" applyAlignment="1">
      <alignment horizontal="center"/>
    </xf>
    <xf numFmtId="0" fontId="17" fillId="0" borderId="44" xfId="1" applyFont="1" applyFill="1" applyBorder="1" applyAlignment="1">
      <alignment vertic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4" xfId="1" applyNumberFormat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2" fontId="4" fillId="0" borderId="0" xfId="1" applyNumberFormat="1" applyFont="1" applyBorder="1" applyAlignment="1">
      <alignment horizontal="center"/>
    </xf>
    <xf numFmtId="2" fontId="27" fillId="0" borderId="20" xfId="1" applyNumberFormat="1" applyFont="1" applyFill="1" applyBorder="1" applyAlignment="1">
      <alignment horizontal="center" vertical="center"/>
    </xf>
    <xf numFmtId="165" fontId="14" fillId="0" borderId="35" xfId="1" applyNumberFormat="1" applyFont="1" applyBorder="1" applyAlignment="1">
      <alignment horizontal="center" vertical="center"/>
    </xf>
    <xf numFmtId="165" fontId="14" fillId="0" borderId="22" xfId="1" applyNumberFormat="1" applyFont="1" applyBorder="1" applyAlignment="1">
      <alignment horizontal="center" vertical="center"/>
    </xf>
    <xf numFmtId="0" fontId="14" fillId="0" borderId="34" xfId="1" applyFont="1" applyBorder="1" applyAlignment="1">
      <alignment horizontal="center" vertical="center"/>
    </xf>
    <xf numFmtId="0" fontId="16" fillId="0" borderId="15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6" fillId="0" borderId="37" xfId="1" applyFont="1" applyFill="1" applyBorder="1" applyAlignment="1">
      <alignment vertical="center"/>
    </xf>
    <xf numFmtId="0" fontId="16" fillId="0" borderId="18" xfId="1" applyFont="1" applyFill="1" applyBorder="1" applyAlignment="1">
      <alignment vertical="center"/>
    </xf>
    <xf numFmtId="0" fontId="16" fillId="0" borderId="42" xfId="1" applyFont="1" applyFill="1" applyBorder="1" applyAlignment="1">
      <alignment vertical="center"/>
    </xf>
    <xf numFmtId="0" fontId="16" fillId="0" borderId="25" xfId="1" applyFont="1" applyFill="1" applyBorder="1" applyAlignment="1">
      <alignment vertical="center"/>
    </xf>
    <xf numFmtId="0" fontId="16" fillId="0" borderId="37" xfId="1" applyFont="1" applyBorder="1" applyAlignment="1">
      <alignment vertical="center"/>
    </xf>
    <xf numFmtId="0" fontId="17" fillId="0" borderId="44" xfId="1" applyFont="1" applyFill="1" applyBorder="1" applyAlignment="1">
      <alignment horizontal="center" vertical="center"/>
    </xf>
    <xf numFmtId="2" fontId="17" fillId="0" borderId="40" xfId="1" applyNumberFormat="1" applyFont="1" applyFill="1" applyBorder="1" applyAlignment="1">
      <alignment horizontal="center" vertical="center"/>
    </xf>
    <xf numFmtId="0" fontId="12" fillId="0" borderId="4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14" fillId="0" borderId="45" xfId="1" applyFont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6" fillId="0" borderId="25" xfId="1" applyFont="1" applyBorder="1" applyAlignment="1">
      <alignment vertical="center"/>
    </xf>
    <xf numFmtId="0" fontId="17" fillId="0" borderId="27" xfId="1" applyFont="1" applyFill="1" applyBorder="1" applyAlignment="1">
      <alignment horizontal="center" vertical="center"/>
    </xf>
    <xf numFmtId="2" fontId="17" fillId="0" borderId="33" xfId="1" applyNumberFormat="1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0" fontId="17" fillId="0" borderId="9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vertical="center"/>
    </xf>
    <xf numFmtId="165" fontId="17" fillId="0" borderId="2" xfId="1" applyNumberFormat="1" applyFont="1" applyFill="1" applyBorder="1" applyAlignment="1">
      <alignment horizontal="center" vertical="center"/>
    </xf>
    <xf numFmtId="165" fontId="17" fillId="0" borderId="29" xfId="1" applyNumberFormat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49" fontId="14" fillId="0" borderId="6" xfId="1" applyNumberFormat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0" borderId="0" xfId="1" applyNumberFormat="1" applyFont="1" applyAlignment="1">
      <alignment vertical="center"/>
    </xf>
    <xf numFmtId="164" fontId="21" fillId="0" borderId="34" xfId="1" applyNumberFormat="1" applyFont="1" applyFill="1" applyBorder="1" applyAlignment="1">
      <alignment horizontal="center" vertical="center"/>
    </xf>
    <xf numFmtId="164" fontId="23" fillId="0" borderId="34" xfId="1" applyNumberFormat="1" applyFont="1" applyFill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0" fontId="14" fillId="0" borderId="27" xfId="1" applyFont="1" applyBorder="1" applyAlignment="1">
      <alignment horizontal="center" vertical="center"/>
    </xf>
    <xf numFmtId="0" fontId="14" fillId="0" borderId="33" xfId="1" applyFont="1" applyBorder="1" applyAlignment="1">
      <alignment horizontal="center" vertical="center"/>
    </xf>
    <xf numFmtId="2" fontId="29" fillId="3" borderId="56" xfId="1" applyNumberFormat="1" applyFont="1" applyFill="1" applyBorder="1" applyAlignment="1">
      <alignment horizontal="center" vertical="center"/>
    </xf>
    <xf numFmtId="2" fontId="30" fillId="0" borderId="56" xfId="1" applyNumberFormat="1" applyFont="1" applyFill="1" applyBorder="1" applyAlignment="1">
      <alignment horizontal="center" vertical="center"/>
    </xf>
    <xf numFmtId="2" fontId="7" fillId="0" borderId="43" xfId="1" applyNumberFormat="1" applyBorder="1"/>
    <xf numFmtId="2" fontId="29" fillId="0" borderId="56" xfId="1" applyNumberFormat="1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2" fillId="0" borderId="35" xfId="1" applyNumberFormat="1" applyFont="1" applyBorder="1" applyAlignment="1">
      <alignment horizontal="center" vertical="center"/>
    </xf>
    <xf numFmtId="164" fontId="2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 applyAlignment="1">
      <alignment horizontal="center" vertical="center"/>
    </xf>
    <xf numFmtId="165" fontId="14" fillId="0" borderId="28" xfId="1" applyNumberFormat="1" applyFont="1" applyBorder="1" applyAlignment="1">
      <alignment horizontal="center" vertical="center"/>
    </xf>
    <xf numFmtId="0" fontId="14" fillId="0" borderId="57" xfId="1" applyFont="1" applyFill="1" applyBorder="1" applyAlignment="1">
      <alignment horizontal="center" vertical="center"/>
    </xf>
    <xf numFmtId="2" fontId="17" fillId="0" borderId="2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1" xfId="1" applyBorder="1" applyAlignment="1">
      <alignment horizontal="center" vertical="center" wrapText="1"/>
    </xf>
    <xf numFmtId="0" fontId="7" fillId="0" borderId="8" xfId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3" xfId="1" applyBorder="1" applyAlignment="1">
      <alignment horizontal="center" vertical="center" wrapText="1"/>
    </xf>
    <xf numFmtId="0" fontId="7" fillId="0" borderId="10" xfId="1" applyBorder="1" applyAlignment="1">
      <alignment horizontal="center" vertical="center" wrapText="1"/>
    </xf>
    <xf numFmtId="0" fontId="7" fillId="0" borderId="14" xfId="1" applyBorder="1" applyAlignment="1">
      <alignment horizontal="center" vertical="center"/>
    </xf>
    <xf numFmtId="0" fontId="7" fillId="0" borderId="51" xfId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7" fillId="0" borderId="4" xfId="1" applyBorder="1" applyAlignment="1">
      <alignment horizontal="center" vertical="center"/>
    </xf>
    <xf numFmtId="0" fontId="7" fillId="0" borderId="5" xfId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164" fontId="14" fillId="0" borderId="15" xfId="1" applyNumberFormat="1" applyFont="1" applyBorder="1" applyAlignment="1">
      <alignment horizontal="center" vertical="center"/>
    </xf>
    <xf numFmtId="164" fontId="14" fillId="0" borderId="37" xfId="1" applyNumberFormat="1" applyFont="1" applyBorder="1" applyAlignment="1">
      <alignment horizontal="center" vertical="center"/>
    </xf>
    <xf numFmtId="164" fontId="14" fillId="0" borderId="25" xfId="1" applyNumberFormat="1" applyFont="1" applyBorder="1" applyAlignment="1">
      <alignment horizontal="center" vertical="center"/>
    </xf>
    <xf numFmtId="0" fontId="14" fillId="0" borderId="51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4" fillId="0" borderId="55" xfId="1" applyFont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0" fontId="14" fillId="0" borderId="54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164" fontId="14" fillId="0" borderId="42" xfId="1" applyNumberFormat="1" applyFont="1" applyBorder="1" applyAlignment="1">
      <alignment horizontal="center" vertical="center"/>
    </xf>
    <xf numFmtId="0" fontId="15" fillId="0" borderId="36" xfId="1" applyFont="1" applyBorder="1" applyAlignment="1">
      <alignment horizontal="center" vertical="center"/>
    </xf>
    <xf numFmtId="0" fontId="14" fillId="0" borderId="52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4" fillId="0" borderId="58" xfId="1" applyFont="1" applyBorder="1" applyAlignment="1">
      <alignment horizontal="center" vertical="center"/>
    </xf>
    <xf numFmtId="0" fontId="14" fillId="0" borderId="59" xfId="1" applyFont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vertical="center"/>
    </xf>
    <xf numFmtId="0" fontId="17" fillId="0" borderId="57" xfId="1" applyFont="1" applyFill="1" applyBorder="1" applyAlignment="1">
      <alignment vertical="center"/>
    </xf>
    <xf numFmtId="0" fontId="15" fillId="0" borderId="18" xfId="1" applyFont="1" applyFill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0" fontId="16" fillId="0" borderId="6" xfId="1" applyFont="1" applyFill="1" applyBorder="1" applyAlignment="1">
      <alignment vertical="center"/>
    </xf>
    <xf numFmtId="0" fontId="16" fillId="0" borderId="34" xfId="1" applyFont="1" applyFill="1" applyBorder="1" applyAlignment="1">
      <alignment vertical="center"/>
    </xf>
    <xf numFmtId="0" fontId="7" fillId="0" borderId="33" xfId="1" applyBorder="1"/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vertical="center"/>
    </xf>
    <xf numFmtId="0" fontId="20" fillId="0" borderId="16" xfId="1" applyFont="1" applyBorder="1" applyAlignment="1">
      <alignment horizontal="center" vertical="center"/>
    </xf>
    <xf numFmtId="164" fontId="21" fillId="0" borderId="16" xfId="1" applyNumberFormat="1" applyFont="1" applyFill="1" applyBorder="1" applyAlignment="1">
      <alignment horizontal="center" vertical="center"/>
    </xf>
    <xf numFmtId="0" fontId="21" fillId="0" borderId="16" xfId="1" applyFont="1" applyFill="1" applyBorder="1" applyAlignment="1">
      <alignment horizontal="center"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49" fontId="2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0" fontId="21" fillId="0" borderId="28" xfId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7" fillId="0" borderId="47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18" fillId="0" borderId="28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wrapText="1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18" fillId="0" borderId="60" xfId="1" applyFont="1" applyBorder="1" applyAlignment="1">
      <alignment horizontal="center" vertical="center"/>
    </xf>
    <xf numFmtId="0" fontId="18" fillId="0" borderId="61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1" fontId="20" fillId="0" borderId="34" xfId="1" applyNumberFormat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20" fillId="0" borderId="15" xfId="1" applyFont="1" applyBorder="1" applyAlignment="1">
      <alignment vertical="center"/>
    </xf>
    <xf numFmtId="0" fontId="20" fillId="0" borderId="18" xfId="1" applyFont="1" applyBorder="1" applyAlignment="1">
      <alignment vertical="center"/>
    </xf>
    <xf numFmtId="0" fontId="20" fillId="0" borderId="18" xfId="1" applyFont="1" applyBorder="1" applyAlignment="1">
      <alignment horizontal="center" vertical="center"/>
    </xf>
    <xf numFmtId="0" fontId="20" fillId="0" borderId="25" xfId="1" applyFont="1" applyBorder="1" applyAlignment="1">
      <alignment vertical="center"/>
    </xf>
    <xf numFmtId="2" fontId="18" fillId="0" borderId="62" xfId="1" applyNumberFormat="1" applyFont="1" applyBorder="1" applyAlignment="1">
      <alignment horizontal="center" vertical="center" wrapText="1"/>
    </xf>
    <xf numFmtId="2" fontId="18" fillId="0" borderId="63" xfId="1" applyNumberFormat="1" applyFont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20" fillId="0" borderId="29" xfId="1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2" fontId="21" fillId="0" borderId="4" xfId="1" applyNumberFormat="1" applyFont="1" applyFill="1" applyBorder="1" applyAlignment="1">
      <alignment horizontal="center" vertical="center"/>
    </xf>
    <xf numFmtId="164" fontId="21" fillId="0" borderId="5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2" fontId="21" fillId="0" borderId="26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0" fontId="18" fillId="0" borderId="47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64" xfId="1" applyNumberFormat="1" applyFont="1" applyFill="1" applyBorder="1" applyAlignment="1">
      <alignment horizontal="center" vertical="center"/>
    </xf>
    <xf numFmtId="0" fontId="7" fillId="0" borderId="33" xfId="1" applyFont="1" applyBorder="1" applyAlignment="1">
      <alignment horizontal="center" wrapText="1"/>
    </xf>
    <xf numFmtId="167" fontId="19" fillId="0" borderId="33" xfId="1" applyNumberFormat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8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166" fontId="20" fillId="0" borderId="27" xfId="1" applyNumberFormat="1" applyFont="1" applyBorder="1" applyAlignment="1">
      <alignment horizontal="center" vertical="center"/>
    </xf>
    <xf numFmtId="0" fontId="7" fillId="0" borderId="0" xfId="1" applyBorder="1" applyAlignment="1">
      <alignment horizontal="center"/>
    </xf>
    <xf numFmtId="0" fontId="7" fillId="0" borderId="0" xfId="1" applyBorder="1"/>
    <xf numFmtId="0" fontId="7" fillId="0" borderId="47" xfId="1" applyBorder="1" applyAlignment="1">
      <alignment horizontal="center"/>
    </xf>
    <xf numFmtId="0" fontId="7" fillId="0" borderId="48" xfId="1" applyBorder="1" applyAlignment="1">
      <alignment horizontal="center"/>
    </xf>
    <xf numFmtId="0" fontId="7" fillId="0" borderId="49" xfId="1" applyBorder="1" applyAlignment="1">
      <alignment horizontal="center"/>
    </xf>
    <xf numFmtId="0" fontId="7" fillId="0" borderId="49" xfId="1" applyBorder="1"/>
    <xf numFmtId="0" fontId="7" fillId="0" borderId="43" xfId="1" applyBorder="1"/>
    <xf numFmtId="0" fontId="7" fillId="0" borderId="30" xfId="1" applyBorder="1"/>
    <xf numFmtId="0" fontId="7" fillId="0" borderId="31" xfId="1" applyBorder="1" applyAlignment="1">
      <alignment horizontal="center"/>
    </xf>
    <xf numFmtId="0" fontId="7" fillId="0" borderId="50" xfId="1" applyBorder="1" applyAlignment="1">
      <alignment horizontal="center"/>
    </xf>
    <xf numFmtId="0" fontId="9" fillId="3" borderId="65" xfId="1" applyFont="1" applyFill="1" applyBorder="1" applyAlignment="1">
      <alignment horizontal="center"/>
    </xf>
    <xf numFmtId="0" fontId="9" fillId="3" borderId="66" xfId="1" applyFont="1" applyFill="1" applyBorder="1" applyAlignment="1">
      <alignment horizontal="center"/>
    </xf>
    <xf numFmtId="0" fontId="9" fillId="3" borderId="67" xfId="1" applyFont="1" applyFill="1" applyBorder="1" applyAlignment="1">
      <alignment horizontal="center"/>
    </xf>
    <xf numFmtId="0" fontId="2" fillId="0" borderId="18" xfId="1" applyFont="1" applyBorder="1"/>
    <xf numFmtId="0" fontId="20" fillId="0" borderId="15" xfId="1" applyFont="1" applyBorder="1" applyAlignment="1">
      <alignment horizontal="left" vertical="center"/>
    </xf>
    <xf numFmtId="0" fontId="20" fillId="0" borderId="18" xfId="1" applyFont="1" applyBorder="1" applyAlignment="1">
      <alignment horizontal="left" vertical="center"/>
    </xf>
    <xf numFmtId="0" fontId="2" fillId="0" borderId="18" xfId="1" applyFont="1" applyBorder="1" applyAlignment="1">
      <alignment horizontal="left"/>
    </xf>
    <xf numFmtId="0" fontId="20" fillId="0" borderId="25" xfId="1" applyFont="1" applyBorder="1" applyAlignment="1">
      <alignment horizontal="left" vertical="center"/>
    </xf>
    <xf numFmtId="167" fontId="2" fillId="0" borderId="6" xfId="1" applyNumberFormat="1" applyFont="1" applyBorder="1" applyAlignment="1">
      <alignment horizontal="center" vertical="center" wrapText="1"/>
    </xf>
    <xf numFmtId="167" fontId="2" fillId="0" borderId="34" xfId="1" applyNumberFormat="1" applyFont="1" applyBorder="1" applyAlignment="1">
      <alignment horizontal="center" vertical="center" wrapText="1"/>
    </xf>
    <xf numFmtId="1" fontId="20" fillId="0" borderId="16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2" fontId="20" fillId="0" borderId="23" xfId="1" applyNumberFormat="1" applyFont="1" applyBorder="1" applyAlignment="1">
      <alignment horizontal="center" vertical="center"/>
    </xf>
    <xf numFmtId="1" fontId="20" fillId="0" borderId="23" xfId="1" applyNumberFormat="1" applyFont="1" applyBorder="1" applyAlignment="1">
      <alignment horizontal="center" vertical="center"/>
    </xf>
    <xf numFmtId="49" fontId="1" fillId="0" borderId="0" xfId="1" applyNumberFormat="1" applyFont="1" applyBorder="1" applyAlignment="1">
      <alignment vertical="center"/>
    </xf>
    <xf numFmtId="166" fontId="21" fillId="4" borderId="4" xfId="1" applyNumberFormat="1" applyFont="1" applyFill="1" applyBorder="1" applyAlignment="1">
      <alignment horizontal="center" vertical="center"/>
    </xf>
    <xf numFmtId="166" fontId="20" fillId="4" borderId="20" xfId="1" applyNumberFormat="1" applyFont="1" applyFill="1" applyBorder="1" applyAlignment="1">
      <alignment horizontal="center" vertical="center"/>
    </xf>
    <xf numFmtId="49" fontId="1" fillId="0" borderId="0" xfId="1" applyNumberFormat="1" applyFont="1" applyAlignment="1">
      <alignment vertical="center"/>
    </xf>
    <xf numFmtId="2" fontId="21" fillId="0" borderId="11" xfId="1" applyNumberFormat="1" applyFont="1" applyFill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2" fontId="23" fillId="0" borderId="11" xfId="1" applyNumberFormat="1" applyFont="1" applyFill="1" applyBorder="1" applyAlignment="1">
      <alignment horizontal="center" vertical="center"/>
    </xf>
    <xf numFmtId="0" fontId="2" fillId="0" borderId="18" xfId="1" applyFont="1" applyBorder="1" applyAlignment="1">
      <alignment horizontal="left" vertical="center"/>
    </xf>
    <xf numFmtId="164" fontId="21" fillId="0" borderId="33" xfId="1" applyNumberFormat="1" applyFont="1" applyFill="1" applyBorder="1" applyAlignment="1">
      <alignment horizontal="center" vertical="center"/>
    </xf>
    <xf numFmtId="2" fontId="21" fillId="0" borderId="1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2" fontId="23" fillId="0" borderId="38" xfId="1" applyNumberFormat="1" applyFont="1" applyFill="1" applyBorder="1" applyAlignment="1">
      <alignment horizontal="center" vertical="center"/>
    </xf>
    <xf numFmtId="2" fontId="21" fillId="0" borderId="8" xfId="1" applyNumberFormat="1" applyFont="1" applyFill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 wrapText="1"/>
    </xf>
    <xf numFmtId="0" fontId="2" fillId="0" borderId="18" xfId="1" applyFont="1" applyBorder="1" applyAlignment="1">
      <alignment vertical="center"/>
    </xf>
    <xf numFmtId="49" fontId="19" fillId="0" borderId="44" xfId="1" applyNumberFormat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49" fontId="5" fillId="0" borderId="43" xfId="1" applyNumberFormat="1" applyFont="1" applyBorder="1" applyAlignment="1">
      <alignment horizontal="center" vertical="center"/>
    </xf>
    <xf numFmtId="49" fontId="1" fillId="0" borderId="43" xfId="1" applyNumberFormat="1" applyFont="1" applyBorder="1" applyAlignment="1">
      <alignment horizontal="center" vertical="center"/>
    </xf>
    <xf numFmtId="0" fontId="20" fillId="0" borderId="0" xfId="1" applyFont="1" applyBorder="1" applyAlignment="1">
      <alignment horizontal="left" vertical="center"/>
    </xf>
    <xf numFmtId="167" fontId="19" fillId="0" borderId="38" xfId="1" applyNumberFormat="1" applyFont="1" applyBorder="1" applyAlignment="1">
      <alignment horizontal="center" vertical="center" wrapText="1"/>
    </xf>
    <xf numFmtId="166" fontId="22" fillId="0" borderId="12" xfId="1" applyNumberFormat="1" applyFont="1" applyBorder="1" applyAlignment="1">
      <alignment horizontal="center" vertical="center"/>
    </xf>
    <xf numFmtId="166" fontId="22" fillId="0" borderId="44" xfId="1" applyNumberFormat="1" applyFont="1" applyBorder="1" applyAlignment="1">
      <alignment horizontal="center" vertical="center"/>
    </xf>
    <xf numFmtId="166" fontId="20" fillId="0" borderId="42" xfId="1" applyNumberFormat="1" applyFont="1" applyFill="1" applyBorder="1" applyAlignment="1">
      <alignment horizontal="center" vertical="center"/>
    </xf>
    <xf numFmtId="166" fontId="20" fillId="0" borderId="37" xfId="1" applyNumberFormat="1" applyFont="1" applyFill="1" applyBorder="1" applyAlignment="1">
      <alignment horizontal="center" vertical="center"/>
    </xf>
    <xf numFmtId="0" fontId="20" fillId="0" borderId="44" xfId="1" applyFont="1" applyBorder="1" applyAlignment="1">
      <alignment horizontal="center" vertical="center"/>
    </xf>
    <xf numFmtId="0" fontId="19" fillId="0" borderId="42" xfId="1" applyFont="1" applyBorder="1" applyAlignment="1">
      <alignment horizontal="center" vertical="center"/>
    </xf>
    <xf numFmtId="0" fontId="19" fillId="0" borderId="37" xfId="1" applyFont="1" applyBorder="1" applyAlignment="1">
      <alignment horizontal="center" vertical="center"/>
    </xf>
    <xf numFmtId="49" fontId="2" fillId="0" borderId="12" xfId="1" applyNumberFormat="1" applyFont="1" applyBorder="1" applyAlignment="1">
      <alignment horizontal="center" vertical="center" wrapText="1"/>
    </xf>
    <xf numFmtId="49" fontId="2" fillId="0" borderId="44" xfId="1" applyNumberFormat="1" applyFont="1" applyBorder="1" applyAlignment="1">
      <alignment horizontal="center" vertical="center" wrapText="1"/>
    </xf>
    <xf numFmtId="166" fontId="20" fillId="4" borderId="11" xfId="1" applyNumberFormat="1" applyFont="1" applyFill="1" applyBorder="1" applyAlignment="1">
      <alignment horizontal="center" vertical="center"/>
    </xf>
    <xf numFmtId="166" fontId="20" fillId="4" borderId="38" xfId="1" applyNumberFormat="1" applyFont="1" applyFill="1" applyBorder="1" applyAlignment="1">
      <alignment horizontal="center" vertical="center"/>
    </xf>
    <xf numFmtId="0" fontId="20" fillId="0" borderId="42" xfId="1" applyFont="1" applyBorder="1" applyAlignment="1">
      <alignment horizontal="left" vertical="center"/>
    </xf>
    <xf numFmtId="0" fontId="20" fillId="0" borderId="37" xfId="1" applyFont="1" applyBorder="1" applyAlignment="1">
      <alignment horizontal="left" vertical="center"/>
    </xf>
    <xf numFmtId="167" fontId="2" fillId="0" borderId="11" xfId="1" applyNumberFormat="1" applyFont="1" applyBorder="1" applyAlignment="1">
      <alignment horizontal="center" vertical="center" wrapText="1"/>
    </xf>
    <xf numFmtId="2" fontId="20" fillId="0" borderId="12" xfId="1" applyNumberFormat="1" applyFont="1" applyBorder="1" applyAlignment="1">
      <alignment horizontal="center" vertical="center"/>
    </xf>
    <xf numFmtId="49" fontId="0" fillId="0" borderId="43" xfId="1" applyNumberFormat="1" applyFont="1" applyBorder="1" applyAlignment="1">
      <alignment horizontal="center" vertical="center"/>
    </xf>
    <xf numFmtId="2" fontId="21" fillId="0" borderId="56" xfId="1" applyNumberFormat="1" applyFont="1" applyFill="1" applyBorder="1" applyAlignment="1">
      <alignment horizontal="center" vertical="center"/>
    </xf>
    <xf numFmtId="0" fontId="18" fillId="0" borderId="42" xfId="1" applyFont="1" applyBorder="1" applyAlignment="1">
      <alignment horizontal="center" vertical="center"/>
    </xf>
  </cellXfs>
  <cellStyles count="2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7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'K44'!$C$20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'K44'!$B$21:$B$84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'K44'!$C$21:$C$84</c:f>
              <c:numCache>
                <c:formatCode>0.00</c:formatCode>
                <c:ptCount val="64"/>
                <c:pt idx="0">
                  <c:v>43.15</c:v>
                </c:pt>
                <c:pt idx="1">
                  <c:v>40.369999999999997</c:v>
                </c:pt>
                <c:pt idx="2">
                  <c:v>40.6</c:v>
                </c:pt>
                <c:pt idx="3">
                  <c:v>40.49</c:v>
                </c:pt>
                <c:pt idx="4">
                  <c:v>40.340000000000003</c:v>
                </c:pt>
                <c:pt idx="5">
                  <c:v>40.24</c:v>
                </c:pt>
                <c:pt idx="6">
                  <c:v>40.11</c:v>
                </c:pt>
                <c:pt idx="7">
                  <c:v>40.36</c:v>
                </c:pt>
                <c:pt idx="8">
                  <c:v>40.1</c:v>
                </c:pt>
                <c:pt idx="9">
                  <c:v>40.24</c:v>
                </c:pt>
                <c:pt idx="10">
                  <c:v>40.11</c:v>
                </c:pt>
                <c:pt idx="11">
                  <c:v>40.119999999999997</c:v>
                </c:pt>
                <c:pt idx="12">
                  <c:v>40.15</c:v>
                </c:pt>
                <c:pt idx="13">
                  <c:v>40.18</c:v>
                </c:pt>
                <c:pt idx="14">
                  <c:v>40.08</c:v>
                </c:pt>
                <c:pt idx="15">
                  <c:v>40.26</c:v>
                </c:pt>
                <c:pt idx="16">
                  <c:v>40.17</c:v>
                </c:pt>
                <c:pt idx="17">
                  <c:v>40.15</c:v>
                </c:pt>
                <c:pt idx="18">
                  <c:v>40.229999999999997</c:v>
                </c:pt>
                <c:pt idx="19">
                  <c:v>40.119999999999997</c:v>
                </c:pt>
                <c:pt idx="20">
                  <c:v>40.409999999999997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'K44'!$D$20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'K44'!$B$21:$B$84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'K44'!$D$21:$D$84</c:f>
              <c:numCache>
                <c:formatCode>0.00</c:formatCode>
                <c:ptCount val="64"/>
                <c:pt idx="0">
                  <c:v>40.58</c:v>
                </c:pt>
                <c:pt idx="1">
                  <c:v>40.32</c:v>
                </c:pt>
                <c:pt idx="2">
                  <c:v>40.25</c:v>
                </c:pt>
                <c:pt idx="3">
                  <c:v>40.08</c:v>
                </c:pt>
                <c:pt idx="4">
                  <c:v>40.06</c:v>
                </c:pt>
                <c:pt idx="5">
                  <c:v>40.15</c:v>
                </c:pt>
                <c:pt idx="6">
                  <c:v>39.950000000000003</c:v>
                </c:pt>
                <c:pt idx="7">
                  <c:v>40.01</c:v>
                </c:pt>
                <c:pt idx="8">
                  <c:v>39.979999999999997</c:v>
                </c:pt>
                <c:pt idx="9">
                  <c:v>39.96</c:v>
                </c:pt>
                <c:pt idx="10">
                  <c:v>40.07</c:v>
                </c:pt>
                <c:pt idx="11">
                  <c:v>39.97</c:v>
                </c:pt>
                <c:pt idx="12">
                  <c:v>40.08</c:v>
                </c:pt>
                <c:pt idx="13">
                  <c:v>40.06</c:v>
                </c:pt>
                <c:pt idx="14">
                  <c:v>39.92</c:v>
                </c:pt>
                <c:pt idx="15">
                  <c:v>40.03</c:v>
                </c:pt>
                <c:pt idx="16">
                  <c:v>39.89</c:v>
                </c:pt>
                <c:pt idx="17">
                  <c:v>39.9</c:v>
                </c:pt>
                <c:pt idx="18">
                  <c:v>40.07</c:v>
                </c:pt>
                <c:pt idx="19">
                  <c:v>39.94</c:v>
                </c:pt>
                <c:pt idx="20">
                  <c:v>40.299999999999997</c:v>
                </c:pt>
                <c:pt idx="21">
                  <c:v>39.979999999999997</c:v>
                </c:pt>
                <c:pt idx="22">
                  <c:v>39.99</c:v>
                </c:pt>
                <c:pt idx="23">
                  <c:v>40.24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'K44'!$E$20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'K44'!$B$21:$B$84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'K44'!$E$21:$E$84</c:f>
              <c:numCache>
                <c:formatCode>0.00</c:formatCode>
                <c:ptCount val="64"/>
                <c:pt idx="0">
                  <c:v>40.4</c:v>
                </c:pt>
                <c:pt idx="1">
                  <c:v>40.56</c:v>
                </c:pt>
                <c:pt idx="2">
                  <c:v>40.21</c:v>
                </c:pt>
                <c:pt idx="3">
                  <c:v>40.31</c:v>
                </c:pt>
                <c:pt idx="4">
                  <c:v>40.22</c:v>
                </c:pt>
                <c:pt idx="5">
                  <c:v>40.15</c:v>
                </c:pt>
                <c:pt idx="6">
                  <c:v>40.22</c:v>
                </c:pt>
                <c:pt idx="7">
                  <c:v>40.86</c:v>
                </c:pt>
                <c:pt idx="8">
                  <c:v>40.31</c:v>
                </c:pt>
                <c:pt idx="9">
                  <c:v>40.49</c:v>
                </c:pt>
                <c:pt idx="10">
                  <c:v>40.11</c:v>
                </c:pt>
                <c:pt idx="11">
                  <c:v>40.200000000000003</c:v>
                </c:pt>
                <c:pt idx="12">
                  <c:v>40.25</c:v>
                </c:pt>
                <c:pt idx="13">
                  <c:v>40.11</c:v>
                </c:pt>
                <c:pt idx="14">
                  <c:v>40.24</c:v>
                </c:pt>
                <c:pt idx="15">
                  <c:v>40.340000000000003</c:v>
                </c:pt>
                <c:pt idx="16">
                  <c:v>39.99</c:v>
                </c:pt>
                <c:pt idx="17">
                  <c:v>40</c:v>
                </c:pt>
                <c:pt idx="18">
                  <c:v>40.53</c:v>
                </c:pt>
                <c:pt idx="19">
                  <c:v>40.25</c:v>
                </c:pt>
                <c:pt idx="20">
                  <c:v>40.19</c:v>
                </c:pt>
                <c:pt idx="21">
                  <c:v>40.200000000000003</c:v>
                </c:pt>
                <c:pt idx="22">
                  <c:v>40.119999999999997</c:v>
                </c:pt>
                <c:pt idx="23">
                  <c:v>40.130000000000003</c:v>
                </c:pt>
                <c:pt idx="24">
                  <c:v>40.21</c:v>
                </c:pt>
                <c:pt idx="25">
                  <c:v>40.15</c:v>
                </c:pt>
                <c:pt idx="26">
                  <c:v>40.15</c:v>
                </c:pt>
                <c:pt idx="27">
                  <c:v>40.17</c:v>
                </c:pt>
                <c:pt idx="28">
                  <c:v>40.18</c:v>
                </c:pt>
                <c:pt idx="29">
                  <c:v>40.119999999999997</c:v>
                </c:pt>
                <c:pt idx="30">
                  <c:v>40.159999999999997</c:v>
                </c:pt>
                <c:pt idx="31">
                  <c:v>40.19</c:v>
                </c:pt>
                <c:pt idx="32">
                  <c:v>40.14</c:v>
                </c:pt>
                <c:pt idx="33">
                  <c:v>40.090000000000003</c:v>
                </c:pt>
                <c:pt idx="34">
                  <c:v>40.25</c:v>
                </c:pt>
                <c:pt idx="35">
                  <c:v>40.29</c:v>
                </c:pt>
                <c:pt idx="36">
                  <c:v>40.14</c:v>
                </c:pt>
                <c:pt idx="37">
                  <c:v>40.07</c:v>
                </c:pt>
                <c:pt idx="38">
                  <c:v>40.090000000000003</c:v>
                </c:pt>
                <c:pt idx="39">
                  <c:v>40.049999999999997</c:v>
                </c:pt>
                <c:pt idx="40">
                  <c:v>41.58</c:v>
                </c:pt>
                <c:pt idx="41">
                  <c:v>40.57</c:v>
                </c:pt>
                <c:pt idx="42">
                  <c:v>42.15</c:v>
                </c:pt>
                <c:pt idx="43">
                  <c:v>40.68</c:v>
                </c:pt>
                <c:pt idx="44">
                  <c:v>41.43</c:v>
                </c:pt>
                <c:pt idx="45">
                  <c:v>40.22</c:v>
                </c:pt>
                <c:pt idx="46">
                  <c:v>40.520000000000003</c:v>
                </c:pt>
                <c:pt idx="47">
                  <c:v>40.51</c:v>
                </c:pt>
                <c:pt idx="48">
                  <c:v>40.26</c:v>
                </c:pt>
                <c:pt idx="49">
                  <c:v>40.28</c:v>
                </c:pt>
                <c:pt idx="50">
                  <c:v>40.31</c:v>
                </c:pt>
                <c:pt idx="51">
                  <c:v>40.33</c:v>
                </c:pt>
                <c:pt idx="52">
                  <c:v>40.11</c:v>
                </c:pt>
                <c:pt idx="53">
                  <c:v>40.21</c:v>
                </c:pt>
                <c:pt idx="54">
                  <c:v>40.11</c:v>
                </c:pt>
                <c:pt idx="55">
                  <c:v>40.700000000000003</c:v>
                </c:pt>
                <c:pt idx="56">
                  <c:v>41.08</c:v>
                </c:pt>
                <c:pt idx="57" formatCode="General">
                  <c:v>40.369999999999997</c:v>
                </c:pt>
                <c:pt idx="58" formatCode="General">
                  <c:v>40.58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'K44'!$F$20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'K44'!$B$21:$B$84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'K44'!$F$21:$F$84</c:f>
              <c:numCache>
                <c:formatCode>0.00</c:formatCode>
                <c:ptCount val="64"/>
                <c:pt idx="0">
                  <c:v>40.15</c:v>
                </c:pt>
                <c:pt idx="1">
                  <c:v>40.07</c:v>
                </c:pt>
                <c:pt idx="2">
                  <c:v>40.619999999999997</c:v>
                </c:pt>
                <c:pt idx="3">
                  <c:v>40.020000000000003</c:v>
                </c:pt>
                <c:pt idx="4">
                  <c:v>39.9</c:v>
                </c:pt>
                <c:pt idx="5">
                  <c:v>39.9</c:v>
                </c:pt>
                <c:pt idx="6">
                  <c:v>40.200000000000003</c:v>
                </c:pt>
                <c:pt idx="7">
                  <c:v>40.01</c:v>
                </c:pt>
                <c:pt idx="8">
                  <c:v>39.94</c:v>
                </c:pt>
                <c:pt idx="9">
                  <c:v>39.89</c:v>
                </c:pt>
                <c:pt idx="10">
                  <c:v>39.85</c:v>
                </c:pt>
                <c:pt idx="11">
                  <c:v>40.020000000000003</c:v>
                </c:pt>
                <c:pt idx="12">
                  <c:v>40.01</c:v>
                </c:pt>
                <c:pt idx="13">
                  <c:v>40.06</c:v>
                </c:pt>
                <c:pt idx="14">
                  <c:v>39.909999999999997</c:v>
                </c:pt>
                <c:pt idx="15">
                  <c:v>40.03</c:v>
                </c:pt>
                <c:pt idx="16">
                  <c:v>40.04</c:v>
                </c:pt>
                <c:pt idx="17">
                  <c:v>40.01</c:v>
                </c:pt>
                <c:pt idx="18">
                  <c:v>39.85</c:v>
                </c:pt>
                <c:pt idx="19">
                  <c:v>39.79</c:v>
                </c:pt>
                <c:pt idx="20">
                  <c:v>40.159999999999997</c:v>
                </c:pt>
                <c:pt idx="21">
                  <c:v>39.99</c:v>
                </c:pt>
                <c:pt idx="22">
                  <c:v>39.909999999999997</c:v>
                </c:pt>
                <c:pt idx="23">
                  <c:v>39.83</c:v>
                </c:pt>
                <c:pt idx="24">
                  <c:v>40.020000000000003</c:v>
                </c:pt>
                <c:pt idx="25">
                  <c:v>39.89</c:v>
                </c:pt>
                <c:pt idx="26">
                  <c:v>39.94</c:v>
                </c:pt>
                <c:pt idx="27">
                  <c:v>39.81</c:v>
                </c:pt>
                <c:pt idx="28">
                  <c:v>39.85</c:v>
                </c:pt>
                <c:pt idx="29">
                  <c:v>39.85</c:v>
                </c:pt>
                <c:pt idx="30">
                  <c:v>39.94</c:v>
                </c:pt>
                <c:pt idx="31">
                  <c:v>40.450000000000003</c:v>
                </c:pt>
                <c:pt idx="32">
                  <c:v>39.950000000000003</c:v>
                </c:pt>
                <c:pt idx="33">
                  <c:v>39.869999999999997</c:v>
                </c:pt>
                <c:pt idx="34">
                  <c:v>39.840000000000003</c:v>
                </c:pt>
                <c:pt idx="35">
                  <c:v>39.869999999999997</c:v>
                </c:pt>
                <c:pt idx="36">
                  <c:v>39.89</c:v>
                </c:pt>
                <c:pt idx="37">
                  <c:v>39.83</c:v>
                </c:pt>
                <c:pt idx="38">
                  <c:v>39.86</c:v>
                </c:pt>
                <c:pt idx="39">
                  <c:v>40.14</c:v>
                </c:pt>
                <c:pt idx="40">
                  <c:v>39.869999999999997</c:v>
                </c:pt>
                <c:pt idx="41">
                  <c:v>39.979999999999997</c:v>
                </c:pt>
                <c:pt idx="42">
                  <c:v>39.89</c:v>
                </c:pt>
                <c:pt idx="43">
                  <c:v>39.950000000000003</c:v>
                </c:pt>
                <c:pt idx="44">
                  <c:v>39.83</c:v>
                </c:pt>
                <c:pt idx="45">
                  <c:v>39.99</c:v>
                </c:pt>
                <c:pt idx="46">
                  <c:v>39.950000000000003</c:v>
                </c:pt>
                <c:pt idx="47">
                  <c:v>39.86</c:v>
                </c:pt>
                <c:pt idx="48">
                  <c:v>40.29</c:v>
                </c:pt>
                <c:pt idx="49">
                  <c:v>40.17</c:v>
                </c:pt>
                <c:pt idx="50">
                  <c:v>39.92</c:v>
                </c:pt>
                <c:pt idx="51">
                  <c:v>39.76</c:v>
                </c:pt>
                <c:pt idx="52">
                  <c:v>40.11</c:v>
                </c:pt>
                <c:pt idx="53">
                  <c:v>39.82</c:v>
                </c:pt>
                <c:pt idx="54">
                  <c:v>39.93</c:v>
                </c:pt>
                <c:pt idx="55">
                  <c:v>40</c:v>
                </c:pt>
                <c:pt idx="56">
                  <c:v>40.130000000000003</c:v>
                </c:pt>
                <c:pt idx="57" formatCode="General">
                  <c:v>39.78</c:v>
                </c:pt>
                <c:pt idx="58" formatCode="General">
                  <c:v>40.32</c:v>
                </c:pt>
                <c:pt idx="59" formatCode="General">
                  <c:v>39.880000000000003</c:v>
                </c:pt>
                <c:pt idx="60" formatCode="General">
                  <c:v>39.86</c:v>
                </c:pt>
                <c:pt idx="61" formatCode="General">
                  <c:v>39.74</c:v>
                </c:pt>
                <c:pt idx="62" formatCode="General">
                  <c:v>39.799999999999997</c:v>
                </c:pt>
                <c:pt idx="63" formatCode="General">
                  <c:v>40.64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'K44'!$G$20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'K44'!$B$21:$B$84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'K44'!$G$21:$G$84</c:f>
              <c:numCache>
                <c:formatCode>0.00</c:formatCode>
                <c:ptCount val="64"/>
                <c:pt idx="0">
                  <c:v>42.09</c:v>
                </c:pt>
                <c:pt idx="1">
                  <c:v>40.799999999999997</c:v>
                </c:pt>
                <c:pt idx="2">
                  <c:v>40.68</c:v>
                </c:pt>
                <c:pt idx="3">
                  <c:v>41.89</c:v>
                </c:pt>
                <c:pt idx="4">
                  <c:v>40.65</c:v>
                </c:pt>
                <c:pt idx="5">
                  <c:v>41.02</c:v>
                </c:pt>
                <c:pt idx="6">
                  <c:v>41.08</c:v>
                </c:pt>
                <c:pt idx="7">
                  <c:v>40.65</c:v>
                </c:pt>
                <c:pt idx="8">
                  <c:v>40.57</c:v>
                </c:pt>
                <c:pt idx="9">
                  <c:v>40.69</c:v>
                </c:pt>
                <c:pt idx="10">
                  <c:v>40.6</c:v>
                </c:pt>
                <c:pt idx="11">
                  <c:v>42.26</c:v>
                </c:pt>
                <c:pt idx="12">
                  <c:v>40.700000000000003</c:v>
                </c:pt>
                <c:pt idx="13">
                  <c:v>40.58</c:v>
                </c:pt>
                <c:pt idx="14">
                  <c:v>42.46</c:v>
                </c:pt>
                <c:pt idx="15">
                  <c:v>40.57</c:v>
                </c:pt>
                <c:pt idx="16">
                  <c:v>40.64</c:v>
                </c:pt>
                <c:pt idx="17">
                  <c:v>40.5</c:v>
                </c:pt>
                <c:pt idx="18">
                  <c:v>40.53</c:v>
                </c:pt>
                <c:pt idx="19">
                  <c:v>40.54</c:v>
                </c:pt>
                <c:pt idx="20">
                  <c:v>40.58</c:v>
                </c:pt>
                <c:pt idx="21">
                  <c:v>40.700000000000003</c:v>
                </c:pt>
                <c:pt idx="22">
                  <c:v>40.75</c:v>
                </c:pt>
                <c:pt idx="23">
                  <c:v>40.44</c:v>
                </c:pt>
                <c:pt idx="24">
                  <c:v>42.13</c:v>
                </c:pt>
                <c:pt idx="25">
                  <c:v>40.65</c:v>
                </c:pt>
                <c:pt idx="26">
                  <c:v>41.94</c:v>
                </c:pt>
                <c:pt idx="27">
                  <c:v>41.27</c:v>
                </c:pt>
                <c:pt idx="28">
                  <c:v>40.83</c:v>
                </c:pt>
                <c:pt idx="29">
                  <c:v>41.32</c:v>
                </c:pt>
                <c:pt idx="30">
                  <c:v>40.619999999999997</c:v>
                </c:pt>
                <c:pt idx="31">
                  <c:v>40.840000000000003</c:v>
                </c:pt>
              </c:numCache>
            </c:numRef>
          </c:val>
        </c:ser>
        <c:ser>
          <c:idx val="5"/>
          <c:order val="5"/>
          <c:tx>
            <c:strRef>
              <c:f>'K44'!$H$20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'K44'!$B$21:$B$84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'K44'!$H$21:$H$84</c:f>
              <c:numCache>
                <c:formatCode>0.00</c:formatCode>
                <c:ptCount val="64"/>
                <c:pt idx="0">
                  <c:v>40.36</c:v>
                </c:pt>
                <c:pt idx="1">
                  <c:v>40.15</c:v>
                </c:pt>
                <c:pt idx="2">
                  <c:v>40.020000000000003</c:v>
                </c:pt>
                <c:pt idx="3">
                  <c:v>39.99</c:v>
                </c:pt>
                <c:pt idx="4">
                  <c:v>39.840000000000003</c:v>
                </c:pt>
                <c:pt idx="5">
                  <c:v>39.82</c:v>
                </c:pt>
                <c:pt idx="6">
                  <c:v>39.94</c:v>
                </c:pt>
                <c:pt idx="7">
                  <c:v>40.03</c:v>
                </c:pt>
                <c:pt idx="8">
                  <c:v>39.99</c:v>
                </c:pt>
                <c:pt idx="9">
                  <c:v>39.93</c:v>
                </c:pt>
                <c:pt idx="10">
                  <c:v>39.770000000000003</c:v>
                </c:pt>
                <c:pt idx="11">
                  <c:v>39.94</c:v>
                </c:pt>
                <c:pt idx="12">
                  <c:v>39.869999999999997</c:v>
                </c:pt>
                <c:pt idx="13">
                  <c:v>40.090000000000003</c:v>
                </c:pt>
                <c:pt idx="14">
                  <c:v>39.94</c:v>
                </c:pt>
                <c:pt idx="15">
                  <c:v>39.97</c:v>
                </c:pt>
                <c:pt idx="16">
                  <c:v>40.07</c:v>
                </c:pt>
                <c:pt idx="17">
                  <c:v>39.74</c:v>
                </c:pt>
                <c:pt idx="18">
                  <c:v>39.92</c:v>
                </c:pt>
                <c:pt idx="19">
                  <c:v>39.770000000000003</c:v>
                </c:pt>
                <c:pt idx="20">
                  <c:v>39.76</c:v>
                </c:pt>
                <c:pt idx="21">
                  <c:v>39.869999999999997</c:v>
                </c:pt>
                <c:pt idx="22">
                  <c:v>39.86</c:v>
                </c:pt>
                <c:pt idx="23">
                  <c:v>39.83</c:v>
                </c:pt>
                <c:pt idx="24">
                  <c:v>39.76</c:v>
                </c:pt>
                <c:pt idx="25">
                  <c:v>39.869999999999997</c:v>
                </c:pt>
                <c:pt idx="26">
                  <c:v>39.81</c:v>
                </c:pt>
                <c:pt idx="27">
                  <c:v>39.93</c:v>
                </c:pt>
                <c:pt idx="28">
                  <c:v>40.5</c:v>
                </c:pt>
                <c:pt idx="29">
                  <c:v>39.840000000000003</c:v>
                </c:pt>
                <c:pt idx="30">
                  <c:v>39.840000000000003</c:v>
                </c:pt>
                <c:pt idx="31">
                  <c:v>40.03</c:v>
                </c:pt>
                <c:pt idx="32">
                  <c:v>39.979999999999997</c:v>
                </c:pt>
                <c:pt idx="33">
                  <c:v>39.94</c:v>
                </c:pt>
                <c:pt idx="34">
                  <c:v>40.04</c:v>
                </c:pt>
                <c:pt idx="35">
                  <c:v>40</c:v>
                </c:pt>
                <c:pt idx="36">
                  <c:v>39.840000000000003</c:v>
                </c:pt>
                <c:pt idx="37">
                  <c:v>39.99</c:v>
                </c:pt>
                <c:pt idx="38">
                  <c:v>40.03</c:v>
                </c:pt>
                <c:pt idx="39">
                  <c:v>39.869999999999997</c:v>
                </c:pt>
                <c:pt idx="40">
                  <c:v>40.07</c:v>
                </c:pt>
                <c:pt idx="41">
                  <c:v>40.659999999999997</c:v>
                </c:pt>
              </c:numCache>
            </c:numRef>
          </c:val>
        </c:ser>
        <c:ser>
          <c:idx val="6"/>
          <c:order val="6"/>
          <c:tx>
            <c:strRef>
              <c:f>'K44'!$I$20</c:f>
              <c:strCache>
                <c:ptCount val="1"/>
                <c:pt idx="0">
                  <c:v>Горошко Игорь</c:v>
                </c:pt>
              </c:strCache>
            </c:strRef>
          </c:tx>
          <c:marker>
            <c:symbol val="none"/>
          </c:marker>
          <c:cat>
            <c:numRef>
              <c:f>'K44'!$B$21:$B$84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'K44'!$I$21:$I$84</c:f>
              <c:numCache>
                <c:formatCode>General</c:formatCode>
                <c:ptCount val="64"/>
                <c:pt idx="0">
                  <c:v>40.76</c:v>
                </c:pt>
                <c:pt idx="1">
                  <c:v>40.65</c:v>
                </c:pt>
                <c:pt idx="2">
                  <c:v>40.53</c:v>
                </c:pt>
                <c:pt idx="3">
                  <c:v>40.619999999999997</c:v>
                </c:pt>
                <c:pt idx="4">
                  <c:v>40.630000000000003</c:v>
                </c:pt>
                <c:pt idx="5">
                  <c:v>40.47</c:v>
                </c:pt>
                <c:pt idx="6">
                  <c:v>40.369999999999997</c:v>
                </c:pt>
                <c:pt idx="7">
                  <c:v>40.479999999999997</c:v>
                </c:pt>
                <c:pt idx="8">
                  <c:v>40.58</c:v>
                </c:pt>
                <c:pt idx="9">
                  <c:v>40.36</c:v>
                </c:pt>
                <c:pt idx="10">
                  <c:v>40.369999999999997</c:v>
                </c:pt>
                <c:pt idx="11">
                  <c:v>40.770000000000003</c:v>
                </c:pt>
                <c:pt idx="12">
                  <c:v>40.54</c:v>
                </c:pt>
                <c:pt idx="13">
                  <c:v>40.49</c:v>
                </c:pt>
                <c:pt idx="14">
                  <c:v>40.450000000000003</c:v>
                </c:pt>
                <c:pt idx="15">
                  <c:v>40.46</c:v>
                </c:pt>
                <c:pt idx="16">
                  <c:v>40.29</c:v>
                </c:pt>
                <c:pt idx="17">
                  <c:v>40.32</c:v>
                </c:pt>
                <c:pt idx="18">
                  <c:v>40.380000000000003</c:v>
                </c:pt>
                <c:pt idx="19">
                  <c:v>40.57</c:v>
                </c:pt>
                <c:pt idx="20">
                  <c:v>40.369999999999997</c:v>
                </c:pt>
                <c:pt idx="21">
                  <c:v>40.33</c:v>
                </c:pt>
                <c:pt idx="22">
                  <c:v>42.07</c:v>
                </c:pt>
                <c:pt idx="23">
                  <c:v>40.67</c:v>
                </c:pt>
                <c:pt idx="24">
                  <c:v>40.31</c:v>
                </c:pt>
                <c:pt idx="25">
                  <c:v>40.299999999999997</c:v>
                </c:pt>
                <c:pt idx="26">
                  <c:v>40.29</c:v>
                </c:pt>
                <c:pt idx="27">
                  <c:v>40.25</c:v>
                </c:pt>
                <c:pt idx="28">
                  <c:v>40.42</c:v>
                </c:pt>
                <c:pt idx="29">
                  <c:v>40.299999999999997</c:v>
                </c:pt>
                <c:pt idx="30">
                  <c:v>40.36</c:v>
                </c:pt>
                <c:pt idx="31">
                  <c:v>40.43</c:v>
                </c:pt>
                <c:pt idx="32">
                  <c:v>40.380000000000003</c:v>
                </c:pt>
                <c:pt idx="33">
                  <c:v>40.32</c:v>
                </c:pt>
                <c:pt idx="34">
                  <c:v>40.69</c:v>
                </c:pt>
                <c:pt idx="35">
                  <c:v>40.520000000000003</c:v>
                </c:pt>
                <c:pt idx="36">
                  <c:v>40.450000000000003</c:v>
                </c:pt>
                <c:pt idx="37">
                  <c:v>40.53</c:v>
                </c:pt>
                <c:pt idx="38">
                  <c:v>40.43</c:v>
                </c:pt>
                <c:pt idx="39">
                  <c:v>40.36</c:v>
                </c:pt>
                <c:pt idx="40">
                  <c:v>40.51</c:v>
                </c:pt>
                <c:pt idx="41">
                  <c:v>40.5</c:v>
                </c:pt>
                <c:pt idx="42">
                  <c:v>40.47</c:v>
                </c:pt>
                <c:pt idx="43">
                  <c:v>40.49</c:v>
                </c:pt>
                <c:pt idx="44">
                  <c:v>40.53</c:v>
                </c:pt>
                <c:pt idx="45">
                  <c:v>40.39</c:v>
                </c:pt>
                <c:pt idx="46">
                  <c:v>40.31</c:v>
                </c:pt>
                <c:pt idx="47">
                  <c:v>40.61</c:v>
                </c:pt>
                <c:pt idx="48">
                  <c:v>40.36</c:v>
                </c:pt>
                <c:pt idx="49">
                  <c:v>40.47</c:v>
                </c:pt>
                <c:pt idx="50">
                  <c:v>40.44</c:v>
                </c:pt>
                <c:pt idx="51">
                  <c:v>40.35</c:v>
                </c:pt>
                <c:pt idx="52">
                  <c:v>40.53</c:v>
                </c:pt>
                <c:pt idx="53">
                  <c:v>40.72</c:v>
                </c:pt>
                <c:pt idx="54">
                  <c:v>40.659999999999997</c:v>
                </c:pt>
                <c:pt idx="55">
                  <c:v>40.35</c:v>
                </c:pt>
                <c:pt idx="56">
                  <c:v>40.380000000000003</c:v>
                </c:pt>
                <c:pt idx="57">
                  <c:v>40.33</c:v>
                </c:pt>
                <c:pt idx="58">
                  <c:v>40.57</c:v>
                </c:pt>
                <c:pt idx="59">
                  <c:v>40.450000000000003</c:v>
                </c:pt>
                <c:pt idx="60">
                  <c:v>40.49</c:v>
                </c:pt>
                <c:pt idx="61">
                  <c:v>40.729999999999997</c:v>
                </c:pt>
              </c:numCache>
            </c:numRef>
          </c:val>
        </c:ser>
        <c:ser>
          <c:idx val="7"/>
          <c:order val="7"/>
          <c:tx>
            <c:strRef>
              <c:f>'K44'!$J$20</c:f>
              <c:strCache>
                <c:ptCount val="1"/>
                <c:pt idx="0">
                  <c:v>Наум</c:v>
                </c:pt>
              </c:strCache>
            </c:strRef>
          </c:tx>
          <c:marker>
            <c:symbol val="none"/>
          </c:marker>
          <c:cat>
            <c:numRef>
              <c:f>'K44'!$B$21:$B$84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'K44'!$J$21:$J$84</c:f>
              <c:numCache>
                <c:formatCode>General</c:formatCode>
                <c:ptCount val="64"/>
                <c:pt idx="0">
                  <c:v>40.4</c:v>
                </c:pt>
                <c:pt idx="1">
                  <c:v>40.229999999999997</c:v>
                </c:pt>
                <c:pt idx="2">
                  <c:v>40.17</c:v>
                </c:pt>
                <c:pt idx="3">
                  <c:v>40.21</c:v>
                </c:pt>
                <c:pt idx="4">
                  <c:v>40.07</c:v>
                </c:pt>
                <c:pt idx="5">
                  <c:v>40.15</c:v>
                </c:pt>
                <c:pt idx="6">
                  <c:v>39.99</c:v>
                </c:pt>
                <c:pt idx="7">
                  <c:v>40.1</c:v>
                </c:pt>
                <c:pt idx="8">
                  <c:v>40.049999999999997</c:v>
                </c:pt>
                <c:pt idx="9">
                  <c:v>40.19</c:v>
                </c:pt>
                <c:pt idx="10">
                  <c:v>40.32</c:v>
                </c:pt>
                <c:pt idx="11">
                  <c:v>40.18</c:v>
                </c:pt>
                <c:pt idx="12">
                  <c:v>40.07</c:v>
                </c:pt>
                <c:pt idx="13">
                  <c:v>40.19</c:v>
                </c:pt>
                <c:pt idx="14">
                  <c:v>40.32</c:v>
                </c:pt>
                <c:pt idx="15">
                  <c:v>40.17</c:v>
                </c:pt>
                <c:pt idx="16">
                  <c:v>40.36</c:v>
                </c:pt>
                <c:pt idx="17">
                  <c:v>40.14</c:v>
                </c:pt>
                <c:pt idx="18">
                  <c:v>40.17</c:v>
                </c:pt>
                <c:pt idx="19">
                  <c:v>40.26</c:v>
                </c:pt>
                <c:pt idx="20">
                  <c:v>40.090000000000003</c:v>
                </c:pt>
                <c:pt idx="21">
                  <c:v>40.25</c:v>
                </c:pt>
                <c:pt idx="22">
                  <c:v>40.26</c:v>
                </c:pt>
                <c:pt idx="23">
                  <c:v>40.19</c:v>
                </c:pt>
                <c:pt idx="24">
                  <c:v>40.06</c:v>
                </c:pt>
                <c:pt idx="25">
                  <c:v>40.07</c:v>
                </c:pt>
                <c:pt idx="26">
                  <c:v>40.020000000000003</c:v>
                </c:pt>
                <c:pt idx="27">
                  <c:v>40.299999999999997</c:v>
                </c:pt>
                <c:pt idx="28">
                  <c:v>40.25</c:v>
                </c:pt>
                <c:pt idx="29">
                  <c:v>40.340000000000003</c:v>
                </c:pt>
                <c:pt idx="30">
                  <c:v>40.380000000000003</c:v>
                </c:pt>
              </c:numCache>
            </c:numRef>
          </c:val>
        </c:ser>
        <c:dLbls/>
        <c:marker val="1"/>
        <c:axId val="109209088"/>
        <c:axId val="109210624"/>
      </c:lineChart>
      <c:catAx>
        <c:axId val="109209088"/>
        <c:scaling>
          <c:orientation val="minMax"/>
        </c:scaling>
        <c:axPos val="b"/>
        <c:numFmt formatCode="General" sourceLinked="1"/>
        <c:majorTickMark val="none"/>
        <c:tickLblPos val="nextTo"/>
        <c:crossAx val="109210624"/>
        <c:crosses val="autoZero"/>
        <c:auto val="1"/>
        <c:lblAlgn val="ctr"/>
        <c:lblOffset val="100"/>
      </c:catAx>
      <c:valAx>
        <c:axId val="109210624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0920908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18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MST!$C$21:$C$82</c:f>
              <c:numCache>
                <c:formatCode>0.00</c:formatCode>
                <c:ptCount val="62"/>
                <c:pt idx="0">
                  <c:v>43.15</c:v>
                </c:pt>
                <c:pt idx="1">
                  <c:v>42.16</c:v>
                </c:pt>
                <c:pt idx="2">
                  <c:v>41.21</c:v>
                </c:pt>
                <c:pt idx="3">
                  <c:v>40.54</c:v>
                </c:pt>
                <c:pt idx="4">
                  <c:v>40.46</c:v>
                </c:pt>
                <c:pt idx="5">
                  <c:v>40.630000000000003</c:v>
                </c:pt>
                <c:pt idx="6">
                  <c:v>40.4</c:v>
                </c:pt>
                <c:pt idx="7">
                  <c:v>40.31</c:v>
                </c:pt>
                <c:pt idx="8">
                  <c:v>40.28</c:v>
                </c:pt>
                <c:pt idx="9">
                  <c:v>40.25</c:v>
                </c:pt>
                <c:pt idx="10">
                  <c:v>40.43</c:v>
                </c:pt>
                <c:pt idx="11">
                  <c:v>40.590000000000003</c:v>
                </c:pt>
                <c:pt idx="12">
                  <c:v>40.409999999999997</c:v>
                </c:pt>
                <c:pt idx="13">
                  <c:v>40.299999999999997</c:v>
                </c:pt>
                <c:pt idx="14">
                  <c:v>40.46</c:v>
                </c:pt>
                <c:pt idx="15">
                  <c:v>40.25</c:v>
                </c:pt>
                <c:pt idx="16">
                  <c:v>40.340000000000003</c:v>
                </c:pt>
                <c:pt idx="17">
                  <c:v>40.270000000000003</c:v>
                </c:pt>
                <c:pt idx="18">
                  <c:v>40.49</c:v>
                </c:pt>
                <c:pt idx="19">
                  <c:v>40.24</c:v>
                </c:pt>
                <c:pt idx="20">
                  <c:v>40.32</c:v>
                </c:pt>
                <c:pt idx="21">
                  <c:v>40.32</c:v>
                </c:pt>
                <c:pt idx="22">
                  <c:v>40.299999999999997</c:v>
                </c:pt>
                <c:pt idx="23">
                  <c:v>40.32</c:v>
                </c:pt>
                <c:pt idx="24">
                  <c:v>40.39</c:v>
                </c:pt>
                <c:pt idx="25">
                  <c:v>40.29</c:v>
                </c:pt>
                <c:pt idx="26">
                  <c:v>40.49</c:v>
                </c:pt>
                <c:pt idx="27">
                  <c:v>40.770000000000003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MST!$D$21:$D$82</c:f>
              <c:numCache>
                <c:formatCode>0.00</c:formatCode>
                <c:ptCount val="62"/>
                <c:pt idx="0">
                  <c:v>40.799999999999997</c:v>
                </c:pt>
                <c:pt idx="1">
                  <c:v>40.56</c:v>
                </c:pt>
                <c:pt idx="2">
                  <c:v>40.81</c:v>
                </c:pt>
                <c:pt idx="3">
                  <c:v>40.799999999999997</c:v>
                </c:pt>
                <c:pt idx="4">
                  <c:v>40.46</c:v>
                </c:pt>
                <c:pt idx="5">
                  <c:v>40.369999999999997</c:v>
                </c:pt>
                <c:pt idx="6">
                  <c:v>40.54</c:v>
                </c:pt>
                <c:pt idx="7">
                  <c:v>40.4</c:v>
                </c:pt>
                <c:pt idx="8">
                  <c:v>40.57</c:v>
                </c:pt>
                <c:pt idx="9">
                  <c:v>40.6</c:v>
                </c:pt>
                <c:pt idx="10">
                  <c:v>40.479999999999997</c:v>
                </c:pt>
                <c:pt idx="11">
                  <c:v>40.56</c:v>
                </c:pt>
                <c:pt idx="12">
                  <c:v>40.53</c:v>
                </c:pt>
                <c:pt idx="13">
                  <c:v>40.340000000000003</c:v>
                </c:pt>
                <c:pt idx="14">
                  <c:v>40.36</c:v>
                </c:pt>
                <c:pt idx="15">
                  <c:v>40.51</c:v>
                </c:pt>
                <c:pt idx="16">
                  <c:v>40.4</c:v>
                </c:pt>
                <c:pt idx="17">
                  <c:v>40.94</c:v>
                </c:pt>
                <c:pt idx="18">
                  <c:v>40.6</c:v>
                </c:pt>
                <c:pt idx="19">
                  <c:v>40.549999999999997</c:v>
                </c:pt>
                <c:pt idx="20">
                  <c:v>40.35</c:v>
                </c:pt>
                <c:pt idx="21">
                  <c:v>40.270000000000003</c:v>
                </c:pt>
                <c:pt idx="22">
                  <c:v>40.43</c:v>
                </c:pt>
                <c:pt idx="23">
                  <c:v>40.43</c:v>
                </c:pt>
                <c:pt idx="24">
                  <c:v>40.42</c:v>
                </c:pt>
                <c:pt idx="25">
                  <c:v>40.51</c:v>
                </c:pt>
                <c:pt idx="26">
                  <c:v>40.39</c:v>
                </c:pt>
                <c:pt idx="27">
                  <c:v>40.56</c:v>
                </c:pt>
                <c:pt idx="28">
                  <c:v>40.5</c:v>
                </c:pt>
                <c:pt idx="29">
                  <c:v>40.57</c:v>
                </c:pt>
                <c:pt idx="30">
                  <c:v>41.12</c:v>
                </c:pt>
                <c:pt idx="31">
                  <c:v>40.42</c:v>
                </c:pt>
                <c:pt idx="32">
                  <c:v>40.54</c:v>
                </c:pt>
                <c:pt idx="33">
                  <c:v>40.82</c:v>
                </c:pt>
                <c:pt idx="34">
                  <c:v>40.520000000000003</c:v>
                </c:pt>
                <c:pt idx="35">
                  <c:v>40.68</c:v>
                </c:pt>
                <c:pt idx="36">
                  <c:v>40.619999999999997</c:v>
                </c:pt>
                <c:pt idx="37">
                  <c:v>40.58</c:v>
                </c:pt>
                <c:pt idx="38">
                  <c:v>40.479999999999997</c:v>
                </c:pt>
                <c:pt idx="39">
                  <c:v>40.61</c:v>
                </c:pt>
                <c:pt idx="40">
                  <c:v>40.61</c:v>
                </c:pt>
                <c:pt idx="41">
                  <c:v>40.520000000000003</c:v>
                </c:pt>
                <c:pt idx="42">
                  <c:v>40.49</c:v>
                </c:pt>
                <c:pt idx="43">
                  <c:v>40.880000000000003</c:v>
                </c:pt>
                <c:pt idx="44">
                  <c:v>40.47</c:v>
                </c:pt>
                <c:pt idx="45">
                  <c:v>40.4</c:v>
                </c:pt>
                <c:pt idx="46">
                  <c:v>40.43</c:v>
                </c:pt>
                <c:pt idx="47">
                  <c:v>40.590000000000003</c:v>
                </c:pt>
                <c:pt idx="48">
                  <c:v>40.6</c:v>
                </c:pt>
                <c:pt idx="49">
                  <c:v>40.369999999999997</c:v>
                </c:pt>
                <c:pt idx="50">
                  <c:v>40.229999999999997</c:v>
                </c:pt>
                <c:pt idx="51">
                  <c:v>40.42</c:v>
                </c:pt>
                <c:pt idx="52">
                  <c:v>40.72</c:v>
                </c:pt>
                <c:pt idx="53">
                  <c:v>40.47</c:v>
                </c:pt>
                <c:pt idx="54">
                  <c:v>40.51</c:v>
                </c:pt>
                <c:pt idx="55">
                  <c:v>40.380000000000003</c:v>
                </c:pt>
                <c:pt idx="56">
                  <c:v>41.12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MST!$E$21:$E$82</c:f>
              <c:numCache>
                <c:formatCode>0.00</c:formatCode>
                <c:ptCount val="62"/>
                <c:pt idx="0">
                  <c:v>41.24</c:v>
                </c:pt>
                <c:pt idx="1">
                  <c:v>41.95</c:v>
                </c:pt>
                <c:pt idx="2">
                  <c:v>40.76</c:v>
                </c:pt>
                <c:pt idx="3">
                  <c:v>41.82</c:v>
                </c:pt>
                <c:pt idx="4">
                  <c:v>41.49</c:v>
                </c:pt>
                <c:pt idx="5">
                  <c:v>40.98</c:v>
                </c:pt>
                <c:pt idx="6">
                  <c:v>40.49</c:v>
                </c:pt>
                <c:pt idx="7">
                  <c:v>40.729999999999997</c:v>
                </c:pt>
                <c:pt idx="8">
                  <c:v>40.340000000000003</c:v>
                </c:pt>
                <c:pt idx="9">
                  <c:v>40.380000000000003</c:v>
                </c:pt>
                <c:pt idx="10">
                  <c:v>40.4</c:v>
                </c:pt>
                <c:pt idx="11">
                  <c:v>40.85</c:v>
                </c:pt>
                <c:pt idx="12">
                  <c:v>40.26</c:v>
                </c:pt>
                <c:pt idx="13">
                  <c:v>40.270000000000003</c:v>
                </c:pt>
                <c:pt idx="14">
                  <c:v>40.270000000000003</c:v>
                </c:pt>
                <c:pt idx="15">
                  <c:v>40.369999999999997</c:v>
                </c:pt>
                <c:pt idx="16">
                  <c:v>40.31</c:v>
                </c:pt>
                <c:pt idx="17">
                  <c:v>40.18</c:v>
                </c:pt>
                <c:pt idx="18">
                  <c:v>40.229999999999997</c:v>
                </c:pt>
                <c:pt idx="19">
                  <c:v>40.22</c:v>
                </c:pt>
                <c:pt idx="20">
                  <c:v>40.28</c:v>
                </c:pt>
                <c:pt idx="21">
                  <c:v>40.44</c:v>
                </c:pt>
                <c:pt idx="22">
                  <c:v>41.2</c:v>
                </c:pt>
                <c:pt idx="23">
                  <c:v>40.340000000000003</c:v>
                </c:pt>
                <c:pt idx="24">
                  <c:v>40.200000000000003</c:v>
                </c:pt>
                <c:pt idx="25">
                  <c:v>40.24</c:v>
                </c:pt>
                <c:pt idx="26">
                  <c:v>40.31</c:v>
                </c:pt>
                <c:pt idx="27">
                  <c:v>40.18</c:v>
                </c:pt>
                <c:pt idx="28">
                  <c:v>40.39</c:v>
                </c:pt>
                <c:pt idx="29">
                  <c:v>40.29</c:v>
                </c:pt>
                <c:pt idx="30">
                  <c:v>40.36</c:v>
                </c:pt>
                <c:pt idx="31">
                  <c:v>40.43</c:v>
                </c:pt>
                <c:pt idx="32">
                  <c:v>40.380000000000003</c:v>
                </c:pt>
                <c:pt idx="33">
                  <c:v>40.26</c:v>
                </c:pt>
                <c:pt idx="34">
                  <c:v>40.33</c:v>
                </c:pt>
                <c:pt idx="35">
                  <c:v>40.29</c:v>
                </c:pt>
                <c:pt idx="36">
                  <c:v>41.39</c:v>
                </c:pt>
                <c:pt idx="37">
                  <c:v>40.299999999999997</c:v>
                </c:pt>
                <c:pt idx="38">
                  <c:v>40.32</c:v>
                </c:pt>
                <c:pt idx="39">
                  <c:v>40.58</c:v>
                </c:pt>
                <c:pt idx="40">
                  <c:v>41.2</c:v>
                </c:pt>
                <c:pt idx="41">
                  <c:v>40.409999999999997</c:v>
                </c:pt>
                <c:pt idx="42">
                  <c:v>40.31</c:v>
                </c:pt>
                <c:pt idx="43">
                  <c:v>40.39</c:v>
                </c:pt>
                <c:pt idx="44">
                  <c:v>40.32</c:v>
                </c:pt>
                <c:pt idx="45">
                  <c:v>40.89</c:v>
                </c:pt>
                <c:pt idx="46">
                  <c:v>40.369999999999997</c:v>
                </c:pt>
                <c:pt idx="47">
                  <c:v>40.409999999999997</c:v>
                </c:pt>
                <c:pt idx="48">
                  <c:v>40.25</c:v>
                </c:pt>
                <c:pt idx="49">
                  <c:v>40.299999999999997</c:v>
                </c:pt>
                <c:pt idx="50">
                  <c:v>40.299999999999997</c:v>
                </c:pt>
                <c:pt idx="51">
                  <c:v>40.39</c:v>
                </c:pt>
                <c:pt idx="52">
                  <c:v>40.270000000000003</c:v>
                </c:pt>
                <c:pt idx="53">
                  <c:v>40.340000000000003</c:v>
                </c:pt>
                <c:pt idx="54">
                  <c:v>40.36</c:v>
                </c:pt>
                <c:pt idx="55">
                  <c:v>40.380000000000003</c:v>
                </c:pt>
                <c:pt idx="56">
                  <c:v>40.19</c:v>
                </c:pt>
                <c:pt idx="57" formatCode="General">
                  <c:v>40.14</c:v>
                </c:pt>
                <c:pt idx="58" formatCode="General">
                  <c:v>40.26</c:v>
                </c:pt>
                <c:pt idx="59" formatCode="General">
                  <c:v>40.33</c:v>
                </c:pt>
                <c:pt idx="60" formatCode="General">
                  <c:v>41.23</c:v>
                </c:pt>
                <c:pt idx="61" formatCode="General">
                  <c:v>40.56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MST!$F$21:$F$82</c:f>
              <c:numCache>
                <c:formatCode>0.00</c:formatCode>
                <c:ptCount val="62"/>
                <c:pt idx="0">
                  <c:v>40.17</c:v>
                </c:pt>
                <c:pt idx="1">
                  <c:v>40.159999999999997</c:v>
                </c:pt>
                <c:pt idx="2">
                  <c:v>40.36</c:v>
                </c:pt>
                <c:pt idx="3">
                  <c:v>40.03</c:v>
                </c:pt>
                <c:pt idx="4">
                  <c:v>40.18</c:v>
                </c:pt>
                <c:pt idx="5">
                  <c:v>39.89</c:v>
                </c:pt>
                <c:pt idx="6">
                  <c:v>39.950000000000003</c:v>
                </c:pt>
                <c:pt idx="7">
                  <c:v>40.47</c:v>
                </c:pt>
                <c:pt idx="8">
                  <c:v>40.01</c:v>
                </c:pt>
                <c:pt idx="9">
                  <c:v>40.08</c:v>
                </c:pt>
                <c:pt idx="10">
                  <c:v>40.090000000000003</c:v>
                </c:pt>
                <c:pt idx="11">
                  <c:v>41.05</c:v>
                </c:pt>
                <c:pt idx="12">
                  <c:v>40.06</c:v>
                </c:pt>
                <c:pt idx="13">
                  <c:v>39.979999999999997</c:v>
                </c:pt>
                <c:pt idx="14">
                  <c:v>40.090000000000003</c:v>
                </c:pt>
                <c:pt idx="15">
                  <c:v>39.96</c:v>
                </c:pt>
                <c:pt idx="16">
                  <c:v>40.020000000000003</c:v>
                </c:pt>
                <c:pt idx="17">
                  <c:v>39.99</c:v>
                </c:pt>
                <c:pt idx="18">
                  <c:v>40</c:v>
                </c:pt>
                <c:pt idx="19">
                  <c:v>40.08</c:v>
                </c:pt>
                <c:pt idx="20">
                  <c:v>40.18</c:v>
                </c:pt>
                <c:pt idx="21">
                  <c:v>40.049999999999997</c:v>
                </c:pt>
                <c:pt idx="22">
                  <c:v>40.159999999999997</c:v>
                </c:pt>
                <c:pt idx="23">
                  <c:v>40.049999999999997</c:v>
                </c:pt>
                <c:pt idx="24">
                  <c:v>40.21</c:v>
                </c:pt>
                <c:pt idx="25">
                  <c:v>40.130000000000003</c:v>
                </c:pt>
                <c:pt idx="26">
                  <c:v>40.119999999999997</c:v>
                </c:pt>
                <c:pt idx="27">
                  <c:v>39.92</c:v>
                </c:pt>
                <c:pt idx="28">
                  <c:v>40.07</c:v>
                </c:pt>
                <c:pt idx="29">
                  <c:v>40.15</c:v>
                </c:pt>
                <c:pt idx="30">
                  <c:v>39.9</c:v>
                </c:pt>
                <c:pt idx="31">
                  <c:v>40.049999999999997</c:v>
                </c:pt>
                <c:pt idx="32">
                  <c:v>40.020000000000003</c:v>
                </c:pt>
                <c:pt idx="33">
                  <c:v>39.96</c:v>
                </c:pt>
                <c:pt idx="34">
                  <c:v>39.92</c:v>
                </c:pt>
                <c:pt idx="35">
                  <c:v>40.049999999999997</c:v>
                </c:pt>
                <c:pt idx="36">
                  <c:v>39.950000000000003</c:v>
                </c:pt>
                <c:pt idx="37">
                  <c:v>39.979999999999997</c:v>
                </c:pt>
                <c:pt idx="38">
                  <c:v>40.01</c:v>
                </c:pt>
                <c:pt idx="39">
                  <c:v>39.92</c:v>
                </c:pt>
                <c:pt idx="40">
                  <c:v>39.97</c:v>
                </c:pt>
                <c:pt idx="41">
                  <c:v>40.15</c:v>
                </c:pt>
                <c:pt idx="42">
                  <c:v>40.36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MST!$G$21:$G$82</c:f>
              <c:numCache>
                <c:formatCode>0.00</c:formatCode>
                <c:ptCount val="62"/>
                <c:pt idx="0">
                  <c:v>40.51</c:v>
                </c:pt>
                <c:pt idx="1">
                  <c:v>40.340000000000003</c:v>
                </c:pt>
                <c:pt idx="2">
                  <c:v>40.25</c:v>
                </c:pt>
                <c:pt idx="3">
                  <c:v>40.18</c:v>
                </c:pt>
                <c:pt idx="4">
                  <c:v>40.15</c:v>
                </c:pt>
                <c:pt idx="5">
                  <c:v>41.11</c:v>
                </c:pt>
                <c:pt idx="6">
                  <c:v>40.33</c:v>
                </c:pt>
                <c:pt idx="7">
                  <c:v>40.21</c:v>
                </c:pt>
                <c:pt idx="8">
                  <c:v>40.200000000000003</c:v>
                </c:pt>
                <c:pt idx="9">
                  <c:v>40.32</c:v>
                </c:pt>
                <c:pt idx="10">
                  <c:v>40.14</c:v>
                </c:pt>
                <c:pt idx="11">
                  <c:v>40</c:v>
                </c:pt>
                <c:pt idx="12">
                  <c:v>40.11</c:v>
                </c:pt>
                <c:pt idx="13">
                  <c:v>40.049999999999997</c:v>
                </c:pt>
                <c:pt idx="14">
                  <c:v>40.090000000000003</c:v>
                </c:pt>
                <c:pt idx="15">
                  <c:v>40.06</c:v>
                </c:pt>
                <c:pt idx="16">
                  <c:v>40.04</c:v>
                </c:pt>
                <c:pt idx="17">
                  <c:v>40.04</c:v>
                </c:pt>
                <c:pt idx="18">
                  <c:v>40.130000000000003</c:v>
                </c:pt>
                <c:pt idx="19">
                  <c:v>40.020000000000003</c:v>
                </c:pt>
                <c:pt idx="20">
                  <c:v>39.99</c:v>
                </c:pt>
                <c:pt idx="21">
                  <c:v>40.03</c:v>
                </c:pt>
                <c:pt idx="22">
                  <c:v>39.92</c:v>
                </c:pt>
                <c:pt idx="23">
                  <c:v>40</c:v>
                </c:pt>
                <c:pt idx="24">
                  <c:v>40.229999999999997</c:v>
                </c:pt>
                <c:pt idx="25">
                  <c:v>40.33</c:v>
                </c:pt>
                <c:pt idx="26">
                  <c:v>40.11</c:v>
                </c:pt>
                <c:pt idx="27">
                  <c:v>39.979999999999997</c:v>
                </c:pt>
                <c:pt idx="28">
                  <c:v>40.18</c:v>
                </c:pt>
                <c:pt idx="29">
                  <c:v>40.119999999999997</c:v>
                </c:pt>
                <c:pt idx="30">
                  <c:v>39.97</c:v>
                </c:pt>
                <c:pt idx="31">
                  <c:v>40.14</c:v>
                </c:pt>
                <c:pt idx="32">
                  <c:v>40.03</c:v>
                </c:pt>
                <c:pt idx="33">
                  <c:v>40.07</c:v>
                </c:pt>
                <c:pt idx="34">
                  <c:v>40</c:v>
                </c:pt>
                <c:pt idx="35">
                  <c:v>40.72</c:v>
                </c:pt>
                <c:pt idx="36">
                  <c:v>40.14</c:v>
                </c:pt>
                <c:pt idx="37">
                  <c:v>40.119999999999997</c:v>
                </c:pt>
                <c:pt idx="38">
                  <c:v>39.840000000000003</c:v>
                </c:pt>
                <c:pt idx="39">
                  <c:v>40.03</c:v>
                </c:pt>
                <c:pt idx="40">
                  <c:v>40.31</c:v>
                </c:pt>
                <c:pt idx="41">
                  <c:v>39.99</c:v>
                </c:pt>
                <c:pt idx="42">
                  <c:v>40.36</c:v>
                </c:pt>
                <c:pt idx="43">
                  <c:v>40.32</c:v>
                </c:pt>
                <c:pt idx="44">
                  <c:v>40.11</c:v>
                </c:pt>
                <c:pt idx="45">
                  <c:v>40.31</c:v>
                </c:pt>
                <c:pt idx="46">
                  <c:v>40.21</c:v>
                </c:pt>
                <c:pt idx="47">
                  <c:v>40.15</c:v>
                </c:pt>
                <c:pt idx="48">
                  <c:v>40.06</c:v>
                </c:pt>
                <c:pt idx="49">
                  <c:v>40.71</c:v>
                </c:pt>
              </c:numCache>
            </c:numRef>
          </c:val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MST!$H$21:$H$82</c:f>
              <c:numCache>
                <c:formatCode>0.00</c:formatCode>
                <c:ptCount val="62"/>
                <c:pt idx="0">
                  <c:v>40.33</c:v>
                </c:pt>
                <c:pt idx="1">
                  <c:v>40.36</c:v>
                </c:pt>
                <c:pt idx="2">
                  <c:v>40.090000000000003</c:v>
                </c:pt>
                <c:pt idx="3">
                  <c:v>40.090000000000003</c:v>
                </c:pt>
                <c:pt idx="4">
                  <c:v>40.020000000000003</c:v>
                </c:pt>
                <c:pt idx="5">
                  <c:v>40.03</c:v>
                </c:pt>
                <c:pt idx="6">
                  <c:v>40.06</c:v>
                </c:pt>
                <c:pt idx="7">
                  <c:v>40.090000000000003</c:v>
                </c:pt>
                <c:pt idx="8">
                  <c:v>40.020000000000003</c:v>
                </c:pt>
                <c:pt idx="9">
                  <c:v>40.14</c:v>
                </c:pt>
                <c:pt idx="10">
                  <c:v>40.19</c:v>
                </c:pt>
                <c:pt idx="11">
                  <c:v>40.090000000000003</c:v>
                </c:pt>
                <c:pt idx="12">
                  <c:v>40.04</c:v>
                </c:pt>
                <c:pt idx="13">
                  <c:v>40.07</c:v>
                </c:pt>
                <c:pt idx="14">
                  <c:v>40.19</c:v>
                </c:pt>
                <c:pt idx="15">
                  <c:v>40.119999999999997</c:v>
                </c:pt>
                <c:pt idx="16">
                  <c:v>40.1</c:v>
                </c:pt>
                <c:pt idx="17">
                  <c:v>40.130000000000003</c:v>
                </c:pt>
                <c:pt idx="18">
                  <c:v>40.14</c:v>
                </c:pt>
                <c:pt idx="19">
                  <c:v>40.22</c:v>
                </c:pt>
                <c:pt idx="20">
                  <c:v>39.97</c:v>
                </c:pt>
                <c:pt idx="21">
                  <c:v>40.090000000000003</c:v>
                </c:pt>
                <c:pt idx="22">
                  <c:v>40.15</c:v>
                </c:pt>
                <c:pt idx="23">
                  <c:v>39.979999999999997</c:v>
                </c:pt>
                <c:pt idx="24">
                  <c:v>40.17</c:v>
                </c:pt>
                <c:pt idx="25">
                  <c:v>40.299999999999997</c:v>
                </c:pt>
                <c:pt idx="26">
                  <c:v>40.19</c:v>
                </c:pt>
                <c:pt idx="27">
                  <c:v>40.119999999999997</c:v>
                </c:pt>
                <c:pt idx="28">
                  <c:v>40.450000000000003</c:v>
                </c:pt>
                <c:pt idx="29">
                  <c:v>40.26</c:v>
                </c:pt>
                <c:pt idx="30">
                  <c:v>40.21</c:v>
                </c:pt>
                <c:pt idx="31">
                  <c:v>40.21</c:v>
                </c:pt>
                <c:pt idx="32">
                  <c:v>40.18</c:v>
                </c:pt>
                <c:pt idx="33">
                  <c:v>40.090000000000003</c:v>
                </c:pt>
                <c:pt idx="34">
                  <c:v>40.39</c:v>
                </c:pt>
                <c:pt idx="35">
                  <c:v>40.07</c:v>
                </c:pt>
                <c:pt idx="36">
                  <c:v>40.11</c:v>
                </c:pt>
                <c:pt idx="37">
                  <c:v>40.090000000000003</c:v>
                </c:pt>
                <c:pt idx="38">
                  <c:v>40.19</c:v>
                </c:pt>
                <c:pt idx="39">
                  <c:v>40.17</c:v>
                </c:pt>
                <c:pt idx="40">
                  <c:v>40.43</c:v>
                </c:pt>
              </c:numCache>
            </c:numRef>
          </c:val>
        </c:ser>
        <c:ser>
          <c:idx val="6"/>
          <c:order val="6"/>
          <c:tx>
            <c:strRef>
              <c:f>MST!$I$20</c:f>
              <c:strCache>
                <c:ptCount val="1"/>
                <c:pt idx="0">
                  <c:v>Тыщенко Миша</c:v>
                </c:pt>
              </c:strCache>
            </c:strRef>
          </c:tx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MST!$I$21:$I$82</c:f>
              <c:numCache>
                <c:formatCode>General</c:formatCode>
                <c:ptCount val="62"/>
                <c:pt idx="0">
                  <c:v>40.79</c:v>
                </c:pt>
                <c:pt idx="1">
                  <c:v>40.76</c:v>
                </c:pt>
                <c:pt idx="2">
                  <c:v>40.89</c:v>
                </c:pt>
                <c:pt idx="3">
                  <c:v>40.57</c:v>
                </c:pt>
                <c:pt idx="4">
                  <c:v>40.520000000000003</c:v>
                </c:pt>
                <c:pt idx="5">
                  <c:v>40.46</c:v>
                </c:pt>
                <c:pt idx="6">
                  <c:v>40.369999999999997</c:v>
                </c:pt>
                <c:pt idx="7">
                  <c:v>40.29</c:v>
                </c:pt>
                <c:pt idx="8">
                  <c:v>40.380000000000003</c:v>
                </c:pt>
                <c:pt idx="9">
                  <c:v>40.39</c:v>
                </c:pt>
                <c:pt idx="10">
                  <c:v>40.46</c:v>
                </c:pt>
                <c:pt idx="11">
                  <c:v>40.42</c:v>
                </c:pt>
                <c:pt idx="12">
                  <c:v>40.380000000000003</c:v>
                </c:pt>
                <c:pt idx="13">
                  <c:v>40.369999999999997</c:v>
                </c:pt>
                <c:pt idx="14">
                  <c:v>40.54</c:v>
                </c:pt>
                <c:pt idx="15">
                  <c:v>40.5</c:v>
                </c:pt>
                <c:pt idx="16">
                  <c:v>40.369999999999997</c:v>
                </c:pt>
                <c:pt idx="17">
                  <c:v>40.4</c:v>
                </c:pt>
                <c:pt idx="18">
                  <c:v>40.450000000000003</c:v>
                </c:pt>
                <c:pt idx="19">
                  <c:v>40.64</c:v>
                </c:pt>
              </c:numCache>
            </c:numRef>
          </c:val>
        </c:ser>
        <c:ser>
          <c:idx val="7"/>
          <c:order val="7"/>
          <c:tx>
            <c:strRef>
              <c:f>MST!$J$20</c:f>
              <c:strCache>
                <c:ptCount val="1"/>
                <c:pt idx="0">
                  <c:v>Петушков Андрей</c:v>
                </c:pt>
              </c:strCache>
            </c:strRef>
          </c:tx>
          <c:marker>
            <c:symbol val="none"/>
          </c:marker>
          <c:cat>
            <c:numRef>
              <c:f>MST!$B$21:$B$82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MST!$J$21:$J$82</c:f>
              <c:numCache>
                <c:formatCode>General</c:formatCode>
                <c:ptCount val="62"/>
                <c:pt idx="0">
                  <c:v>40.270000000000003</c:v>
                </c:pt>
                <c:pt idx="1">
                  <c:v>39.950000000000003</c:v>
                </c:pt>
                <c:pt idx="2">
                  <c:v>40.409999999999997</c:v>
                </c:pt>
                <c:pt idx="3">
                  <c:v>40.07</c:v>
                </c:pt>
                <c:pt idx="4">
                  <c:v>40.119999999999997</c:v>
                </c:pt>
                <c:pt idx="5">
                  <c:v>39.83</c:v>
                </c:pt>
                <c:pt idx="6">
                  <c:v>40.03</c:v>
                </c:pt>
                <c:pt idx="7">
                  <c:v>40.020000000000003</c:v>
                </c:pt>
                <c:pt idx="8">
                  <c:v>39.96</c:v>
                </c:pt>
                <c:pt idx="9">
                  <c:v>40.03</c:v>
                </c:pt>
                <c:pt idx="10">
                  <c:v>39.950000000000003</c:v>
                </c:pt>
                <c:pt idx="11">
                  <c:v>39.9</c:v>
                </c:pt>
                <c:pt idx="12">
                  <c:v>39.92</c:v>
                </c:pt>
                <c:pt idx="13">
                  <c:v>39.96</c:v>
                </c:pt>
                <c:pt idx="14">
                  <c:v>40.090000000000003</c:v>
                </c:pt>
                <c:pt idx="15">
                  <c:v>39.97</c:v>
                </c:pt>
                <c:pt idx="16">
                  <c:v>39.79</c:v>
                </c:pt>
                <c:pt idx="17">
                  <c:v>39.840000000000003</c:v>
                </c:pt>
                <c:pt idx="18">
                  <c:v>39.83</c:v>
                </c:pt>
                <c:pt idx="19">
                  <c:v>39.770000000000003</c:v>
                </c:pt>
                <c:pt idx="20">
                  <c:v>39.82</c:v>
                </c:pt>
                <c:pt idx="21">
                  <c:v>40.270000000000003</c:v>
                </c:pt>
                <c:pt idx="22">
                  <c:v>39.71</c:v>
                </c:pt>
                <c:pt idx="23">
                  <c:v>39.840000000000003</c:v>
                </c:pt>
                <c:pt idx="24">
                  <c:v>39.86</c:v>
                </c:pt>
                <c:pt idx="25">
                  <c:v>39.86</c:v>
                </c:pt>
                <c:pt idx="26">
                  <c:v>39.74</c:v>
                </c:pt>
                <c:pt idx="27">
                  <c:v>39.909999999999997</c:v>
                </c:pt>
                <c:pt idx="28">
                  <c:v>39.76</c:v>
                </c:pt>
                <c:pt idx="29">
                  <c:v>39.880000000000003</c:v>
                </c:pt>
                <c:pt idx="30">
                  <c:v>40.6</c:v>
                </c:pt>
                <c:pt idx="31">
                  <c:v>40.159999999999997</c:v>
                </c:pt>
                <c:pt idx="32">
                  <c:v>40.049999999999997</c:v>
                </c:pt>
                <c:pt idx="33">
                  <c:v>40.049999999999997</c:v>
                </c:pt>
              </c:numCache>
            </c:numRef>
          </c:val>
        </c:ser>
        <c:marker val="1"/>
        <c:axId val="95287552"/>
        <c:axId val="95309824"/>
      </c:lineChart>
      <c:catAx>
        <c:axId val="95287552"/>
        <c:scaling>
          <c:orientation val="minMax"/>
        </c:scaling>
        <c:axPos val="b"/>
        <c:numFmt formatCode="General" sourceLinked="1"/>
        <c:majorTickMark val="none"/>
        <c:tickLblPos val="nextTo"/>
        <c:crossAx val="95309824"/>
        <c:crosses val="autoZero"/>
        <c:auto val="1"/>
        <c:lblAlgn val="ctr"/>
        <c:lblOffset val="100"/>
      </c:catAx>
      <c:valAx>
        <c:axId val="95309824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528755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46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NSJ!$C$20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NSJ!$C$21:$C$83</c:f>
              <c:numCache>
                <c:formatCode>0.00</c:formatCode>
                <c:ptCount val="63"/>
                <c:pt idx="0">
                  <c:v>43.65</c:v>
                </c:pt>
                <c:pt idx="1">
                  <c:v>40.82</c:v>
                </c:pt>
                <c:pt idx="2">
                  <c:v>40.51</c:v>
                </c:pt>
                <c:pt idx="3">
                  <c:v>40.32</c:v>
                </c:pt>
                <c:pt idx="4">
                  <c:v>40.28</c:v>
                </c:pt>
                <c:pt idx="5">
                  <c:v>40.39</c:v>
                </c:pt>
                <c:pt idx="6">
                  <c:v>40.19</c:v>
                </c:pt>
                <c:pt idx="7">
                  <c:v>40.18</c:v>
                </c:pt>
                <c:pt idx="8">
                  <c:v>40.26</c:v>
                </c:pt>
                <c:pt idx="9">
                  <c:v>40.07</c:v>
                </c:pt>
                <c:pt idx="10">
                  <c:v>40.14</c:v>
                </c:pt>
                <c:pt idx="11">
                  <c:v>40.36</c:v>
                </c:pt>
                <c:pt idx="12">
                  <c:v>40.119999999999997</c:v>
                </c:pt>
                <c:pt idx="13">
                  <c:v>40.119999999999997</c:v>
                </c:pt>
                <c:pt idx="14">
                  <c:v>40.17</c:v>
                </c:pt>
                <c:pt idx="15">
                  <c:v>40.159999999999997</c:v>
                </c:pt>
                <c:pt idx="16">
                  <c:v>40.200000000000003</c:v>
                </c:pt>
                <c:pt idx="17">
                  <c:v>40.159999999999997</c:v>
                </c:pt>
                <c:pt idx="18">
                  <c:v>40.22</c:v>
                </c:pt>
                <c:pt idx="19">
                  <c:v>40.08</c:v>
                </c:pt>
                <c:pt idx="20">
                  <c:v>40.15</c:v>
                </c:pt>
                <c:pt idx="21">
                  <c:v>40.270000000000003</c:v>
                </c:pt>
                <c:pt idx="22">
                  <c:v>40.200000000000003</c:v>
                </c:pt>
                <c:pt idx="23">
                  <c:v>40.42</c:v>
                </c:pt>
                <c:pt idx="24">
                  <c:v>40.200000000000003</c:v>
                </c:pt>
                <c:pt idx="25">
                  <c:v>41.02</c:v>
                </c:pt>
                <c:pt idx="26">
                  <c:v>41.72</c:v>
                </c:pt>
                <c:pt idx="27">
                  <c:v>40.28</c:v>
                </c:pt>
                <c:pt idx="28">
                  <c:v>40.06</c:v>
                </c:pt>
                <c:pt idx="29">
                  <c:v>40.25</c:v>
                </c:pt>
                <c:pt idx="30">
                  <c:v>40.26</c:v>
                </c:pt>
                <c:pt idx="31">
                  <c:v>40.1</c:v>
                </c:pt>
                <c:pt idx="32">
                  <c:v>40.32</c:v>
                </c:pt>
                <c:pt idx="33">
                  <c:v>40.229999999999997</c:v>
                </c:pt>
                <c:pt idx="34">
                  <c:v>40.15</c:v>
                </c:pt>
                <c:pt idx="35">
                  <c:v>40.1</c:v>
                </c:pt>
                <c:pt idx="36">
                  <c:v>40.159999999999997</c:v>
                </c:pt>
                <c:pt idx="37">
                  <c:v>40.96</c:v>
                </c:pt>
                <c:pt idx="38">
                  <c:v>40.369999999999997</c:v>
                </c:pt>
                <c:pt idx="39">
                  <c:v>40.380000000000003</c:v>
                </c:pt>
                <c:pt idx="40">
                  <c:v>40.64</c:v>
                </c:pt>
                <c:pt idx="41">
                  <c:v>40.479999999999997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NSJ!$D$21:$D$83</c:f>
              <c:numCache>
                <c:formatCode>0.00</c:formatCode>
                <c:ptCount val="63"/>
                <c:pt idx="0">
                  <c:v>40.590000000000003</c:v>
                </c:pt>
                <c:pt idx="1">
                  <c:v>40.299999999999997</c:v>
                </c:pt>
                <c:pt idx="2">
                  <c:v>40.090000000000003</c:v>
                </c:pt>
                <c:pt idx="3">
                  <c:v>40.1</c:v>
                </c:pt>
                <c:pt idx="4">
                  <c:v>40.090000000000003</c:v>
                </c:pt>
                <c:pt idx="5">
                  <c:v>40.11</c:v>
                </c:pt>
                <c:pt idx="6">
                  <c:v>40.56</c:v>
                </c:pt>
                <c:pt idx="7">
                  <c:v>40.17</c:v>
                </c:pt>
                <c:pt idx="8">
                  <c:v>40.049999999999997</c:v>
                </c:pt>
                <c:pt idx="9">
                  <c:v>39.96</c:v>
                </c:pt>
                <c:pt idx="10">
                  <c:v>40.14</c:v>
                </c:pt>
                <c:pt idx="11">
                  <c:v>39.94</c:v>
                </c:pt>
                <c:pt idx="12">
                  <c:v>40.32</c:v>
                </c:pt>
                <c:pt idx="13">
                  <c:v>40.119999999999997</c:v>
                </c:pt>
                <c:pt idx="14">
                  <c:v>39.96</c:v>
                </c:pt>
                <c:pt idx="15">
                  <c:v>39.93</c:v>
                </c:pt>
                <c:pt idx="16">
                  <c:v>39.9</c:v>
                </c:pt>
                <c:pt idx="17">
                  <c:v>40.119999999999997</c:v>
                </c:pt>
                <c:pt idx="18">
                  <c:v>39.94</c:v>
                </c:pt>
                <c:pt idx="19">
                  <c:v>40.01</c:v>
                </c:pt>
                <c:pt idx="20">
                  <c:v>40.25</c:v>
                </c:pt>
                <c:pt idx="21">
                  <c:v>39.869999999999997</c:v>
                </c:pt>
                <c:pt idx="22">
                  <c:v>40.07</c:v>
                </c:pt>
                <c:pt idx="23">
                  <c:v>40.1</c:v>
                </c:pt>
                <c:pt idx="24">
                  <c:v>40.130000000000003</c:v>
                </c:pt>
                <c:pt idx="25">
                  <c:v>40.08</c:v>
                </c:pt>
                <c:pt idx="26">
                  <c:v>40</c:v>
                </c:pt>
                <c:pt idx="27">
                  <c:v>40.17</c:v>
                </c:pt>
                <c:pt idx="28">
                  <c:v>40.1</c:v>
                </c:pt>
                <c:pt idx="29">
                  <c:v>39.96</c:v>
                </c:pt>
                <c:pt idx="30">
                  <c:v>39.92</c:v>
                </c:pt>
                <c:pt idx="31">
                  <c:v>39.9</c:v>
                </c:pt>
                <c:pt idx="32">
                  <c:v>39.9</c:v>
                </c:pt>
                <c:pt idx="33">
                  <c:v>40.1</c:v>
                </c:pt>
                <c:pt idx="34">
                  <c:v>40.01</c:v>
                </c:pt>
                <c:pt idx="35">
                  <c:v>40.17</c:v>
                </c:pt>
                <c:pt idx="36">
                  <c:v>40.11</c:v>
                </c:pt>
                <c:pt idx="37">
                  <c:v>39.770000000000003</c:v>
                </c:pt>
                <c:pt idx="38">
                  <c:v>40.25</c:v>
                </c:pt>
                <c:pt idx="39">
                  <c:v>39.89</c:v>
                </c:pt>
                <c:pt idx="40">
                  <c:v>40</c:v>
                </c:pt>
                <c:pt idx="41">
                  <c:v>40.06</c:v>
                </c:pt>
                <c:pt idx="42">
                  <c:v>40</c:v>
                </c:pt>
                <c:pt idx="43">
                  <c:v>39.81</c:v>
                </c:pt>
                <c:pt idx="44">
                  <c:v>39.82</c:v>
                </c:pt>
                <c:pt idx="45">
                  <c:v>39.979999999999997</c:v>
                </c:pt>
                <c:pt idx="46">
                  <c:v>40.92</c:v>
                </c:pt>
                <c:pt idx="47">
                  <c:v>40.18</c:v>
                </c:pt>
                <c:pt idx="48">
                  <c:v>40.04</c:v>
                </c:pt>
                <c:pt idx="49">
                  <c:v>39.869999999999997</c:v>
                </c:pt>
                <c:pt idx="50">
                  <c:v>40.39</c:v>
                </c:pt>
                <c:pt idx="51">
                  <c:v>41.42</c:v>
                </c:pt>
                <c:pt idx="52">
                  <c:v>40.49</c:v>
                </c:pt>
                <c:pt idx="53">
                  <c:v>40.08</c:v>
                </c:pt>
                <c:pt idx="54">
                  <c:v>40.049999999999997</c:v>
                </c:pt>
                <c:pt idx="55">
                  <c:v>39.97</c:v>
                </c:pt>
                <c:pt idx="56">
                  <c:v>40.01</c:v>
                </c:pt>
                <c:pt idx="57" formatCode="General">
                  <c:v>39.89</c:v>
                </c:pt>
                <c:pt idx="58" formatCode="General">
                  <c:v>40.020000000000003</c:v>
                </c:pt>
                <c:pt idx="59" formatCode="General">
                  <c:v>40.06</c:v>
                </c:pt>
                <c:pt idx="60" formatCode="General">
                  <c:v>40.15</c:v>
                </c:pt>
                <c:pt idx="61" formatCode="General">
                  <c:v>40.47</c:v>
                </c:pt>
                <c:pt idx="62" formatCode="General">
                  <c:v>41.04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NSJ!$E$21:$E$83</c:f>
              <c:numCache>
                <c:formatCode>0.00</c:formatCode>
                <c:ptCount val="63"/>
                <c:pt idx="0">
                  <c:v>41.02</c:v>
                </c:pt>
                <c:pt idx="1">
                  <c:v>41.07</c:v>
                </c:pt>
                <c:pt idx="2">
                  <c:v>40.79</c:v>
                </c:pt>
                <c:pt idx="3">
                  <c:v>40.58</c:v>
                </c:pt>
                <c:pt idx="4">
                  <c:v>40.61</c:v>
                </c:pt>
                <c:pt idx="5">
                  <c:v>40.93</c:v>
                </c:pt>
                <c:pt idx="6">
                  <c:v>40.409999999999997</c:v>
                </c:pt>
                <c:pt idx="7">
                  <c:v>40.5</c:v>
                </c:pt>
                <c:pt idx="8">
                  <c:v>40.81</c:v>
                </c:pt>
                <c:pt idx="9">
                  <c:v>40.26</c:v>
                </c:pt>
                <c:pt idx="10">
                  <c:v>40.39</c:v>
                </c:pt>
                <c:pt idx="11">
                  <c:v>40.44</c:v>
                </c:pt>
                <c:pt idx="12">
                  <c:v>40.4</c:v>
                </c:pt>
                <c:pt idx="13">
                  <c:v>40.44</c:v>
                </c:pt>
                <c:pt idx="14">
                  <c:v>40.32</c:v>
                </c:pt>
                <c:pt idx="15">
                  <c:v>40.25</c:v>
                </c:pt>
                <c:pt idx="16">
                  <c:v>40.29</c:v>
                </c:pt>
                <c:pt idx="17">
                  <c:v>40.229999999999997</c:v>
                </c:pt>
                <c:pt idx="18">
                  <c:v>40.21</c:v>
                </c:pt>
                <c:pt idx="19">
                  <c:v>40.229999999999997</c:v>
                </c:pt>
                <c:pt idx="20">
                  <c:v>40.32</c:v>
                </c:pt>
                <c:pt idx="21">
                  <c:v>40.549999999999997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NSJ!$F$21:$F$83</c:f>
              <c:numCache>
                <c:formatCode>0.00</c:formatCode>
                <c:ptCount val="63"/>
                <c:pt idx="0">
                  <c:v>40.71</c:v>
                </c:pt>
                <c:pt idx="1">
                  <c:v>40.340000000000003</c:v>
                </c:pt>
                <c:pt idx="2">
                  <c:v>40.24</c:v>
                </c:pt>
                <c:pt idx="3">
                  <c:v>40.11</c:v>
                </c:pt>
                <c:pt idx="4">
                  <c:v>39.909999999999997</c:v>
                </c:pt>
                <c:pt idx="5">
                  <c:v>39.97</c:v>
                </c:pt>
                <c:pt idx="6">
                  <c:v>40</c:v>
                </c:pt>
                <c:pt idx="7">
                  <c:v>40.14</c:v>
                </c:pt>
                <c:pt idx="8">
                  <c:v>40.020000000000003</c:v>
                </c:pt>
                <c:pt idx="9">
                  <c:v>40.28</c:v>
                </c:pt>
                <c:pt idx="10">
                  <c:v>40.49</c:v>
                </c:pt>
                <c:pt idx="11">
                  <c:v>39.93</c:v>
                </c:pt>
                <c:pt idx="12">
                  <c:v>40.9</c:v>
                </c:pt>
                <c:pt idx="13">
                  <c:v>40.020000000000003</c:v>
                </c:pt>
                <c:pt idx="14">
                  <c:v>40.15</c:v>
                </c:pt>
                <c:pt idx="15">
                  <c:v>40.119999999999997</c:v>
                </c:pt>
                <c:pt idx="16">
                  <c:v>40.1</c:v>
                </c:pt>
                <c:pt idx="17">
                  <c:v>39.840000000000003</c:v>
                </c:pt>
                <c:pt idx="18">
                  <c:v>40.11</c:v>
                </c:pt>
                <c:pt idx="19">
                  <c:v>40.07</c:v>
                </c:pt>
                <c:pt idx="20">
                  <c:v>40.04</c:v>
                </c:pt>
                <c:pt idx="21">
                  <c:v>39.96</c:v>
                </c:pt>
                <c:pt idx="22">
                  <c:v>40.020000000000003</c:v>
                </c:pt>
                <c:pt idx="23">
                  <c:v>39.9</c:v>
                </c:pt>
                <c:pt idx="24">
                  <c:v>40.14</c:v>
                </c:pt>
                <c:pt idx="25">
                  <c:v>40.04</c:v>
                </c:pt>
                <c:pt idx="26">
                  <c:v>40.130000000000003</c:v>
                </c:pt>
                <c:pt idx="27">
                  <c:v>39.950000000000003</c:v>
                </c:pt>
                <c:pt idx="28">
                  <c:v>40.380000000000003</c:v>
                </c:pt>
                <c:pt idx="29">
                  <c:v>40.17</c:v>
                </c:pt>
                <c:pt idx="30">
                  <c:v>40.1</c:v>
                </c:pt>
                <c:pt idx="31">
                  <c:v>39.950000000000003</c:v>
                </c:pt>
                <c:pt idx="32">
                  <c:v>40.04</c:v>
                </c:pt>
                <c:pt idx="33">
                  <c:v>40.22</c:v>
                </c:pt>
                <c:pt idx="34">
                  <c:v>39.979999999999997</c:v>
                </c:pt>
                <c:pt idx="35">
                  <c:v>40.11</c:v>
                </c:pt>
                <c:pt idx="36">
                  <c:v>39.96</c:v>
                </c:pt>
                <c:pt idx="37">
                  <c:v>40.14</c:v>
                </c:pt>
                <c:pt idx="38">
                  <c:v>39.9</c:v>
                </c:pt>
                <c:pt idx="39">
                  <c:v>40.32</c:v>
                </c:pt>
                <c:pt idx="40">
                  <c:v>40.24</c:v>
                </c:pt>
                <c:pt idx="41">
                  <c:v>42.41</c:v>
                </c:pt>
                <c:pt idx="42">
                  <c:v>40.03</c:v>
                </c:pt>
                <c:pt idx="43">
                  <c:v>40.299999999999997</c:v>
                </c:pt>
                <c:pt idx="44">
                  <c:v>41.71</c:v>
                </c:pt>
                <c:pt idx="45">
                  <c:v>41.02</c:v>
                </c:pt>
                <c:pt idx="46">
                  <c:v>41.32</c:v>
                </c:pt>
                <c:pt idx="47">
                  <c:v>41.79</c:v>
                </c:pt>
                <c:pt idx="48">
                  <c:v>40.729999999999997</c:v>
                </c:pt>
                <c:pt idx="49">
                  <c:v>40.090000000000003</c:v>
                </c:pt>
                <c:pt idx="50">
                  <c:v>40.99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NSJ!$G$21:$G$83</c:f>
              <c:numCache>
                <c:formatCode>0.00</c:formatCode>
                <c:ptCount val="63"/>
                <c:pt idx="0">
                  <c:v>40.270000000000003</c:v>
                </c:pt>
                <c:pt idx="1">
                  <c:v>40.229999999999997</c:v>
                </c:pt>
                <c:pt idx="2">
                  <c:v>40.200000000000003</c:v>
                </c:pt>
                <c:pt idx="3">
                  <c:v>40.020000000000003</c:v>
                </c:pt>
                <c:pt idx="4">
                  <c:v>40.21</c:v>
                </c:pt>
                <c:pt idx="5">
                  <c:v>40.090000000000003</c:v>
                </c:pt>
                <c:pt idx="6">
                  <c:v>40.119999999999997</c:v>
                </c:pt>
                <c:pt idx="7">
                  <c:v>40.119999999999997</c:v>
                </c:pt>
                <c:pt idx="8">
                  <c:v>39.99</c:v>
                </c:pt>
                <c:pt idx="9">
                  <c:v>39.979999999999997</c:v>
                </c:pt>
                <c:pt idx="10">
                  <c:v>39.99</c:v>
                </c:pt>
                <c:pt idx="11">
                  <c:v>39.96</c:v>
                </c:pt>
                <c:pt idx="12">
                  <c:v>40.04</c:v>
                </c:pt>
                <c:pt idx="13">
                  <c:v>39.950000000000003</c:v>
                </c:pt>
                <c:pt idx="14">
                  <c:v>40.15</c:v>
                </c:pt>
                <c:pt idx="15">
                  <c:v>40.11</c:v>
                </c:pt>
                <c:pt idx="16">
                  <c:v>40.35</c:v>
                </c:pt>
                <c:pt idx="17">
                  <c:v>41.24</c:v>
                </c:pt>
                <c:pt idx="18">
                  <c:v>40.78</c:v>
                </c:pt>
                <c:pt idx="19">
                  <c:v>40.340000000000003</c:v>
                </c:pt>
                <c:pt idx="20">
                  <c:v>40.369999999999997</c:v>
                </c:pt>
                <c:pt idx="21">
                  <c:v>40.19</c:v>
                </c:pt>
                <c:pt idx="22">
                  <c:v>40.11</c:v>
                </c:pt>
                <c:pt idx="23">
                  <c:v>40.18</c:v>
                </c:pt>
                <c:pt idx="24">
                  <c:v>40.049999999999997</c:v>
                </c:pt>
                <c:pt idx="25">
                  <c:v>40.65</c:v>
                </c:pt>
                <c:pt idx="26">
                  <c:v>40.08</c:v>
                </c:pt>
                <c:pt idx="27">
                  <c:v>39.97</c:v>
                </c:pt>
                <c:pt idx="28">
                  <c:v>39.97</c:v>
                </c:pt>
                <c:pt idx="29">
                  <c:v>40.159999999999997</c:v>
                </c:pt>
                <c:pt idx="30">
                  <c:v>39.99</c:v>
                </c:pt>
                <c:pt idx="31">
                  <c:v>40.14</c:v>
                </c:pt>
                <c:pt idx="32">
                  <c:v>39.97</c:v>
                </c:pt>
                <c:pt idx="33">
                  <c:v>39.950000000000003</c:v>
                </c:pt>
                <c:pt idx="34">
                  <c:v>40.01</c:v>
                </c:pt>
                <c:pt idx="35">
                  <c:v>40</c:v>
                </c:pt>
                <c:pt idx="36">
                  <c:v>40</c:v>
                </c:pt>
                <c:pt idx="37">
                  <c:v>40.04</c:v>
                </c:pt>
                <c:pt idx="38">
                  <c:v>39.97</c:v>
                </c:pt>
                <c:pt idx="39">
                  <c:v>39.9</c:v>
                </c:pt>
                <c:pt idx="40">
                  <c:v>39.9</c:v>
                </c:pt>
                <c:pt idx="41">
                  <c:v>40.020000000000003</c:v>
                </c:pt>
                <c:pt idx="42">
                  <c:v>40.22</c:v>
                </c:pt>
                <c:pt idx="43">
                  <c:v>40.46</c:v>
                </c:pt>
                <c:pt idx="44">
                  <c:v>40.07</c:v>
                </c:pt>
                <c:pt idx="45">
                  <c:v>39.74</c:v>
                </c:pt>
                <c:pt idx="46">
                  <c:v>40.049999999999997</c:v>
                </c:pt>
                <c:pt idx="47">
                  <c:v>40.33</c:v>
                </c:pt>
                <c:pt idx="48">
                  <c:v>40.340000000000003</c:v>
                </c:pt>
                <c:pt idx="49">
                  <c:v>40.450000000000003</c:v>
                </c:pt>
                <c:pt idx="50">
                  <c:v>40.04</c:v>
                </c:pt>
                <c:pt idx="51">
                  <c:v>39.94</c:v>
                </c:pt>
                <c:pt idx="52">
                  <c:v>40.049999999999997</c:v>
                </c:pt>
                <c:pt idx="53">
                  <c:v>40.049999999999997</c:v>
                </c:pt>
                <c:pt idx="54">
                  <c:v>40.08</c:v>
                </c:pt>
                <c:pt idx="55">
                  <c:v>40.020000000000003</c:v>
                </c:pt>
                <c:pt idx="56">
                  <c:v>40.380000000000003</c:v>
                </c:pt>
                <c:pt idx="57" formatCode="General">
                  <c:v>40.06</c:v>
                </c:pt>
                <c:pt idx="58" formatCode="General">
                  <c:v>40.22</c:v>
                </c:pt>
                <c:pt idx="59" formatCode="General">
                  <c:v>40.15</c:v>
                </c:pt>
                <c:pt idx="60" formatCode="General">
                  <c:v>40.299999999999997</c:v>
                </c:pt>
                <c:pt idx="61" formatCode="General">
                  <c:v>40.33</c:v>
                </c:pt>
              </c:numCache>
            </c:numRef>
          </c:val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NSJ!$H$21:$H$83</c:f>
              <c:numCache>
                <c:formatCode>0.00</c:formatCode>
                <c:ptCount val="63"/>
                <c:pt idx="0">
                  <c:v>40.520000000000003</c:v>
                </c:pt>
                <c:pt idx="1">
                  <c:v>40.32</c:v>
                </c:pt>
                <c:pt idx="2">
                  <c:v>40.130000000000003</c:v>
                </c:pt>
                <c:pt idx="3">
                  <c:v>40.119999999999997</c:v>
                </c:pt>
                <c:pt idx="4">
                  <c:v>40.08</c:v>
                </c:pt>
                <c:pt idx="5">
                  <c:v>40.26</c:v>
                </c:pt>
                <c:pt idx="6">
                  <c:v>40.24</c:v>
                </c:pt>
                <c:pt idx="7">
                  <c:v>40.04</c:v>
                </c:pt>
                <c:pt idx="8">
                  <c:v>40.46</c:v>
                </c:pt>
                <c:pt idx="9">
                  <c:v>40.65</c:v>
                </c:pt>
                <c:pt idx="10">
                  <c:v>40.119999999999997</c:v>
                </c:pt>
                <c:pt idx="11">
                  <c:v>40.270000000000003</c:v>
                </c:pt>
                <c:pt idx="12">
                  <c:v>40.35</c:v>
                </c:pt>
                <c:pt idx="13">
                  <c:v>40.08</c:v>
                </c:pt>
                <c:pt idx="14">
                  <c:v>40.26</c:v>
                </c:pt>
                <c:pt idx="15">
                  <c:v>40.119999999999997</c:v>
                </c:pt>
                <c:pt idx="16">
                  <c:v>40.18</c:v>
                </c:pt>
                <c:pt idx="17">
                  <c:v>40.18</c:v>
                </c:pt>
                <c:pt idx="18">
                  <c:v>40.229999999999997</c:v>
                </c:pt>
                <c:pt idx="19">
                  <c:v>40.119999999999997</c:v>
                </c:pt>
                <c:pt idx="20">
                  <c:v>40.090000000000003</c:v>
                </c:pt>
                <c:pt idx="21">
                  <c:v>40.15</c:v>
                </c:pt>
                <c:pt idx="22">
                  <c:v>40.29</c:v>
                </c:pt>
                <c:pt idx="23">
                  <c:v>40.14</c:v>
                </c:pt>
                <c:pt idx="24">
                  <c:v>40.51</c:v>
                </c:pt>
                <c:pt idx="25">
                  <c:v>40.31</c:v>
                </c:pt>
                <c:pt idx="26">
                  <c:v>40.270000000000003</c:v>
                </c:pt>
                <c:pt idx="27">
                  <c:v>40.32</c:v>
                </c:pt>
                <c:pt idx="28">
                  <c:v>40.409999999999997</c:v>
                </c:pt>
                <c:pt idx="29">
                  <c:v>40.26</c:v>
                </c:pt>
                <c:pt idx="30">
                  <c:v>40.35</c:v>
                </c:pt>
                <c:pt idx="31">
                  <c:v>40.47</c:v>
                </c:pt>
                <c:pt idx="32">
                  <c:v>40.200000000000003</c:v>
                </c:pt>
                <c:pt idx="33">
                  <c:v>40.340000000000003</c:v>
                </c:pt>
                <c:pt idx="34">
                  <c:v>40.17</c:v>
                </c:pt>
                <c:pt idx="35">
                  <c:v>40.24</c:v>
                </c:pt>
                <c:pt idx="36">
                  <c:v>40.11</c:v>
                </c:pt>
                <c:pt idx="37">
                  <c:v>40.119999999999997</c:v>
                </c:pt>
                <c:pt idx="38">
                  <c:v>40.94</c:v>
                </c:pt>
              </c:numCache>
            </c:numRef>
          </c:val>
        </c:ser>
        <c:ser>
          <c:idx val="6"/>
          <c:order val="6"/>
          <c:tx>
            <c:strRef>
              <c:f>NSJ!$I$20</c:f>
              <c:strCache>
                <c:ptCount val="1"/>
                <c:pt idx="0">
                  <c:v>Бахмацкий Олег</c:v>
                </c:pt>
              </c:strCache>
            </c:strRef>
          </c:tx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NSJ!$I$21:$I$83</c:f>
              <c:numCache>
                <c:formatCode>General</c:formatCode>
                <c:ptCount val="63"/>
                <c:pt idx="0">
                  <c:v>40.61</c:v>
                </c:pt>
                <c:pt idx="1">
                  <c:v>40.65</c:v>
                </c:pt>
                <c:pt idx="2">
                  <c:v>40.340000000000003</c:v>
                </c:pt>
                <c:pt idx="3">
                  <c:v>40.380000000000003</c:v>
                </c:pt>
                <c:pt idx="4">
                  <c:v>40.369999999999997</c:v>
                </c:pt>
                <c:pt idx="5">
                  <c:v>40.4</c:v>
                </c:pt>
                <c:pt idx="6">
                  <c:v>40.33</c:v>
                </c:pt>
                <c:pt idx="7">
                  <c:v>40.5</c:v>
                </c:pt>
                <c:pt idx="8">
                  <c:v>40.36</c:v>
                </c:pt>
                <c:pt idx="9">
                  <c:v>40.24</c:v>
                </c:pt>
                <c:pt idx="10">
                  <c:v>40.32</c:v>
                </c:pt>
                <c:pt idx="11">
                  <c:v>40.47</c:v>
                </c:pt>
                <c:pt idx="12">
                  <c:v>40.24</c:v>
                </c:pt>
                <c:pt idx="13">
                  <c:v>40.369999999999997</c:v>
                </c:pt>
                <c:pt idx="14">
                  <c:v>40.29</c:v>
                </c:pt>
                <c:pt idx="15">
                  <c:v>40.479999999999997</c:v>
                </c:pt>
                <c:pt idx="16">
                  <c:v>40.32</c:v>
                </c:pt>
                <c:pt idx="17">
                  <c:v>40.44</c:v>
                </c:pt>
                <c:pt idx="18">
                  <c:v>40.24</c:v>
                </c:pt>
                <c:pt idx="19">
                  <c:v>40.36</c:v>
                </c:pt>
                <c:pt idx="20">
                  <c:v>40.549999999999997</c:v>
                </c:pt>
                <c:pt idx="21">
                  <c:v>40.36</c:v>
                </c:pt>
                <c:pt idx="22">
                  <c:v>40.340000000000003</c:v>
                </c:pt>
                <c:pt idx="23">
                  <c:v>40.54</c:v>
                </c:pt>
                <c:pt idx="24">
                  <c:v>40.44</c:v>
                </c:pt>
                <c:pt idx="25">
                  <c:v>40.28</c:v>
                </c:pt>
                <c:pt idx="26">
                  <c:v>40.39</c:v>
                </c:pt>
                <c:pt idx="27">
                  <c:v>40.39</c:v>
                </c:pt>
                <c:pt idx="28">
                  <c:v>40.42</c:v>
                </c:pt>
                <c:pt idx="29">
                  <c:v>40.58</c:v>
                </c:pt>
                <c:pt idx="30">
                  <c:v>40.159999999999997</c:v>
                </c:pt>
                <c:pt idx="31">
                  <c:v>40.71</c:v>
                </c:pt>
                <c:pt idx="32">
                  <c:v>40.549999999999997</c:v>
                </c:pt>
                <c:pt idx="33">
                  <c:v>40.36</c:v>
                </c:pt>
                <c:pt idx="34">
                  <c:v>40.950000000000003</c:v>
                </c:pt>
              </c:numCache>
            </c:numRef>
          </c:val>
        </c:ser>
        <c:ser>
          <c:idx val="7"/>
          <c:order val="7"/>
          <c:tx>
            <c:strRef>
              <c:f>NSJ!$J$20</c:f>
              <c:strCache>
                <c:ptCount val="1"/>
                <c:pt idx="0">
                  <c:v>Мифтахутдинов Ильяс</c:v>
                </c:pt>
              </c:strCache>
            </c:strRef>
          </c:tx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NSJ!$J$21:$J$83</c:f>
              <c:numCache>
                <c:formatCode>General</c:formatCode>
                <c:ptCount val="63"/>
                <c:pt idx="0">
                  <c:v>40.340000000000003</c:v>
                </c:pt>
                <c:pt idx="1">
                  <c:v>40.18</c:v>
                </c:pt>
                <c:pt idx="2">
                  <c:v>40.03</c:v>
                </c:pt>
                <c:pt idx="3">
                  <c:v>39.96</c:v>
                </c:pt>
                <c:pt idx="4">
                  <c:v>39.96</c:v>
                </c:pt>
                <c:pt idx="5">
                  <c:v>39.840000000000003</c:v>
                </c:pt>
                <c:pt idx="6">
                  <c:v>40.119999999999997</c:v>
                </c:pt>
                <c:pt idx="7">
                  <c:v>40.32</c:v>
                </c:pt>
                <c:pt idx="8">
                  <c:v>41.14</c:v>
                </c:pt>
                <c:pt idx="9">
                  <c:v>40.520000000000003</c:v>
                </c:pt>
                <c:pt idx="10">
                  <c:v>39.96</c:v>
                </c:pt>
                <c:pt idx="11">
                  <c:v>40.06</c:v>
                </c:pt>
                <c:pt idx="12">
                  <c:v>40.11</c:v>
                </c:pt>
                <c:pt idx="13">
                  <c:v>39.96</c:v>
                </c:pt>
                <c:pt idx="14">
                  <c:v>40.130000000000003</c:v>
                </c:pt>
                <c:pt idx="15">
                  <c:v>40.020000000000003</c:v>
                </c:pt>
                <c:pt idx="16">
                  <c:v>39.880000000000003</c:v>
                </c:pt>
                <c:pt idx="17">
                  <c:v>41.78</c:v>
                </c:pt>
                <c:pt idx="18">
                  <c:v>40.53</c:v>
                </c:pt>
                <c:pt idx="19">
                  <c:v>40.04</c:v>
                </c:pt>
                <c:pt idx="20">
                  <c:v>39.97</c:v>
                </c:pt>
              </c:numCache>
            </c:numRef>
          </c:val>
        </c:ser>
        <c:marker val="1"/>
        <c:axId val="175541248"/>
        <c:axId val="175555328"/>
      </c:lineChart>
      <c:catAx>
        <c:axId val="175541248"/>
        <c:scaling>
          <c:orientation val="minMax"/>
        </c:scaling>
        <c:axPos val="b"/>
        <c:numFmt formatCode="General" sourceLinked="1"/>
        <c:majorTickMark val="none"/>
        <c:tickLblPos val="nextTo"/>
        <c:crossAx val="175555328"/>
        <c:crosses val="autoZero"/>
        <c:auto val="1"/>
        <c:lblAlgn val="ctr"/>
        <c:lblOffset val="100"/>
      </c:catAx>
      <c:valAx>
        <c:axId val="175555328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7554124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35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'NFS Kozaks'!$C$20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'NFS Kozaks'!$B$21:$B$85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'NFS Kozaks'!$C$21:$C$85</c:f>
              <c:numCache>
                <c:formatCode>0.00</c:formatCode>
                <c:ptCount val="65"/>
                <c:pt idx="0">
                  <c:v>43.11</c:v>
                </c:pt>
                <c:pt idx="1">
                  <c:v>40.520000000000003</c:v>
                </c:pt>
                <c:pt idx="2">
                  <c:v>40.28</c:v>
                </c:pt>
                <c:pt idx="3">
                  <c:v>40.14</c:v>
                </c:pt>
                <c:pt idx="4">
                  <c:v>40.1</c:v>
                </c:pt>
                <c:pt idx="5">
                  <c:v>40.130000000000003</c:v>
                </c:pt>
                <c:pt idx="6">
                  <c:v>40.26</c:v>
                </c:pt>
                <c:pt idx="7">
                  <c:v>40.01</c:v>
                </c:pt>
                <c:pt idx="8">
                  <c:v>40</c:v>
                </c:pt>
                <c:pt idx="9">
                  <c:v>39.93</c:v>
                </c:pt>
                <c:pt idx="10">
                  <c:v>40.049999999999997</c:v>
                </c:pt>
                <c:pt idx="11">
                  <c:v>39.79</c:v>
                </c:pt>
                <c:pt idx="12">
                  <c:v>39.75</c:v>
                </c:pt>
                <c:pt idx="13">
                  <c:v>39.85</c:v>
                </c:pt>
                <c:pt idx="14">
                  <c:v>39.909999999999997</c:v>
                </c:pt>
                <c:pt idx="15">
                  <c:v>39.83</c:v>
                </c:pt>
                <c:pt idx="16">
                  <c:v>40.07</c:v>
                </c:pt>
                <c:pt idx="17">
                  <c:v>39.770000000000003</c:v>
                </c:pt>
                <c:pt idx="18">
                  <c:v>39.85</c:v>
                </c:pt>
                <c:pt idx="19">
                  <c:v>39.659999999999997</c:v>
                </c:pt>
                <c:pt idx="20">
                  <c:v>39.92</c:v>
                </c:pt>
                <c:pt idx="21">
                  <c:v>39.880000000000003</c:v>
                </c:pt>
                <c:pt idx="22">
                  <c:v>40.049999999999997</c:v>
                </c:pt>
                <c:pt idx="23">
                  <c:v>40.03</c:v>
                </c:pt>
                <c:pt idx="24">
                  <c:v>40.32</c:v>
                </c:pt>
                <c:pt idx="25">
                  <c:v>39.99</c:v>
                </c:pt>
                <c:pt idx="26">
                  <c:v>39.96</c:v>
                </c:pt>
                <c:pt idx="27">
                  <c:v>39.880000000000003</c:v>
                </c:pt>
                <c:pt idx="28">
                  <c:v>40.03</c:v>
                </c:pt>
                <c:pt idx="29">
                  <c:v>40.18</c:v>
                </c:pt>
                <c:pt idx="30">
                  <c:v>39.97</c:v>
                </c:pt>
                <c:pt idx="31">
                  <c:v>39.950000000000003</c:v>
                </c:pt>
                <c:pt idx="32">
                  <c:v>39.880000000000003</c:v>
                </c:pt>
                <c:pt idx="33">
                  <c:v>40.049999999999997</c:v>
                </c:pt>
                <c:pt idx="34">
                  <c:v>40</c:v>
                </c:pt>
                <c:pt idx="35">
                  <c:v>40.229999999999997</c:v>
                </c:pt>
                <c:pt idx="36">
                  <c:v>40.15</c:v>
                </c:pt>
                <c:pt idx="37">
                  <c:v>40.130000000000003</c:v>
                </c:pt>
                <c:pt idx="38">
                  <c:v>39.82</c:v>
                </c:pt>
                <c:pt idx="39">
                  <c:v>39.75</c:v>
                </c:pt>
                <c:pt idx="40">
                  <c:v>39.9</c:v>
                </c:pt>
                <c:pt idx="41">
                  <c:v>39.96</c:v>
                </c:pt>
                <c:pt idx="42">
                  <c:v>39.979999999999997</c:v>
                </c:pt>
                <c:pt idx="43">
                  <c:v>40.28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'NFS Kozaks'!$D$20</c:f>
              <c:strCache>
                <c:ptCount val="1"/>
                <c:pt idx="0">
                  <c:v>Стоцкий Адрей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'NFS Kozaks'!$B$21:$B$85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'NFS Kozaks'!$D$21:$D$85</c:f>
              <c:numCache>
                <c:formatCode>0.00</c:formatCode>
                <c:ptCount val="65"/>
                <c:pt idx="0">
                  <c:v>40.479999999999997</c:v>
                </c:pt>
                <c:pt idx="1">
                  <c:v>40.549999999999997</c:v>
                </c:pt>
                <c:pt idx="2">
                  <c:v>40.43</c:v>
                </c:pt>
                <c:pt idx="3">
                  <c:v>40.32</c:v>
                </c:pt>
                <c:pt idx="4">
                  <c:v>40.08</c:v>
                </c:pt>
                <c:pt idx="5">
                  <c:v>40.15</c:v>
                </c:pt>
                <c:pt idx="6">
                  <c:v>40.32</c:v>
                </c:pt>
                <c:pt idx="7">
                  <c:v>40.200000000000003</c:v>
                </c:pt>
                <c:pt idx="8">
                  <c:v>40.14</c:v>
                </c:pt>
                <c:pt idx="9">
                  <c:v>40.14</c:v>
                </c:pt>
                <c:pt idx="10">
                  <c:v>40.14</c:v>
                </c:pt>
                <c:pt idx="11">
                  <c:v>40.31</c:v>
                </c:pt>
                <c:pt idx="12">
                  <c:v>40.26</c:v>
                </c:pt>
                <c:pt idx="13">
                  <c:v>40.06</c:v>
                </c:pt>
                <c:pt idx="14">
                  <c:v>40.28</c:v>
                </c:pt>
                <c:pt idx="15">
                  <c:v>39.99</c:v>
                </c:pt>
                <c:pt idx="16">
                  <c:v>40.090000000000003</c:v>
                </c:pt>
                <c:pt idx="17">
                  <c:v>40.04</c:v>
                </c:pt>
                <c:pt idx="18">
                  <c:v>40.01</c:v>
                </c:pt>
                <c:pt idx="19">
                  <c:v>40.19</c:v>
                </c:pt>
                <c:pt idx="20">
                  <c:v>40.17</c:v>
                </c:pt>
                <c:pt idx="21">
                  <c:v>40.39</c:v>
                </c:pt>
                <c:pt idx="22">
                  <c:v>40.07</c:v>
                </c:pt>
                <c:pt idx="23">
                  <c:v>40.159999999999997</c:v>
                </c:pt>
                <c:pt idx="24">
                  <c:v>40.06</c:v>
                </c:pt>
                <c:pt idx="25">
                  <c:v>40.340000000000003</c:v>
                </c:pt>
                <c:pt idx="26">
                  <c:v>40.21</c:v>
                </c:pt>
                <c:pt idx="27">
                  <c:v>40.07</c:v>
                </c:pt>
                <c:pt idx="28">
                  <c:v>40.06</c:v>
                </c:pt>
                <c:pt idx="29">
                  <c:v>40.15</c:v>
                </c:pt>
                <c:pt idx="30">
                  <c:v>40.049999999999997</c:v>
                </c:pt>
                <c:pt idx="31">
                  <c:v>40.130000000000003</c:v>
                </c:pt>
                <c:pt idx="32">
                  <c:v>40.229999999999997</c:v>
                </c:pt>
                <c:pt idx="33">
                  <c:v>40.1</c:v>
                </c:pt>
                <c:pt idx="34">
                  <c:v>40.22</c:v>
                </c:pt>
                <c:pt idx="35">
                  <c:v>40.14</c:v>
                </c:pt>
                <c:pt idx="36">
                  <c:v>40.07</c:v>
                </c:pt>
                <c:pt idx="37">
                  <c:v>40</c:v>
                </c:pt>
                <c:pt idx="38">
                  <c:v>40.21</c:v>
                </c:pt>
                <c:pt idx="39">
                  <c:v>40.03</c:v>
                </c:pt>
                <c:pt idx="40">
                  <c:v>40.130000000000003</c:v>
                </c:pt>
                <c:pt idx="41">
                  <c:v>40.229999999999997</c:v>
                </c:pt>
                <c:pt idx="42">
                  <c:v>40.159999999999997</c:v>
                </c:pt>
                <c:pt idx="43">
                  <c:v>40.119999999999997</c:v>
                </c:pt>
                <c:pt idx="44">
                  <c:v>40.090000000000003</c:v>
                </c:pt>
                <c:pt idx="45">
                  <c:v>40.53</c:v>
                </c:pt>
                <c:pt idx="46">
                  <c:v>40.07</c:v>
                </c:pt>
                <c:pt idx="47">
                  <c:v>40.08</c:v>
                </c:pt>
                <c:pt idx="48">
                  <c:v>40.11</c:v>
                </c:pt>
                <c:pt idx="49">
                  <c:v>40.67</c:v>
                </c:pt>
                <c:pt idx="50">
                  <c:v>40.69</c:v>
                </c:pt>
                <c:pt idx="51">
                  <c:v>40.369999999999997</c:v>
                </c:pt>
                <c:pt idx="52">
                  <c:v>40.19</c:v>
                </c:pt>
                <c:pt idx="53">
                  <c:v>40.22</c:v>
                </c:pt>
                <c:pt idx="54">
                  <c:v>40.369999999999997</c:v>
                </c:pt>
                <c:pt idx="55">
                  <c:v>39.96</c:v>
                </c:pt>
                <c:pt idx="56">
                  <c:v>39.97</c:v>
                </c:pt>
                <c:pt idx="57" formatCode="General">
                  <c:v>40.229999999999997</c:v>
                </c:pt>
                <c:pt idx="58" formatCode="General">
                  <c:v>40.36</c:v>
                </c:pt>
                <c:pt idx="59" formatCode="General">
                  <c:v>40.020000000000003</c:v>
                </c:pt>
                <c:pt idx="60" formatCode="General">
                  <c:v>40.090000000000003</c:v>
                </c:pt>
                <c:pt idx="61" formatCode="General">
                  <c:v>40.299999999999997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'NFS Kozaks'!$E$20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'NFS Kozaks'!$B$21:$B$85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'NFS Kozaks'!$E$21:$E$85</c:f>
              <c:numCache>
                <c:formatCode>0.00</c:formatCode>
                <c:ptCount val="65"/>
                <c:pt idx="0">
                  <c:v>40.74</c:v>
                </c:pt>
                <c:pt idx="1">
                  <c:v>40.270000000000003</c:v>
                </c:pt>
                <c:pt idx="2">
                  <c:v>40.26</c:v>
                </c:pt>
                <c:pt idx="3">
                  <c:v>40.28</c:v>
                </c:pt>
                <c:pt idx="4">
                  <c:v>40.35</c:v>
                </c:pt>
                <c:pt idx="5">
                  <c:v>40.11</c:v>
                </c:pt>
                <c:pt idx="6">
                  <c:v>40.1</c:v>
                </c:pt>
                <c:pt idx="7">
                  <c:v>40.049999999999997</c:v>
                </c:pt>
                <c:pt idx="8">
                  <c:v>40.07</c:v>
                </c:pt>
                <c:pt idx="9">
                  <c:v>39.97</c:v>
                </c:pt>
                <c:pt idx="10">
                  <c:v>40.119999999999997</c:v>
                </c:pt>
                <c:pt idx="11">
                  <c:v>40.200000000000003</c:v>
                </c:pt>
                <c:pt idx="12">
                  <c:v>40.25</c:v>
                </c:pt>
                <c:pt idx="13">
                  <c:v>40.04</c:v>
                </c:pt>
                <c:pt idx="14">
                  <c:v>40.29</c:v>
                </c:pt>
                <c:pt idx="15">
                  <c:v>39.93</c:v>
                </c:pt>
                <c:pt idx="16">
                  <c:v>40.549999999999997</c:v>
                </c:pt>
                <c:pt idx="17">
                  <c:v>40.1</c:v>
                </c:pt>
                <c:pt idx="18">
                  <c:v>40.159999999999997</c:v>
                </c:pt>
                <c:pt idx="19">
                  <c:v>40.909999999999997</c:v>
                </c:pt>
                <c:pt idx="20">
                  <c:v>40.229999999999997</c:v>
                </c:pt>
                <c:pt idx="21">
                  <c:v>40.020000000000003</c:v>
                </c:pt>
                <c:pt idx="22">
                  <c:v>40.119999999999997</c:v>
                </c:pt>
                <c:pt idx="23">
                  <c:v>40.18</c:v>
                </c:pt>
                <c:pt idx="24">
                  <c:v>40</c:v>
                </c:pt>
                <c:pt idx="25">
                  <c:v>40.01</c:v>
                </c:pt>
                <c:pt idx="26">
                  <c:v>40.15</c:v>
                </c:pt>
                <c:pt idx="27">
                  <c:v>40.450000000000003</c:v>
                </c:pt>
                <c:pt idx="28">
                  <c:v>40.04</c:v>
                </c:pt>
                <c:pt idx="29">
                  <c:v>40.15</c:v>
                </c:pt>
                <c:pt idx="30">
                  <c:v>40.18</c:v>
                </c:pt>
                <c:pt idx="31">
                  <c:v>40.04</c:v>
                </c:pt>
                <c:pt idx="32">
                  <c:v>40.130000000000003</c:v>
                </c:pt>
                <c:pt idx="33">
                  <c:v>40.119999999999997</c:v>
                </c:pt>
                <c:pt idx="34">
                  <c:v>40.18</c:v>
                </c:pt>
                <c:pt idx="35">
                  <c:v>40.119999999999997</c:v>
                </c:pt>
                <c:pt idx="36">
                  <c:v>40.07</c:v>
                </c:pt>
                <c:pt idx="37">
                  <c:v>40.130000000000003</c:v>
                </c:pt>
                <c:pt idx="38">
                  <c:v>40.130000000000003</c:v>
                </c:pt>
                <c:pt idx="39">
                  <c:v>40.08</c:v>
                </c:pt>
                <c:pt idx="40">
                  <c:v>40.049999999999997</c:v>
                </c:pt>
                <c:pt idx="41">
                  <c:v>40.14</c:v>
                </c:pt>
                <c:pt idx="42">
                  <c:v>40.17</c:v>
                </c:pt>
                <c:pt idx="43">
                  <c:v>40.26</c:v>
                </c:pt>
                <c:pt idx="44">
                  <c:v>40.1</c:v>
                </c:pt>
                <c:pt idx="45">
                  <c:v>40.119999999999997</c:v>
                </c:pt>
                <c:pt idx="46">
                  <c:v>40.520000000000003</c:v>
                </c:pt>
                <c:pt idx="47">
                  <c:v>40.130000000000003</c:v>
                </c:pt>
                <c:pt idx="48">
                  <c:v>40.14</c:v>
                </c:pt>
                <c:pt idx="49">
                  <c:v>40.130000000000003</c:v>
                </c:pt>
                <c:pt idx="50">
                  <c:v>40.01</c:v>
                </c:pt>
                <c:pt idx="51">
                  <c:v>40.549999999999997</c:v>
                </c:pt>
                <c:pt idx="52">
                  <c:v>39.99</c:v>
                </c:pt>
                <c:pt idx="53">
                  <c:v>40.24</c:v>
                </c:pt>
                <c:pt idx="54">
                  <c:v>40.36</c:v>
                </c:pt>
                <c:pt idx="55">
                  <c:v>40.14</c:v>
                </c:pt>
                <c:pt idx="56">
                  <c:v>40.25</c:v>
                </c:pt>
                <c:pt idx="57" formatCode="General">
                  <c:v>40.450000000000003</c:v>
                </c:pt>
                <c:pt idx="58" formatCode="General">
                  <c:v>40.32</c:v>
                </c:pt>
                <c:pt idx="59" formatCode="General">
                  <c:v>40.090000000000003</c:v>
                </c:pt>
                <c:pt idx="60" formatCode="General">
                  <c:v>40.119999999999997</c:v>
                </c:pt>
                <c:pt idx="61" formatCode="General">
                  <c:v>40.31</c:v>
                </c:pt>
                <c:pt idx="62" formatCode="General">
                  <c:v>40.11</c:v>
                </c:pt>
                <c:pt idx="63" formatCode="General">
                  <c:v>40.33</c:v>
                </c:pt>
                <c:pt idx="64" formatCode="General">
                  <c:v>40.74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'NFS Kozaks'!$F$20</c:f>
              <c:strCache>
                <c:ptCount val="1"/>
                <c:pt idx="0">
                  <c:v>Стоцкий Адрей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'NFS Kozaks'!$B$21:$B$85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'NFS Kozaks'!$F$21:$F$85</c:f>
              <c:numCache>
                <c:formatCode>0.00</c:formatCode>
                <c:ptCount val="65"/>
                <c:pt idx="0">
                  <c:v>42.33</c:v>
                </c:pt>
                <c:pt idx="1">
                  <c:v>40.79</c:v>
                </c:pt>
                <c:pt idx="2">
                  <c:v>41.01</c:v>
                </c:pt>
                <c:pt idx="3">
                  <c:v>41.02</c:v>
                </c:pt>
                <c:pt idx="4">
                  <c:v>40.79</c:v>
                </c:pt>
                <c:pt idx="5">
                  <c:v>40.770000000000003</c:v>
                </c:pt>
                <c:pt idx="6">
                  <c:v>40.64</c:v>
                </c:pt>
                <c:pt idx="7">
                  <c:v>41.37</c:v>
                </c:pt>
                <c:pt idx="8">
                  <c:v>40.56</c:v>
                </c:pt>
                <c:pt idx="9">
                  <c:v>40.53</c:v>
                </c:pt>
                <c:pt idx="10">
                  <c:v>40.71</c:v>
                </c:pt>
                <c:pt idx="11">
                  <c:v>40.700000000000003</c:v>
                </c:pt>
                <c:pt idx="12">
                  <c:v>40.76</c:v>
                </c:pt>
                <c:pt idx="13">
                  <c:v>41.03</c:v>
                </c:pt>
                <c:pt idx="14">
                  <c:v>40.700000000000003</c:v>
                </c:pt>
                <c:pt idx="15">
                  <c:v>40.58</c:v>
                </c:pt>
                <c:pt idx="16">
                  <c:v>40.590000000000003</c:v>
                </c:pt>
                <c:pt idx="17">
                  <c:v>40.700000000000003</c:v>
                </c:pt>
                <c:pt idx="18">
                  <c:v>40.880000000000003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'NFS Kozaks'!$G$20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'NFS Kozaks'!$B$21:$B$85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'NFS Kozaks'!$G$21:$G$85</c:f>
              <c:numCache>
                <c:formatCode>0.00</c:formatCode>
                <c:ptCount val="65"/>
                <c:pt idx="0">
                  <c:v>40.46</c:v>
                </c:pt>
                <c:pt idx="1">
                  <c:v>40.35</c:v>
                </c:pt>
                <c:pt idx="2">
                  <c:v>40.14</c:v>
                </c:pt>
                <c:pt idx="3">
                  <c:v>39.9</c:v>
                </c:pt>
                <c:pt idx="4">
                  <c:v>40.58</c:v>
                </c:pt>
                <c:pt idx="5">
                  <c:v>41.22</c:v>
                </c:pt>
                <c:pt idx="6">
                  <c:v>40.78</c:v>
                </c:pt>
                <c:pt idx="7">
                  <c:v>40.159999999999997</c:v>
                </c:pt>
                <c:pt idx="8">
                  <c:v>40.130000000000003</c:v>
                </c:pt>
                <c:pt idx="9">
                  <c:v>40.049999999999997</c:v>
                </c:pt>
                <c:pt idx="10">
                  <c:v>40.020000000000003</c:v>
                </c:pt>
                <c:pt idx="11">
                  <c:v>40.1</c:v>
                </c:pt>
                <c:pt idx="12">
                  <c:v>40.619999999999997</c:v>
                </c:pt>
                <c:pt idx="13">
                  <c:v>40</c:v>
                </c:pt>
                <c:pt idx="14">
                  <c:v>39.909999999999997</c:v>
                </c:pt>
                <c:pt idx="15">
                  <c:v>39.880000000000003</c:v>
                </c:pt>
                <c:pt idx="16">
                  <c:v>39.89</c:v>
                </c:pt>
                <c:pt idx="17">
                  <c:v>39.979999999999997</c:v>
                </c:pt>
                <c:pt idx="18">
                  <c:v>39.950000000000003</c:v>
                </c:pt>
                <c:pt idx="19">
                  <c:v>39.950000000000003</c:v>
                </c:pt>
                <c:pt idx="20">
                  <c:v>39.92</c:v>
                </c:pt>
                <c:pt idx="21">
                  <c:v>39.96</c:v>
                </c:pt>
                <c:pt idx="22">
                  <c:v>40.06</c:v>
                </c:pt>
                <c:pt idx="23">
                  <c:v>39.99</c:v>
                </c:pt>
                <c:pt idx="24">
                  <c:v>40.03</c:v>
                </c:pt>
                <c:pt idx="25">
                  <c:v>39.92</c:v>
                </c:pt>
                <c:pt idx="26">
                  <c:v>39.9</c:v>
                </c:pt>
                <c:pt idx="27">
                  <c:v>39.96</c:v>
                </c:pt>
                <c:pt idx="28">
                  <c:v>40.08</c:v>
                </c:pt>
                <c:pt idx="29">
                  <c:v>40.18</c:v>
                </c:pt>
                <c:pt idx="30">
                  <c:v>39.950000000000003</c:v>
                </c:pt>
                <c:pt idx="31">
                  <c:v>39.950000000000003</c:v>
                </c:pt>
                <c:pt idx="32">
                  <c:v>39.9</c:v>
                </c:pt>
                <c:pt idx="33">
                  <c:v>40.130000000000003</c:v>
                </c:pt>
                <c:pt idx="34">
                  <c:v>40.659999999999997</c:v>
                </c:pt>
                <c:pt idx="35">
                  <c:v>40</c:v>
                </c:pt>
                <c:pt idx="36">
                  <c:v>40.1</c:v>
                </c:pt>
                <c:pt idx="37">
                  <c:v>40.03</c:v>
                </c:pt>
                <c:pt idx="38">
                  <c:v>39.94</c:v>
                </c:pt>
                <c:pt idx="39">
                  <c:v>40.020000000000003</c:v>
                </c:pt>
                <c:pt idx="40">
                  <c:v>39.96</c:v>
                </c:pt>
                <c:pt idx="41">
                  <c:v>40.049999999999997</c:v>
                </c:pt>
                <c:pt idx="42">
                  <c:v>40.04</c:v>
                </c:pt>
                <c:pt idx="43">
                  <c:v>40.229999999999997</c:v>
                </c:pt>
                <c:pt idx="44">
                  <c:v>40.270000000000003</c:v>
                </c:pt>
                <c:pt idx="45">
                  <c:v>40.049999999999997</c:v>
                </c:pt>
                <c:pt idx="46">
                  <c:v>40.270000000000003</c:v>
                </c:pt>
              </c:numCache>
            </c:numRef>
          </c:val>
        </c:ser>
        <c:ser>
          <c:idx val="5"/>
          <c:order val="5"/>
          <c:tx>
            <c:strRef>
              <c:f>'NFS Kozaks'!$H$20</c:f>
              <c:strCache>
                <c:ptCount val="1"/>
                <c:pt idx="0">
                  <c:v>Стоцкий Адрей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'NFS Kozaks'!$B$21:$B$85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'NFS Kozaks'!$H$21:$H$85</c:f>
              <c:numCache>
                <c:formatCode>0.00</c:formatCode>
                <c:ptCount val="65"/>
                <c:pt idx="0">
                  <c:v>40.380000000000003</c:v>
                </c:pt>
                <c:pt idx="1">
                  <c:v>40.28</c:v>
                </c:pt>
                <c:pt idx="2">
                  <c:v>40.119999999999997</c:v>
                </c:pt>
                <c:pt idx="3">
                  <c:v>40.18</c:v>
                </c:pt>
                <c:pt idx="4">
                  <c:v>40.159999999999997</c:v>
                </c:pt>
                <c:pt idx="5">
                  <c:v>40.44</c:v>
                </c:pt>
                <c:pt idx="6">
                  <c:v>40.07</c:v>
                </c:pt>
                <c:pt idx="7">
                  <c:v>40.049999999999997</c:v>
                </c:pt>
                <c:pt idx="8">
                  <c:v>40.159999999999997</c:v>
                </c:pt>
                <c:pt idx="9">
                  <c:v>40.17</c:v>
                </c:pt>
                <c:pt idx="10">
                  <c:v>39.97</c:v>
                </c:pt>
                <c:pt idx="11">
                  <c:v>39.950000000000003</c:v>
                </c:pt>
                <c:pt idx="12">
                  <c:v>40.299999999999997</c:v>
                </c:pt>
                <c:pt idx="13">
                  <c:v>40.11</c:v>
                </c:pt>
                <c:pt idx="14">
                  <c:v>40.090000000000003</c:v>
                </c:pt>
                <c:pt idx="15">
                  <c:v>40.200000000000003</c:v>
                </c:pt>
                <c:pt idx="16">
                  <c:v>40.26</c:v>
                </c:pt>
                <c:pt idx="17">
                  <c:v>40.049999999999997</c:v>
                </c:pt>
                <c:pt idx="18">
                  <c:v>40.14</c:v>
                </c:pt>
                <c:pt idx="19">
                  <c:v>40.020000000000003</c:v>
                </c:pt>
                <c:pt idx="20">
                  <c:v>40.18</c:v>
                </c:pt>
                <c:pt idx="21">
                  <c:v>39.94</c:v>
                </c:pt>
                <c:pt idx="22">
                  <c:v>40.159999999999997</c:v>
                </c:pt>
                <c:pt idx="23">
                  <c:v>40.11</c:v>
                </c:pt>
                <c:pt idx="24">
                  <c:v>40.11</c:v>
                </c:pt>
                <c:pt idx="25">
                  <c:v>39.93</c:v>
                </c:pt>
                <c:pt idx="26">
                  <c:v>40.21</c:v>
                </c:pt>
                <c:pt idx="27">
                  <c:v>39.96</c:v>
                </c:pt>
                <c:pt idx="28">
                  <c:v>40.03</c:v>
                </c:pt>
                <c:pt idx="29">
                  <c:v>40.14</c:v>
                </c:pt>
                <c:pt idx="30">
                  <c:v>40.049999999999997</c:v>
                </c:pt>
                <c:pt idx="31">
                  <c:v>40.11</c:v>
                </c:pt>
                <c:pt idx="32">
                  <c:v>40.11</c:v>
                </c:pt>
                <c:pt idx="33">
                  <c:v>40.020000000000003</c:v>
                </c:pt>
                <c:pt idx="34">
                  <c:v>40.11</c:v>
                </c:pt>
                <c:pt idx="35">
                  <c:v>40.1</c:v>
                </c:pt>
                <c:pt idx="36">
                  <c:v>39.9</c:v>
                </c:pt>
                <c:pt idx="37">
                  <c:v>40.11</c:v>
                </c:pt>
                <c:pt idx="38">
                  <c:v>39.81</c:v>
                </c:pt>
                <c:pt idx="39">
                  <c:v>40.020000000000003</c:v>
                </c:pt>
                <c:pt idx="40">
                  <c:v>39.96</c:v>
                </c:pt>
                <c:pt idx="41">
                  <c:v>40.020000000000003</c:v>
                </c:pt>
                <c:pt idx="42">
                  <c:v>39.979999999999997</c:v>
                </c:pt>
                <c:pt idx="43">
                  <c:v>40.01</c:v>
                </c:pt>
                <c:pt idx="44">
                  <c:v>40</c:v>
                </c:pt>
                <c:pt idx="45">
                  <c:v>39.9</c:v>
                </c:pt>
                <c:pt idx="46">
                  <c:v>40.270000000000003</c:v>
                </c:pt>
                <c:pt idx="47">
                  <c:v>39.99</c:v>
                </c:pt>
                <c:pt idx="48">
                  <c:v>40.1</c:v>
                </c:pt>
                <c:pt idx="49">
                  <c:v>39.82</c:v>
                </c:pt>
                <c:pt idx="50">
                  <c:v>39.950000000000003</c:v>
                </c:pt>
                <c:pt idx="51">
                  <c:v>40.14</c:v>
                </c:pt>
                <c:pt idx="52">
                  <c:v>40.07</c:v>
                </c:pt>
                <c:pt idx="53">
                  <c:v>40.020000000000003</c:v>
                </c:pt>
                <c:pt idx="54">
                  <c:v>40.01</c:v>
                </c:pt>
                <c:pt idx="55">
                  <c:v>40.42</c:v>
                </c:pt>
              </c:numCache>
            </c:numRef>
          </c:val>
        </c:ser>
        <c:ser>
          <c:idx val="6"/>
          <c:order val="6"/>
          <c:tx>
            <c:strRef>
              <c:f>'NFS Kozaks'!$I$20</c:f>
              <c:strCache>
                <c:ptCount val="1"/>
                <c:pt idx="0">
                  <c:v>Стоцкий Адрей</c:v>
                </c:pt>
              </c:strCache>
            </c:strRef>
          </c:tx>
          <c:marker>
            <c:symbol val="none"/>
          </c:marker>
          <c:cat>
            <c:numRef>
              <c:f>'NFS Kozaks'!$B$21:$B$85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'NFS Kozaks'!$I$21:$I$85</c:f>
              <c:numCache>
                <c:formatCode>General</c:formatCode>
                <c:ptCount val="65"/>
                <c:pt idx="0">
                  <c:v>41.03</c:v>
                </c:pt>
                <c:pt idx="1">
                  <c:v>40.99</c:v>
                </c:pt>
                <c:pt idx="2">
                  <c:v>40.909999999999997</c:v>
                </c:pt>
                <c:pt idx="3">
                  <c:v>40.82</c:v>
                </c:pt>
                <c:pt idx="4">
                  <c:v>40.89</c:v>
                </c:pt>
                <c:pt idx="5">
                  <c:v>41</c:v>
                </c:pt>
                <c:pt idx="6">
                  <c:v>41.91</c:v>
                </c:pt>
                <c:pt idx="7">
                  <c:v>43.32</c:v>
                </c:pt>
                <c:pt idx="8">
                  <c:v>41.54</c:v>
                </c:pt>
                <c:pt idx="9">
                  <c:v>42.72</c:v>
                </c:pt>
                <c:pt idx="10">
                  <c:v>40.479999999999997</c:v>
                </c:pt>
                <c:pt idx="11">
                  <c:v>40.69</c:v>
                </c:pt>
                <c:pt idx="12">
                  <c:v>40.46</c:v>
                </c:pt>
                <c:pt idx="13">
                  <c:v>41.66</c:v>
                </c:pt>
                <c:pt idx="14">
                  <c:v>40.61</c:v>
                </c:pt>
                <c:pt idx="15">
                  <c:v>40.46</c:v>
                </c:pt>
                <c:pt idx="16">
                  <c:v>40.53</c:v>
                </c:pt>
                <c:pt idx="17">
                  <c:v>40.590000000000003</c:v>
                </c:pt>
                <c:pt idx="18">
                  <c:v>40.450000000000003</c:v>
                </c:pt>
                <c:pt idx="19">
                  <c:v>40.69</c:v>
                </c:pt>
                <c:pt idx="20">
                  <c:v>40.79</c:v>
                </c:pt>
              </c:numCache>
            </c:numRef>
          </c:val>
        </c:ser>
        <c:ser>
          <c:idx val="7"/>
          <c:order val="7"/>
          <c:tx>
            <c:strRef>
              <c:f>'NFS Kozaks'!$J$20</c:f>
              <c:strCache>
                <c:ptCount val="1"/>
                <c:pt idx="0">
                  <c:v>Пикулин Паша</c:v>
                </c:pt>
              </c:strCache>
            </c:strRef>
          </c:tx>
          <c:marker>
            <c:symbol val="none"/>
          </c:marker>
          <c:cat>
            <c:numRef>
              <c:f>'NFS Kozaks'!$B$21:$B$85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'NFS Kozaks'!$J$21:$J$85</c:f>
              <c:numCache>
                <c:formatCode>General</c:formatCode>
                <c:ptCount val="65"/>
                <c:pt idx="0">
                  <c:v>40.6</c:v>
                </c:pt>
                <c:pt idx="1">
                  <c:v>40.24</c:v>
                </c:pt>
                <c:pt idx="2">
                  <c:v>40.18</c:v>
                </c:pt>
                <c:pt idx="3">
                  <c:v>40.17</c:v>
                </c:pt>
                <c:pt idx="4">
                  <c:v>40.1</c:v>
                </c:pt>
                <c:pt idx="5">
                  <c:v>40.130000000000003</c:v>
                </c:pt>
                <c:pt idx="6">
                  <c:v>40.26</c:v>
                </c:pt>
                <c:pt idx="7">
                  <c:v>40.26</c:v>
                </c:pt>
                <c:pt idx="8">
                  <c:v>41.11</c:v>
                </c:pt>
                <c:pt idx="9">
                  <c:v>40.33</c:v>
                </c:pt>
                <c:pt idx="10">
                  <c:v>40.04</c:v>
                </c:pt>
                <c:pt idx="11">
                  <c:v>40.1</c:v>
                </c:pt>
                <c:pt idx="12">
                  <c:v>39.99</c:v>
                </c:pt>
                <c:pt idx="13">
                  <c:v>40.14</c:v>
                </c:pt>
                <c:pt idx="14">
                  <c:v>40.22</c:v>
                </c:pt>
                <c:pt idx="15">
                  <c:v>39.880000000000003</c:v>
                </c:pt>
                <c:pt idx="16">
                  <c:v>40.020000000000003</c:v>
                </c:pt>
                <c:pt idx="17">
                  <c:v>43.27</c:v>
                </c:pt>
                <c:pt idx="18">
                  <c:v>40.450000000000003</c:v>
                </c:pt>
                <c:pt idx="19">
                  <c:v>40.24</c:v>
                </c:pt>
                <c:pt idx="20">
                  <c:v>40.54</c:v>
                </c:pt>
              </c:numCache>
            </c:numRef>
          </c:val>
        </c:ser>
        <c:marker val="1"/>
        <c:axId val="211860096"/>
        <c:axId val="211992960"/>
      </c:lineChart>
      <c:catAx>
        <c:axId val="211860096"/>
        <c:scaling>
          <c:orientation val="minMax"/>
        </c:scaling>
        <c:axPos val="b"/>
        <c:numFmt formatCode="General" sourceLinked="1"/>
        <c:majorTickMark val="none"/>
        <c:tickLblPos val="nextTo"/>
        <c:crossAx val="211992960"/>
        <c:crosses val="autoZero"/>
        <c:auto val="1"/>
        <c:lblAlgn val="ctr"/>
        <c:lblOffset val="100"/>
      </c:catAx>
      <c:valAx>
        <c:axId val="211992960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1186009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35"/>
          <c:y val="1.7743976179560302E-2"/>
        </c:manualLayout>
      </c:layout>
    </c:title>
    <c:plotArea>
      <c:layout>
        <c:manualLayout>
          <c:layoutTarget val="inner"/>
          <c:xMode val="edge"/>
          <c:yMode val="edge"/>
          <c:x val="5.5299763830099269E-2"/>
          <c:y val="0.10401783847815484"/>
          <c:w val="0.93057049949681148"/>
          <c:h val="0.76721808004087988"/>
        </c:manualLayout>
      </c:layout>
      <c:lineChart>
        <c:grouping val="standard"/>
        <c:ser>
          <c:idx val="0"/>
          <c:order val="0"/>
          <c:tx>
            <c:strRef>
              <c:f>Mesnyki!$C$20</c:f>
              <c:strCache>
                <c:ptCount val="1"/>
                <c:pt idx="0">
                  <c:v>Лысенкский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Mesnyki!$C$21:$C$84</c:f>
              <c:numCache>
                <c:formatCode>0.00</c:formatCode>
                <c:ptCount val="64"/>
                <c:pt idx="0">
                  <c:v>43.06</c:v>
                </c:pt>
                <c:pt idx="1">
                  <c:v>41.65</c:v>
                </c:pt>
                <c:pt idx="2">
                  <c:v>40.65</c:v>
                </c:pt>
                <c:pt idx="3">
                  <c:v>40.450000000000003</c:v>
                </c:pt>
                <c:pt idx="4">
                  <c:v>40.32</c:v>
                </c:pt>
                <c:pt idx="5">
                  <c:v>40.25</c:v>
                </c:pt>
                <c:pt idx="6">
                  <c:v>40.14</c:v>
                </c:pt>
                <c:pt idx="7">
                  <c:v>40.130000000000003</c:v>
                </c:pt>
                <c:pt idx="8">
                  <c:v>40.06</c:v>
                </c:pt>
                <c:pt idx="9">
                  <c:v>40.22</c:v>
                </c:pt>
                <c:pt idx="10">
                  <c:v>40.18</c:v>
                </c:pt>
                <c:pt idx="11">
                  <c:v>40.08</c:v>
                </c:pt>
                <c:pt idx="12">
                  <c:v>40.17</c:v>
                </c:pt>
                <c:pt idx="13">
                  <c:v>39.979999999999997</c:v>
                </c:pt>
                <c:pt idx="14">
                  <c:v>40.04</c:v>
                </c:pt>
                <c:pt idx="15">
                  <c:v>40.01</c:v>
                </c:pt>
                <c:pt idx="16">
                  <c:v>39.979999999999997</c:v>
                </c:pt>
                <c:pt idx="17">
                  <c:v>40.07</c:v>
                </c:pt>
                <c:pt idx="18">
                  <c:v>40.049999999999997</c:v>
                </c:pt>
                <c:pt idx="19">
                  <c:v>40.1</c:v>
                </c:pt>
                <c:pt idx="20">
                  <c:v>40.270000000000003</c:v>
                </c:pt>
                <c:pt idx="21">
                  <c:v>40.39</c:v>
                </c:pt>
                <c:pt idx="22">
                  <c:v>40.06</c:v>
                </c:pt>
                <c:pt idx="23">
                  <c:v>40.15</c:v>
                </c:pt>
                <c:pt idx="24">
                  <c:v>40.14</c:v>
                </c:pt>
                <c:pt idx="25">
                  <c:v>40.71</c:v>
                </c:pt>
                <c:pt idx="26">
                  <c:v>41.28</c:v>
                </c:pt>
                <c:pt idx="27">
                  <c:v>40.369999999999997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Mesnyki!$D$21:$D$84</c:f>
              <c:numCache>
                <c:formatCode>0.00</c:formatCode>
                <c:ptCount val="64"/>
                <c:pt idx="0">
                  <c:v>40.840000000000003</c:v>
                </c:pt>
                <c:pt idx="1">
                  <c:v>40.549999999999997</c:v>
                </c:pt>
                <c:pt idx="2">
                  <c:v>40.49</c:v>
                </c:pt>
                <c:pt idx="3">
                  <c:v>40.32</c:v>
                </c:pt>
                <c:pt idx="4">
                  <c:v>40.659999999999997</c:v>
                </c:pt>
                <c:pt idx="5">
                  <c:v>40.32</c:v>
                </c:pt>
                <c:pt idx="6">
                  <c:v>40.43</c:v>
                </c:pt>
                <c:pt idx="7">
                  <c:v>40.42</c:v>
                </c:pt>
                <c:pt idx="8">
                  <c:v>40.409999999999997</c:v>
                </c:pt>
                <c:pt idx="9">
                  <c:v>40.380000000000003</c:v>
                </c:pt>
                <c:pt idx="10">
                  <c:v>40.340000000000003</c:v>
                </c:pt>
                <c:pt idx="11">
                  <c:v>40.57</c:v>
                </c:pt>
                <c:pt idx="12">
                  <c:v>40.409999999999997</c:v>
                </c:pt>
                <c:pt idx="13">
                  <c:v>40.33</c:v>
                </c:pt>
                <c:pt idx="14">
                  <c:v>40.42</c:v>
                </c:pt>
                <c:pt idx="15">
                  <c:v>40.299999999999997</c:v>
                </c:pt>
                <c:pt idx="16">
                  <c:v>40.53</c:v>
                </c:pt>
                <c:pt idx="17">
                  <c:v>40.31</c:v>
                </c:pt>
                <c:pt idx="18">
                  <c:v>40.33</c:v>
                </c:pt>
                <c:pt idx="19">
                  <c:v>40.42</c:v>
                </c:pt>
                <c:pt idx="20">
                  <c:v>40.5</c:v>
                </c:pt>
                <c:pt idx="21">
                  <c:v>40.33</c:v>
                </c:pt>
                <c:pt idx="22">
                  <c:v>40.35</c:v>
                </c:pt>
                <c:pt idx="23">
                  <c:v>40.29</c:v>
                </c:pt>
                <c:pt idx="24">
                  <c:v>40.369999999999997</c:v>
                </c:pt>
                <c:pt idx="25">
                  <c:v>40.200000000000003</c:v>
                </c:pt>
                <c:pt idx="26">
                  <c:v>40.33</c:v>
                </c:pt>
                <c:pt idx="27">
                  <c:v>40.31</c:v>
                </c:pt>
                <c:pt idx="28">
                  <c:v>40.6</c:v>
                </c:pt>
                <c:pt idx="29">
                  <c:v>40.369999999999997</c:v>
                </c:pt>
                <c:pt idx="30">
                  <c:v>40.340000000000003</c:v>
                </c:pt>
                <c:pt idx="31">
                  <c:v>40.44</c:v>
                </c:pt>
                <c:pt idx="32">
                  <c:v>40.4</c:v>
                </c:pt>
                <c:pt idx="33">
                  <c:v>40.54</c:v>
                </c:pt>
                <c:pt idx="34">
                  <c:v>40.72</c:v>
                </c:pt>
                <c:pt idx="35">
                  <c:v>40.46</c:v>
                </c:pt>
                <c:pt idx="36">
                  <c:v>40.26</c:v>
                </c:pt>
                <c:pt idx="37">
                  <c:v>40.49</c:v>
                </c:pt>
                <c:pt idx="38">
                  <c:v>40.44</c:v>
                </c:pt>
                <c:pt idx="39">
                  <c:v>40.32</c:v>
                </c:pt>
                <c:pt idx="40">
                  <c:v>40.340000000000003</c:v>
                </c:pt>
                <c:pt idx="41">
                  <c:v>40.28</c:v>
                </c:pt>
                <c:pt idx="42">
                  <c:v>40.479999999999997</c:v>
                </c:pt>
                <c:pt idx="43">
                  <c:v>40.380000000000003</c:v>
                </c:pt>
                <c:pt idx="44">
                  <c:v>40.44</c:v>
                </c:pt>
                <c:pt idx="45">
                  <c:v>40.47</c:v>
                </c:pt>
                <c:pt idx="46">
                  <c:v>40.409999999999997</c:v>
                </c:pt>
                <c:pt idx="47">
                  <c:v>40.26</c:v>
                </c:pt>
                <c:pt idx="48">
                  <c:v>40.340000000000003</c:v>
                </c:pt>
                <c:pt idx="49">
                  <c:v>40.6</c:v>
                </c:pt>
                <c:pt idx="50">
                  <c:v>40.409999999999997</c:v>
                </c:pt>
                <c:pt idx="51">
                  <c:v>40.32</c:v>
                </c:pt>
                <c:pt idx="52">
                  <c:v>40.32</c:v>
                </c:pt>
                <c:pt idx="53">
                  <c:v>40.58</c:v>
                </c:pt>
                <c:pt idx="54">
                  <c:v>40.42</c:v>
                </c:pt>
                <c:pt idx="55">
                  <c:v>40.39</c:v>
                </c:pt>
                <c:pt idx="56">
                  <c:v>40.83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Лысенкский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Mesnyki!$E$21:$E$84</c:f>
              <c:numCache>
                <c:formatCode>0.00</c:formatCode>
                <c:ptCount val="64"/>
                <c:pt idx="0">
                  <c:v>40.75</c:v>
                </c:pt>
                <c:pt idx="1">
                  <c:v>41.87</c:v>
                </c:pt>
                <c:pt idx="2">
                  <c:v>40.74</c:v>
                </c:pt>
                <c:pt idx="3">
                  <c:v>43</c:v>
                </c:pt>
                <c:pt idx="4">
                  <c:v>41.68</c:v>
                </c:pt>
                <c:pt idx="5">
                  <c:v>40.94</c:v>
                </c:pt>
                <c:pt idx="6">
                  <c:v>40.93</c:v>
                </c:pt>
                <c:pt idx="7">
                  <c:v>40.229999999999997</c:v>
                </c:pt>
                <c:pt idx="8">
                  <c:v>40.26</c:v>
                </c:pt>
                <c:pt idx="9">
                  <c:v>40.54</c:v>
                </c:pt>
                <c:pt idx="10">
                  <c:v>40.090000000000003</c:v>
                </c:pt>
                <c:pt idx="11">
                  <c:v>40.28</c:v>
                </c:pt>
                <c:pt idx="12">
                  <c:v>40.08</c:v>
                </c:pt>
                <c:pt idx="13">
                  <c:v>40.04</c:v>
                </c:pt>
                <c:pt idx="14">
                  <c:v>40.130000000000003</c:v>
                </c:pt>
                <c:pt idx="15">
                  <c:v>40.15</c:v>
                </c:pt>
                <c:pt idx="16">
                  <c:v>40.04</c:v>
                </c:pt>
                <c:pt idx="17">
                  <c:v>40.25</c:v>
                </c:pt>
                <c:pt idx="18">
                  <c:v>40.24</c:v>
                </c:pt>
                <c:pt idx="19">
                  <c:v>40.21</c:v>
                </c:pt>
                <c:pt idx="20">
                  <c:v>40.15</c:v>
                </c:pt>
                <c:pt idx="21">
                  <c:v>40.14</c:v>
                </c:pt>
                <c:pt idx="22">
                  <c:v>40.42</c:v>
                </c:pt>
                <c:pt idx="23">
                  <c:v>40.19</c:v>
                </c:pt>
                <c:pt idx="24">
                  <c:v>40.17</c:v>
                </c:pt>
                <c:pt idx="25">
                  <c:v>40.299999999999997</c:v>
                </c:pt>
                <c:pt idx="26">
                  <c:v>40.130000000000003</c:v>
                </c:pt>
                <c:pt idx="27">
                  <c:v>40.08</c:v>
                </c:pt>
                <c:pt idx="28">
                  <c:v>40.14</c:v>
                </c:pt>
                <c:pt idx="29">
                  <c:v>40.159999999999997</c:v>
                </c:pt>
                <c:pt idx="30">
                  <c:v>40.26</c:v>
                </c:pt>
                <c:pt idx="31">
                  <c:v>40.28</c:v>
                </c:pt>
                <c:pt idx="32">
                  <c:v>40.24</c:v>
                </c:pt>
                <c:pt idx="33">
                  <c:v>39.950000000000003</c:v>
                </c:pt>
                <c:pt idx="34">
                  <c:v>40.51</c:v>
                </c:pt>
                <c:pt idx="35">
                  <c:v>40.24</c:v>
                </c:pt>
                <c:pt idx="36">
                  <c:v>40.1</c:v>
                </c:pt>
                <c:pt idx="37">
                  <c:v>40.26</c:v>
                </c:pt>
                <c:pt idx="38">
                  <c:v>40.200000000000003</c:v>
                </c:pt>
                <c:pt idx="39">
                  <c:v>40.130000000000003</c:v>
                </c:pt>
                <c:pt idx="40">
                  <c:v>40.08</c:v>
                </c:pt>
                <c:pt idx="41">
                  <c:v>40.06</c:v>
                </c:pt>
                <c:pt idx="42">
                  <c:v>40.49</c:v>
                </c:pt>
                <c:pt idx="43">
                  <c:v>40.11</c:v>
                </c:pt>
                <c:pt idx="44">
                  <c:v>40.36</c:v>
                </c:pt>
                <c:pt idx="45">
                  <c:v>40.200000000000003</c:v>
                </c:pt>
                <c:pt idx="46">
                  <c:v>40.200000000000003</c:v>
                </c:pt>
                <c:pt idx="47">
                  <c:v>39.96</c:v>
                </c:pt>
                <c:pt idx="48">
                  <c:v>40.17</c:v>
                </c:pt>
                <c:pt idx="49">
                  <c:v>40.409999999999997</c:v>
                </c:pt>
                <c:pt idx="50">
                  <c:v>40.03</c:v>
                </c:pt>
                <c:pt idx="51">
                  <c:v>40.14</c:v>
                </c:pt>
                <c:pt idx="52">
                  <c:v>40.229999999999997</c:v>
                </c:pt>
                <c:pt idx="53">
                  <c:v>40.340000000000003</c:v>
                </c:pt>
                <c:pt idx="54">
                  <c:v>40.17</c:v>
                </c:pt>
                <c:pt idx="55">
                  <c:v>40.299999999999997</c:v>
                </c:pt>
                <c:pt idx="56">
                  <c:v>40.25</c:v>
                </c:pt>
                <c:pt idx="57" formatCode="General">
                  <c:v>40.18</c:v>
                </c:pt>
                <c:pt idx="58" formatCode="General">
                  <c:v>40.159999999999997</c:v>
                </c:pt>
                <c:pt idx="59" formatCode="General">
                  <c:v>40.19</c:v>
                </c:pt>
                <c:pt idx="60" formatCode="General">
                  <c:v>40.08</c:v>
                </c:pt>
                <c:pt idx="61" formatCode="General">
                  <c:v>40.1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Mesnyki!$F$21:$F$84</c:f>
              <c:numCache>
                <c:formatCode>0.00</c:formatCode>
                <c:ptCount val="64"/>
                <c:pt idx="0">
                  <c:v>40.6</c:v>
                </c:pt>
                <c:pt idx="1">
                  <c:v>40.659999999999997</c:v>
                </c:pt>
                <c:pt idx="2">
                  <c:v>40.369999999999997</c:v>
                </c:pt>
                <c:pt idx="3">
                  <c:v>40.520000000000003</c:v>
                </c:pt>
                <c:pt idx="4">
                  <c:v>40.4</c:v>
                </c:pt>
                <c:pt idx="5">
                  <c:v>40.619999999999997</c:v>
                </c:pt>
                <c:pt idx="6">
                  <c:v>40.450000000000003</c:v>
                </c:pt>
                <c:pt idx="7">
                  <c:v>40.520000000000003</c:v>
                </c:pt>
                <c:pt idx="8">
                  <c:v>40.42</c:v>
                </c:pt>
                <c:pt idx="9">
                  <c:v>40.68</c:v>
                </c:pt>
                <c:pt idx="10">
                  <c:v>40.450000000000003</c:v>
                </c:pt>
                <c:pt idx="11">
                  <c:v>40.53</c:v>
                </c:pt>
                <c:pt idx="12">
                  <c:v>40.450000000000003</c:v>
                </c:pt>
                <c:pt idx="13">
                  <c:v>40.42</c:v>
                </c:pt>
                <c:pt idx="14">
                  <c:v>40.22</c:v>
                </c:pt>
                <c:pt idx="15">
                  <c:v>40.44</c:v>
                </c:pt>
                <c:pt idx="16">
                  <c:v>40.26</c:v>
                </c:pt>
                <c:pt idx="17">
                  <c:v>40.340000000000003</c:v>
                </c:pt>
                <c:pt idx="18">
                  <c:v>40.44</c:v>
                </c:pt>
                <c:pt idx="19">
                  <c:v>40.72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Mesnyki!$G$21:$G$84</c:f>
              <c:numCache>
                <c:formatCode>0.00</c:formatCode>
                <c:ptCount val="64"/>
                <c:pt idx="0">
                  <c:v>40.54</c:v>
                </c:pt>
                <c:pt idx="1">
                  <c:v>39.94</c:v>
                </c:pt>
                <c:pt idx="2">
                  <c:v>40.82</c:v>
                </c:pt>
                <c:pt idx="3">
                  <c:v>41.24</c:v>
                </c:pt>
                <c:pt idx="4">
                  <c:v>40.15</c:v>
                </c:pt>
                <c:pt idx="5">
                  <c:v>40.19</c:v>
                </c:pt>
                <c:pt idx="6">
                  <c:v>40.5</c:v>
                </c:pt>
                <c:pt idx="7">
                  <c:v>39.869999999999997</c:v>
                </c:pt>
                <c:pt idx="8">
                  <c:v>40.01</c:v>
                </c:pt>
                <c:pt idx="9">
                  <c:v>40.119999999999997</c:v>
                </c:pt>
                <c:pt idx="10">
                  <c:v>39.909999999999997</c:v>
                </c:pt>
                <c:pt idx="11">
                  <c:v>39.69</c:v>
                </c:pt>
                <c:pt idx="12">
                  <c:v>40.04</c:v>
                </c:pt>
                <c:pt idx="13">
                  <c:v>39.92</c:v>
                </c:pt>
                <c:pt idx="14">
                  <c:v>39.89</c:v>
                </c:pt>
                <c:pt idx="15">
                  <c:v>39.94</c:v>
                </c:pt>
                <c:pt idx="16">
                  <c:v>40</c:v>
                </c:pt>
                <c:pt idx="17">
                  <c:v>39.979999999999997</c:v>
                </c:pt>
                <c:pt idx="18">
                  <c:v>39.729999999999997</c:v>
                </c:pt>
                <c:pt idx="19">
                  <c:v>39.869999999999997</c:v>
                </c:pt>
                <c:pt idx="20">
                  <c:v>39.93</c:v>
                </c:pt>
                <c:pt idx="21">
                  <c:v>39.82</c:v>
                </c:pt>
                <c:pt idx="22">
                  <c:v>40.049999999999997</c:v>
                </c:pt>
                <c:pt idx="23">
                  <c:v>39.979999999999997</c:v>
                </c:pt>
                <c:pt idx="24">
                  <c:v>39.770000000000003</c:v>
                </c:pt>
                <c:pt idx="25">
                  <c:v>40</c:v>
                </c:pt>
                <c:pt idx="26">
                  <c:v>40.01</c:v>
                </c:pt>
                <c:pt idx="27">
                  <c:v>39.93</c:v>
                </c:pt>
                <c:pt idx="28">
                  <c:v>40.590000000000003</c:v>
                </c:pt>
                <c:pt idx="29">
                  <c:v>39.950000000000003</c:v>
                </c:pt>
                <c:pt idx="30">
                  <c:v>40.08</c:v>
                </c:pt>
                <c:pt idx="31">
                  <c:v>39.9</c:v>
                </c:pt>
                <c:pt idx="32">
                  <c:v>39.869999999999997</c:v>
                </c:pt>
                <c:pt idx="33">
                  <c:v>40</c:v>
                </c:pt>
                <c:pt idx="34">
                  <c:v>39.979999999999997</c:v>
                </c:pt>
                <c:pt idx="35">
                  <c:v>40.04</c:v>
                </c:pt>
                <c:pt idx="36">
                  <c:v>40.08</c:v>
                </c:pt>
                <c:pt idx="37">
                  <c:v>40.020000000000003</c:v>
                </c:pt>
                <c:pt idx="38">
                  <c:v>39.99</c:v>
                </c:pt>
                <c:pt idx="39">
                  <c:v>39.93</c:v>
                </c:pt>
                <c:pt idx="40">
                  <c:v>39.94</c:v>
                </c:pt>
                <c:pt idx="41">
                  <c:v>39.81</c:v>
                </c:pt>
                <c:pt idx="42">
                  <c:v>39.97</c:v>
                </c:pt>
                <c:pt idx="43">
                  <c:v>39.880000000000003</c:v>
                </c:pt>
                <c:pt idx="44">
                  <c:v>39.83</c:v>
                </c:pt>
                <c:pt idx="45">
                  <c:v>39.96</c:v>
                </c:pt>
                <c:pt idx="46">
                  <c:v>39.85</c:v>
                </c:pt>
                <c:pt idx="47">
                  <c:v>39.9</c:v>
                </c:pt>
                <c:pt idx="48">
                  <c:v>39.909999999999997</c:v>
                </c:pt>
                <c:pt idx="49">
                  <c:v>39.75</c:v>
                </c:pt>
                <c:pt idx="50">
                  <c:v>40</c:v>
                </c:pt>
                <c:pt idx="51">
                  <c:v>40.22</c:v>
                </c:pt>
                <c:pt idx="52">
                  <c:v>39.92</c:v>
                </c:pt>
                <c:pt idx="53">
                  <c:v>39.78</c:v>
                </c:pt>
                <c:pt idx="54">
                  <c:v>39.96</c:v>
                </c:pt>
                <c:pt idx="55">
                  <c:v>39.770000000000003</c:v>
                </c:pt>
                <c:pt idx="56">
                  <c:v>39.81</c:v>
                </c:pt>
                <c:pt idx="57" formatCode="General">
                  <c:v>39.9</c:v>
                </c:pt>
                <c:pt idx="58" formatCode="General">
                  <c:v>40.06</c:v>
                </c:pt>
                <c:pt idx="59" formatCode="General">
                  <c:v>39.979999999999997</c:v>
                </c:pt>
                <c:pt idx="60" formatCode="General">
                  <c:v>39.97</c:v>
                </c:pt>
                <c:pt idx="61" formatCode="General">
                  <c:v>40.06</c:v>
                </c:pt>
                <c:pt idx="62" formatCode="General">
                  <c:v>40.11</c:v>
                </c:pt>
                <c:pt idx="63" formatCode="General">
                  <c:v>40.61</c:v>
                </c:pt>
              </c:numCache>
            </c:numRef>
          </c:val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Лысенкский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Mesnyki!$H$21:$H$84</c:f>
              <c:numCache>
                <c:formatCode>0.00</c:formatCode>
                <c:ptCount val="64"/>
                <c:pt idx="0">
                  <c:v>41.47</c:v>
                </c:pt>
                <c:pt idx="1">
                  <c:v>40.94</c:v>
                </c:pt>
                <c:pt idx="2">
                  <c:v>40.64</c:v>
                </c:pt>
                <c:pt idx="3">
                  <c:v>40.630000000000003</c:v>
                </c:pt>
                <c:pt idx="4">
                  <c:v>40.31</c:v>
                </c:pt>
                <c:pt idx="5">
                  <c:v>40.5</c:v>
                </c:pt>
                <c:pt idx="6">
                  <c:v>40.479999999999997</c:v>
                </c:pt>
                <c:pt idx="7">
                  <c:v>40.35</c:v>
                </c:pt>
                <c:pt idx="8">
                  <c:v>40.44</c:v>
                </c:pt>
                <c:pt idx="9">
                  <c:v>40.29</c:v>
                </c:pt>
                <c:pt idx="10">
                  <c:v>40.36</c:v>
                </c:pt>
                <c:pt idx="11">
                  <c:v>40.14</c:v>
                </c:pt>
                <c:pt idx="12">
                  <c:v>40.21</c:v>
                </c:pt>
                <c:pt idx="13">
                  <c:v>40.19</c:v>
                </c:pt>
                <c:pt idx="14">
                  <c:v>40.21</c:v>
                </c:pt>
                <c:pt idx="15">
                  <c:v>40.35</c:v>
                </c:pt>
                <c:pt idx="16">
                  <c:v>40.44</c:v>
                </c:pt>
                <c:pt idx="17">
                  <c:v>40.39</c:v>
                </c:pt>
                <c:pt idx="18">
                  <c:v>40.54</c:v>
                </c:pt>
                <c:pt idx="19">
                  <c:v>40.369999999999997</c:v>
                </c:pt>
                <c:pt idx="20">
                  <c:v>40.369999999999997</c:v>
                </c:pt>
                <c:pt idx="21">
                  <c:v>40.69</c:v>
                </c:pt>
                <c:pt idx="22">
                  <c:v>40.32</c:v>
                </c:pt>
                <c:pt idx="23">
                  <c:v>40.369999999999997</c:v>
                </c:pt>
                <c:pt idx="24">
                  <c:v>40.51</c:v>
                </c:pt>
                <c:pt idx="25">
                  <c:v>40.409999999999997</c:v>
                </c:pt>
                <c:pt idx="26">
                  <c:v>40.450000000000003</c:v>
                </c:pt>
                <c:pt idx="27">
                  <c:v>40.36</c:v>
                </c:pt>
                <c:pt idx="28">
                  <c:v>40.71</c:v>
                </c:pt>
                <c:pt idx="29">
                  <c:v>40.53</c:v>
                </c:pt>
                <c:pt idx="30">
                  <c:v>40.6</c:v>
                </c:pt>
                <c:pt idx="31">
                  <c:v>40.76</c:v>
                </c:pt>
              </c:numCache>
            </c:numRef>
          </c:val>
        </c:ser>
        <c:ser>
          <c:idx val="6"/>
          <c:order val="6"/>
          <c:tx>
            <c:strRef>
              <c:f>Mesnyki!$I$20</c:f>
              <c:strCache>
                <c:ptCount val="1"/>
                <c:pt idx="0">
                  <c:v>Гаврилюк Олег</c:v>
                </c:pt>
              </c:strCache>
            </c:strRef>
          </c:tx>
          <c:marker>
            <c:symbol val="none"/>
          </c:marker>
          <c:cat>
            <c:numRef>
              <c:f>Mesnyki!$B$21:$B$84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Mesnyki!$I$21:$I$84</c:f>
              <c:numCache>
                <c:formatCode>General</c:formatCode>
                <c:ptCount val="64"/>
                <c:pt idx="0">
                  <c:v>40.5</c:v>
                </c:pt>
                <c:pt idx="1">
                  <c:v>40.340000000000003</c:v>
                </c:pt>
                <c:pt idx="2">
                  <c:v>40.270000000000003</c:v>
                </c:pt>
                <c:pt idx="3">
                  <c:v>40.200000000000003</c:v>
                </c:pt>
                <c:pt idx="4">
                  <c:v>40.22</c:v>
                </c:pt>
                <c:pt idx="5">
                  <c:v>40.21</c:v>
                </c:pt>
                <c:pt idx="6">
                  <c:v>40.24</c:v>
                </c:pt>
                <c:pt idx="7">
                  <c:v>40.200000000000003</c:v>
                </c:pt>
                <c:pt idx="8">
                  <c:v>40.24</c:v>
                </c:pt>
                <c:pt idx="9">
                  <c:v>40.35</c:v>
                </c:pt>
                <c:pt idx="10">
                  <c:v>40.24</c:v>
                </c:pt>
                <c:pt idx="11">
                  <c:v>40.14</c:v>
                </c:pt>
                <c:pt idx="12">
                  <c:v>40.06</c:v>
                </c:pt>
                <c:pt idx="13">
                  <c:v>40.119999999999997</c:v>
                </c:pt>
                <c:pt idx="14">
                  <c:v>40.07</c:v>
                </c:pt>
                <c:pt idx="15">
                  <c:v>40.380000000000003</c:v>
                </c:pt>
                <c:pt idx="16">
                  <c:v>40.04</c:v>
                </c:pt>
                <c:pt idx="17">
                  <c:v>40.130000000000003</c:v>
                </c:pt>
                <c:pt idx="18">
                  <c:v>40.04</c:v>
                </c:pt>
                <c:pt idx="19">
                  <c:v>40.159999999999997</c:v>
                </c:pt>
                <c:pt idx="20">
                  <c:v>40.020000000000003</c:v>
                </c:pt>
                <c:pt idx="21">
                  <c:v>39.9</c:v>
                </c:pt>
                <c:pt idx="22">
                  <c:v>40.119999999999997</c:v>
                </c:pt>
                <c:pt idx="23">
                  <c:v>40.43</c:v>
                </c:pt>
                <c:pt idx="24">
                  <c:v>40.130000000000003</c:v>
                </c:pt>
                <c:pt idx="25">
                  <c:v>40.270000000000003</c:v>
                </c:pt>
              </c:numCache>
            </c:numRef>
          </c:val>
        </c:ser>
        <c:ser>
          <c:idx val="7"/>
          <c:order val="7"/>
          <c:tx>
            <c:strRef>
              <c:f>Mesnyki!$J$20</c:f>
              <c:strCache>
                <c:ptCount val="1"/>
                <c:pt idx="0">
                  <c:v>Лысенкский Денис</c:v>
                </c:pt>
              </c:strCache>
            </c:strRef>
          </c:tx>
          <c:marker>
            <c:symbol val="none"/>
          </c:marker>
          <c:cat>
            <c:numRef>
              <c:f>Mesnyki!$B$21:$B$84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Mesnyki!$J$21:$J$84</c:f>
              <c:numCache>
                <c:formatCode>General</c:formatCode>
                <c:ptCount val="64"/>
                <c:pt idx="0">
                  <c:v>40.450000000000003</c:v>
                </c:pt>
                <c:pt idx="1">
                  <c:v>40.5</c:v>
                </c:pt>
                <c:pt idx="2">
                  <c:v>40.130000000000003</c:v>
                </c:pt>
                <c:pt idx="3">
                  <c:v>40.08</c:v>
                </c:pt>
                <c:pt idx="4">
                  <c:v>40.11</c:v>
                </c:pt>
                <c:pt idx="5">
                  <c:v>40.06</c:v>
                </c:pt>
                <c:pt idx="6">
                  <c:v>40.76</c:v>
                </c:pt>
                <c:pt idx="7">
                  <c:v>42.97</c:v>
                </c:pt>
                <c:pt idx="8">
                  <c:v>40.43</c:v>
                </c:pt>
                <c:pt idx="9">
                  <c:v>40.21</c:v>
                </c:pt>
                <c:pt idx="10">
                  <c:v>40.03</c:v>
                </c:pt>
                <c:pt idx="11">
                  <c:v>39.979999999999997</c:v>
                </c:pt>
                <c:pt idx="12">
                  <c:v>40.1</c:v>
                </c:pt>
                <c:pt idx="13">
                  <c:v>39.979999999999997</c:v>
                </c:pt>
                <c:pt idx="14">
                  <c:v>40.1</c:v>
                </c:pt>
                <c:pt idx="15">
                  <c:v>40.18</c:v>
                </c:pt>
                <c:pt idx="16">
                  <c:v>40.1</c:v>
                </c:pt>
                <c:pt idx="17">
                  <c:v>40.14</c:v>
                </c:pt>
                <c:pt idx="18">
                  <c:v>40.299999999999997</c:v>
                </c:pt>
                <c:pt idx="19">
                  <c:v>40.11</c:v>
                </c:pt>
                <c:pt idx="20">
                  <c:v>40.18</c:v>
                </c:pt>
                <c:pt idx="21">
                  <c:v>40</c:v>
                </c:pt>
                <c:pt idx="22">
                  <c:v>40.03</c:v>
                </c:pt>
                <c:pt idx="23">
                  <c:v>40.18</c:v>
                </c:pt>
                <c:pt idx="24">
                  <c:v>40.29</c:v>
                </c:pt>
                <c:pt idx="25">
                  <c:v>39.96</c:v>
                </c:pt>
                <c:pt idx="26">
                  <c:v>40.090000000000003</c:v>
                </c:pt>
                <c:pt idx="27">
                  <c:v>40.25</c:v>
                </c:pt>
                <c:pt idx="28">
                  <c:v>40.1</c:v>
                </c:pt>
                <c:pt idx="29">
                  <c:v>40.04</c:v>
                </c:pt>
                <c:pt idx="30">
                  <c:v>40.479999999999997</c:v>
                </c:pt>
                <c:pt idx="31">
                  <c:v>40.17</c:v>
                </c:pt>
                <c:pt idx="32">
                  <c:v>40.56</c:v>
                </c:pt>
                <c:pt idx="33">
                  <c:v>40.31</c:v>
                </c:pt>
                <c:pt idx="34">
                  <c:v>40.04</c:v>
                </c:pt>
                <c:pt idx="35">
                  <c:v>40.11</c:v>
                </c:pt>
                <c:pt idx="36">
                  <c:v>40.28</c:v>
                </c:pt>
                <c:pt idx="37">
                  <c:v>40.049999999999997</c:v>
                </c:pt>
                <c:pt idx="38">
                  <c:v>39.97</c:v>
                </c:pt>
                <c:pt idx="39">
                  <c:v>40.21</c:v>
                </c:pt>
                <c:pt idx="40">
                  <c:v>46.1</c:v>
                </c:pt>
                <c:pt idx="41">
                  <c:v>40.93</c:v>
                </c:pt>
                <c:pt idx="42">
                  <c:v>40.270000000000003</c:v>
                </c:pt>
                <c:pt idx="43">
                  <c:v>40.25</c:v>
                </c:pt>
                <c:pt idx="44">
                  <c:v>40.380000000000003</c:v>
                </c:pt>
                <c:pt idx="45">
                  <c:v>40.1</c:v>
                </c:pt>
              </c:numCache>
            </c:numRef>
          </c:val>
        </c:ser>
        <c:marker val="1"/>
        <c:axId val="176120192"/>
        <c:axId val="176121728"/>
      </c:lineChart>
      <c:catAx>
        <c:axId val="176120192"/>
        <c:scaling>
          <c:orientation val="minMax"/>
        </c:scaling>
        <c:axPos val="b"/>
        <c:numFmt formatCode="General" sourceLinked="1"/>
        <c:majorTickMark val="none"/>
        <c:tickLblPos val="nextTo"/>
        <c:crossAx val="176121728"/>
        <c:crosses val="autoZero"/>
        <c:auto val="1"/>
        <c:lblAlgn val="ctr"/>
        <c:lblOffset val="100"/>
      </c:catAx>
      <c:valAx>
        <c:axId val="176121728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7612019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46"/>
          <c:y val="1.7743976179560302E-2"/>
        </c:manualLayout>
      </c:layout>
    </c:title>
    <c:plotArea>
      <c:layout>
        <c:manualLayout>
          <c:layoutTarget val="inner"/>
          <c:xMode val="edge"/>
          <c:yMode val="edge"/>
          <c:x val="5.529976383009929E-2"/>
          <c:y val="0.10401783847815486"/>
          <c:w val="0.9305704994968117"/>
          <c:h val="0.7672180800408801"/>
        </c:manualLayout>
      </c:layout>
      <c:lineChart>
        <c:grouping val="standard"/>
        <c:ser>
          <c:idx val="0"/>
          <c:order val="0"/>
          <c:tx>
            <c:strRef>
              <c:f>Ягуар!$C$20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Ягуар!$B$21:$B$78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Ягуар!$C$21:$C$78</c:f>
              <c:numCache>
                <c:formatCode>0.00</c:formatCode>
                <c:ptCount val="58"/>
                <c:pt idx="0">
                  <c:v>42.57</c:v>
                </c:pt>
                <c:pt idx="1">
                  <c:v>42.31</c:v>
                </c:pt>
                <c:pt idx="2">
                  <c:v>42.13</c:v>
                </c:pt>
                <c:pt idx="3">
                  <c:v>40.770000000000003</c:v>
                </c:pt>
                <c:pt idx="4">
                  <c:v>40.4</c:v>
                </c:pt>
                <c:pt idx="5">
                  <c:v>40.299999999999997</c:v>
                </c:pt>
                <c:pt idx="6">
                  <c:v>40.58</c:v>
                </c:pt>
                <c:pt idx="7">
                  <c:v>40.75</c:v>
                </c:pt>
                <c:pt idx="8">
                  <c:v>40.380000000000003</c:v>
                </c:pt>
                <c:pt idx="9">
                  <c:v>40.43</c:v>
                </c:pt>
                <c:pt idx="10">
                  <c:v>40.29</c:v>
                </c:pt>
                <c:pt idx="11">
                  <c:v>40.15</c:v>
                </c:pt>
                <c:pt idx="12">
                  <c:v>40.43</c:v>
                </c:pt>
                <c:pt idx="13">
                  <c:v>40.270000000000003</c:v>
                </c:pt>
                <c:pt idx="14">
                  <c:v>40.08</c:v>
                </c:pt>
                <c:pt idx="15">
                  <c:v>40.33</c:v>
                </c:pt>
                <c:pt idx="16">
                  <c:v>40.83</c:v>
                </c:pt>
                <c:pt idx="17">
                  <c:v>40.36</c:v>
                </c:pt>
                <c:pt idx="18">
                  <c:v>40.1</c:v>
                </c:pt>
                <c:pt idx="19">
                  <c:v>40.299999999999997</c:v>
                </c:pt>
                <c:pt idx="20">
                  <c:v>40.26</c:v>
                </c:pt>
                <c:pt idx="21">
                  <c:v>40.31</c:v>
                </c:pt>
                <c:pt idx="22">
                  <c:v>40.29</c:v>
                </c:pt>
                <c:pt idx="23">
                  <c:v>40.33</c:v>
                </c:pt>
                <c:pt idx="24">
                  <c:v>40.18</c:v>
                </c:pt>
                <c:pt idx="25">
                  <c:v>40.25</c:v>
                </c:pt>
                <c:pt idx="26">
                  <c:v>40.17</c:v>
                </c:pt>
                <c:pt idx="27">
                  <c:v>40.19</c:v>
                </c:pt>
                <c:pt idx="28">
                  <c:v>40.25</c:v>
                </c:pt>
                <c:pt idx="29">
                  <c:v>40.25</c:v>
                </c:pt>
                <c:pt idx="30">
                  <c:v>40.24</c:v>
                </c:pt>
                <c:pt idx="31">
                  <c:v>40.49</c:v>
                </c:pt>
                <c:pt idx="32">
                  <c:v>40.4</c:v>
                </c:pt>
                <c:pt idx="33">
                  <c:v>40.28</c:v>
                </c:pt>
                <c:pt idx="34">
                  <c:v>40.200000000000003</c:v>
                </c:pt>
                <c:pt idx="35">
                  <c:v>40.21</c:v>
                </c:pt>
                <c:pt idx="36">
                  <c:v>41.04</c:v>
                </c:pt>
                <c:pt idx="37">
                  <c:v>40.380000000000003</c:v>
                </c:pt>
                <c:pt idx="38">
                  <c:v>40.61</c:v>
                </c:pt>
                <c:pt idx="39">
                  <c:v>40.69</c:v>
                </c:pt>
                <c:pt idx="40">
                  <c:v>40.56</c:v>
                </c:pt>
                <c:pt idx="41">
                  <c:v>40.200000000000003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Ягуар!$D$20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Ягуар!$B$21:$B$78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Ягуар!$D$21:$D$78</c:f>
              <c:numCache>
                <c:formatCode>0.00</c:formatCode>
                <c:ptCount val="58"/>
                <c:pt idx="0">
                  <c:v>40.86</c:v>
                </c:pt>
                <c:pt idx="1">
                  <c:v>41.76</c:v>
                </c:pt>
                <c:pt idx="2">
                  <c:v>40.61</c:v>
                </c:pt>
                <c:pt idx="3">
                  <c:v>40.729999999999997</c:v>
                </c:pt>
                <c:pt idx="4">
                  <c:v>40.64</c:v>
                </c:pt>
                <c:pt idx="5">
                  <c:v>40.880000000000003</c:v>
                </c:pt>
                <c:pt idx="6">
                  <c:v>40.840000000000003</c:v>
                </c:pt>
                <c:pt idx="7">
                  <c:v>40.880000000000003</c:v>
                </c:pt>
                <c:pt idx="8">
                  <c:v>40.4</c:v>
                </c:pt>
                <c:pt idx="9">
                  <c:v>40.82</c:v>
                </c:pt>
                <c:pt idx="10">
                  <c:v>40.630000000000003</c:v>
                </c:pt>
                <c:pt idx="11">
                  <c:v>40.6</c:v>
                </c:pt>
                <c:pt idx="12">
                  <c:v>40.74</c:v>
                </c:pt>
                <c:pt idx="13">
                  <c:v>40.68</c:v>
                </c:pt>
                <c:pt idx="14">
                  <c:v>40.58</c:v>
                </c:pt>
                <c:pt idx="15">
                  <c:v>40.659999999999997</c:v>
                </c:pt>
                <c:pt idx="16">
                  <c:v>40.57</c:v>
                </c:pt>
                <c:pt idx="17">
                  <c:v>40.6</c:v>
                </c:pt>
                <c:pt idx="18">
                  <c:v>40.590000000000003</c:v>
                </c:pt>
                <c:pt idx="19">
                  <c:v>40.630000000000003</c:v>
                </c:pt>
                <c:pt idx="20">
                  <c:v>40.69</c:v>
                </c:pt>
                <c:pt idx="21">
                  <c:v>40.6</c:v>
                </c:pt>
                <c:pt idx="22">
                  <c:v>40.659999999999997</c:v>
                </c:pt>
                <c:pt idx="23">
                  <c:v>40.51</c:v>
                </c:pt>
                <c:pt idx="24">
                  <c:v>40.659999999999997</c:v>
                </c:pt>
                <c:pt idx="25">
                  <c:v>40.549999999999997</c:v>
                </c:pt>
                <c:pt idx="26">
                  <c:v>42.4</c:v>
                </c:pt>
                <c:pt idx="27">
                  <c:v>40.770000000000003</c:v>
                </c:pt>
                <c:pt idx="28">
                  <c:v>40.79</c:v>
                </c:pt>
                <c:pt idx="29">
                  <c:v>40.68</c:v>
                </c:pt>
                <c:pt idx="30">
                  <c:v>40.98</c:v>
                </c:pt>
                <c:pt idx="31">
                  <c:v>40.590000000000003</c:v>
                </c:pt>
                <c:pt idx="32">
                  <c:v>40.6</c:v>
                </c:pt>
                <c:pt idx="33">
                  <c:v>40.65</c:v>
                </c:pt>
                <c:pt idx="34">
                  <c:v>40.6</c:v>
                </c:pt>
                <c:pt idx="35">
                  <c:v>40.520000000000003</c:v>
                </c:pt>
                <c:pt idx="36">
                  <c:v>40.58</c:v>
                </c:pt>
                <c:pt idx="37">
                  <c:v>41.47</c:v>
                </c:pt>
                <c:pt idx="38">
                  <c:v>40.700000000000003</c:v>
                </c:pt>
                <c:pt idx="39">
                  <c:v>41.16</c:v>
                </c:pt>
                <c:pt idx="40">
                  <c:v>40.83</c:v>
                </c:pt>
                <c:pt idx="41">
                  <c:v>40.82</c:v>
                </c:pt>
                <c:pt idx="42">
                  <c:v>40.76</c:v>
                </c:pt>
                <c:pt idx="43">
                  <c:v>40.53</c:v>
                </c:pt>
                <c:pt idx="44">
                  <c:v>42.66</c:v>
                </c:pt>
                <c:pt idx="45">
                  <c:v>40.9</c:v>
                </c:pt>
                <c:pt idx="46">
                  <c:v>42.24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Ягуар!$E$20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Ягуар!$B$21:$B$78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Ягуар!$E$21:$E$78</c:f>
              <c:numCache>
                <c:formatCode>0.00</c:formatCode>
                <c:ptCount val="58"/>
                <c:pt idx="0">
                  <c:v>40.54</c:v>
                </c:pt>
                <c:pt idx="1">
                  <c:v>40.799999999999997</c:v>
                </c:pt>
                <c:pt idx="2">
                  <c:v>41.09</c:v>
                </c:pt>
                <c:pt idx="3">
                  <c:v>40.39</c:v>
                </c:pt>
                <c:pt idx="4">
                  <c:v>40.32</c:v>
                </c:pt>
                <c:pt idx="5">
                  <c:v>40.28</c:v>
                </c:pt>
                <c:pt idx="6">
                  <c:v>40.32</c:v>
                </c:pt>
                <c:pt idx="7">
                  <c:v>40.58</c:v>
                </c:pt>
                <c:pt idx="8">
                  <c:v>40.19</c:v>
                </c:pt>
                <c:pt idx="9">
                  <c:v>40.17</c:v>
                </c:pt>
                <c:pt idx="10">
                  <c:v>40.380000000000003</c:v>
                </c:pt>
                <c:pt idx="11">
                  <c:v>40.270000000000003</c:v>
                </c:pt>
                <c:pt idx="12">
                  <c:v>40.36</c:v>
                </c:pt>
                <c:pt idx="13">
                  <c:v>40.299999999999997</c:v>
                </c:pt>
                <c:pt idx="14">
                  <c:v>40.22</c:v>
                </c:pt>
                <c:pt idx="15">
                  <c:v>40.24</c:v>
                </c:pt>
                <c:pt idx="16">
                  <c:v>40.21</c:v>
                </c:pt>
                <c:pt idx="17">
                  <c:v>40.18</c:v>
                </c:pt>
                <c:pt idx="18">
                  <c:v>40.76</c:v>
                </c:pt>
                <c:pt idx="19">
                  <c:v>40.26</c:v>
                </c:pt>
                <c:pt idx="20">
                  <c:v>40.119999999999997</c:v>
                </c:pt>
                <c:pt idx="21">
                  <c:v>40.32</c:v>
                </c:pt>
                <c:pt idx="22">
                  <c:v>40.28</c:v>
                </c:pt>
                <c:pt idx="23">
                  <c:v>40.130000000000003</c:v>
                </c:pt>
                <c:pt idx="24">
                  <c:v>40.159999999999997</c:v>
                </c:pt>
                <c:pt idx="25">
                  <c:v>40.159999999999997</c:v>
                </c:pt>
                <c:pt idx="26">
                  <c:v>40.869999999999997</c:v>
                </c:pt>
                <c:pt idx="27">
                  <c:v>40.380000000000003</c:v>
                </c:pt>
                <c:pt idx="28">
                  <c:v>40.25</c:v>
                </c:pt>
                <c:pt idx="29">
                  <c:v>40.19</c:v>
                </c:pt>
                <c:pt idx="30">
                  <c:v>40.19</c:v>
                </c:pt>
                <c:pt idx="31">
                  <c:v>40.299999999999997</c:v>
                </c:pt>
                <c:pt idx="32">
                  <c:v>40.21</c:v>
                </c:pt>
                <c:pt idx="33">
                  <c:v>40.32</c:v>
                </c:pt>
                <c:pt idx="34">
                  <c:v>40.71</c:v>
                </c:pt>
                <c:pt idx="35">
                  <c:v>40.25</c:v>
                </c:pt>
                <c:pt idx="36">
                  <c:v>40.1</c:v>
                </c:pt>
                <c:pt idx="37">
                  <c:v>40.200000000000003</c:v>
                </c:pt>
                <c:pt idx="38">
                  <c:v>40.29</c:v>
                </c:pt>
                <c:pt idx="39">
                  <c:v>40.18</c:v>
                </c:pt>
                <c:pt idx="40">
                  <c:v>40.44</c:v>
                </c:pt>
                <c:pt idx="41">
                  <c:v>40.14</c:v>
                </c:pt>
                <c:pt idx="42">
                  <c:v>40.369999999999997</c:v>
                </c:pt>
                <c:pt idx="43">
                  <c:v>40.840000000000003</c:v>
                </c:pt>
                <c:pt idx="44">
                  <c:v>40.229999999999997</c:v>
                </c:pt>
                <c:pt idx="45">
                  <c:v>40.21</c:v>
                </c:pt>
                <c:pt idx="46">
                  <c:v>40.229999999999997</c:v>
                </c:pt>
                <c:pt idx="47">
                  <c:v>40.200000000000003</c:v>
                </c:pt>
                <c:pt idx="48">
                  <c:v>40.29</c:v>
                </c:pt>
                <c:pt idx="49">
                  <c:v>40.1</c:v>
                </c:pt>
                <c:pt idx="50">
                  <c:v>40.1</c:v>
                </c:pt>
                <c:pt idx="51">
                  <c:v>40.22</c:v>
                </c:pt>
                <c:pt idx="52">
                  <c:v>40.24</c:v>
                </c:pt>
                <c:pt idx="53">
                  <c:v>40.200000000000003</c:v>
                </c:pt>
                <c:pt idx="54">
                  <c:v>40.33</c:v>
                </c:pt>
                <c:pt idx="55">
                  <c:v>40.31</c:v>
                </c:pt>
                <c:pt idx="56">
                  <c:v>40.18</c:v>
                </c:pt>
                <c:pt idx="57" formatCode="General">
                  <c:v>40.6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Ягуар!$F$20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Ягуар!$B$21:$B$78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Ягуар!$F$21:$F$78</c:f>
              <c:numCache>
                <c:formatCode>0.00</c:formatCode>
                <c:ptCount val="58"/>
                <c:pt idx="0">
                  <c:v>40.75</c:v>
                </c:pt>
                <c:pt idx="1">
                  <c:v>40.44</c:v>
                </c:pt>
                <c:pt idx="2">
                  <c:v>40.57</c:v>
                </c:pt>
                <c:pt idx="3">
                  <c:v>40.369999999999997</c:v>
                </c:pt>
                <c:pt idx="4">
                  <c:v>40.51</c:v>
                </c:pt>
                <c:pt idx="5">
                  <c:v>40.340000000000003</c:v>
                </c:pt>
                <c:pt idx="6">
                  <c:v>40.35</c:v>
                </c:pt>
                <c:pt idx="7">
                  <c:v>41.18</c:v>
                </c:pt>
                <c:pt idx="8">
                  <c:v>40.29</c:v>
                </c:pt>
                <c:pt idx="9">
                  <c:v>40.35</c:v>
                </c:pt>
                <c:pt idx="10">
                  <c:v>40.39</c:v>
                </c:pt>
                <c:pt idx="11">
                  <c:v>40.32</c:v>
                </c:pt>
                <c:pt idx="12">
                  <c:v>40.5</c:v>
                </c:pt>
                <c:pt idx="13">
                  <c:v>40.6</c:v>
                </c:pt>
                <c:pt idx="14">
                  <c:v>40.869999999999997</c:v>
                </c:pt>
                <c:pt idx="15">
                  <c:v>40.840000000000003</c:v>
                </c:pt>
                <c:pt idx="16">
                  <c:v>40.86</c:v>
                </c:pt>
                <c:pt idx="17">
                  <c:v>40.69</c:v>
                </c:pt>
                <c:pt idx="18">
                  <c:v>40.58</c:v>
                </c:pt>
                <c:pt idx="19">
                  <c:v>40.380000000000003</c:v>
                </c:pt>
                <c:pt idx="20">
                  <c:v>40.44</c:v>
                </c:pt>
                <c:pt idx="21">
                  <c:v>40.57</c:v>
                </c:pt>
                <c:pt idx="22">
                  <c:v>42.43</c:v>
                </c:pt>
                <c:pt idx="23">
                  <c:v>42.13</c:v>
                </c:pt>
                <c:pt idx="24">
                  <c:v>40.89</c:v>
                </c:pt>
                <c:pt idx="25">
                  <c:v>40.770000000000003</c:v>
                </c:pt>
                <c:pt idx="26">
                  <c:v>41.87</c:v>
                </c:pt>
                <c:pt idx="27">
                  <c:v>41.05</c:v>
                </c:pt>
                <c:pt idx="28">
                  <c:v>40.76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Ягуар!$G$20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Ягуар!$B$21:$B$78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Ягуар!$G$21:$G$78</c:f>
              <c:numCache>
                <c:formatCode>0.00</c:formatCode>
                <c:ptCount val="58"/>
                <c:pt idx="0">
                  <c:v>41.11</c:v>
                </c:pt>
                <c:pt idx="1">
                  <c:v>40.700000000000003</c:v>
                </c:pt>
                <c:pt idx="2">
                  <c:v>40.99</c:v>
                </c:pt>
                <c:pt idx="3">
                  <c:v>40.700000000000003</c:v>
                </c:pt>
                <c:pt idx="4">
                  <c:v>40.85</c:v>
                </c:pt>
                <c:pt idx="5">
                  <c:v>40.67</c:v>
                </c:pt>
                <c:pt idx="6">
                  <c:v>40.78</c:v>
                </c:pt>
                <c:pt idx="7">
                  <c:v>40.81</c:v>
                </c:pt>
                <c:pt idx="8">
                  <c:v>41.41</c:v>
                </c:pt>
                <c:pt idx="9">
                  <c:v>40.64</c:v>
                </c:pt>
                <c:pt idx="10">
                  <c:v>40.94</c:v>
                </c:pt>
                <c:pt idx="11">
                  <c:v>40.619999999999997</c:v>
                </c:pt>
                <c:pt idx="12">
                  <c:v>40.69</c:v>
                </c:pt>
                <c:pt idx="13">
                  <c:v>40.78</c:v>
                </c:pt>
                <c:pt idx="14">
                  <c:v>40.92</c:v>
                </c:pt>
                <c:pt idx="15">
                  <c:v>40.79</c:v>
                </c:pt>
                <c:pt idx="16">
                  <c:v>40.869999999999997</c:v>
                </c:pt>
                <c:pt idx="17">
                  <c:v>40.96</c:v>
                </c:pt>
                <c:pt idx="18">
                  <c:v>41.81</c:v>
                </c:pt>
                <c:pt idx="19">
                  <c:v>40.869999999999997</c:v>
                </c:pt>
                <c:pt idx="20">
                  <c:v>40.799999999999997</c:v>
                </c:pt>
                <c:pt idx="21">
                  <c:v>40.83</c:v>
                </c:pt>
                <c:pt idx="22">
                  <c:v>40.770000000000003</c:v>
                </c:pt>
                <c:pt idx="23">
                  <c:v>40.9</c:v>
                </c:pt>
                <c:pt idx="24">
                  <c:v>41.01</c:v>
                </c:pt>
                <c:pt idx="25">
                  <c:v>40.89</c:v>
                </c:pt>
                <c:pt idx="26">
                  <c:v>40.729999999999997</c:v>
                </c:pt>
                <c:pt idx="27">
                  <c:v>41</c:v>
                </c:pt>
                <c:pt idx="28">
                  <c:v>41.09</c:v>
                </c:pt>
                <c:pt idx="29">
                  <c:v>41.77</c:v>
                </c:pt>
                <c:pt idx="30">
                  <c:v>40.86</c:v>
                </c:pt>
                <c:pt idx="31">
                  <c:v>40.96</c:v>
                </c:pt>
                <c:pt idx="32">
                  <c:v>41.2</c:v>
                </c:pt>
                <c:pt idx="33">
                  <c:v>40.9</c:v>
                </c:pt>
                <c:pt idx="34">
                  <c:v>40.78</c:v>
                </c:pt>
                <c:pt idx="35">
                  <c:v>40.950000000000003</c:v>
                </c:pt>
                <c:pt idx="36">
                  <c:v>40.9</c:v>
                </c:pt>
                <c:pt idx="37">
                  <c:v>42.17</c:v>
                </c:pt>
                <c:pt idx="38">
                  <c:v>40.840000000000003</c:v>
                </c:pt>
                <c:pt idx="39">
                  <c:v>40.82</c:v>
                </c:pt>
                <c:pt idx="40">
                  <c:v>40.71</c:v>
                </c:pt>
                <c:pt idx="41">
                  <c:v>40.85</c:v>
                </c:pt>
                <c:pt idx="42">
                  <c:v>40.82</c:v>
                </c:pt>
                <c:pt idx="43">
                  <c:v>41.09</c:v>
                </c:pt>
                <c:pt idx="44">
                  <c:v>40.700000000000003</c:v>
                </c:pt>
                <c:pt idx="45">
                  <c:v>41.28</c:v>
                </c:pt>
                <c:pt idx="46">
                  <c:v>41.98</c:v>
                </c:pt>
                <c:pt idx="47">
                  <c:v>40.64</c:v>
                </c:pt>
                <c:pt idx="48">
                  <c:v>40.729999999999997</c:v>
                </c:pt>
                <c:pt idx="49">
                  <c:v>42.33</c:v>
                </c:pt>
                <c:pt idx="50">
                  <c:v>41.63</c:v>
                </c:pt>
                <c:pt idx="51">
                  <c:v>40.68</c:v>
                </c:pt>
                <c:pt idx="52">
                  <c:v>40.83</c:v>
                </c:pt>
                <c:pt idx="53">
                  <c:v>41.76</c:v>
                </c:pt>
                <c:pt idx="54">
                  <c:v>40.79</c:v>
                </c:pt>
                <c:pt idx="55">
                  <c:v>40.92</c:v>
                </c:pt>
                <c:pt idx="56">
                  <c:v>40.75</c:v>
                </c:pt>
                <c:pt idx="57" formatCode="General">
                  <c:v>41.01</c:v>
                </c:pt>
              </c:numCache>
            </c:numRef>
          </c:val>
        </c:ser>
        <c:ser>
          <c:idx val="5"/>
          <c:order val="5"/>
          <c:tx>
            <c:strRef>
              <c:f>Ягуар!$H$20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Ягуар!$B$21:$B$78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Ягуар!$H$21:$H$78</c:f>
              <c:numCache>
                <c:formatCode>0.00</c:formatCode>
                <c:ptCount val="58"/>
                <c:pt idx="0">
                  <c:v>40.619999999999997</c:v>
                </c:pt>
                <c:pt idx="1">
                  <c:v>40.44</c:v>
                </c:pt>
                <c:pt idx="2">
                  <c:v>40.47</c:v>
                </c:pt>
                <c:pt idx="3">
                  <c:v>40.340000000000003</c:v>
                </c:pt>
                <c:pt idx="4">
                  <c:v>40.369999999999997</c:v>
                </c:pt>
                <c:pt idx="5">
                  <c:v>40.340000000000003</c:v>
                </c:pt>
                <c:pt idx="6">
                  <c:v>40.299999999999997</c:v>
                </c:pt>
                <c:pt idx="7">
                  <c:v>40.29</c:v>
                </c:pt>
                <c:pt idx="8">
                  <c:v>40.1</c:v>
                </c:pt>
                <c:pt idx="9">
                  <c:v>40.130000000000003</c:v>
                </c:pt>
                <c:pt idx="10">
                  <c:v>40.299999999999997</c:v>
                </c:pt>
                <c:pt idx="11">
                  <c:v>40.270000000000003</c:v>
                </c:pt>
                <c:pt idx="12">
                  <c:v>40.21</c:v>
                </c:pt>
                <c:pt idx="13">
                  <c:v>40.340000000000003</c:v>
                </c:pt>
                <c:pt idx="14">
                  <c:v>40.39</c:v>
                </c:pt>
                <c:pt idx="15">
                  <c:v>40.44</c:v>
                </c:pt>
                <c:pt idx="16">
                  <c:v>40.31</c:v>
                </c:pt>
                <c:pt idx="17">
                  <c:v>40.299999999999997</c:v>
                </c:pt>
                <c:pt idx="18">
                  <c:v>40.15</c:v>
                </c:pt>
                <c:pt idx="19">
                  <c:v>40.07</c:v>
                </c:pt>
                <c:pt idx="20">
                  <c:v>40.130000000000003</c:v>
                </c:pt>
                <c:pt idx="21">
                  <c:v>40.159999999999997</c:v>
                </c:pt>
                <c:pt idx="22">
                  <c:v>40.42</c:v>
                </c:pt>
                <c:pt idx="23">
                  <c:v>40.22</c:v>
                </c:pt>
                <c:pt idx="24">
                  <c:v>40.119999999999997</c:v>
                </c:pt>
                <c:pt idx="25">
                  <c:v>40.28</c:v>
                </c:pt>
                <c:pt idx="26">
                  <c:v>40.1</c:v>
                </c:pt>
                <c:pt idx="27">
                  <c:v>40.19</c:v>
                </c:pt>
                <c:pt idx="28">
                  <c:v>40.11</c:v>
                </c:pt>
                <c:pt idx="29">
                  <c:v>40.22</c:v>
                </c:pt>
                <c:pt idx="30">
                  <c:v>40.07</c:v>
                </c:pt>
                <c:pt idx="31">
                  <c:v>41.48</c:v>
                </c:pt>
                <c:pt idx="32">
                  <c:v>40.46</c:v>
                </c:pt>
                <c:pt idx="33">
                  <c:v>40.200000000000003</c:v>
                </c:pt>
                <c:pt idx="34">
                  <c:v>40.369999999999997</c:v>
                </c:pt>
                <c:pt idx="35">
                  <c:v>40.19</c:v>
                </c:pt>
                <c:pt idx="36">
                  <c:v>40.07</c:v>
                </c:pt>
                <c:pt idx="37">
                  <c:v>40.299999999999997</c:v>
                </c:pt>
                <c:pt idx="38">
                  <c:v>40.04</c:v>
                </c:pt>
                <c:pt idx="39">
                  <c:v>40.18</c:v>
                </c:pt>
                <c:pt idx="40">
                  <c:v>40.36</c:v>
                </c:pt>
                <c:pt idx="41">
                  <c:v>40.26</c:v>
                </c:pt>
                <c:pt idx="42">
                  <c:v>40.130000000000003</c:v>
                </c:pt>
                <c:pt idx="43">
                  <c:v>40.06</c:v>
                </c:pt>
                <c:pt idx="44">
                  <c:v>40.14</c:v>
                </c:pt>
                <c:pt idx="45">
                  <c:v>40.159999999999997</c:v>
                </c:pt>
                <c:pt idx="46">
                  <c:v>40.090000000000003</c:v>
                </c:pt>
                <c:pt idx="47">
                  <c:v>40.19</c:v>
                </c:pt>
                <c:pt idx="48">
                  <c:v>40.6</c:v>
                </c:pt>
                <c:pt idx="49">
                  <c:v>40.119999999999997</c:v>
                </c:pt>
                <c:pt idx="50">
                  <c:v>40.130000000000003</c:v>
                </c:pt>
                <c:pt idx="51">
                  <c:v>40.229999999999997</c:v>
                </c:pt>
                <c:pt idx="52">
                  <c:v>40.17</c:v>
                </c:pt>
                <c:pt idx="53">
                  <c:v>40.18</c:v>
                </c:pt>
                <c:pt idx="54">
                  <c:v>40.1</c:v>
                </c:pt>
                <c:pt idx="55">
                  <c:v>40.18</c:v>
                </c:pt>
              </c:numCache>
            </c:numRef>
          </c:val>
        </c:ser>
        <c:ser>
          <c:idx val="6"/>
          <c:order val="6"/>
          <c:tx>
            <c:strRef>
              <c:f>Ягуар!$I$20</c:f>
              <c:strCache>
                <c:ptCount val="1"/>
                <c:pt idx="0">
                  <c:v>Лихошерст Алексей</c:v>
                </c:pt>
              </c:strCache>
            </c:strRef>
          </c:tx>
          <c:marker>
            <c:symbol val="none"/>
          </c:marker>
          <c:cat>
            <c:numRef>
              <c:f>Ягуар!$B$21:$B$78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Ягуар!$I$21:$I$78</c:f>
              <c:numCache>
                <c:formatCode>General</c:formatCode>
                <c:ptCount val="58"/>
                <c:pt idx="0">
                  <c:v>40.96</c:v>
                </c:pt>
                <c:pt idx="1">
                  <c:v>41.23</c:v>
                </c:pt>
                <c:pt idx="2">
                  <c:v>40.81</c:v>
                </c:pt>
                <c:pt idx="3">
                  <c:v>41.12</c:v>
                </c:pt>
                <c:pt idx="4">
                  <c:v>41.13</c:v>
                </c:pt>
                <c:pt idx="5">
                  <c:v>40.81</c:v>
                </c:pt>
                <c:pt idx="6">
                  <c:v>41.09</c:v>
                </c:pt>
                <c:pt idx="7">
                  <c:v>41.08</c:v>
                </c:pt>
                <c:pt idx="8">
                  <c:v>40.5</c:v>
                </c:pt>
                <c:pt idx="9">
                  <c:v>40.880000000000003</c:v>
                </c:pt>
                <c:pt idx="10">
                  <c:v>40.799999999999997</c:v>
                </c:pt>
                <c:pt idx="11">
                  <c:v>41.06</c:v>
                </c:pt>
                <c:pt idx="12">
                  <c:v>41.08</c:v>
                </c:pt>
                <c:pt idx="13">
                  <c:v>41.98</c:v>
                </c:pt>
                <c:pt idx="14">
                  <c:v>40.74</c:v>
                </c:pt>
                <c:pt idx="15">
                  <c:v>40.86</c:v>
                </c:pt>
                <c:pt idx="16">
                  <c:v>41.01</c:v>
                </c:pt>
                <c:pt idx="17">
                  <c:v>41.14</c:v>
                </c:pt>
                <c:pt idx="18">
                  <c:v>41.14</c:v>
                </c:pt>
                <c:pt idx="19">
                  <c:v>41.25</c:v>
                </c:pt>
                <c:pt idx="20">
                  <c:v>41.36</c:v>
                </c:pt>
                <c:pt idx="21">
                  <c:v>41.12</c:v>
                </c:pt>
              </c:numCache>
            </c:numRef>
          </c:val>
        </c:ser>
        <c:ser>
          <c:idx val="7"/>
          <c:order val="7"/>
          <c:tx>
            <c:strRef>
              <c:f>Ягуар!$J$20</c:f>
              <c:strCache>
                <c:ptCount val="1"/>
                <c:pt idx="0">
                  <c:v>Терещенко Андрей</c:v>
                </c:pt>
              </c:strCache>
            </c:strRef>
          </c:tx>
          <c:marker>
            <c:symbol val="none"/>
          </c:marker>
          <c:cat>
            <c:numRef>
              <c:f>Ягуар!$B$21:$B$78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Ягуар!$J$21:$J$78</c:f>
              <c:numCache>
                <c:formatCode>General</c:formatCode>
                <c:ptCount val="58"/>
                <c:pt idx="0">
                  <c:v>40.35</c:v>
                </c:pt>
                <c:pt idx="1">
                  <c:v>40.4</c:v>
                </c:pt>
                <c:pt idx="2">
                  <c:v>41.14</c:v>
                </c:pt>
                <c:pt idx="3">
                  <c:v>40.42</c:v>
                </c:pt>
                <c:pt idx="4">
                  <c:v>40.270000000000003</c:v>
                </c:pt>
                <c:pt idx="5">
                  <c:v>40.130000000000003</c:v>
                </c:pt>
                <c:pt idx="6">
                  <c:v>40.18</c:v>
                </c:pt>
                <c:pt idx="7">
                  <c:v>40.39</c:v>
                </c:pt>
                <c:pt idx="8">
                  <c:v>40.340000000000003</c:v>
                </c:pt>
                <c:pt idx="9">
                  <c:v>40.229999999999997</c:v>
                </c:pt>
                <c:pt idx="10">
                  <c:v>40.17</c:v>
                </c:pt>
                <c:pt idx="11">
                  <c:v>40.15</c:v>
                </c:pt>
                <c:pt idx="12">
                  <c:v>40.29</c:v>
                </c:pt>
                <c:pt idx="13">
                  <c:v>40.22</c:v>
                </c:pt>
                <c:pt idx="14">
                  <c:v>40.159999999999997</c:v>
                </c:pt>
                <c:pt idx="15">
                  <c:v>40.299999999999997</c:v>
                </c:pt>
                <c:pt idx="16">
                  <c:v>41.01</c:v>
                </c:pt>
                <c:pt idx="17">
                  <c:v>40.18</c:v>
                </c:pt>
                <c:pt idx="18">
                  <c:v>40.47</c:v>
                </c:pt>
                <c:pt idx="19">
                  <c:v>40.57</c:v>
                </c:pt>
                <c:pt idx="20">
                  <c:v>40.35</c:v>
                </c:pt>
              </c:numCache>
            </c:numRef>
          </c:val>
        </c:ser>
        <c:marker val="1"/>
        <c:axId val="177958912"/>
        <c:axId val="177960448"/>
      </c:lineChart>
      <c:catAx>
        <c:axId val="177958912"/>
        <c:scaling>
          <c:orientation val="minMax"/>
        </c:scaling>
        <c:axPos val="b"/>
        <c:numFmt formatCode="General" sourceLinked="1"/>
        <c:majorTickMark val="none"/>
        <c:tickLblPos val="nextTo"/>
        <c:crossAx val="177960448"/>
        <c:crosses val="autoZero"/>
        <c:auto val="1"/>
        <c:lblAlgn val="ctr"/>
        <c:lblOffset val="100"/>
      </c:catAx>
      <c:valAx>
        <c:axId val="177960448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7795891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46"/>
          <c:y val="1.7743976179560302E-2"/>
        </c:manualLayout>
      </c:layout>
    </c:title>
    <c:plotArea>
      <c:layout>
        <c:manualLayout>
          <c:layoutTarget val="inner"/>
          <c:xMode val="edge"/>
          <c:yMode val="edge"/>
          <c:x val="5.529976383009929E-2"/>
          <c:y val="0.10401783847815486"/>
          <c:w val="0.9305704994968117"/>
          <c:h val="0.7672180800408801"/>
        </c:manualLayout>
      </c:layout>
      <c:lineChart>
        <c:grouping val="standard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Razboiniki'!$C$21:$C$82</c:f>
              <c:numCache>
                <c:formatCode>0.00</c:formatCode>
                <c:ptCount val="62"/>
                <c:pt idx="0">
                  <c:v>43.38</c:v>
                </c:pt>
                <c:pt idx="1">
                  <c:v>41.83</c:v>
                </c:pt>
                <c:pt idx="2">
                  <c:v>42.07</c:v>
                </c:pt>
                <c:pt idx="3">
                  <c:v>40.83</c:v>
                </c:pt>
                <c:pt idx="4">
                  <c:v>41.64</c:v>
                </c:pt>
                <c:pt idx="5">
                  <c:v>41.11</c:v>
                </c:pt>
                <c:pt idx="6">
                  <c:v>40.46</c:v>
                </c:pt>
                <c:pt idx="7">
                  <c:v>40.18</c:v>
                </c:pt>
                <c:pt idx="8">
                  <c:v>40.700000000000003</c:v>
                </c:pt>
                <c:pt idx="9">
                  <c:v>40.619999999999997</c:v>
                </c:pt>
                <c:pt idx="10">
                  <c:v>40.24</c:v>
                </c:pt>
                <c:pt idx="11">
                  <c:v>40.409999999999997</c:v>
                </c:pt>
                <c:pt idx="12">
                  <c:v>40.53</c:v>
                </c:pt>
                <c:pt idx="13">
                  <c:v>40.56</c:v>
                </c:pt>
                <c:pt idx="14">
                  <c:v>40.69</c:v>
                </c:pt>
                <c:pt idx="15">
                  <c:v>40.76</c:v>
                </c:pt>
                <c:pt idx="16">
                  <c:v>40.36</c:v>
                </c:pt>
                <c:pt idx="17">
                  <c:v>40.270000000000003</c:v>
                </c:pt>
                <c:pt idx="18">
                  <c:v>46.53</c:v>
                </c:pt>
                <c:pt idx="19">
                  <c:v>40.81</c:v>
                </c:pt>
                <c:pt idx="20">
                  <c:v>40.729999999999997</c:v>
                </c:pt>
                <c:pt idx="21">
                  <c:v>40.43</c:v>
                </c:pt>
                <c:pt idx="22">
                  <c:v>40.58</c:v>
                </c:pt>
                <c:pt idx="23">
                  <c:v>40.630000000000003</c:v>
                </c:pt>
                <c:pt idx="24">
                  <c:v>40.380000000000003</c:v>
                </c:pt>
                <c:pt idx="25">
                  <c:v>41.34</c:v>
                </c:pt>
                <c:pt idx="26">
                  <c:v>41.37</c:v>
                </c:pt>
                <c:pt idx="27">
                  <c:v>41.07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Razboiniki'!$D$21:$D$82</c:f>
              <c:numCache>
                <c:formatCode>0.00</c:formatCode>
                <c:ptCount val="62"/>
                <c:pt idx="0">
                  <c:v>40.68</c:v>
                </c:pt>
                <c:pt idx="1">
                  <c:v>40.54</c:v>
                </c:pt>
                <c:pt idx="2">
                  <c:v>40.65</c:v>
                </c:pt>
                <c:pt idx="3">
                  <c:v>40.54</c:v>
                </c:pt>
                <c:pt idx="4">
                  <c:v>40.39</c:v>
                </c:pt>
                <c:pt idx="5">
                  <c:v>40.880000000000003</c:v>
                </c:pt>
                <c:pt idx="6">
                  <c:v>40.51</c:v>
                </c:pt>
                <c:pt idx="7">
                  <c:v>40.76</c:v>
                </c:pt>
                <c:pt idx="8">
                  <c:v>40.5</c:v>
                </c:pt>
                <c:pt idx="9">
                  <c:v>40.31</c:v>
                </c:pt>
                <c:pt idx="10">
                  <c:v>40.32</c:v>
                </c:pt>
                <c:pt idx="11">
                  <c:v>40.200000000000003</c:v>
                </c:pt>
                <c:pt idx="12">
                  <c:v>40.49</c:v>
                </c:pt>
                <c:pt idx="13">
                  <c:v>40.25</c:v>
                </c:pt>
                <c:pt idx="14">
                  <c:v>40.340000000000003</c:v>
                </c:pt>
                <c:pt idx="15">
                  <c:v>40.229999999999997</c:v>
                </c:pt>
                <c:pt idx="16">
                  <c:v>40.36</c:v>
                </c:pt>
                <c:pt idx="17">
                  <c:v>40.299999999999997</c:v>
                </c:pt>
                <c:pt idx="18">
                  <c:v>40.21</c:v>
                </c:pt>
                <c:pt idx="19">
                  <c:v>40.21</c:v>
                </c:pt>
                <c:pt idx="20">
                  <c:v>40.22</c:v>
                </c:pt>
                <c:pt idx="21">
                  <c:v>40.200000000000003</c:v>
                </c:pt>
                <c:pt idx="22">
                  <c:v>40.380000000000003</c:v>
                </c:pt>
                <c:pt idx="23">
                  <c:v>40.33</c:v>
                </c:pt>
                <c:pt idx="24">
                  <c:v>40.409999999999997</c:v>
                </c:pt>
                <c:pt idx="25">
                  <c:v>40.450000000000003</c:v>
                </c:pt>
                <c:pt idx="26">
                  <c:v>40.369999999999997</c:v>
                </c:pt>
                <c:pt idx="27">
                  <c:v>40.46</c:v>
                </c:pt>
                <c:pt idx="28">
                  <c:v>40.270000000000003</c:v>
                </c:pt>
                <c:pt idx="29">
                  <c:v>40.39</c:v>
                </c:pt>
                <c:pt idx="30">
                  <c:v>40.270000000000003</c:v>
                </c:pt>
                <c:pt idx="31">
                  <c:v>40.380000000000003</c:v>
                </c:pt>
                <c:pt idx="32">
                  <c:v>40.409999999999997</c:v>
                </c:pt>
                <c:pt idx="33">
                  <c:v>40.74</c:v>
                </c:pt>
                <c:pt idx="34">
                  <c:v>40.42</c:v>
                </c:pt>
                <c:pt idx="35">
                  <c:v>40.31</c:v>
                </c:pt>
                <c:pt idx="36">
                  <c:v>40.159999999999997</c:v>
                </c:pt>
                <c:pt idx="37">
                  <c:v>41.4</c:v>
                </c:pt>
                <c:pt idx="38">
                  <c:v>40.4</c:v>
                </c:pt>
                <c:pt idx="39">
                  <c:v>40.26</c:v>
                </c:pt>
                <c:pt idx="40">
                  <c:v>40.200000000000003</c:v>
                </c:pt>
                <c:pt idx="41">
                  <c:v>40.29</c:v>
                </c:pt>
                <c:pt idx="42">
                  <c:v>40.200000000000003</c:v>
                </c:pt>
                <c:pt idx="43">
                  <c:v>40.25</c:v>
                </c:pt>
                <c:pt idx="44">
                  <c:v>40.33</c:v>
                </c:pt>
                <c:pt idx="45">
                  <c:v>40.25</c:v>
                </c:pt>
                <c:pt idx="46">
                  <c:v>40.229999999999997</c:v>
                </c:pt>
                <c:pt idx="47">
                  <c:v>40.57</c:v>
                </c:pt>
                <c:pt idx="48">
                  <c:v>40.450000000000003</c:v>
                </c:pt>
                <c:pt idx="49">
                  <c:v>40.31</c:v>
                </c:pt>
                <c:pt idx="50">
                  <c:v>40.65</c:v>
                </c:pt>
                <c:pt idx="51">
                  <c:v>40.299999999999997</c:v>
                </c:pt>
                <c:pt idx="52">
                  <c:v>40.42</c:v>
                </c:pt>
                <c:pt idx="53">
                  <c:v>40.71</c:v>
                </c:pt>
                <c:pt idx="54">
                  <c:v>40.57</c:v>
                </c:pt>
                <c:pt idx="55">
                  <c:v>40.43</c:v>
                </c:pt>
                <c:pt idx="56">
                  <c:v>40.69</c:v>
                </c:pt>
                <c:pt idx="57" formatCode="General">
                  <c:v>40.58</c:v>
                </c:pt>
                <c:pt idx="58" formatCode="General">
                  <c:v>40.56</c:v>
                </c:pt>
                <c:pt idx="59" formatCode="General">
                  <c:v>41.81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Razboiniki'!$E$21:$E$82</c:f>
              <c:numCache>
                <c:formatCode>0.00</c:formatCode>
                <c:ptCount val="62"/>
                <c:pt idx="0">
                  <c:v>41.05</c:v>
                </c:pt>
                <c:pt idx="1">
                  <c:v>40.770000000000003</c:v>
                </c:pt>
                <c:pt idx="2">
                  <c:v>40.85</c:v>
                </c:pt>
                <c:pt idx="3">
                  <c:v>40.83</c:v>
                </c:pt>
                <c:pt idx="4">
                  <c:v>41.07</c:v>
                </c:pt>
                <c:pt idx="5">
                  <c:v>40.700000000000003</c:v>
                </c:pt>
                <c:pt idx="6">
                  <c:v>40.56</c:v>
                </c:pt>
                <c:pt idx="7">
                  <c:v>40.479999999999997</c:v>
                </c:pt>
                <c:pt idx="8">
                  <c:v>40.56</c:v>
                </c:pt>
                <c:pt idx="9">
                  <c:v>41.14</c:v>
                </c:pt>
                <c:pt idx="10">
                  <c:v>40.549999999999997</c:v>
                </c:pt>
                <c:pt idx="11">
                  <c:v>40.39</c:v>
                </c:pt>
                <c:pt idx="12">
                  <c:v>40.520000000000003</c:v>
                </c:pt>
                <c:pt idx="13">
                  <c:v>40.450000000000003</c:v>
                </c:pt>
                <c:pt idx="14">
                  <c:v>40.86</c:v>
                </c:pt>
                <c:pt idx="15">
                  <c:v>40.83</c:v>
                </c:pt>
                <c:pt idx="16">
                  <c:v>40.92</c:v>
                </c:pt>
                <c:pt idx="17">
                  <c:v>40.67</c:v>
                </c:pt>
                <c:pt idx="18">
                  <c:v>40.67</c:v>
                </c:pt>
                <c:pt idx="19">
                  <c:v>40.74</c:v>
                </c:pt>
                <c:pt idx="20">
                  <c:v>40.6</c:v>
                </c:pt>
                <c:pt idx="21">
                  <c:v>40.619999999999997</c:v>
                </c:pt>
                <c:pt idx="22">
                  <c:v>40.6</c:v>
                </c:pt>
                <c:pt idx="23">
                  <c:v>40.79</c:v>
                </c:pt>
                <c:pt idx="24">
                  <c:v>40.770000000000003</c:v>
                </c:pt>
                <c:pt idx="25">
                  <c:v>40.61</c:v>
                </c:pt>
                <c:pt idx="26">
                  <c:v>40.79</c:v>
                </c:pt>
                <c:pt idx="27">
                  <c:v>40.51</c:v>
                </c:pt>
                <c:pt idx="28">
                  <c:v>40.54</c:v>
                </c:pt>
                <c:pt idx="29">
                  <c:v>40.53</c:v>
                </c:pt>
                <c:pt idx="30">
                  <c:v>40.71</c:v>
                </c:pt>
                <c:pt idx="31">
                  <c:v>40.770000000000003</c:v>
                </c:pt>
                <c:pt idx="32">
                  <c:v>40.71</c:v>
                </c:pt>
                <c:pt idx="33">
                  <c:v>40.65</c:v>
                </c:pt>
                <c:pt idx="34">
                  <c:v>40.86</c:v>
                </c:pt>
                <c:pt idx="35">
                  <c:v>40.58</c:v>
                </c:pt>
                <c:pt idx="36">
                  <c:v>40.67</c:v>
                </c:pt>
                <c:pt idx="37">
                  <c:v>40.869999999999997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Razboiniki'!$F$21:$F$82</c:f>
              <c:numCache>
                <c:formatCode>0.00</c:formatCode>
                <c:ptCount val="62"/>
                <c:pt idx="0">
                  <c:v>41.76</c:v>
                </c:pt>
                <c:pt idx="1">
                  <c:v>40.74</c:v>
                </c:pt>
                <c:pt idx="2">
                  <c:v>41.4</c:v>
                </c:pt>
                <c:pt idx="3">
                  <c:v>40.68</c:v>
                </c:pt>
                <c:pt idx="4">
                  <c:v>40.71</c:v>
                </c:pt>
                <c:pt idx="5">
                  <c:v>40.700000000000003</c:v>
                </c:pt>
                <c:pt idx="6">
                  <c:v>41.1</c:v>
                </c:pt>
                <c:pt idx="7">
                  <c:v>40.770000000000003</c:v>
                </c:pt>
                <c:pt idx="8">
                  <c:v>40.520000000000003</c:v>
                </c:pt>
                <c:pt idx="9">
                  <c:v>40.840000000000003</c:v>
                </c:pt>
                <c:pt idx="10">
                  <c:v>40.57</c:v>
                </c:pt>
                <c:pt idx="11">
                  <c:v>40.590000000000003</c:v>
                </c:pt>
                <c:pt idx="12">
                  <c:v>40.700000000000003</c:v>
                </c:pt>
                <c:pt idx="13">
                  <c:v>40.619999999999997</c:v>
                </c:pt>
                <c:pt idx="14">
                  <c:v>40.61</c:v>
                </c:pt>
                <c:pt idx="15">
                  <c:v>40.57</c:v>
                </c:pt>
                <c:pt idx="16">
                  <c:v>40.869999999999997</c:v>
                </c:pt>
                <c:pt idx="17">
                  <c:v>40.85</c:v>
                </c:pt>
                <c:pt idx="18">
                  <c:v>40.69</c:v>
                </c:pt>
                <c:pt idx="19">
                  <c:v>40.619999999999997</c:v>
                </c:pt>
                <c:pt idx="20">
                  <c:v>40.799999999999997</c:v>
                </c:pt>
                <c:pt idx="21">
                  <c:v>40.69</c:v>
                </c:pt>
                <c:pt idx="22">
                  <c:v>40.67</c:v>
                </c:pt>
                <c:pt idx="23">
                  <c:v>40.520000000000003</c:v>
                </c:pt>
                <c:pt idx="24">
                  <c:v>40.58</c:v>
                </c:pt>
                <c:pt idx="25">
                  <c:v>40.74</c:v>
                </c:pt>
                <c:pt idx="26">
                  <c:v>40.729999999999997</c:v>
                </c:pt>
                <c:pt idx="27">
                  <c:v>40.81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Razboiniki'!$G$21:$G$82</c:f>
              <c:numCache>
                <c:formatCode>0.00</c:formatCode>
                <c:ptCount val="62"/>
                <c:pt idx="0">
                  <c:v>40.909999999999997</c:v>
                </c:pt>
                <c:pt idx="1">
                  <c:v>40.770000000000003</c:v>
                </c:pt>
                <c:pt idx="2">
                  <c:v>40.369999999999997</c:v>
                </c:pt>
                <c:pt idx="3">
                  <c:v>40.56</c:v>
                </c:pt>
                <c:pt idx="4">
                  <c:v>40.450000000000003</c:v>
                </c:pt>
                <c:pt idx="5">
                  <c:v>40.32</c:v>
                </c:pt>
                <c:pt idx="6">
                  <c:v>40.39</c:v>
                </c:pt>
                <c:pt idx="7">
                  <c:v>40.56</c:v>
                </c:pt>
                <c:pt idx="8">
                  <c:v>40.090000000000003</c:v>
                </c:pt>
                <c:pt idx="9">
                  <c:v>40.19</c:v>
                </c:pt>
                <c:pt idx="10">
                  <c:v>40.29</c:v>
                </c:pt>
                <c:pt idx="11">
                  <c:v>40.22</c:v>
                </c:pt>
                <c:pt idx="12">
                  <c:v>40.46</c:v>
                </c:pt>
                <c:pt idx="13">
                  <c:v>40.299999999999997</c:v>
                </c:pt>
                <c:pt idx="14">
                  <c:v>40.4</c:v>
                </c:pt>
                <c:pt idx="15">
                  <c:v>40.29</c:v>
                </c:pt>
                <c:pt idx="16">
                  <c:v>40.159999999999997</c:v>
                </c:pt>
                <c:pt idx="17">
                  <c:v>40.090000000000003</c:v>
                </c:pt>
                <c:pt idx="18">
                  <c:v>40.42</c:v>
                </c:pt>
                <c:pt idx="19">
                  <c:v>41.27</c:v>
                </c:pt>
                <c:pt idx="20">
                  <c:v>40.29</c:v>
                </c:pt>
                <c:pt idx="21">
                  <c:v>40.229999999999997</c:v>
                </c:pt>
                <c:pt idx="22">
                  <c:v>40.29</c:v>
                </c:pt>
                <c:pt idx="23">
                  <c:v>40.5</c:v>
                </c:pt>
                <c:pt idx="24">
                  <c:v>40.36</c:v>
                </c:pt>
                <c:pt idx="25">
                  <c:v>40.21</c:v>
                </c:pt>
                <c:pt idx="26">
                  <c:v>41.22</c:v>
                </c:pt>
                <c:pt idx="27">
                  <c:v>40.53</c:v>
                </c:pt>
                <c:pt idx="28">
                  <c:v>40.08</c:v>
                </c:pt>
                <c:pt idx="29">
                  <c:v>40.090000000000003</c:v>
                </c:pt>
                <c:pt idx="30">
                  <c:v>41.51</c:v>
                </c:pt>
                <c:pt idx="31">
                  <c:v>40.21</c:v>
                </c:pt>
                <c:pt idx="32">
                  <c:v>40.119999999999997</c:v>
                </c:pt>
                <c:pt idx="33">
                  <c:v>40.04</c:v>
                </c:pt>
                <c:pt idx="34">
                  <c:v>40.04</c:v>
                </c:pt>
                <c:pt idx="35">
                  <c:v>40.200000000000003</c:v>
                </c:pt>
                <c:pt idx="36">
                  <c:v>40.19</c:v>
                </c:pt>
                <c:pt idx="37">
                  <c:v>40.18</c:v>
                </c:pt>
                <c:pt idx="38">
                  <c:v>40.17</c:v>
                </c:pt>
                <c:pt idx="39">
                  <c:v>40.18</c:v>
                </c:pt>
                <c:pt idx="40">
                  <c:v>40.1</c:v>
                </c:pt>
                <c:pt idx="41">
                  <c:v>40.159999999999997</c:v>
                </c:pt>
                <c:pt idx="42">
                  <c:v>40.11</c:v>
                </c:pt>
                <c:pt idx="43">
                  <c:v>40.25</c:v>
                </c:pt>
                <c:pt idx="44">
                  <c:v>40.53</c:v>
                </c:pt>
              </c:numCache>
            </c:numRef>
          </c:val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Razboiniki'!$H$21:$H$82</c:f>
              <c:numCache>
                <c:formatCode>0.00</c:formatCode>
                <c:ptCount val="62"/>
                <c:pt idx="0">
                  <c:v>40.75</c:v>
                </c:pt>
                <c:pt idx="1">
                  <c:v>40.68</c:v>
                </c:pt>
                <c:pt idx="2">
                  <c:v>40.68</c:v>
                </c:pt>
                <c:pt idx="3">
                  <c:v>40.590000000000003</c:v>
                </c:pt>
                <c:pt idx="4">
                  <c:v>40.479999999999997</c:v>
                </c:pt>
                <c:pt idx="5">
                  <c:v>40.729999999999997</c:v>
                </c:pt>
                <c:pt idx="6">
                  <c:v>41.12</c:v>
                </c:pt>
                <c:pt idx="7">
                  <c:v>40.46</c:v>
                </c:pt>
                <c:pt idx="8">
                  <c:v>40.340000000000003</c:v>
                </c:pt>
                <c:pt idx="9">
                  <c:v>40.61</c:v>
                </c:pt>
                <c:pt idx="10">
                  <c:v>40.69</c:v>
                </c:pt>
                <c:pt idx="11">
                  <c:v>41.2</c:v>
                </c:pt>
                <c:pt idx="12">
                  <c:v>40.369999999999997</c:v>
                </c:pt>
                <c:pt idx="13">
                  <c:v>40.35</c:v>
                </c:pt>
                <c:pt idx="14">
                  <c:v>41.14</c:v>
                </c:pt>
                <c:pt idx="15">
                  <c:v>40.6</c:v>
                </c:pt>
                <c:pt idx="16">
                  <c:v>40.53</c:v>
                </c:pt>
                <c:pt idx="17">
                  <c:v>40.69</c:v>
                </c:pt>
                <c:pt idx="18">
                  <c:v>40.54</c:v>
                </c:pt>
                <c:pt idx="19">
                  <c:v>40.58</c:v>
                </c:pt>
                <c:pt idx="20">
                  <c:v>40.450000000000003</c:v>
                </c:pt>
                <c:pt idx="21">
                  <c:v>40.520000000000003</c:v>
                </c:pt>
                <c:pt idx="22">
                  <c:v>40.450000000000003</c:v>
                </c:pt>
                <c:pt idx="23">
                  <c:v>40.520000000000003</c:v>
                </c:pt>
                <c:pt idx="24">
                  <c:v>40.57</c:v>
                </c:pt>
                <c:pt idx="25">
                  <c:v>40.58</c:v>
                </c:pt>
                <c:pt idx="26">
                  <c:v>41.04</c:v>
                </c:pt>
              </c:numCache>
            </c:numRef>
          </c:val>
        </c:ser>
        <c:ser>
          <c:idx val="6"/>
          <c:order val="6"/>
          <c:tx>
            <c:strRef>
              <c:f>'Kozak i Razboiniki'!$I$20</c:f>
              <c:strCache>
                <c:ptCount val="1"/>
                <c:pt idx="0">
                  <c:v>Ткаченко Кирилл</c:v>
                </c:pt>
              </c:strCache>
            </c:strRef>
          </c:tx>
          <c:marker>
            <c:symbol val="none"/>
          </c:marker>
          <c:cat>
            <c:numRef>
              <c:f>'Kozak i Razboiniki'!$B$21:$B$82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Razboiniki'!$I$21:$I$82</c:f>
              <c:numCache>
                <c:formatCode>General</c:formatCode>
                <c:ptCount val="62"/>
                <c:pt idx="0">
                  <c:v>41.84</c:v>
                </c:pt>
                <c:pt idx="1">
                  <c:v>40.75</c:v>
                </c:pt>
                <c:pt idx="2">
                  <c:v>40.880000000000003</c:v>
                </c:pt>
                <c:pt idx="3">
                  <c:v>40.81</c:v>
                </c:pt>
                <c:pt idx="4">
                  <c:v>41.23</c:v>
                </c:pt>
                <c:pt idx="5">
                  <c:v>40.69</c:v>
                </c:pt>
                <c:pt idx="6">
                  <c:v>40.53</c:v>
                </c:pt>
                <c:pt idx="7">
                  <c:v>40.770000000000003</c:v>
                </c:pt>
                <c:pt idx="8">
                  <c:v>41.35</c:v>
                </c:pt>
                <c:pt idx="9">
                  <c:v>40.549999999999997</c:v>
                </c:pt>
                <c:pt idx="10">
                  <c:v>40.49</c:v>
                </c:pt>
                <c:pt idx="11">
                  <c:v>40.44</c:v>
                </c:pt>
                <c:pt idx="12">
                  <c:v>40.549999999999997</c:v>
                </c:pt>
                <c:pt idx="13">
                  <c:v>40.619999999999997</c:v>
                </c:pt>
                <c:pt idx="14">
                  <c:v>40.54</c:v>
                </c:pt>
                <c:pt idx="15">
                  <c:v>40.39</c:v>
                </c:pt>
                <c:pt idx="16">
                  <c:v>40.49</c:v>
                </c:pt>
                <c:pt idx="17">
                  <c:v>40.49</c:v>
                </c:pt>
                <c:pt idx="18">
                  <c:v>40.520000000000003</c:v>
                </c:pt>
                <c:pt idx="19">
                  <c:v>40.57</c:v>
                </c:pt>
                <c:pt idx="20">
                  <c:v>40.51</c:v>
                </c:pt>
                <c:pt idx="21">
                  <c:v>40.51</c:v>
                </c:pt>
                <c:pt idx="22">
                  <c:v>40.53</c:v>
                </c:pt>
                <c:pt idx="23">
                  <c:v>40.630000000000003</c:v>
                </c:pt>
                <c:pt idx="24">
                  <c:v>40.39</c:v>
                </c:pt>
                <c:pt idx="25">
                  <c:v>40.840000000000003</c:v>
                </c:pt>
                <c:pt idx="26">
                  <c:v>40.479999999999997</c:v>
                </c:pt>
                <c:pt idx="27">
                  <c:v>40.54</c:v>
                </c:pt>
                <c:pt idx="28">
                  <c:v>40.54</c:v>
                </c:pt>
                <c:pt idx="29">
                  <c:v>40.93</c:v>
                </c:pt>
                <c:pt idx="30">
                  <c:v>40.49</c:v>
                </c:pt>
                <c:pt idx="31">
                  <c:v>41.79</c:v>
                </c:pt>
                <c:pt idx="32">
                  <c:v>40.71</c:v>
                </c:pt>
                <c:pt idx="33">
                  <c:v>40.56</c:v>
                </c:pt>
                <c:pt idx="34">
                  <c:v>40.61</c:v>
                </c:pt>
                <c:pt idx="35">
                  <c:v>40.54</c:v>
                </c:pt>
                <c:pt idx="36">
                  <c:v>40.83</c:v>
                </c:pt>
                <c:pt idx="37">
                  <c:v>40.56</c:v>
                </c:pt>
                <c:pt idx="38">
                  <c:v>40.520000000000003</c:v>
                </c:pt>
                <c:pt idx="39">
                  <c:v>40.53</c:v>
                </c:pt>
                <c:pt idx="40">
                  <c:v>40.57</c:v>
                </c:pt>
                <c:pt idx="41">
                  <c:v>40.71</c:v>
                </c:pt>
                <c:pt idx="42">
                  <c:v>40.53</c:v>
                </c:pt>
                <c:pt idx="43">
                  <c:v>40.590000000000003</c:v>
                </c:pt>
                <c:pt idx="44">
                  <c:v>40.67</c:v>
                </c:pt>
                <c:pt idx="45">
                  <c:v>40.520000000000003</c:v>
                </c:pt>
                <c:pt idx="46">
                  <c:v>40.85</c:v>
                </c:pt>
                <c:pt idx="47">
                  <c:v>40.64</c:v>
                </c:pt>
                <c:pt idx="48">
                  <c:v>40.43</c:v>
                </c:pt>
                <c:pt idx="49">
                  <c:v>40.71</c:v>
                </c:pt>
                <c:pt idx="50">
                  <c:v>40.549999999999997</c:v>
                </c:pt>
                <c:pt idx="51">
                  <c:v>40.549999999999997</c:v>
                </c:pt>
                <c:pt idx="52">
                  <c:v>40.68</c:v>
                </c:pt>
                <c:pt idx="53">
                  <c:v>40.4</c:v>
                </c:pt>
                <c:pt idx="54">
                  <c:v>40.71</c:v>
                </c:pt>
                <c:pt idx="55">
                  <c:v>40.700000000000003</c:v>
                </c:pt>
                <c:pt idx="56">
                  <c:v>41.26</c:v>
                </c:pt>
                <c:pt idx="57">
                  <c:v>40.47</c:v>
                </c:pt>
                <c:pt idx="58">
                  <c:v>40.49</c:v>
                </c:pt>
                <c:pt idx="59">
                  <c:v>40.78</c:v>
                </c:pt>
                <c:pt idx="60">
                  <c:v>40.76</c:v>
                </c:pt>
                <c:pt idx="61">
                  <c:v>41.09</c:v>
                </c:pt>
              </c:numCache>
            </c:numRef>
          </c:val>
        </c:ser>
        <c:ser>
          <c:idx val="7"/>
          <c:order val="7"/>
          <c:tx>
            <c:strRef>
              <c:f>'Kozak i Razboiniki'!$J$20</c:f>
              <c:strCache>
                <c:ptCount val="1"/>
                <c:pt idx="0">
                  <c:v>Манило Денис</c:v>
                </c:pt>
              </c:strCache>
            </c:strRef>
          </c:tx>
          <c:marker>
            <c:symbol val="none"/>
          </c:marker>
          <c:cat>
            <c:numRef>
              <c:f>'Kozak i Razboiniki'!$B$21:$B$82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'Kozak i Razboiniki'!$J$21:$J$82</c:f>
              <c:numCache>
                <c:formatCode>General</c:formatCode>
                <c:ptCount val="62"/>
                <c:pt idx="0">
                  <c:v>40.5</c:v>
                </c:pt>
                <c:pt idx="1">
                  <c:v>40.409999999999997</c:v>
                </c:pt>
                <c:pt idx="2">
                  <c:v>40.24</c:v>
                </c:pt>
                <c:pt idx="3">
                  <c:v>40.26</c:v>
                </c:pt>
                <c:pt idx="4">
                  <c:v>40.28</c:v>
                </c:pt>
                <c:pt idx="5">
                  <c:v>40.18</c:v>
                </c:pt>
                <c:pt idx="6">
                  <c:v>40.17</c:v>
                </c:pt>
                <c:pt idx="7">
                  <c:v>40.229999999999997</c:v>
                </c:pt>
                <c:pt idx="8">
                  <c:v>40.14</c:v>
                </c:pt>
                <c:pt idx="9">
                  <c:v>40.29</c:v>
                </c:pt>
                <c:pt idx="10">
                  <c:v>40.1</c:v>
                </c:pt>
                <c:pt idx="11">
                  <c:v>40.01</c:v>
                </c:pt>
                <c:pt idx="12">
                  <c:v>40.15</c:v>
                </c:pt>
                <c:pt idx="13">
                  <c:v>40.020000000000003</c:v>
                </c:pt>
                <c:pt idx="14">
                  <c:v>40.020000000000003</c:v>
                </c:pt>
                <c:pt idx="15">
                  <c:v>40.19</c:v>
                </c:pt>
                <c:pt idx="16">
                  <c:v>40.35</c:v>
                </c:pt>
                <c:pt idx="17">
                  <c:v>40.700000000000003</c:v>
                </c:pt>
                <c:pt idx="18">
                  <c:v>40.5</c:v>
                </c:pt>
                <c:pt idx="19">
                  <c:v>40.54</c:v>
                </c:pt>
                <c:pt idx="20">
                  <c:v>40.49</c:v>
                </c:pt>
                <c:pt idx="21">
                  <c:v>40.46</c:v>
                </c:pt>
                <c:pt idx="22">
                  <c:v>40.31</c:v>
                </c:pt>
                <c:pt idx="23">
                  <c:v>40.01</c:v>
                </c:pt>
                <c:pt idx="24">
                  <c:v>40.119999999999997</c:v>
                </c:pt>
                <c:pt idx="25">
                  <c:v>40.090000000000003</c:v>
                </c:pt>
                <c:pt idx="26">
                  <c:v>40.04</c:v>
                </c:pt>
                <c:pt idx="27">
                  <c:v>39.97</c:v>
                </c:pt>
                <c:pt idx="28">
                  <c:v>40.15</c:v>
                </c:pt>
                <c:pt idx="29">
                  <c:v>39.93</c:v>
                </c:pt>
                <c:pt idx="30">
                  <c:v>39.979999999999997</c:v>
                </c:pt>
                <c:pt idx="31">
                  <c:v>40.72</c:v>
                </c:pt>
                <c:pt idx="32">
                  <c:v>41.54</c:v>
                </c:pt>
                <c:pt idx="33">
                  <c:v>40.15</c:v>
                </c:pt>
                <c:pt idx="34">
                  <c:v>40.18</c:v>
                </c:pt>
                <c:pt idx="35">
                  <c:v>40.17</c:v>
                </c:pt>
                <c:pt idx="36">
                  <c:v>39.979999999999997</c:v>
                </c:pt>
                <c:pt idx="37">
                  <c:v>40.159999999999997</c:v>
                </c:pt>
                <c:pt idx="38">
                  <c:v>40.01</c:v>
                </c:pt>
                <c:pt idx="39">
                  <c:v>40.08</c:v>
                </c:pt>
                <c:pt idx="40">
                  <c:v>40.06</c:v>
                </c:pt>
                <c:pt idx="41">
                  <c:v>40.03</c:v>
                </c:pt>
                <c:pt idx="42">
                  <c:v>40.15</c:v>
                </c:pt>
                <c:pt idx="43">
                  <c:v>40.32</c:v>
                </c:pt>
                <c:pt idx="44">
                  <c:v>40.130000000000003</c:v>
                </c:pt>
              </c:numCache>
            </c:numRef>
          </c:val>
        </c:ser>
        <c:marker val="1"/>
        <c:axId val="195188608"/>
        <c:axId val="195190144"/>
      </c:lineChart>
      <c:catAx>
        <c:axId val="195188608"/>
        <c:scaling>
          <c:orientation val="minMax"/>
        </c:scaling>
        <c:axPos val="b"/>
        <c:numFmt formatCode="General" sourceLinked="1"/>
        <c:majorTickMark val="none"/>
        <c:tickLblPos val="nextTo"/>
        <c:crossAx val="195190144"/>
        <c:crosses val="autoZero"/>
        <c:auto val="1"/>
        <c:lblAlgn val="ctr"/>
        <c:lblOffset val="100"/>
      </c:catAx>
      <c:valAx>
        <c:axId val="195190144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9518860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7"/>
          <c:y val="1.7743976179560302E-2"/>
        </c:manualLayout>
      </c:layout>
    </c:title>
    <c:plotArea>
      <c:layout>
        <c:manualLayout>
          <c:layoutTarget val="inner"/>
          <c:xMode val="edge"/>
          <c:yMode val="edge"/>
          <c:x val="5.5299763830099304E-2"/>
          <c:y val="0.10401783847815486"/>
          <c:w val="0.9305704994968117"/>
          <c:h val="0.76721808004088032"/>
        </c:manualLayout>
      </c:layout>
      <c:lineChart>
        <c:grouping val="standard"/>
        <c:ser>
          <c:idx val="0"/>
          <c:order val="0"/>
          <c:tx>
            <c:strRef>
              <c:f>'Fossa RT'!$C$20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'Fossa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'Fossa RT'!$C$21:$C$84</c:f>
              <c:numCache>
                <c:formatCode>0.00</c:formatCode>
                <c:ptCount val="64"/>
                <c:pt idx="0">
                  <c:v>44.15</c:v>
                </c:pt>
                <c:pt idx="1">
                  <c:v>41.3</c:v>
                </c:pt>
                <c:pt idx="2">
                  <c:v>41.99</c:v>
                </c:pt>
                <c:pt idx="3">
                  <c:v>41.42</c:v>
                </c:pt>
                <c:pt idx="4">
                  <c:v>41.21</c:v>
                </c:pt>
                <c:pt idx="5">
                  <c:v>41.13</c:v>
                </c:pt>
                <c:pt idx="6">
                  <c:v>40.74</c:v>
                </c:pt>
                <c:pt idx="7">
                  <c:v>40.880000000000003</c:v>
                </c:pt>
                <c:pt idx="8">
                  <c:v>40.93</c:v>
                </c:pt>
                <c:pt idx="9">
                  <c:v>41.02</c:v>
                </c:pt>
                <c:pt idx="10">
                  <c:v>41.03</c:v>
                </c:pt>
                <c:pt idx="11">
                  <c:v>41.16</c:v>
                </c:pt>
                <c:pt idx="12">
                  <c:v>41.08</c:v>
                </c:pt>
                <c:pt idx="13">
                  <c:v>40.97</c:v>
                </c:pt>
                <c:pt idx="14">
                  <c:v>40.98</c:v>
                </c:pt>
                <c:pt idx="15">
                  <c:v>41.39</c:v>
                </c:pt>
                <c:pt idx="16">
                  <c:v>41.19</c:v>
                </c:pt>
                <c:pt idx="17">
                  <c:v>41.1</c:v>
                </c:pt>
                <c:pt idx="18">
                  <c:v>41.17</c:v>
                </c:pt>
                <c:pt idx="19">
                  <c:v>41.04</c:v>
                </c:pt>
                <c:pt idx="20">
                  <c:v>41.06</c:v>
                </c:pt>
                <c:pt idx="21">
                  <c:v>41.27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'Fossa RT'!$D$20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'Fossa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'Fossa RT'!$D$21:$D$84</c:f>
              <c:numCache>
                <c:formatCode>0.00</c:formatCode>
                <c:ptCount val="64"/>
                <c:pt idx="0">
                  <c:v>41.77</c:v>
                </c:pt>
                <c:pt idx="1">
                  <c:v>41.33</c:v>
                </c:pt>
                <c:pt idx="2">
                  <c:v>41.12</c:v>
                </c:pt>
                <c:pt idx="3">
                  <c:v>41.59</c:v>
                </c:pt>
                <c:pt idx="4">
                  <c:v>41.26</c:v>
                </c:pt>
                <c:pt idx="5">
                  <c:v>42.18</c:v>
                </c:pt>
                <c:pt idx="6">
                  <c:v>40.92</c:v>
                </c:pt>
                <c:pt idx="7">
                  <c:v>41.28</c:v>
                </c:pt>
                <c:pt idx="8">
                  <c:v>41.19</c:v>
                </c:pt>
                <c:pt idx="9">
                  <c:v>41.3</c:v>
                </c:pt>
                <c:pt idx="10">
                  <c:v>41.67</c:v>
                </c:pt>
                <c:pt idx="11">
                  <c:v>41.21</c:v>
                </c:pt>
                <c:pt idx="12">
                  <c:v>41.5</c:v>
                </c:pt>
                <c:pt idx="13">
                  <c:v>41.14</c:v>
                </c:pt>
                <c:pt idx="14">
                  <c:v>41.15</c:v>
                </c:pt>
                <c:pt idx="15">
                  <c:v>41.26</c:v>
                </c:pt>
                <c:pt idx="16">
                  <c:v>41.95</c:v>
                </c:pt>
                <c:pt idx="17">
                  <c:v>41.15</c:v>
                </c:pt>
                <c:pt idx="18">
                  <c:v>41.2</c:v>
                </c:pt>
                <c:pt idx="19">
                  <c:v>41.19</c:v>
                </c:pt>
                <c:pt idx="20">
                  <c:v>41.35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'Fossa RT'!$E$20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'Fossa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'Fossa RT'!$E$21:$E$84</c:f>
              <c:numCache>
                <c:formatCode>0.00</c:formatCode>
                <c:ptCount val="64"/>
                <c:pt idx="0">
                  <c:v>40.619999999999997</c:v>
                </c:pt>
                <c:pt idx="1">
                  <c:v>40.57</c:v>
                </c:pt>
                <c:pt idx="2">
                  <c:v>40.340000000000003</c:v>
                </c:pt>
                <c:pt idx="3">
                  <c:v>40.43</c:v>
                </c:pt>
                <c:pt idx="4">
                  <c:v>40.35</c:v>
                </c:pt>
                <c:pt idx="5">
                  <c:v>40.18</c:v>
                </c:pt>
                <c:pt idx="6">
                  <c:v>40.5</c:v>
                </c:pt>
                <c:pt idx="7">
                  <c:v>40.03</c:v>
                </c:pt>
                <c:pt idx="8">
                  <c:v>40.090000000000003</c:v>
                </c:pt>
                <c:pt idx="9">
                  <c:v>40.200000000000003</c:v>
                </c:pt>
                <c:pt idx="10">
                  <c:v>40.11</c:v>
                </c:pt>
                <c:pt idx="11">
                  <c:v>40.14</c:v>
                </c:pt>
                <c:pt idx="12">
                  <c:v>40.03</c:v>
                </c:pt>
                <c:pt idx="13">
                  <c:v>40.520000000000003</c:v>
                </c:pt>
                <c:pt idx="14">
                  <c:v>40.01</c:v>
                </c:pt>
                <c:pt idx="15">
                  <c:v>39.979999999999997</c:v>
                </c:pt>
                <c:pt idx="16">
                  <c:v>40.11</c:v>
                </c:pt>
                <c:pt idx="17">
                  <c:v>39.99</c:v>
                </c:pt>
                <c:pt idx="18">
                  <c:v>40.25</c:v>
                </c:pt>
                <c:pt idx="19">
                  <c:v>40.21</c:v>
                </c:pt>
                <c:pt idx="20">
                  <c:v>40.25</c:v>
                </c:pt>
                <c:pt idx="21">
                  <c:v>40.340000000000003</c:v>
                </c:pt>
                <c:pt idx="22">
                  <c:v>40.200000000000003</c:v>
                </c:pt>
                <c:pt idx="23">
                  <c:v>40.090000000000003</c:v>
                </c:pt>
                <c:pt idx="24">
                  <c:v>40.159999999999997</c:v>
                </c:pt>
                <c:pt idx="25">
                  <c:v>40.28</c:v>
                </c:pt>
                <c:pt idx="26">
                  <c:v>40.130000000000003</c:v>
                </c:pt>
                <c:pt idx="27">
                  <c:v>40.24</c:v>
                </c:pt>
                <c:pt idx="28">
                  <c:v>40.17</c:v>
                </c:pt>
                <c:pt idx="29">
                  <c:v>40.19</c:v>
                </c:pt>
                <c:pt idx="30">
                  <c:v>40.17</c:v>
                </c:pt>
                <c:pt idx="31">
                  <c:v>40.22</c:v>
                </c:pt>
                <c:pt idx="32">
                  <c:v>40.049999999999997</c:v>
                </c:pt>
                <c:pt idx="33">
                  <c:v>40.130000000000003</c:v>
                </c:pt>
                <c:pt idx="34">
                  <c:v>40.36</c:v>
                </c:pt>
                <c:pt idx="35">
                  <c:v>40.07</c:v>
                </c:pt>
                <c:pt idx="36">
                  <c:v>40.11</c:v>
                </c:pt>
                <c:pt idx="37">
                  <c:v>40.1</c:v>
                </c:pt>
                <c:pt idx="38">
                  <c:v>40.1</c:v>
                </c:pt>
                <c:pt idx="39">
                  <c:v>40.29</c:v>
                </c:pt>
                <c:pt idx="40">
                  <c:v>40.29</c:v>
                </c:pt>
                <c:pt idx="41">
                  <c:v>40.15</c:v>
                </c:pt>
                <c:pt idx="42">
                  <c:v>40.14</c:v>
                </c:pt>
                <c:pt idx="43">
                  <c:v>40.24</c:v>
                </c:pt>
                <c:pt idx="44">
                  <c:v>40.35</c:v>
                </c:pt>
                <c:pt idx="45">
                  <c:v>40.11</c:v>
                </c:pt>
                <c:pt idx="46">
                  <c:v>40.33</c:v>
                </c:pt>
                <c:pt idx="47">
                  <c:v>40.29</c:v>
                </c:pt>
                <c:pt idx="48">
                  <c:v>40.26</c:v>
                </c:pt>
                <c:pt idx="49">
                  <c:v>40.36</c:v>
                </c:pt>
                <c:pt idx="50">
                  <c:v>40.119999999999997</c:v>
                </c:pt>
                <c:pt idx="51">
                  <c:v>40.229999999999997</c:v>
                </c:pt>
                <c:pt idx="52">
                  <c:v>40.15</c:v>
                </c:pt>
                <c:pt idx="53">
                  <c:v>40.08</c:v>
                </c:pt>
                <c:pt idx="54">
                  <c:v>40.07</c:v>
                </c:pt>
                <c:pt idx="55">
                  <c:v>40.090000000000003</c:v>
                </c:pt>
                <c:pt idx="56">
                  <c:v>40.14</c:v>
                </c:pt>
                <c:pt idx="57" formatCode="General">
                  <c:v>40.25</c:v>
                </c:pt>
                <c:pt idx="58" formatCode="General">
                  <c:v>39.979999999999997</c:v>
                </c:pt>
                <c:pt idx="59" formatCode="General">
                  <c:v>40.659999999999997</c:v>
                </c:pt>
                <c:pt idx="60" formatCode="General">
                  <c:v>40.53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'Fossa RT'!$F$20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'Fossa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'Fossa RT'!$F$21:$F$84</c:f>
              <c:numCache>
                <c:formatCode>0.00</c:formatCode>
                <c:ptCount val="64"/>
                <c:pt idx="0">
                  <c:v>40.729999999999997</c:v>
                </c:pt>
                <c:pt idx="1">
                  <c:v>40.6</c:v>
                </c:pt>
                <c:pt idx="2">
                  <c:v>40.729999999999997</c:v>
                </c:pt>
                <c:pt idx="3">
                  <c:v>40.58</c:v>
                </c:pt>
                <c:pt idx="4">
                  <c:v>41.25</c:v>
                </c:pt>
                <c:pt idx="5">
                  <c:v>40.520000000000003</c:v>
                </c:pt>
                <c:pt idx="6">
                  <c:v>40.54</c:v>
                </c:pt>
                <c:pt idx="7">
                  <c:v>40.5</c:v>
                </c:pt>
                <c:pt idx="8">
                  <c:v>40.53</c:v>
                </c:pt>
                <c:pt idx="9">
                  <c:v>40.53</c:v>
                </c:pt>
                <c:pt idx="10">
                  <c:v>40.340000000000003</c:v>
                </c:pt>
                <c:pt idx="11">
                  <c:v>40.36</c:v>
                </c:pt>
                <c:pt idx="12">
                  <c:v>40.42</c:v>
                </c:pt>
                <c:pt idx="13">
                  <c:v>40.47</c:v>
                </c:pt>
                <c:pt idx="14">
                  <c:v>40.28</c:v>
                </c:pt>
                <c:pt idx="15">
                  <c:v>40.36</c:v>
                </c:pt>
                <c:pt idx="16">
                  <c:v>40.31</c:v>
                </c:pt>
                <c:pt idx="17">
                  <c:v>40.200000000000003</c:v>
                </c:pt>
                <c:pt idx="18">
                  <c:v>40.479999999999997</c:v>
                </c:pt>
                <c:pt idx="19">
                  <c:v>40.53</c:v>
                </c:pt>
                <c:pt idx="20">
                  <c:v>40.32</c:v>
                </c:pt>
                <c:pt idx="21">
                  <c:v>40.35</c:v>
                </c:pt>
                <c:pt idx="22">
                  <c:v>40.270000000000003</c:v>
                </c:pt>
                <c:pt idx="23">
                  <c:v>40.340000000000003</c:v>
                </c:pt>
                <c:pt idx="24">
                  <c:v>40.36</c:v>
                </c:pt>
                <c:pt idx="25">
                  <c:v>40.270000000000003</c:v>
                </c:pt>
                <c:pt idx="26">
                  <c:v>40.36</c:v>
                </c:pt>
                <c:pt idx="27">
                  <c:v>40.25</c:v>
                </c:pt>
                <c:pt idx="28">
                  <c:v>40.28</c:v>
                </c:pt>
                <c:pt idx="29">
                  <c:v>41.42</c:v>
                </c:pt>
                <c:pt idx="30">
                  <c:v>40.409999999999997</c:v>
                </c:pt>
                <c:pt idx="31">
                  <c:v>40.369999999999997</c:v>
                </c:pt>
                <c:pt idx="32">
                  <c:v>40.200000000000003</c:v>
                </c:pt>
                <c:pt idx="33">
                  <c:v>40.25</c:v>
                </c:pt>
                <c:pt idx="34">
                  <c:v>40.369999999999997</c:v>
                </c:pt>
                <c:pt idx="35">
                  <c:v>40.28</c:v>
                </c:pt>
                <c:pt idx="36">
                  <c:v>40.29</c:v>
                </c:pt>
                <c:pt idx="37">
                  <c:v>40.25</c:v>
                </c:pt>
                <c:pt idx="38">
                  <c:v>40.24</c:v>
                </c:pt>
                <c:pt idx="39">
                  <c:v>40.549999999999997</c:v>
                </c:pt>
                <c:pt idx="40">
                  <c:v>40.32</c:v>
                </c:pt>
                <c:pt idx="41">
                  <c:v>40.36</c:v>
                </c:pt>
                <c:pt idx="42">
                  <c:v>40.619999999999997</c:v>
                </c:pt>
                <c:pt idx="43">
                  <c:v>40.590000000000003</c:v>
                </c:pt>
                <c:pt idx="44">
                  <c:v>40.33</c:v>
                </c:pt>
                <c:pt idx="45">
                  <c:v>40.29</c:v>
                </c:pt>
                <c:pt idx="46">
                  <c:v>40.049999999999997</c:v>
                </c:pt>
                <c:pt idx="47">
                  <c:v>40.11</c:v>
                </c:pt>
                <c:pt idx="48">
                  <c:v>41.38</c:v>
                </c:pt>
                <c:pt idx="49">
                  <c:v>40.43</c:v>
                </c:pt>
                <c:pt idx="50">
                  <c:v>40.39</c:v>
                </c:pt>
                <c:pt idx="51">
                  <c:v>40.51</c:v>
                </c:pt>
                <c:pt idx="52">
                  <c:v>40.42</c:v>
                </c:pt>
                <c:pt idx="53">
                  <c:v>40.369999999999997</c:v>
                </c:pt>
                <c:pt idx="54">
                  <c:v>40.51</c:v>
                </c:pt>
                <c:pt idx="55">
                  <c:v>40.380000000000003</c:v>
                </c:pt>
                <c:pt idx="56">
                  <c:v>41.03</c:v>
                </c:pt>
                <c:pt idx="57" formatCode="General">
                  <c:v>40.200000000000003</c:v>
                </c:pt>
                <c:pt idx="58" formatCode="General">
                  <c:v>40</c:v>
                </c:pt>
                <c:pt idx="59" formatCode="General">
                  <c:v>40.14</c:v>
                </c:pt>
                <c:pt idx="60" formatCode="General">
                  <c:v>40.270000000000003</c:v>
                </c:pt>
                <c:pt idx="61" formatCode="General">
                  <c:v>40.57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'Fossa RT'!$G$20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'Fossa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'Fossa RT'!$G$21:$G$84</c:f>
              <c:numCache>
                <c:formatCode>0.00</c:formatCode>
                <c:ptCount val="64"/>
                <c:pt idx="0">
                  <c:v>41.66</c:v>
                </c:pt>
                <c:pt idx="1">
                  <c:v>40.869999999999997</c:v>
                </c:pt>
                <c:pt idx="2">
                  <c:v>40.950000000000003</c:v>
                </c:pt>
                <c:pt idx="3">
                  <c:v>42.38</c:v>
                </c:pt>
                <c:pt idx="4">
                  <c:v>41.86</c:v>
                </c:pt>
                <c:pt idx="5">
                  <c:v>40.89</c:v>
                </c:pt>
                <c:pt idx="6">
                  <c:v>40.14</c:v>
                </c:pt>
                <c:pt idx="7">
                  <c:v>41.13</c:v>
                </c:pt>
                <c:pt idx="8">
                  <c:v>40.21</c:v>
                </c:pt>
                <c:pt idx="9">
                  <c:v>40.15</c:v>
                </c:pt>
                <c:pt idx="10">
                  <c:v>40.1</c:v>
                </c:pt>
                <c:pt idx="11">
                  <c:v>40.99</c:v>
                </c:pt>
                <c:pt idx="12">
                  <c:v>40.18</c:v>
                </c:pt>
                <c:pt idx="13">
                  <c:v>40.119999999999997</c:v>
                </c:pt>
                <c:pt idx="14">
                  <c:v>41.41</c:v>
                </c:pt>
                <c:pt idx="15">
                  <c:v>40.83</c:v>
                </c:pt>
                <c:pt idx="16">
                  <c:v>40.07</c:v>
                </c:pt>
                <c:pt idx="17">
                  <c:v>40.18</c:v>
                </c:pt>
                <c:pt idx="18">
                  <c:v>41.27</c:v>
                </c:pt>
                <c:pt idx="19">
                  <c:v>40.299999999999997</c:v>
                </c:pt>
                <c:pt idx="20">
                  <c:v>40.03</c:v>
                </c:pt>
                <c:pt idx="21">
                  <c:v>40.049999999999997</c:v>
                </c:pt>
                <c:pt idx="22">
                  <c:v>40.06</c:v>
                </c:pt>
                <c:pt idx="23">
                  <c:v>40.130000000000003</c:v>
                </c:pt>
                <c:pt idx="24">
                  <c:v>40.07</c:v>
                </c:pt>
                <c:pt idx="25">
                  <c:v>40.14</c:v>
                </c:pt>
                <c:pt idx="26">
                  <c:v>40.020000000000003</c:v>
                </c:pt>
                <c:pt idx="27">
                  <c:v>40.14</c:v>
                </c:pt>
                <c:pt idx="28">
                  <c:v>40.11</c:v>
                </c:pt>
                <c:pt idx="29">
                  <c:v>40.22</c:v>
                </c:pt>
                <c:pt idx="30">
                  <c:v>40.1</c:v>
                </c:pt>
                <c:pt idx="31">
                  <c:v>39.99</c:v>
                </c:pt>
                <c:pt idx="32">
                  <c:v>40.159999999999997</c:v>
                </c:pt>
                <c:pt idx="33">
                  <c:v>40.03</c:v>
                </c:pt>
                <c:pt idx="34">
                  <c:v>39.979999999999997</c:v>
                </c:pt>
                <c:pt idx="35">
                  <c:v>40.11</c:v>
                </c:pt>
                <c:pt idx="36">
                  <c:v>40</c:v>
                </c:pt>
                <c:pt idx="37">
                  <c:v>40.1</c:v>
                </c:pt>
                <c:pt idx="38">
                  <c:v>40.130000000000003</c:v>
                </c:pt>
                <c:pt idx="39">
                  <c:v>39.9</c:v>
                </c:pt>
                <c:pt idx="40">
                  <c:v>40.26</c:v>
                </c:pt>
                <c:pt idx="41">
                  <c:v>40.04</c:v>
                </c:pt>
                <c:pt idx="42">
                  <c:v>40.36</c:v>
                </c:pt>
                <c:pt idx="43">
                  <c:v>40.520000000000003</c:v>
                </c:pt>
                <c:pt idx="44">
                  <c:v>39.99</c:v>
                </c:pt>
                <c:pt idx="45">
                  <c:v>40.159999999999997</c:v>
                </c:pt>
                <c:pt idx="46">
                  <c:v>40.07</c:v>
                </c:pt>
                <c:pt idx="47">
                  <c:v>41.11</c:v>
                </c:pt>
                <c:pt idx="48">
                  <c:v>40.01</c:v>
                </c:pt>
                <c:pt idx="49">
                  <c:v>40.21</c:v>
                </c:pt>
                <c:pt idx="50">
                  <c:v>40.1</c:v>
                </c:pt>
                <c:pt idx="51">
                  <c:v>40.15</c:v>
                </c:pt>
                <c:pt idx="52">
                  <c:v>40.119999999999997</c:v>
                </c:pt>
                <c:pt idx="53">
                  <c:v>40.130000000000003</c:v>
                </c:pt>
                <c:pt idx="54">
                  <c:v>40.159999999999997</c:v>
                </c:pt>
                <c:pt idx="55">
                  <c:v>40.19</c:v>
                </c:pt>
                <c:pt idx="56">
                  <c:v>39.94</c:v>
                </c:pt>
                <c:pt idx="57" formatCode="General">
                  <c:v>39.869999999999997</c:v>
                </c:pt>
                <c:pt idx="58" formatCode="General">
                  <c:v>39.950000000000003</c:v>
                </c:pt>
                <c:pt idx="59" formatCode="General">
                  <c:v>39.97</c:v>
                </c:pt>
                <c:pt idx="60" formatCode="General">
                  <c:v>40.04</c:v>
                </c:pt>
                <c:pt idx="61" formatCode="General">
                  <c:v>40.130000000000003</c:v>
                </c:pt>
                <c:pt idx="62" formatCode="General">
                  <c:v>40.08</c:v>
                </c:pt>
                <c:pt idx="63" formatCode="General">
                  <c:v>40.22</c:v>
                </c:pt>
              </c:numCache>
            </c:numRef>
          </c:val>
        </c:ser>
        <c:ser>
          <c:idx val="5"/>
          <c:order val="5"/>
          <c:tx>
            <c:strRef>
              <c:f>'Fossa RT'!$H$20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'Fossa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'Fossa RT'!$H$21:$H$84</c:f>
              <c:numCache>
                <c:formatCode>0.00</c:formatCode>
                <c:ptCount val="64"/>
                <c:pt idx="0">
                  <c:v>40.86</c:v>
                </c:pt>
                <c:pt idx="1">
                  <c:v>40.65</c:v>
                </c:pt>
                <c:pt idx="2">
                  <c:v>40.51</c:v>
                </c:pt>
                <c:pt idx="3">
                  <c:v>40.729999999999997</c:v>
                </c:pt>
                <c:pt idx="4">
                  <c:v>40.72</c:v>
                </c:pt>
                <c:pt idx="5">
                  <c:v>40.79</c:v>
                </c:pt>
                <c:pt idx="6">
                  <c:v>40.659999999999997</c:v>
                </c:pt>
                <c:pt idx="7">
                  <c:v>40.92</c:v>
                </c:pt>
                <c:pt idx="8">
                  <c:v>40.83</c:v>
                </c:pt>
                <c:pt idx="9">
                  <c:v>40.67</c:v>
                </c:pt>
                <c:pt idx="10">
                  <c:v>40.54</c:v>
                </c:pt>
                <c:pt idx="11">
                  <c:v>40.75</c:v>
                </c:pt>
                <c:pt idx="12">
                  <c:v>40.54</c:v>
                </c:pt>
                <c:pt idx="13">
                  <c:v>40.83</c:v>
                </c:pt>
                <c:pt idx="14">
                  <c:v>40.520000000000003</c:v>
                </c:pt>
                <c:pt idx="15">
                  <c:v>40.47</c:v>
                </c:pt>
                <c:pt idx="16">
                  <c:v>42.21</c:v>
                </c:pt>
                <c:pt idx="17">
                  <c:v>41.52</c:v>
                </c:pt>
                <c:pt idx="18">
                  <c:v>40.9</c:v>
                </c:pt>
                <c:pt idx="19">
                  <c:v>40.54</c:v>
                </c:pt>
                <c:pt idx="20">
                  <c:v>40.590000000000003</c:v>
                </c:pt>
                <c:pt idx="21">
                  <c:v>40.53</c:v>
                </c:pt>
                <c:pt idx="22">
                  <c:v>40.65</c:v>
                </c:pt>
                <c:pt idx="23">
                  <c:v>40.57</c:v>
                </c:pt>
                <c:pt idx="24">
                  <c:v>40.51</c:v>
                </c:pt>
                <c:pt idx="25">
                  <c:v>40.659999999999997</c:v>
                </c:pt>
                <c:pt idx="26">
                  <c:v>40.56</c:v>
                </c:pt>
                <c:pt idx="27">
                  <c:v>40.43</c:v>
                </c:pt>
                <c:pt idx="28">
                  <c:v>40.630000000000003</c:v>
                </c:pt>
                <c:pt idx="29">
                  <c:v>40.659999999999997</c:v>
                </c:pt>
                <c:pt idx="30">
                  <c:v>40.549999999999997</c:v>
                </c:pt>
                <c:pt idx="31">
                  <c:v>40.81</c:v>
                </c:pt>
                <c:pt idx="32">
                  <c:v>41.59</c:v>
                </c:pt>
                <c:pt idx="33">
                  <c:v>41.28</c:v>
                </c:pt>
                <c:pt idx="34">
                  <c:v>40.83</c:v>
                </c:pt>
                <c:pt idx="35">
                  <c:v>40.94</c:v>
                </c:pt>
                <c:pt idx="36">
                  <c:v>40.630000000000003</c:v>
                </c:pt>
                <c:pt idx="37">
                  <c:v>40.76</c:v>
                </c:pt>
                <c:pt idx="38">
                  <c:v>40.770000000000003</c:v>
                </c:pt>
                <c:pt idx="39">
                  <c:v>40.72</c:v>
                </c:pt>
                <c:pt idx="40">
                  <c:v>40.700000000000003</c:v>
                </c:pt>
                <c:pt idx="41">
                  <c:v>40.75</c:v>
                </c:pt>
                <c:pt idx="42">
                  <c:v>41.51</c:v>
                </c:pt>
                <c:pt idx="43">
                  <c:v>41.05</c:v>
                </c:pt>
              </c:numCache>
            </c:numRef>
          </c:val>
        </c:ser>
        <c:ser>
          <c:idx val="6"/>
          <c:order val="6"/>
          <c:tx>
            <c:strRef>
              <c:f>'Fossa RT'!$I$20</c:f>
              <c:strCache>
                <c:ptCount val="1"/>
                <c:pt idx="0">
                  <c:v>Лантушенко Игорь</c:v>
                </c:pt>
              </c:strCache>
            </c:strRef>
          </c:tx>
          <c:marker>
            <c:symbol val="none"/>
          </c:marker>
          <c:cat>
            <c:numRef>
              <c:f>'Fossa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'Fossa RT'!$I$21:$I$84</c:f>
              <c:numCache>
                <c:formatCode>General</c:formatCode>
                <c:ptCount val="64"/>
                <c:pt idx="0">
                  <c:v>41.27</c:v>
                </c:pt>
                <c:pt idx="1">
                  <c:v>41.16</c:v>
                </c:pt>
                <c:pt idx="2">
                  <c:v>40.71</c:v>
                </c:pt>
                <c:pt idx="3">
                  <c:v>40.46</c:v>
                </c:pt>
                <c:pt idx="4">
                  <c:v>40.340000000000003</c:v>
                </c:pt>
                <c:pt idx="5">
                  <c:v>40.33</c:v>
                </c:pt>
                <c:pt idx="6">
                  <c:v>40.47</c:v>
                </c:pt>
                <c:pt idx="7">
                  <c:v>40.43</c:v>
                </c:pt>
                <c:pt idx="8">
                  <c:v>40.33</c:v>
                </c:pt>
                <c:pt idx="9">
                  <c:v>40.25</c:v>
                </c:pt>
                <c:pt idx="10">
                  <c:v>41.27</c:v>
                </c:pt>
                <c:pt idx="11">
                  <c:v>40.51</c:v>
                </c:pt>
                <c:pt idx="12">
                  <c:v>40.49</c:v>
                </c:pt>
                <c:pt idx="13">
                  <c:v>40.39</c:v>
                </c:pt>
                <c:pt idx="14">
                  <c:v>40.479999999999997</c:v>
                </c:pt>
                <c:pt idx="15">
                  <c:v>40.61</c:v>
                </c:pt>
                <c:pt idx="16">
                  <c:v>40.479999999999997</c:v>
                </c:pt>
                <c:pt idx="17">
                  <c:v>40.380000000000003</c:v>
                </c:pt>
                <c:pt idx="18">
                  <c:v>40.15</c:v>
                </c:pt>
                <c:pt idx="19">
                  <c:v>40.29</c:v>
                </c:pt>
                <c:pt idx="20">
                  <c:v>40.299999999999997</c:v>
                </c:pt>
                <c:pt idx="21">
                  <c:v>40.24</c:v>
                </c:pt>
                <c:pt idx="22">
                  <c:v>40.200000000000003</c:v>
                </c:pt>
                <c:pt idx="23">
                  <c:v>40.299999999999997</c:v>
                </c:pt>
                <c:pt idx="24">
                  <c:v>40.299999999999997</c:v>
                </c:pt>
                <c:pt idx="25">
                  <c:v>40.51</c:v>
                </c:pt>
                <c:pt idx="26">
                  <c:v>40.51</c:v>
                </c:pt>
                <c:pt idx="27">
                  <c:v>40.43</c:v>
                </c:pt>
                <c:pt idx="28">
                  <c:v>40.64</c:v>
                </c:pt>
                <c:pt idx="29">
                  <c:v>40.54</c:v>
                </c:pt>
                <c:pt idx="30">
                  <c:v>40.39</c:v>
                </c:pt>
                <c:pt idx="31">
                  <c:v>40.31</c:v>
                </c:pt>
                <c:pt idx="32">
                  <c:v>40.43</c:v>
                </c:pt>
                <c:pt idx="33">
                  <c:v>40.32</c:v>
                </c:pt>
                <c:pt idx="34">
                  <c:v>40.76</c:v>
                </c:pt>
                <c:pt idx="35">
                  <c:v>40.909999999999997</c:v>
                </c:pt>
                <c:pt idx="36">
                  <c:v>40.68</c:v>
                </c:pt>
                <c:pt idx="37">
                  <c:v>40.83</c:v>
                </c:pt>
              </c:numCache>
            </c:numRef>
          </c:val>
        </c:ser>
        <c:ser>
          <c:idx val="7"/>
          <c:order val="7"/>
          <c:tx>
            <c:strRef>
              <c:f>'Fossa RT'!$J$20</c:f>
              <c:strCache>
                <c:ptCount val="1"/>
                <c:pt idx="0">
                  <c:v>Фалько Константин</c:v>
                </c:pt>
              </c:strCache>
            </c:strRef>
          </c:tx>
          <c:marker>
            <c:symbol val="none"/>
          </c:marker>
          <c:cat>
            <c:numRef>
              <c:f>'Fossa RT'!$B$21:$B$84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'Fossa RT'!$J$21:$J$84</c:f>
              <c:numCache>
                <c:formatCode>General</c:formatCode>
                <c:ptCount val="64"/>
                <c:pt idx="0">
                  <c:v>40.81</c:v>
                </c:pt>
                <c:pt idx="1">
                  <c:v>40.93</c:v>
                </c:pt>
                <c:pt idx="2">
                  <c:v>41.69</c:v>
                </c:pt>
                <c:pt idx="3">
                  <c:v>40.68</c:v>
                </c:pt>
                <c:pt idx="4">
                  <c:v>41.09</c:v>
                </c:pt>
                <c:pt idx="5">
                  <c:v>40.71</c:v>
                </c:pt>
                <c:pt idx="6">
                  <c:v>40.659999999999997</c:v>
                </c:pt>
                <c:pt idx="7">
                  <c:v>41.22</c:v>
                </c:pt>
                <c:pt idx="8">
                  <c:v>42.58</c:v>
                </c:pt>
                <c:pt idx="9">
                  <c:v>41.21</c:v>
                </c:pt>
                <c:pt idx="10">
                  <c:v>41.06</c:v>
                </c:pt>
                <c:pt idx="11">
                  <c:v>40.85</c:v>
                </c:pt>
                <c:pt idx="12">
                  <c:v>41.11</c:v>
                </c:pt>
                <c:pt idx="13">
                  <c:v>41.03</c:v>
                </c:pt>
                <c:pt idx="14">
                  <c:v>41.08</c:v>
                </c:pt>
                <c:pt idx="15">
                  <c:v>40.96</c:v>
                </c:pt>
                <c:pt idx="16">
                  <c:v>41.59</c:v>
                </c:pt>
                <c:pt idx="17">
                  <c:v>40.78</c:v>
                </c:pt>
                <c:pt idx="18">
                  <c:v>41.16</c:v>
                </c:pt>
                <c:pt idx="19">
                  <c:v>41.45</c:v>
                </c:pt>
              </c:numCache>
            </c:numRef>
          </c:val>
        </c:ser>
        <c:marker val="1"/>
        <c:axId val="179627904"/>
        <c:axId val="179629440"/>
      </c:lineChart>
      <c:catAx>
        <c:axId val="179627904"/>
        <c:scaling>
          <c:orientation val="minMax"/>
        </c:scaling>
        <c:axPos val="b"/>
        <c:numFmt formatCode="General" sourceLinked="1"/>
        <c:majorTickMark val="none"/>
        <c:tickLblPos val="nextTo"/>
        <c:crossAx val="179629440"/>
        <c:crosses val="autoZero"/>
        <c:auto val="1"/>
        <c:lblAlgn val="ctr"/>
        <c:lblOffset val="100"/>
      </c:catAx>
      <c:valAx>
        <c:axId val="179629440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7962790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8"/>
          <c:y val="1.7743976179560302E-2"/>
        </c:manualLayout>
      </c:layout>
    </c:title>
    <c:plotArea>
      <c:layout>
        <c:manualLayout>
          <c:layoutTarget val="inner"/>
          <c:xMode val="edge"/>
          <c:yMode val="edge"/>
          <c:x val="5.5299763830099304E-2"/>
          <c:y val="0.10401783847815486"/>
          <c:w val="0.9305704994968117"/>
          <c:h val="0.76721808004088055"/>
        </c:manualLayout>
      </c:layout>
      <c:lineChart>
        <c:grouping val="standard"/>
        <c:ser>
          <c:idx val="0"/>
          <c:order val="0"/>
          <c:tx>
            <c:strRef>
              <c:f>SimonF1up!$C$21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SimonF1up!$B$22:$B$83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SimonF1up!$C$22:$C$83</c:f>
              <c:numCache>
                <c:formatCode>0.00</c:formatCode>
                <c:ptCount val="62"/>
                <c:pt idx="0">
                  <c:v>44.82</c:v>
                </c:pt>
                <c:pt idx="1">
                  <c:v>42.27</c:v>
                </c:pt>
                <c:pt idx="2">
                  <c:v>41.73</c:v>
                </c:pt>
                <c:pt idx="3">
                  <c:v>41.78</c:v>
                </c:pt>
                <c:pt idx="4">
                  <c:v>41.55</c:v>
                </c:pt>
                <c:pt idx="5">
                  <c:v>41.57</c:v>
                </c:pt>
                <c:pt idx="6">
                  <c:v>41.57</c:v>
                </c:pt>
                <c:pt idx="7">
                  <c:v>41.53</c:v>
                </c:pt>
                <c:pt idx="8">
                  <c:v>41.39</c:v>
                </c:pt>
                <c:pt idx="9">
                  <c:v>41.78</c:v>
                </c:pt>
                <c:pt idx="10">
                  <c:v>41.38</c:v>
                </c:pt>
                <c:pt idx="11">
                  <c:v>41.28</c:v>
                </c:pt>
                <c:pt idx="12">
                  <c:v>41.42</c:v>
                </c:pt>
                <c:pt idx="13">
                  <c:v>41.5</c:v>
                </c:pt>
                <c:pt idx="14">
                  <c:v>41.31</c:v>
                </c:pt>
                <c:pt idx="15">
                  <c:v>41.49</c:v>
                </c:pt>
                <c:pt idx="16">
                  <c:v>41.67</c:v>
                </c:pt>
                <c:pt idx="17">
                  <c:v>41.52</c:v>
                </c:pt>
                <c:pt idx="18">
                  <c:v>41.64</c:v>
                </c:pt>
                <c:pt idx="19">
                  <c:v>41.69</c:v>
                </c:pt>
                <c:pt idx="20">
                  <c:v>41.57</c:v>
                </c:pt>
                <c:pt idx="21">
                  <c:v>41.75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SimonF1up!$D$21</c:f>
              <c:strCache>
                <c:ptCount val="1"/>
                <c:pt idx="0">
                  <c:v>Резанко Ольга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SimonF1up!$B$22:$B$83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SimonF1up!$D$22:$D$83</c:f>
              <c:numCache>
                <c:formatCode>0.00</c:formatCode>
                <c:ptCount val="62"/>
                <c:pt idx="0">
                  <c:v>42.57</c:v>
                </c:pt>
                <c:pt idx="1">
                  <c:v>40.6</c:v>
                </c:pt>
                <c:pt idx="2">
                  <c:v>40.79</c:v>
                </c:pt>
                <c:pt idx="3">
                  <c:v>40.79</c:v>
                </c:pt>
                <c:pt idx="4">
                  <c:v>40.68</c:v>
                </c:pt>
                <c:pt idx="5">
                  <c:v>40.74</c:v>
                </c:pt>
                <c:pt idx="6">
                  <c:v>40.6</c:v>
                </c:pt>
                <c:pt idx="7">
                  <c:v>40.840000000000003</c:v>
                </c:pt>
                <c:pt idx="8">
                  <c:v>40.840000000000003</c:v>
                </c:pt>
                <c:pt idx="9">
                  <c:v>40.64</c:v>
                </c:pt>
                <c:pt idx="10">
                  <c:v>40.64</c:v>
                </c:pt>
                <c:pt idx="11">
                  <c:v>41.06</c:v>
                </c:pt>
                <c:pt idx="12">
                  <c:v>41.69</c:v>
                </c:pt>
                <c:pt idx="13">
                  <c:v>40.54</c:v>
                </c:pt>
                <c:pt idx="14">
                  <c:v>41.18</c:v>
                </c:pt>
                <c:pt idx="15">
                  <c:v>40.83</c:v>
                </c:pt>
                <c:pt idx="16">
                  <c:v>41.64</c:v>
                </c:pt>
                <c:pt idx="17">
                  <c:v>40.840000000000003</c:v>
                </c:pt>
                <c:pt idx="18">
                  <c:v>40.78</c:v>
                </c:pt>
                <c:pt idx="19">
                  <c:v>40.950000000000003</c:v>
                </c:pt>
                <c:pt idx="20">
                  <c:v>40.82</c:v>
                </c:pt>
                <c:pt idx="21">
                  <c:v>40.76</c:v>
                </c:pt>
                <c:pt idx="22">
                  <c:v>40.56</c:v>
                </c:pt>
                <c:pt idx="23">
                  <c:v>40.93</c:v>
                </c:pt>
                <c:pt idx="24">
                  <c:v>40.9</c:v>
                </c:pt>
                <c:pt idx="25">
                  <c:v>41.7</c:v>
                </c:pt>
                <c:pt idx="26">
                  <c:v>40.68</c:v>
                </c:pt>
                <c:pt idx="27">
                  <c:v>40.75</c:v>
                </c:pt>
                <c:pt idx="28">
                  <c:v>41</c:v>
                </c:pt>
                <c:pt idx="29">
                  <c:v>40.770000000000003</c:v>
                </c:pt>
                <c:pt idx="30">
                  <c:v>40.72</c:v>
                </c:pt>
                <c:pt idx="31">
                  <c:v>40.6</c:v>
                </c:pt>
                <c:pt idx="32">
                  <c:v>40.72</c:v>
                </c:pt>
                <c:pt idx="33">
                  <c:v>42.06</c:v>
                </c:pt>
                <c:pt idx="34">
                  <c:v>40.76</c:v>
                </c:pt>
                <c:pt idx="35">
                  <c:v>40.909999999999997</c:v>
                </c:pt>
                <c:pt idx="36">
                  <c:v>40.78</c:v>
                </c:pt>
                <c:pt idx="37">
                  <c:v>40.72</c:v>
                </c:pt>
                <c:pt idx="38">
                  <c:v>40.6</c:v>
                </c:pt>
                <c:pt idx="39">
                  <c:v>40.700000000000003</c:v>
                </c:pt>
                <c:pt idx="40">
                  <c:v>41.12</c:v>
                </c:pt>
                <c:pt idx="41">
                  <c:v>41</c:v>
                </c:pt>
                <c:pt idx="42">
                  <c:v>40.9</c:v>
                </c:pt>
                <c:pt idx="43">
                  <c:v>40.82</c:v>
                </c:pt>
                <c:pt idx="44">
                  <c:v>41.05</c:v>
                </c:pt>
                <c:pt idx="45">
                  <c:v>40.799999999999997</c:v>
                </c:pt>
                <c:pt idx="46">
                  <c:v>40.83</c:v>
                </c:pt>
                <c:pt idx="47">
                  <c:v>41.45</c:v>
                </c:pt>
                <c:pt idx="48">
                  <c:v>40.69</c:v>
                </c:pt>
                <c:pt idx="49">
                  <c:v>42.24</c:v>
                </c:pt>
                <c:pt idx="50">
                  <c:v>41.92</c:v>
                </c:pt>
                <c:pt idx="51">
                  <c:v>41.78</c:v>
                </c:pt>
                <c:pt idx="52">
                  <c:v>40.92</c:v>
                </c:pt>
                <c:pt idx="53">
                  <c:v>40.76</c:v>
                </c:pt>
                <c:pt idx="54">
                  <c:v>40.619999999999997</c:v>
                </c:pt>
                <c:pt idx="55">
                  <c:v>41.24</c:v>
                </c:pt>
                <c:pt idx="56">
                  <c:v>40.89</c:v>
                </c:pt>
                <c:pt idx="57" formatCode="General">
                  <c:v>40.630000000000003</c:v>
                </c:pt>
                <c:pt idx="58" formatCode="General">
                  <c:v>40.549999999999997</c:v>
                </c:pt>
                <c:pt idx="59" formatCode="General">
                  <c:v>40.81</c:v>
                </c:pt>
                <c:pt idx="60" formatCode="General">
                  <c:v>41.22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SimonF1up!$E$21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SimonF1up!$B$22:$B$83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SimonF1up!$E$22:$E$83</c:f>
              <c:numCache>
                <c:formatCode>0.00</c:formatCode>
                <c:ptCount val="62"/>
                <c:pt idx="0">
                  <c:v>41.81</c:v>
                </c:pt>
                <c:pt idx="1">
                  <c:v>40.85</c:v>
                </c:pt>
                <c:pt idx="2">
                  <c:v>41.02</c:v>
                </c:pt>
                <c:pt idx="3">
                  <c:v>40.869999999999997</c:v>
                </c:pt>
                <c:pt idx="4">
                  <c:v>41.04</c:v>
                </c:pt>
                <c:pt idx="5">
                  <c:v>41.06</c:v>
                </c:pt>
                <c:pt idx="6">
                  <c:v>40.840000000000003</c:v>
                </c:pt>
                <c:pt idx="7">
                  <c:v>40.92</c:v>
                </c:pt>
                <c:pt idx="8">
                  <c:v>40.659999999999997</c:v>
                </c:pt>
                <c:pt idx="9">
                  <c:v>40.86</c:v>
                </c:pt>
                <c:pt idx="10">
                  <c:v>40.6</c:v>
                </c:pt>
                <c:pt idx="11">
                  <c:v>40.69</c:v>
                </c:pt>
                <c:pt idx="12">
                  <c:v>40.880000000000003</c:v>
                </c:pt>
                <c:pt idx="13">
                  <c:v>40.64</c:v>
                </c:pt>
                <c:pt idx="14">
                  <c:v>40.54</c:v>
                </c:pt>
                <c:pt idx="15">
                  <c:v>40.64</c:v>
                </c:pt>
                <c:pt idx="16">
                  <c:v>40.5</c:v>
                </c:pt>
                <c:pt idx="17">
                  <c:v>40.61</c:v>
                </c:pt>
                <c:pt idx="18">
                  <c:v>40.770000000000003</c:v>
                </c:pt>
                <c:pt idx="19">
                  <c:v>40.659999999999997</c:v>
                </c:pt>
                <c:pt idx="20">
                  <c:v>40.729999999999997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SimonF1up!$F$21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SimonF1up!$B$22:$B$83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SimonF1up!$F$22:$F$83</c:f>
              <c:numCache>
                <c:formatCode>0.00</c:formatCode>
                <c:ptCount val="62"/>
                <c:pt idx="0">
                  <c:v>41.14</c:v>
                </c:pt>
                <c:pt idx="1">
                  <c:v>41.13</c:v>
                </c:pt>
                <c:pt idx="2">
                  <c:v>41.22</c:v>
                </c:pt>
                <c:pt idx="3">
                  <c:v>41.18</c:v>
                </c:pt>
                <c:pt idx="4">
                  <c:v>41.2</c:v>
                </c:pt>
                <c:pt idx="5">
                  <c:v>41.43</c:v>
                </c:pt>
                <c:pt idx="6">
                  <c:v>41.05</c:v>
                </c:pt>
                <c:pt idx="7">
                  <c:v>41.14</c:v>
                </c:pt>
                <c:pt idx="8">
                  <c:v>41.96</c:v>
                </c:pt>
                <c:pt idx="9">
                  <c:v>41.45</c:v>
                </c:pt>
                <c:pt idx="10">
                  <c:v>40.61</c:v>
                </c:pt>
                <c:pt idx="11">
                  <c:v>40.869999999999997</c:v>
                </c:pt>
                <c:pt idx="12">
                  <c:v>40.880000000000003</c:v>
                </c:pt>
                <c:pt idx="13">
                  <c:v>41.09</c:v>
                </c:pt>
                <c:pt idx="14">
                  <c:v>41.53</c:v>
                </c:pt>
                <c:pt idx="15">
                  <c:v>40.71</c:v>
                </c:pt>
                <c:pt idx="16">
                  <c:v>40.840000000000003</c:v>
                </c:pt>
                <c:pt idx="17">
                  <c:v>40.92</c:v>
                </c:pt>
                <c:pt idx="18">
                  <c:v>40.909999999999997</c:v>
                </c:pt>
                <c:pt idx="19">
                  <c:v>40.94</c:v>
                </c:pt>
                <c:pt idx="20">
                  <c:v>40.86</c:v>
                </c:pt>
                <c:pt idx="21">
                  <c:v>40.86</c:v>
                </c:pt>
                <c:pt idx="22">
                  <c:v>41.04</c:v>
                </c:pt>
                <c:pt idx="23">
                  <c:v>40.97</c:v>
                </c:pt>
                <c:pt idx="24">
                  <c:v>40.89</c:v>
                </c:pt>
                <c:pt idx="25">
                  <c:v>40.93</c:v>
                </c:pt>
                <c:pt idx="26">
                  <c:v>40.93</c:v>
                </c:pt>
                <c:pt idx="27">
                  <c:v>40.93</c:v>
                </c:pt>
                <c:pt idx="28">
                  <c:v>41.05</c:v>
                </c:pt>
                <c:pt idx="29">
                  <c:v>40.72</c:v>
                </c:pt>
                <c:pt idx="30">
                  <c:v>41.09</c:v>
                </c:pt>
                <c:pt idx="31">
                  <c:v>40.96</c:v>
                </c:pt>
                <c:pt idx="32">
                  <c:v>41.16</c:v>
                </c:pt>
                <c:pt idx="33">
                  <c:v>40.97</c:v>
                </c:pt>
                <c:pt idx="34">
                  <c:v>40.93</c:v>
                </c:pt>
                <c:pt idx="35">
                  <c:v>40.840000000000003</c:v>
                </c:pt>
                <c:pt idx="36">
                  <c:v>40.96</c:v>
                </c:pt>
                <c:pt idx="37">
                  <c:v>40.9</c:v>
                </c:pt>
                <c:pt idx="38">
                  <c:v>40.950000000000003</c:v>
                </c:pt>
                <c:pt idx="39">
                  <c:v>40.86</c:v>
                </c:pt>
                <c:pt idx="40">
                  <c:v>40.97</c:v>
                </c:pt>
                <c:pt idx="41">
                  <c:v>40.89</c:v>
                </c:pt>
                <c:pt idx="42">
                  <c:v>40.98</c:v>
                </c:pt>
                <c:pt idx="43">
                  <c:v>40.86</c:v>
                </c:pt>
                <c:pt idx="44">
                  <c:v>40.85</c:v>
                </c:pt>
                <c:pt idx="45">
                  <c:v>40.83</c:v>
                </c:pt>
                <c:pt idx="46">
                  <c:v>40.82</c:v>
                </c:pt>
                <c:pt idx="47">
                  <c:v>40.770000000000003</c:v>
                </c:pt>
                <c:pt idx="48">
                  <c:v>40.9</c:v>
                </c:pt>
                <c:pt idx="49">
                  <c:v>41.55</c:v>
                </c:pt>
                <c:pt idx="50">
                  <c:v>40.729999999999997</c:v>
                </c:pt>
                <c:pt idx="51">
                  <c:v>40.700000000000003</c:v>
                </c:pt>
                <c:pt idx="52">
                  <c:v>40.729999999999997</c:v>
                </c:pt>
                <c:pt idx="53">
                  <c:v>40.799999999999997</c:v>
                </c:pt>
                <c:pt idx="54">
                  <c:v>40.85</c:v>
                </c:pt>
                <c:pt idx="55">
                  <c:v>40.76</c:v>
                </c:pt>
                <c:pt idx="56">
                  <c:v>41.15</c:v>
                </c:pt>
                <c:pt idx="57" formatCode="General">
                  <c:v>40.799999999999997</c:v>
                </c:pt>
                <c:pt idx="58" formatCode="General">
                  <c:v>40.770000000000003</c:v>
                </c:pt>
                <c:pt idx="59" formatCode="General">
                  <c:v>40.880000000000003</c:v>
                </c:pt>
                <c:pt idx="60" formatCode="General">
                  <c:v>40.799999999999997</c:v>
                </c:pt>
                <c:pt idx="61" formatCode="General">
                  <c:v>41.5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SimonF1up!$G$21</c:f>
              <c:strCache>
                <c:ptCount val="1"/>
                <c:pt idx="0">
                  <c:v>Резанко Ольга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SimonF1up!$B$22:$B$83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SimonF1up!$G$22:$G$83</c:f>
              <c:numCache>
                <c:formatCode>0.00</c:formatCode>
                <c:ptCount val="62"/>
                <c:pt idx="0">
                  <c:v>40.770000000000003</c:v>
                </c:pt>
                <c:pt idx="1">
                  <c:v>40.85</c:v>
                </c:pt>
                <c:pt idx="2">
                  <c:v>40.81</c:v>
                </c:pt>
                <c:pt idx="3">
                  <c:v>40.93</c:v>
                </c:pt>
                <c:pt idx="4">
                  <c:v>40.909999999999997</c:v>
                </c:pt>
                <c:pt idx="5">
                  <c:v>41</c:v>
                </c:pt>
                <c:pt idx="6">
                  <c:v>40.97</c:v>
                </c:pt>
                <c:pt idx="7">
                  <c:v>41.62</c:v>
                </c:pt>
                <c:pt idx="8">
                  <c:v>40.880000000000003</c:v>
                </c:pt>
                <c:pt idx="9">
                  <c:v>40.71</c:v>
                </c:pt>
                <c:pt idx="10">
                  <c:v>40.74</c:v>
                </c:pt>
                <c:pt idx="11">
                  <c:v>40.75</c:v>
                </c:pt>
                <c:pt idx="12">
                  <c:v>40.83</c:v>
                </c:pt>
                <c:pt idx="13">
                  <c:v>40.58</c:v>
                </c:pt>
                <c:pt idx="14">
                  <c:v>40.659999999999997</c:v>
                </c:pt>
                <c:pt idx="15">
                  <c:v>40.630000000000003</c:v>
                </c:pt>
                <c:pt idx="16">
                  <c:v>40.94</c:v>
                </c:pt>
                <c:pt idx="17">
                  <c:v>40.78</c:v>
                </c:pt>
                <c:pt idx="18">
                  <c:v>40.68</c:v>
                </c:pt>
                <c:pt idx="19">
                  <c:v>40.729999999999997</c:v>
                </c:pt>
                <c:pt idx="20">
                  <c:v>40.65</c:v>
                </c:pt>
                <c:pt idx="21">
                  <c:v>40.92</c:v>
                </c:pt>
                <c:pt idx="22">
                  <c:v>40.99</c:v>
                </c:pt>
                <c:pt idx="23">
                  <c:v>41.03</c:v>
                </c:pt>
                <c:pt idx="24">
                  <c:v>41.64</c:v>
                </c:pt>
                <c:pt idx="25">
                  <c:v>40.89</c:v>
                </c:pt>
                <c:pt idx="26">
                  <c:v>40.68</c:v>
                </c:pt>
                <c:pt idx="27">
                  <c:v>40.93</c:v>
                </c:pt>
                <c:pt idx="28">
                  <c:v>40.64</c:v>
                </c:pt>
                <c:pt idx="29">
                  <c:v>40.72</c:v>
                </c:pt>
                <c:pt idx="30">
                  <c:v>41.06</c:v>
                </c:pt>
              </c:numCache>
            </c:numRef>
          </c:val>
        </c:ser>
        <c:ser>
          <c:idx val="5"/>
          <c:order val="5"/>
          <c:tx>
            <c:strRef>
              <c:f>SimonF1up!$H$21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SimonF1up!$B$22:$B$83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SimonF1up!$H$22:$H$83</c:f>
              <c:numCache>
                <c:formatCode>0.00</c:formatCode>
                <c:ptCount val="62"/>
                <c:pt idx="0">
                  <c:v>42.47</c:v>
                </c:pt>
                <c:pt idx="1">
                  <c:v>41.08</c:v>
                </c:pt>
                <c:pt idx="2">
                  <c:v>41.09</c:v>
                </c:pt>
                <c:pt idx="3">
                  <c:v>40.89</c:v>
                </c:pt>
                <c:pt idx="4">
                  <c:v>40.64</c:v>
                </c:pt>
                <c:pt idx="5">
                  <c:v>40.700000000000003</c:v>
                </c:pt>
                <c:pt idx="6">
                  <c:v>41.13</c:v>
                </c:pt>
                <c:pt idx="7">
                  <c:v>41.04</c:v>
                </c:pt>
                <c:pt idx="8">
                  <c:v>40.869999999999997</c:v>
                </c:pt>
                <c:pt idx="9">
                  <c:v>40.840000000000003</c:v>
                </c:pt>
                <c:pt idx="10">
                  <c:v>40.619999999999997</c:v>
                </c:pt>
                <c:pt idx="11">
                  <c:v>42.53</c:v>
                </c:pt>
                <c:pt idx="12">
                  <c:v>40.79</c:v>
                </c:pt>
                <c:pt idx="13">
                  <c:v>40.46</c:v>
                </c:pt>
                <c:pt idx="14">
                  <c:v>41.69</c:v>
                </c:pt>
                <c:pt idx="15">
                  <c:v>40.56</c:v>
                </c:pt>
                <c:pt idx="16">
                  <c:v>40.630000000000003</c:v>
                </c:pt>
                <c:pt idx="17">
                  <c:v>40.909999999999997</c:v>
                </c:pt>
                <c:pt idx="18">
                  <c:v>40.6</c:v>
                </c:pt>
                <c:pt idx="19">
                  <c:v>40.659999999999997</c:v>
                </c:pt>
                <c:pt idx="20">
                  <c:v>40.869999999999997</c:v>
                </c:pt>
                <c:pt idx="21">
                  <c:v>40.83</c:v>
                </c:pt>
                <c:pt idx="22">
                  <c:v>40.54</c:v>
                </c:pt>
                <c:pt idx="23">
                  <c:v>40.700000000000003</c:v>
                </c:pt>
                <c:pt idx="24">
                  <c:v>40.71</c:v>
                </c:pt>
                <c:pt idx="25">
                  <c:v>40.729999999999997</c:v>
                </c:pt>
                <c:pt idx="26">
                  <c:v>40.93</c:v>
                </c:pt>
                <c:pt idx="27">
                  <c:v>40.96</c:v>
                </c:pt>
              </c:numCache>
            </c:numRef>
          </c:val>
        </c:ser>
        <c:ser>
          <c:idx val="6"/>
          <c:order val="6"/>
          <c:tx>
            <c:strRef>
              <c:f>SimonF1up!$I$21</c:f>
              <c:strCache>
                <c:ptCount val="1"/>
                <c:pt idx="0">
                  <c:v>Загорулько Иван</c:v>
                </c:pt>
              </c:strCache>
            </c:strRef>
          </c:tx>
          <c:marker>
            <c:symbol val="none"/>
          </c:marker>
          <c:cat>
            <c:numRef>
              <c:f>SimonF1up!$B$22:$B$83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SimonF1up!$I$22:$I$83</c:f>
              <c:numCache>
                <c:formatCode>General</c:formatCode>
                <c:ptCount val="62"/>
                <c:pt idx="0">
                  <c:v>41.47</c:v>
                </c:pt>
                <c:pt idx="1">
                  <c:v>40.770000000000003</c:v>
                </c:pt>
                <c:pt idx="2">
                  <c:v>41.06</c:v>
                </c:pt>
                <c:pt idx="3">
                  <c:v>40.93</c:v>
                </c:pt>
                <c:pt idx="4">
                  <c:v>41</c:v>
                </c:pt>
                <c:pt idx="5">
                  <c:v>41.06</c:v>
                </c:pt>
                <c:pt idx="6">
                  <c:v>41.18</c:v>
                </c:pt>
                <c:pt idx="7">
                  <c:v>41.74</c:v>
                </c:pt>
                <c:pt idx="8">
                  <c:v>40.880000000000003</c:v>
                </c:pt>
                <c:pt idx="9">
                  <c:v>40.799999999999997</c:v>
                </c:pt>
                <c:pt idx="10">
                  <c:v>40.799999999999997</c:v>
                </c:pt>
                <c:pt idx="11">
                  <c:v>41.22</c:v>
                </c:pt>
                <c:pt idx="12">
                  <c:v>40.61</c:v>
                </c:pt>
                <c:pt idx="13">
                  <c:v>41.61</c:v>
                </c:pt>
                <c:pt idx="14">
                  <c:v>40.700000000000003</c:v>
                </c:pt>
                <c:pt idx="15">
                  <c:v>40.549999999999997</c:v>
                </c:pt>
                <c:pt idx="16">
                  <c:v>40.64</c:v>
                </c:pt>
                <c:pt idx="17">
                  <c:v>41.05</c:v>
                </c:pt>
                <c:pt idx="18">
                  <c:v>40.71</c:v>
                </c:pt>
                <c:pt idx="19">
                  <c:v>40.72</c:v>
                </c:pt>
                <c:pt idx="20">
                  <c:v>40.74</c:v>
                </c:pt>
                <c:pt idx="21">
                  <c:v>41</c:v>
                </c:pt>
                <c:pt idx="22">
                  <c:v>40.68</c:v>
                </c:pt>
                <c:pt idx="23">
                  <c:v>40.68</c:v>
                </c:pt>
                <c:pt idx="24">
                  <c:v>40.78</c:v>
                </c:pt>
                <c:pt idx="25">
                  <c:v>40.86</c:v>
                </c:pt>
                <c:pt idx="26">
                  <c:v>41.34</c:v>
                </c:pt>
                <c:pt idx="27">
                  <c:v>40.83</c:v>
                </c:pt>
                <c:pt idx="28">
                  <c:v>40.68</c:v>
                </c:pt>
                <c:pt idx="29">
                  <c:v>41.25</c:v>
                </c:pt>
                <c:pt idx="30">
                  <c:v>40.700000000000003</c:v>
                </c:pt>
                <c:pt idx="31">
                  <c:v>40.880000000000003</c:v>
                </c:pt>
                <c:pt idx="32">
                  <c:v>40.96</c:v>
                </c:pt>
                <c:pt idx="33">
                  <c:v>40.880000000000003</c:v>
                </c:pt>
                <c:pt idx="34">
                  <c:v>40.86</c:v>
                </c:pt>
                <c:pt idx="35">
                  <c:v>40.89</c:v>
                </c:pt>
                <c:pt idx="36">
                  <c:v>41.53</c:v>
                </c:pt>
                <c:pt idx="37">
                  <c:v>40.9</c:v>
                </c:pt>
                <c:pt idx="38">
                  <c:v>40.65</c:v>
                </c:pt>
                <c:pt idx="39">
                  <c:v>40.67</c:v>
                </c:pt>
                <c:pt idx="40">
                  <c:v>41.03</c:v>
                </c:pt>
                <c:pt idx="41">
                  <c:v>40.770000000000003</c:v>
                </c:pt>
                <c:pt idx="42">
                  <c:v>40.869999999999997</c:v>
                </c:pt>
                <c:pt idx="43">
                  <c:v>40.770000000000003</c:v>
                </c:pt>
                <c:pt idx="44">
                  <c:v>40.98</c:v>
                </c:pt>
                <c:pt idx="45">
                  <c:v>40.81</c:v>
                </c:pt>
                <c:pt idx="46">
                  <c:v>40.9</c:v>
                </c:pt>
                <c:pt idx="47">
                  <c:v>40.64</c:v>
                </c:pt>
                <c:pt idx="48">
                  <c:v>40.82</c:v>
                </c:pt>
                <c:pt idx="49">
                  <c:v>40.909999999999997</c:v>
                </c:pt>
                <c:pt idx="50">
                  <c:v>40.909999999999997</c:v>
                </c:pt>
                <c:pt idx="51">
                  <c:v>40.96</c:v>
                </c:pt>
                <c:pt idx="52">
                  <c:v>40.700000000000003</c:v>
                </c:pt>
                <c:pt idx="53">
                  <c:v>40.98</c:v>
                </c:pt>
                <c:pt idx="54">
                  <c:v>40.840000000000003</c:v>
                </c:pt>
                <c:pt idx="55">
                  <c:v>40.79</c:v>
                </c:pt>
                <c:pt idx="56">
                  <c:v>40.69</c:v>
                </c:pt>
                <c:pt idx="57">
                  <c:v>40.659999999999997</c:v>
                </c:pt>
                <c:pt idx="58">
                  <c:v>40.880000000000003</c:v>
                </c:pt>
                <c:pt idx="59">
                  <c:v>40.93</c:v>
                </c:pt>
              </c:numCache>
            </c:numRef>
          </c:val>
        </c:ser>
        <c:ser>
          <c:idx val="7"/>
          <c:order val="7"/>
          <c:tx>
            <c:strRef>
              <c:f>SimonF1up!$J$21</c:f>
              <c:strCache>
                <c:ptCount val="1"/>
                <c:pt idx="0">
                  <c:v>Таволжан Виталий</c:v>
                </c:pt>
              </c:strCache>
            </c:strRef>
          </c:tx>
          <c:marker>
            <c:symbol val="none"/>
          </c:marker>
          <c:cat>
            <c:numRef>
              <c:f>SimonF1up!$B$22:$B$83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SimonF1up!$J$22:$J$83</c:f>
              <c:numCache>
                <c:formatCode>General</c:formatCode>
                <c:ptCount val="62"/>
                <c:pt idx="0">
                  <c:v>40.880000000000003</c:v>
                </c:pt>
                <c:pt idx="1">
                  <c:v>40.79</c:v>
                </c:pt>
                <c:pt idx="2">
                  <c:v>40.5</c:v>
                </c:pt>
                <c:pt idx="3">
                  <c:v>40.26</c:v>
                </c:pt>
                <c:pt idx="4">
                  <c:v>40.409999999999997</c:v>
                </c:pt>
                <c:pt idx="5">
                  <c:v>40.82</c:v>
                </c:pt>
                <c:pt idx="6">
                  <c:v>40.69</c:v>
                </c:pt>
                <c:pt idx="7">
                  <c:v>40.729999999999997</c:v>
                </c:pt>
                <c:pt idx="8">
                  <c:v>40.56</c:v>
                </c:pt>
                <c:pt idx="9">
                  <c:v>40.68</c:v>
                </c:pt>
                <c:pt idx="10">
                  <c:v>40.47</c:v>
                </c:pt>
                <c:pt idx="11">
                  <c:v>40.33</c:v>
                </c:pt>
                <c:pt idx="12">
                  <c:v>40.54</c:v>
                </c:pt>
                <c:pt idx="13">
                  <c:v>40.409999999999997</c:v>
                </c:pt>
                <c:pt idx="14">
                  <c:v>41.14</c:v>
                </c:pt>
                <c:pt idx="15">
                  <c:v>40.42</c:v>
                </c:pt>
                <c:pt idx="16">
                  <c:v>40.29</c:v>
                </c:pt>
                <c:pt idx="17">
                  <c:v>40.450000000000003</c:v>
                </c:pt>
                <c:pt idx="18">
                  <c:v>40.39</c:v>
                </c:pt>
                <c:pt idx="19">
                  <c:v>40.46</c:v>
                </c:pt>
                <c:pt idx="20">
                  <c:v>40.409999999999997</c:v>
                </c:pt>
                <c:pt idx="21">
                  <c:v>40.53</c:v>
                </c:pt>
                <c:pt idx="22">
                  <c:v>40.47</c:v>
                </c:pt>
                <c:pt idx="23">
                  <c:v>40.409999999999997</c:v>
                </c:pt>
                <c:pt idx="24">
                  <c:v>40.53</c:v>
                </c:pt>
                <c:pt idx="25">
                  <c:v>40.42</c:v>
                </c:pt>
                <c:pt idx="26">
                  <c:v>40.630000000000003</c:v>
                </c:pt>
                <c:pt idx="27">
                  <c:v>40.549999999999997</c:v>
                </c:pt>
                <c:pt idx="28">
                  <c:v>40.549999999999997</c:v>
                </c:pt>
                <c:pt idx="29">
                  <c:v>40.56</c:v>
                </c:pt>
                <c:pt idx="30">
                  <c:v>41.17</c:v>
                </c:pt>
                <c:pt idx="31">
                  <c:v>40.630000000000003</c:v>
                </c:pt>
                <c:pt idx="32">
                  <c:v>40.630000000000003</c:v>
                </c:pt>
                <c:pt idx="33">
                  <c:v>40.64</c:v>
                </c:pt>
                <c:pt idx="34">
                  <c:v>40.68</c:v>
                </c:pt>
                <c:pt idx="35">
                  <c:v>40.57</c:v>
                </c:pt>
                <c:pt idx="36">
                  <c:v>40.65</c:v>
                </c:pt>
                <c:pt idx="37">
                  <c:v>40.31</c:v>
                </c:pt>
                <c:pt idx="38">
                  <c:v>41.48</c:v>
                </c:pt>
                <c:pt idx="39">
                  <c:v>40.58</c:v>
                </c:pt>
                <c:pt idx="40">
                  <c:v>41.15</c:v>
                </c:pt>
                <c:pt idx="41">
                  <c:v>42.01</c:v>
                </c:pt>
                <c:pt idx="42">
                  <c:v>40.6</c:v>
                </c:pt>
                <c:pt idx="43">
                  <c:v>40.51</c:v>
                </c:pt>
                <c:pt idx="44">
                  <c:v>41.5</c:v>
                </c:pt>
                <c:pt idx="45">
                  <c:v>40.56</c:v>
                </c:pt>
              </c:numCache>
            </c:numRef>
          </c:val>
        </c:ser>
        <c:marker val="1"/>
        <c:axId val="211597952"/>
        <c:axId val="211853696"/>
      </c:lineChart>
      <c:catAx>
        <c:axId val="211597952"/>
        <c:scaling>
          <c:orientation val="minMax"/>
        </c:scaling>
        <c:axPos val="b"/>
        <c:numFmt formatCode="General" sourceLinked="1"/>
        <c:majorTickMark val="none"/>
        <c:tickLblPos val="nextTo"/>
        <c:crossAx val="211853696"/>
        <c:crosses val="autoZero"/>
        <c:auto val="1"/>
        <c:lblAlgn val="ctr"/>
        <c:lblOffset val="100"/>
      </c:catAx>
      <c:valAx>
        <c:axId val="211853696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1159795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85"/>
          <c:y val="1.7743976179560302E-2"/>
        </c:manualLayout>
      </c:layout>
    </c:title>
    <c:plotArea>
      <c:layout>
        <c:manualLayout>
          <c:layoutTarget val="inner"/>
          <c:xMode val="edge"/>
          <c:yMode val="edge"/>
          <c:x val="5.5299763830099304E-2"/>
          <c:y val="0.10401783847815486"/>
          <c:w val="0.9305704994968117"/>
          <c:h val="0.76721808004088077"/>
        </c:manualLayout>
      </c:layout>
      <c:lineChart>
        <c:grouping val="standard"/>
        <c:ser>
          <c:idx val="0"/>
          <c:order val="0"/>
          <c:tx>
            <c:strRef>
              <c:f>'5GT'!$C$20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'5GT'!$B$21:$B$77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'5GT'!$C$21:$C$77</c:f>
              <c:numCache>
                <c:formatCode>0.00</c:formatCode>
                <c:ptCount val="57"/>
                <c:pt idx="0">
                  <c:v>42.57</c:v>
                </c:pt>
                <c:pt idx="1">
                  <c:v>41.31</c:v>
                </c:pt>
                <c:pt idx="2">
                  <c:v>41.57</c:v>
                </c:pt>
                <c:pt idx="3">
                  <c:v>40.909999999999997</c:v>
                </c:pt>
                <c:pt idx="4">
                  <c:v>40.53</c:v>
                </c:pt>
                <c:pt idx="5">
                  <c:v>40.78</c:v>
                </c:pt>
                <c:pt idx="6">
                  <c:v>40.68</c:v>
                </c:pt>
                <c:pt idx="7">
                  <c:v>41.26</c:v>
                </c:pt>
                <c:pt idx="8">
                  <c:v>40.86</c:v>
                </c:pt>
                <c:pt idx="9">
                  <c:v>41.1</c:v>
                </c:pt>
                <c:pt idx="10">
                  <c:v>40.479999999999997</c:v>
                </c:pt>
                <c:pt idx="11">
                  <c:v>40.520000000000003</c:v>
                </c:pt>
                <c:pt idx="12">
                  <c:v>40.520000000000003</c:v>
                </c:pt>
                <c:pt idx="13">
                  <c:v>40.799999999999997</c:v>
                </c:pt>
                <c:pt idx="14">
                  <c:v>40.49</c:v>
                </c:pt>
                <c:pt idx="15">
                  <c:v>40.4</c:v>
                </c:pt>
                <c:pt idx="16">
                  <c:v>40.67</c:v>
                </c:pt>
                <c:pt idx="17">
                  <c:v>40.53</c:v>
                </c:pt>
                <c:pt idx="18">
                  <c:v>46.29</c:v>
                </c:pt>
                <c:pt idx="19">
                  <c:v>40.81</c:v>
                </c:pt>
                <c:pt idx="20">
                  <c:v>40.75</c:v>
                </c:pt>
                <c:pt idx="21">
                  <c:v>40.450000000000003</c:v>
                </c:pt>
                <c:pt idx="22">
                  <c:v>40.57</c:v>
                </c:pt>
                <c:pt idx="23">
                  <c:v>40.5</c:v>
                </c:pt>
                <c:pt idx="24">
                  <c:v>40.58</c:v>
                </c:pt>
                <c:pt idx="25">
                  <c:v>41.53</c:v>
                </c:pt>
                <c:pt idx="26">
                  <c:v>41.3</c:v>
                </c:pt>
                <c:pt idx="27">
                  <c:v>40.86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'5GT'!$D$20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'5GT'!$B$21:$B$77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'5GT'!$D$21:$D$77</c:f>
              <c:numCache>
                <c:formatCode>0.00</c:formatCode>
                <c:ptCount val="57"/>
                <c:pt idx="0">
                  <c:v>40.97</c:v>
                </c:pt>
                <c:pt idx="1">
                  <c:v>40.840000000000003</c:v>
                </c:pt>
                <c:pt idx="2">
                  <c:v>40.74</c:v>
                </c:pt>
                <c:pt idx="3">
                  <c:v>40.68</c:v>
                </c:pt>
                <c:pt idx="4">
                  <c:v>40.44</c:v>
                </c:pt>
                <c:pt idx="5">
                  <c:v>41.01</c:v>
                </c:pt>
                <c:pt idx="6">
                  <c:v>40.549999999999997</c:v>
                </c:pt>
                <c:pt idx="7">
                  <c:v>41.23</c:v>
                </c:pt>
                <c:pt idx="8">
                  <c:v>40.46</c:v>
                </c:pt>
                <c:pt idx="9">
                  <c:v>40.33</c:v>
                </c:pt>
                <c:pt idx="10">
                  <c:v>40.299999999999997</c:v>
                </c:pt>
                <c:pt idx="11">
                  <c:v>40.31</c:v>
                </c:pt>
                <c:pt idx="12">
                  <c:v>40.42</c:v>
                </c:pt>
                <c:pt idx="13">
                  <c:v>40.33</c:v>
                </c:pt>
                <c:pt idx="14">
                  <c:v>40.29</c:v>
                </c:pt>
                <c:pt idx="15">
                  <c:v>40.28</c:v>
                </c:pt>
                <c:pt idx="16">
                  <c:v>40.56</c:v>
                </c:pt>
                <c:pt idx="17">
                  <c:v>40.24</c:v>
                </c:pt>
                <c:pt idx="18">
                  <c:v>40.32</c:v>
                </c:pt>
                <c:pt idx="19">
                  <c:v>40.25</c:v>
                </c:pt>
                <c:pt idx="20">
                  <c:v>40.56</c:v>
                </c:pt>
                <c:pt idx="21">
                  <c:v>40.409999999999997</c:v>
                </c:pt>
                <c:pt idx="22">
                  <c:v>40.450000000000003</c:v>
                </c:pt>
                <c:pt idx="23">
                  <c:v>40.53</c:v>
                </c:pt>
                <c:pt idx="24">
                  <c:v>40.4</c:v>
                </c:pt>
                <c:pt idx="25">
                  <c:v>40.380000000000003</c:v>
                </c:pt>
                <c:pt idx="26">
                  <c:v>41.45</c:v>
                </c:pt>
                <c:pt idx="27">
                  <c:v>40.270000000000003</c:v>
                </c:pt>
                <c:pt idx="28">
                  <c:v>40.54</c:v>
                </c:pt>
                <c:pt idx="29">
                  <c:v>40.369999999999997</c:v>
                </c:pt>
                <c:pt idx="30">
                  <c:v>40.369999999999997</c:v>
                </c:pt>
                <c:pt idx="31">
                  <c:v>40.46</c:v>
                </c:pt>
                <c:pt idx="32">
                  <c:v>40.479999999999997</c:v>
                </c:pt>
                <c:pt idx="33">
                  <c:v>40.43</c:v>
                </c:pt>
                <c:pt idx="34">
                  <c:v>40.65</c:v>
                </c:pt>
                <c:pt idx="35">
                  <c:v>40.65</c:v>
                </c:pt>
                <c:pt idx="36">
                  <c:v>40.46</c:v>
                </c:pt>
                <c:pt idx="37">
                  <c:v>40.5</c:v>
                </c:pt>
                <c:pt idx="38">
                  <c:v>40.42</c:v>
                </c:pt>
                <c:pt idx="39">
                  <c:v>40.369999999999997</c:v>
                </c:pt>
                <c:pt idx="40">
                  <c:v>40.35</c:v>
                </c:pt>
                <c:pt idx="41">
                  <c:v>40.630000000000003</c:v>
                </c:pt>
                <c:pt idx="42">
                  <c:v>40.630000000000003</c:v>
                </c:pt>
                <c:pt idx="43">
                  <c:v>40.630000000000003</c:v>
                </c:pt>
                <c:pt idx="44">
                  <c:v>40.479999999999997</c:v>
                </c:pt>
                <c:pt idx="45">
                  <c:v>40.56</c:v>
                </c:pt>
                <c:pt idx="46">
                  <c:v>40.42</c:v>
                </c:pt>
                <c:pt idx="47">
                  <c:v>40.72</c:v>
                </c:pt>
                <c:pt idx="48">
                  <c:v>40.29</c:v>
                </c:pt>
                <c:pt idx="49">
                  <c:v>40.47</c:v>
                </c:pt>
                <c:pt idx="50">
                  <c:v>40.51</c:v>
                </c:pt>
                <c:pt idx="51">
                  <c:v>41.02</c:v>
                </c:pt>
                <c:pt idx="52">
                  <c:v>40.409999999999997</c:v>
                </c:pt>
                <c:pt idx="53">
                  <c:v>40.51</c:v>
                </c:pt>
                <c:pt idx="54">
                  <c:v>40.33</c:v>
                </c:pt>
                <c:pt idx="55">
                  <c:v>40.549999999999997</c:v>
                </c:pt>
                <c:pt idx="56">
                  <c:v>40.520000000000003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'5GT'!$E$20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'5GT'!$B$21:$B$77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'5GT'!$E$21:$E$77</c:f>
              <c:numCache>
                <c:formatCode>0.00</c:formatCode>
                <c:ptCount val="57"/>
                <c:pt idx="0">
                  <c:v>40.799999999999997</c:v>
                </c:pt>
                <c:pt idx="1">
                  <c:v>40.92</c:v>
                </c:pt>
                <c:pt idx="2">
                  <c:v>40.630000000000003</c:v>
                </c:pt>
                <c:pt idx="3">
                  <c:v>40.840000000000003</c:v>
                </c:pt>
                <c:pt idx="4">
                  <c:v>40.68</c:v>
                </c:pt>
                <c:pt idx="5">
                  <c:v>41.42</c:v>
                </c:pt>
                <c:pt idx="6">
                  <c:v>40.79</c:v>
                </c:pt>
                <c:pt idx="7">
                  <c:v>40.97</c:v>
                </c:pt>
                <c:pt idx="8">
                  <c:v>40.729999999999997</c:v>
                </c:pt>
                <c:pt idx="9">
                  <c:v>40.619999999999997</c:v>
                </c:pt>
                <c:pt idx="10">
                  <c:v>40.72</c:v>
                </c:pt>
                <c:pt idx="11">
                  <c:v>40.909999999999997</c:v>
                </c:pt>
                <c:pt idx="12">
                  <c:v>40.72</c:v>
                </c:pt>
                <c:pt idx="13">
                  <c:v>40.68</c:v>
                </c:pt>
                <c:pt idx="14">
                  <c:v>40.56</c:v>
                </c:pt>
                <c:pt idx="15">
                  <c:v>41.97</c:v>
                </c:pt>
                <c:pt idx="16">
                  <c:v>40.64</c:v>
                </c:pt>
                <c:pt idx="17">
                  <c:v>41.22</c:v>
                </c:pt>
                <c:pt idx="18">
                  <c:v>41.27</c:v>
                </c:pt>
                <c:pt idx="19">
                  <c:v>40.97</c:v>
                </c:pt>
                <c:pt idx="20">
                  <c:v>41.68</c:v>
                </c:pt>
                <c:pt idx="21">
                  <c:v>40.65</c:v>
                </c:pt>
                <c:pt idx="22">
                  <c:v>41.1</c:v>
                </c:pt>
                <c:pt idx="23">
                  <c:v>40.869999999999997</c:v>
                </c:pt>
                <c:pt idx="24">
                  <c:v>41.05</c:v>
                </c:pt>
                <c:pt idx="25">
                  <c:v>40.619999999999997</c:v>
                </c:pt>
                <c:pt idx="26">
                  <c:v>41.77</c:v>
                </c:pt>
                <c:pt idx="27">
                  <c:v>41</c:v>
                </c:pt>
                <c:pt idx="28">
                  <c:v>40.909999999999997</c:v>
                </c:pt>
                <c:pt idx="29">
                  <c:v>40.869999999999997</c:v>
                </c:pt>
                <c:pt idx="30">
                  <c:v>40.96</c:v>
                </c:pt>
                <c:pt idx="31">
                  <c:v>40.909999999999997</c:v>
                </c:pt>
                <c:pt idx="32">
                  <c:v>40.89</c:v>
                </c:pt>
                <c:pt idx="33">
                  <c:v>41.47</c:v>
                </c:pt>
                <c:pt idx="34">
                  <c:v>40.82</c:v>
                </c:pt>
                <c:pt idx="35">
                  <c:v>41.25</c:v>
                </c:pt>
                <c:pt idx="36">
                  <c:v>40.97</c:v>
                </c:pt>
                <c:pt idx="37">
                  <c:v>41.36</c:v>
                </c:pt>
                <c:pt idx="38">
                  <c:v>41.52</c:v>
                </c:pt>
                <c:pt idx="39">
                  <c:v>41.8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'5GT'!$F$20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'5GT'!$B$21:$B$77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'5GT'!$F$21:$F$77</c:f>
              <c:numCache>
                <c:formatCode>0.00</c:formatCode>
                <c:ptCount val="57"/>
                <c:pt idx="0">
                  <c:v>41.45</c:v>
                </c:pt>
                <c:pt idx="1">
                  <c:v>41.36</c:v>
                </c:pt>
                <c:pt idx="2">
                  <c:v>41.4</c:v>
                </c:pt>
                <c:pt idx="3">
                  <c:v>41.09</c:v>
                </c:pt>
                <c:pt idx="4">
                  <c:v>40.82</c:v>
                </c:pt>
                <c:pt idx="5">
                  <c:v>40.729999999999997</c:v>
                </c:pt>
                <c:pt idx="6">
                  <c:v>40.74</c:v>
                </c:pt>
                <c:pt idx="7">
                  <c:v>40.880000000000003</c:v>
                </c:pt>
                <c:pt idx="8">
                  <c:v>41</c:v>
                </c:pt>
                <c:pt idx="9">
                  <c:v>40.840000000000003</c:v>
                </c:pt>
                <c:pt idx="10">
                  <c:v>40.770000000000003</c:v>
                </c:pt>
                <c:pt idx="11">
                  <c:v>40.78</c:v>
                </c:pt>
                <c:pt idx="12">
                  <c:v>40.92</c:v>
                </c:pt>
                <c:pt idx="13">
                  <c:v>40.93</c:v>
                </c:pt>
                <c:pt idx="14">
                  <c:v>40.97</c:v>
                </c:pt>
                <c:pt idx="15">
                  <c:v>40.840000000000003</c:v>
                </c:pt>
                <c:pt idx="16">
                  <c:v>41.21</c:v>
                </c:pt>
                <c:pt idx="17">
                  <c:v>40.9</c:v>
                </c:pt>
                <c:pt idx="18">
                  <c:v>43.06</c:v>
                </c:pt>
                <c:pt idx="19">
                  <c:v>41.18</c:v>
                </c:pt>
                <c:pt idx="20">
                  <c:v>41.57</c:v>
                </c:pt>
                <c:pt idx="21">
                  <c:v>41.7</c:v>
                </c:pt>
                <c:pt idx="22">
                  <c:v>41.15</c:v>
                </c:pt>
                <c:pt idx="23">
                  <c:v>41.17</c:v>
                </c:pt>
                <c:pt idx="24">
                  <c:v>40.96</c:v>
                </c:pt>
                <c:pt idx="25">
                  <c:v>41.47</c:v>
                </c:pt>
                <c:pt idx="26">
                  <c:v>41.12</c:v>
                </c:pt>
                <c:pt idx="27">
                  <c:v>41.27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'5GT'!$G$20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'5GT'!$B$21:$B$77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'5GT'!$G$21:$G$77</c:f>
              <c:numCache>
                <c:formatCode>0.00</c:formatCode>
                <c:ptCount val="57"/>
                <c:pt idx="0">
                  <c:v>41.82</c:v>
                </c:pt>
                <c:pt idx="1">
                  <c:v>40.53</c:v>
                </c:pt>
                <c:pt idx="2">
                  <c:v>40.81</c:v>
                </c:pt>
                <c:pt idx="3">
                  <c:v>40.799999999999997</c:v>
                </c:pt>
                <c:pt idx="4">
                  <c:v>40.78</c:v>
                </c:pt>
                <c:pt idx="5">
                  <c:v>40.81</c:v>
                </c:pt>
                <c:pt idx="6">
                  <c:v>40.630000000000003</c:v>
                </c:pt>
                <c:pt idx="7">
                  <c:v>40.54</c:v>
                </c:pt>
                <c:pt idx="8">
                  <c:v>40.35</c:v>
                </c:pt>
                <c:pt idx="9">
                  <c:v>40.47</c:v>
                </c:pt>
                <c:pt idx="10">
                  <c:v>40.78</c:v>
                </c:pt>
                <c:pt idx="11">
                  <c:v>41.5</c:v>
                </c:pt>
                <c:pt idx="12">
                  <c:v>42.55</c:v>
                </c:pt>
                <c:pt idx="13">
                  <c:v>40.729999999999997</c:v>
                </c:pt>
                <c:pt idx="14">
                  <c:v>41.01</c:v>
                </c:pt>
                <c:pt idx="15">
                  <c:v>41.29</c:v>
                </c:pt>
                <c:pt idx="16">
                  <c:v>40.69</c:v>
                </c:pt>
                <c:pt idx="17">
                  <c:v>40.61</c:v>
                </c:pt>
                <c:pt idx="18">
                  <c:v>41.42</c:v>
                </c:pt>
                <c:pt idx="19">
                  <c:v>40.770000000000003</c:v>
                </c:pt>
                <c:pt idx="20">
                  <c:v>40.799999999999997</c:v>
                </c:pt>
                <c:pt idx="21">
                  <c:v>40.770000000000003</c:v>
                </c:pt>
                <c:pt idx="22">
                  <c:v>40.700000000000003</c:v>
                </c:pt>
                <c:pt idx="23">
                  <c:v>40.53</c:v>
                </c:pt>
                <c:pt idx="24">
                  <c:v>40.64</c:v>
                </c:pt>
                <c:pt idx="25">
                  <c:v>40.72</c:v>
                </c:pt>
                <c:pt idx="26">
                  <c:v>41.26</c:v>
                </c:pt>
                <c:pt idx="27">
                  <c:v>42.02</c:v>
                </c:pt>
                <c:pt idx="28">
                  <c:v>41.01</c:v>
                </c:pt>
                <c:pt idx="29">
                  <c:v>40.770000000000003</c:v>
                </c:pt>
                <c:pt idx="30">
                  <c:v>40.79</c:v>
                </c:pt>
                <c:pt idx="31">
                  <c:v>40.82</c:v>
                </c:pt>
                <c:pt idx="32">
                  <c:v>40.85</c:v>
                </c:pt>
                <c:pt idx="33">
                  <c:v>40.729999999999997</c:v>
                </c:pt>
                <c:pt idx="34">
                  <c:v>40.6</c:v>
                </c:pt>
                <c:pt idx="35">
                  <c:v>40.69</c:v>
                </c:pt>
                <c:pt idx="36">
                  <c:v>41.16</c:v>
                </c:pt>
                <c:pt idx="37">
                  <c:v>40.78</c:v>
                </c:pt>
                <c:pt idx="38">
                  <c:v>40.82</c:v>
                </c:pt>
                <c:pt idx="39">
                  <c:v>41.89</c:v>
                </c:pt>
                <c:pt idx="40">
                  <c:v>41.89</c:v>
                </c:pt>
                <c:pt idx="41">
                  <c:v>42.14</c:v>
                </c:pt>
                <c:pt idx="42">
                  <c:v>40.81</c:v>
                </c:pt>
                <c:pt idx="43">
                  <c:v>41.08</c:v>
                </c:pt>
                <c:pt idx="44">
                  <c:v>41.03</c:v>
                </c:pt>
              </c:numCache>
            </c:numRef>
          </c:val>
        </c:ser>
        <c:ser>
          <c:idx val="5"/>
          <c:order val="5"/>
          <c:tx>
            <c:strRef>
              <c:f>'5GT'!$H$20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'5GT'!$B$21:$B$77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'5GT'!$H$21:$H$77</c:f>
              <c:numCache>
                <c:formatCode>0.00</c:formatCode>
                <c:ptCount val="57"/>
                <c:pt idx="0">
                  <c:v>41.34</c:v>
                </c:pt>
                <c:pt idx="1">
                  <c:v>41.07</c:v>
                </c:pt>
                <c:pt idx="2">
                  <c:v>40.909999999999997</c:v>
                </c:pt>
                <c:pt idx="3">
                  <c:v>41.01</c:v>
                </c:pt>
                <c:pt idx="4">
                  <c:v>41.04</c:v>
                </c:pt>
                <c:pt idx="5">
                  <c:v>42.72</c:v>
                </c:pt>
                <c:pt idx="6">
                  <c:v>40.98</c:v>
                </c:pt>
                <c:pt idx="7">
                  <c:v>40.880000000000003</c:v>
                </c:pt>
                <c:pt idx="8">
                  <c:v>40.81</c:v>
                </c:pt>
                <c:pt idx="9">
                  <c:v>40.869999999999997</c:v>
                </c:pt>
                <c:pt idx="10">
                  <c:v>41.21</c:v>
                </c:pt>
                <c:pt idx="11">
                  <c:v>41.19</c:v>
                </c:pt>
                <c:pt idx="12">
                  <c:v>41.11</c:v>
                </c:pt>
                <c:pt idx="13">
                  <c:v>41.17</c:v>
                </c:pt>
                <c:pt idx="14">
                  <c:v>41.47</c:v>
                </c:pt>
                <c:pt idx="15">
                  <c:v>41</c:v>
                </c:pt>
                <c:pt idx="16">
                  <c:v>41.69</c:v>
                </c:pt>
                <c:pt idx="17">
                  <c:v>41.02</c:v>
                </c:pt>
                <c:pt idx="18">
                  <c:v>41.19</c:v>
                </c:pt>
                <c:pt idx="19">
                  <c:v>41.01</c:v>
                </c:pt>
                <c:pt idx="20">
                  <c:v>40.950000000000003</c:v>
                </c:pt>
                <c:pt idx="21">
                  <c:v>41.18</c:v>
                </c:pt>
                <c:pt idx="22">
                  <c:v>41.46</c:v>
                </c:pt>
                <c:pt idx="23">
                  <c:v>41.15</c:v>
                </c:pt>
                <c:pt idx="24">
                  <c:v>41.43</c:v>
                </c:pt>
                <c:pt idx="25">
                  <c:v>41.22</c:v>
                </c:pt>
                <c:pt idx="26">
                  <c:v>41.53</c:v>
                </c:pt>
                <c:pt idx="27">
                  <c:v>41.76</c:v>
                </c:pt>
                <c:pt idx="28">
                  <c:v>41.04</c:v>
                </c:pt>
                <c:pt idx="29">
                  <c:v>41.14</c:v>
                </c:pt>
                <c:pt idx="30">
                  <c:v>41.46</c:v>
                </c:pt>
                <c:pt idx="31">
                  <c:v>41.29</c:v>
                </c:pt>
                <c:pt idx="32">
                  <c:v>41.45</c:v>
                </c:pt>
                <c:pt idx="33">
                  <c:v>41.44</c:v>
                </c:pt>
                <c:pt idx="34">
                  <c:v>41.43</c:v>
                </c:pt>
                <c:pt idx="35">
                  <c:v>41.86</c:v>
                </c:pt>
                <c:pt idx="36">
                  <c:v>41.94</c:v>
                </c:pt>
                <c:pt idx="37">
                  <c:v>41.65</c:v>
                </c:pt>
              </c:numCache>
            </c:numRef>
          </c:val>
        </c:ser>
        <c:ser>
          <c:idx val="6"/>
          <c:order val="6"/>
          <c:tx>
            <c:strRef>
              <c:f>'5GT'!$I$20</c:f>
              <c:strCache>
                <c:ptCount val="1"/>
                <c:pt idx="0">
                  <c:v>Коруз Вадим</c:v>
                </c:pt>
              </c:strCache>
            </c:strRef>
          </c:tx>
          <c:marker>
            <c:symbol val="none"/>
          </c:marker>
          <c:cat>
            <c:numRef>
              <c:f>'5GT'!$B$21:$B$77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'5GT'!$I$21:$I$77</c:f>
              <c:numCache>
                <c:formatCode>General</c:formatCode>
                <c:ptCount val="57"/>
                <c:pt idx="0">
                  <c:v>40.880000000000003</c:v>
                </c:pt>
                <c:pt idx="1">
                  <c:v>40.520000000000003</c:v>
                </c:pt>
                <c:pt idx="2">
                  <c:v>40.68</c:v>
                </c:pt>
                <c:pt idx="3">
                  <c:v>40.56</c:v>
                </c:pt>
                <c:pt idx="4">
                  <c:v>40.39</c:v>
                </c:pt>
                <c:pt idx="5">
                  <c:v>40.61</c:v>
                </c:pt>
                <c:pt idx="6">
                  <c:v>40.369999999999997</c:v>
                </c:pt>
                <c:pt idx="7">
                  <c:v>40.46</c:v>
                </c:pt>
                <c:pt idx="8">
                  <c:v>40.479999999999997</c:v>
                </c:pt>
                <c:pt idx="9">
                  <c:v>40.409999999999997</c:v>
                </c:pt>
                <c:pt idx="10">
                  <c:v>40.26</c:v>
                </c:pt>
                <c:pt idx="11">
                  <c:v>40.369999999999997</c:v>
                </c:pt>
                <c:pt idx="12">
                  <c:v>40.49</c:v>
                </c:pt>
                <c:pt idx="13">
                  <c:v>40.47</c:v>
                </c:pt>
                <c:pt idx="14">
                  <c:v>40.46</c:v>
                </c:pt>
                <c:pt idx="15">
                  <c:v>40.44</c:v>
                </c:pt>
                <c:pt idx="16">
                  <c:v>40.200000000000003</c:v>
                </c:pt>
                <c:pt idx="17">
                  <c:v>40.42</c:v>
                </c:pt>
                <c:pt idx="18">
                  <c:v>40.520000000000003</c:v>
                </c:pt>
                <c:pt idx="19">
                  <c:v>40.32</c:v>
                </c:pt>
                <c:pt idx="20">
                  <c:v>40.28</c:v>
                </c:pt>
                <c:pt idx="21">
                  <c:v>40.54</c:v>
                </c:pt>
                <c:pt idx="22">
                  <c:v>40.409999999999997</c:v>
                </c:pt>
                <c:pt idx="23">
                  <c:v>40.4</c:v>
                </c:pt>
                <c:pt idx="24">
                  <c:v>40.51</c:v>
                </c:pt>
                <c:pt idx="25">
                  <c:v>40.47</c:v>
                </c:pt>
                <c:pt idx="26">
                  <c:v>40.549999999999997</c:v>
                </c:pt>
                <c:pt idx="27">
                  <c:v>40.44</c:v>
                </c:pt>
                <c:pt idx="28">
                  <c:v>40.31</c:v>
                </c:pt>
                <c:pt idx="29">
                  <c:v>40.54</c:v>
                </c:pt>
                <c:pt idx="30">
                  <c:v>40.299999999999997</c:v>
                </c:pt>
                <c:pt idx="31">
                  <c:v>40.47</c:v>
                </c:pt>
                <c:pt idx="32">
                  <c:v>40.549999999999997</c:v>
                </c:pt>
                <c:pt idx="33">
                  <c:v>40.14</c:v>
                </c:pt>
                <c:pt idx="34">
                  <c:v>40.35</c:v>
                </c:pt>
                <c:pt idx="35">
                  <c:v>40.24</c:v>
                </c:pt>
                <c:pt idx="36">
                  <c:v>40.29</c:v>
                </c:pt>
                <c:pt idx="37">
                  <c:v>40.549999999999997</c:v>
                </c:pt>
                <c:pt idx="38">
                  <c:v>40.22</c:v>
                </c:pt>
                <c:pt idx="39">
                  <c:v>40.520000000000003</c:v>
                </c:pt>
                <c:pt idx="40">
                  <c:v>40.26</c:v>
                </c:pt>
                <c:pt idx="41">
                  <c:v>40.19</c:v>
                </c:pt>
                <c:pt idx="42">
                  <c:v>40.369999999999997</c:v>
                </c:pt>
                <c:pt idx="43">
                  <c:v>40.35</c:v>
                </c:pt>
                <c:pt idx="44">
                  <c:v>40.42</c:v>
                </c:pt>
                <c:pt idx="45">
                  <c:v>40.43</c:v>
                </c:pt>
                <c:pt idx="46">
                  <c:v>40.31</c:v>
                </c:pt>
                <c:pt idx="47">
                  <c:v>40.68</c:v>
                </c:pt>
                <c:pt idx="48">
                  <c:v>40.61</c:v>
                </c:pt>
              </c:numCache>
            </c:numRef>
          </c:val>
        </c:ser>
        <c:ser>
          <c:idx val="7"/>
          <c:order val="7"/>
          <c:tx>
            <c:strRef>
              <c:f>'5GT'!$J$20</c:f>
              <c:strCache>
                <c:ptCount val="1"/>
                <c:pt idx="0">
                  <c:v>Звягин Григорий</c:v>
                </c:pt>
              </c:strCache>
            </c:strRef>
          </c:tx>
          <c:marker>
            <c:symbol val="none"/>
          </c:marker>
          <c:cat>
            <c:numRef>
              <c:f>'5GT'!$B$21:$B$77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'5GT'!$J$21:$J$77</c:f>
              <c:numCache>
                <c:formatCode>General</c:formatCode>
                <c:ptCount val="57"/>
                <c:pt idx="0">
                  <c:v>40.43</c:v>
                </c:pt>
                <c:pt idx="1">
                  <c:v>40.450000000000003</c:v>
                </c:pt>
                <c:pt idx="2">
                  <c:v>40.159999999999997</c:v>
                </c:pt>
                <c:pt idx="3">
                  <c:v>40.17</c:v>
                </c:pt>
                <c:pt idx="4">
                  <c:v>40.15</c:v>
                </c:pt>
                <c:pt idx="5">
                  <c:v>40.159999999999997</c:v>
                </c:pt>
                <c:pt idx="6">
                  <c:v>41.11</c:v>
                </c:pt>
                <c:pt idx="7">
                  <c:v>43.67</c:v>
                </c:pt>
                <c:pt idx="8">
                  <c:v>41.06</c:v>
                </c:pt>
                <c:pt idx="9">
                  <c:v>43.13</c:v>
                </c:pt>
                <c:pt idx="10">
                  <c:v>40.28</c:v>
                </c:pt>
                <c:pt idx="11">
                  <c:v>40.51</c:v>
                </c:pt>
                <c:pt idx="12">
                  <c:v>40.39</c:v>
                </c:pt>
                <c:pt idx="13">
                  <c:v>41.76</c:v>
                </c:pt>
                <c:pt idx="14">
                  <c:v>41.1</c:v>
                </c:pt>
                <c:pt idx="15">
                  <c:v>40.57</c:v>
                </c:pt>
                <c:pt idx="16">
                  <c:v>40.26</c:v>
                </c:pt>
                <c:pt idx="17">
                  <c:v>40.56</c:v>
                </c:pt>
                <c:pt idx="18">
                  <c:v>40.61</c:v>
                </c:pt>
                <c:pt idx="19">
                  <c:v>40.409999999999997</c:v>
                </c:pt>
                <c:pt idx="20">
                  <c:v>40.72</c:v>
                </c:pt>
                <c:pt idx="21">
                  <c:v>40.53</c:v>
                </c:pt>
                <c:pt idx="22">
                  <c:v>40.909999999999997</c:v>
                </c:pt>
                <c:pt idx="23">
                  <c:v>40.26</c:v>
                </c:pt>
                <c:pt idx="24">
                  <c:v>40.200000000000003</c:v>
                </c:pt>
                <c:pt idx="25">
                  <c:v>40.04</c:v>
                </c:pt>
                <c:pt idx="26">
                  <c:v>40.21</c:v>
                </c:pt>
                <c:pt idx="27">
                  <c:v>40.04</c:v>
                </c:pt>
                <c:pt idx="28">
                  <c:v>40.11</c:v>
                </c:pt>
                <c:pt idx="29">
                  <c:v>39.97</c:v>
                </c:pt>
                <c:pt idx="30">
                  <c:v>40.08</c:v>
                </c:pt>
                <c:pt idx="31">
                  <c:v>40.049999999999997</c:v>
                </c:pt>
                <c:pt idx="32">
                  <c:v>40.29</c:v>
                </c:pt>
                <c:pt idx="33">
                  <c:v>41.92</c:v>
                </c:pt>
                <c:pt idx="34">
                  <c:v>40.340000000000003</c:v>
                </c:pt>
                <c:pt idx="35">
                  <c:v>40.29</c:v>
                </c:pt>
                <c:pt idx="36">
                  <c:v>39.97</c:v>
                </c:pt>
                <c:pt idx="37">
                  <c:v>40</c:v>
                </c:pt>
                <c:pt idx="38">
                  <c:v>40.17</c:v>
                </c:pt>
                <c:pt idx="39">
                  <c:v>39.950000000000003</c:v>
                </c:pt>
                <c:pt idx="40">
                  <c:v>40.04</c:v>
                </c:pt>
                <c:pt idx="41">
                  <c:v>39.99</c:v>
                </c:pt>
                <c:pt idx="42">
                  <c:v>40.049999999999997</c:v>
                </c:pt>
                <c:pt idx="43">
                  <c:v>40.08</c:v>
                </c:pt>
                <c:pt idx="44">
                  <c:v>40.86</c:v>
                </c:pt>
                <c:pt idx="45">
                  <c:v>40.29</c:v>
                </c:pt>
              </c:numCache>
            </c:numRef>
          </c:val>
        </c:ser>
        <c:marker val="1"/>
        <c:axId val="219042560"/>
        <c:axId val="219044096"/>
      </c:lineChart>
      <c:catAx>
        <c:axId val="219042560"/>
        <c:scaling>
          <c:orientation val="minMax"/>
        </c:scaling>
        <c:axPos val="b"/>
        <c:numFmt formatCode="General" sourceLinked="1"/>
        <c:majorTickMark val="none"/>
        <c:tickLblPos val="nextTo"/>
        <c:crossAx val="219044096"/>
        <c:crosses val="autoZero"/>
        <c:auto val="1"/>
        <c:lblAlgn val="ctr"/>
        <c:lblOffset val="100"/>
      </c:catAx>
      <c:valAx>
        <c:axId val="219044096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1904256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96"/>
          <c:y val="1.7743976179560302E-2"/>
        </c:manualLayout>
      </c:layout>
    </c:title>
    <c:plotArea>
      <c:layout>
        <c:manualLayout>
          <c:layoutTarget val="inner"/>
          <c:xMode val="edge"/>
          <c:yMode val="edge"/>
          <c:x val="5.5299763830099304E-2"/>
          <c:y val="0.10401783847815486"/>
          <c:w val="0.9305704994968117"/>
          <c:h val="0.76721808004088099"/>
        </c:manualLayout>
      </c:layout>
      <c:lineChart>
        <c:grouping val="standard"/>
        <c:ser>
          <c:idx val="0"/>
          <c:order val="0"/>
          <c:tx>
            <c:strRef>
              <c:f>'Fortuna Racing Team'!$C$21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 Team'!$B$22:$B$88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'Fortuna Racing Team'!$C$22:$C$88</c:f>
              <c:numCache>
                <c:formatCode>0.00</c:formatCode>
                <c:ptCount val="67"/>
                <c:pt idx="0">
                  <c:v>43.16</c:v>
                </c:pt>
                <c:pt idx="1">
                  <c:v>41.13</c:v>
                </c:pt>
                <c:pt idx="2">
                  <c:v>42.54</c:v>
                </c:pt>
                <c:pt idx="3">
                  <c:v>41.08</c:v>
                </c:pt>
                <c:pt idx="4">
                  <c:v>40.869999999999997</c:v>
                </c:pt>
                <c:pt idx="5">
                  <c:v>40.47</c:v>
                </c:pt>
                <c:pt idx="6">
                  <c:v>40.49</c:v>
                </c:pt>
                <c:pt idx="7">
                  <c:v>40.46</c:v>
                </c:pt>
                <c:pt idx="8">
                  <c:v>40.229999999999997</c:v>
                </c:pt>
                <c:pt idx="9">
                  <c:v>40.409999999999997</c:v>
                </c:pt>
                <c:pt idx="10">
                  <c:v>40.119999999999997</c:v>
                </c:pt>
                <c:pt idx="11">
                  <c:v>40.21</c:v>
                </c:pt>
                <c:pt idx="12">
                  <c:v>40.270000000000003</c:v>
                </c:pt>
                <c:pt idx="13">
                  <c:v>40.17</c:v>
                </c:pt>
                <c:pt idx="14">
                  <c:v>39.99</c:v>
                </c:pt>
                <c:pt idx="15">
                  <c:v>40.159999999999997</c:v>
                </c:pt>
                <c:pt idx="16">
                  <c:v>40.19</c:v>
                </c:pt>
                <c:pt idx="17">
                  <c:v>40.22</c:v>
                </c:pt>
                <c:pt idx="18">
                  <c:v>40.200000000000003</c:v>
                </c:pt>
                <c:pt idx="19">
                  <c:v>40.9</c:v>
                </c:pt>
                <c:pt idx="20">
                  <c:v>40.270000000000003</c:v>
                </c:pt>
                <c:pt idx="21">
                  <c:v>40.4</c:v>
                </c:pt>
                <c:pt idx="22">
                  <c:v>40.200000000000003</c:v>
                </c:pt>
                <c:pt idx="23">
                  <c:v>40.29</c:v>
                </c:pt>
                <c:pt idx="24">
                  <c:v>40.26</c:v>
                </c:pt>
                <c:pt idx="25">
                  <c:v>40.28</c:v>
                </c:pt>
                <c:pt idx="26">
                  <c:v>40.299999999999997</c:v>
                </c:pt>
                <c:pt idx="27">
                  <c:v>40.4</c:v>
                </c:pt>
                <c:pt idx="28">
                  <c:v>40.36</c:v>
                </c:pt>
                <c:pt idx="29">
                  <c:v>40.299999999999997</c:v>
                </c:pt>
                <c:pt idx="30">
                  <c:v>40.18</c:v>
                </c:pt>
                <c:pt idx="31">
                  <c:v>40.159999999999997</c:v>
                </c:pt>
                <c:pt idx="32">
                  <c:v>40.130000000000003</c:v>
                </c:pt>
                <c:pt idx="33">
                  <c:v>40.29</c:v>
                </c:pt>
                <c:pt idx="34">
                  <c:v>40.159999999999997</c:v>
                </c:pt>
                <c:pt idx="35">
                  <c:v>40.299999999999997</c:v>
                </c:pt>
                <c:pt idx="36">
                  <c:v>40.51</c:v>
                </c:pt>
                <c:pt idx="37">
                  <c:v>40.29</c:v>
                </c:pt>
                <c:pt idx="38">
                  <c:v>40.51</c:v>
                </c:pt>
                <c:pt idx="39">
                  <c:v>40.229999999999997</c:v>
                </c:pt>
                <c:pt idx="40">
                  <c:v>40.19</c:v>
                </c:pt>
                <c:pt idx="41">
                  <c:v>40.590000000000003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 Team'!$D$21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 Team'!$B$22:$B$88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'Fortuna Racing Team'!$D$22:$D$88</c:f>
              <c:numCache>
                <c:formatCode>0.00</c:formatCode>
                <c:ptCount val="67"/>
                <c:pt idx="0">
                  <c:v>40.78</c:v>
                </c:pt>
                <c:pt idx="1">
                  <c:v>41.46</c:v>
                </c:pt>
                <c:pt idx="2">
                  <c:v>40.42</c:v>
                </c:pt>
                <c:pt idx="3">
                  <c:v>41.07</c:v>
                </c:pt>
                <c:pt idx="4">
                  <c:v>40.39</c:v>
                </c:pt>
                <c:pt idx="5">
                  <c:v>40.19</c:v>
                </c:pt>
                <c:pt idx="6">
                  <c:v>40.450000000000003</c:v>
                </c:pt>
                <c:pt idx="7">
                  <c:v>40.22</c:v>
                </c:pt>
                <c:pt idx="8">
                  <c:v>40.340000000000003</c:v>
                </c:pt>
                <c:pt idx="9">
                  <c:v>40.85</c:v>
                </c:pt>
                <c:pt idx="10">
                  <c:v>40.520000000000003</c:v>
                </c:pt>
                <c:pt idx="11">
                  <c:v>40.6</c:v>
                </c:pt>
                <c:pt idx="12">
                  <c:v>40.46</c:v>
                </c:pt>
                <c:pt idx="13">
                  <c:v>40.46</c:v>
                </c:pt>
                <c:pt idx="14">
                  <c:v>40.17</c:v>
                </c:pt>
                <c:pt idx="15">
                  <c:v>40.31</c:v>
                </c:pt>
                <c:pt idx="16">
                  <c:v>40.340000000000003</c:v>
                </c:pt>
                <c:pt idx="17">
                  <c:v>40.11</c:v>
                </c:pt>
                <c:pt idx="18">
                  <c:v>40.229999999999997</c:v>
                </c:pt>
                <c:pt idx="19">
                  <c:v>40.29</c:v>
                </c:pt>
                <c:pt idx="20">
                  <c:v>40.159999999999997</c:v>
                </c:pt>
                <c:pt idx="21">
                  <c:v>40.5</c:v>
                </c:pt>
                <c:pt idx="22">
                  <c:v>40.549999999999997</c:v>
                </c:pt>
                <c:pt idx="23">
                  <c:v>40.97</c:v>
                </c:pt>
                <c:pt idx="24">
                  <c:v>40.26</c:v>
                </c:pt>
                <c:pt idx="25">
                  <c:v>40.26</c:v>
                </c:pt>
                <c:pt idx="26">
                  <c:v>40.299999999999997</c:v>
                </c:pt>
                <c:pt idx="27">
                  <c:v>40.74</c:v>
                </c:pt>
                <c:pt idx="28">
                  <c:v>40.42</c:v>
                </c:pt>
                <c:pt idx="29">
                  <c:v>40.200000000000003</c:v>
                </c:pt>
                <c:pt idx="30">
                  <c:v>40.69</c:v>
                </c:pt>
                <c:pt idx="31">
                  <c:v>40.28</c:v>
                </c:pt>
                <c:pt idx="32">
                  <c:v>40.24</c:v>
                </c:pt>
                <c:pt idx="33">
                  <c:v>40.22</c:v>
                </c:pt>
                <c:pt idx="34">
                  <c:v>40.24</c:v>
                </c:pt>
                <c:pt idx="35">
                  <c:v>40.270000000000003</c:v>
                </c:pt>
                <c:pt idx="36">
                  <c:v>40.29</c:v>
                </c:pt>
                <c:pt idx="37">
                  <c:v>40.22</c:v>
                </c:pt>
                <c:pt idx="38">
                  <c:v>40.22</c:v>
                </c:pt>
                <c:pt idx="39">
                  <c:v>40.21</c:v>
                </c:pt>
                <c:pt idx="40">
                  <c:v>40.340000000000003</c:v>
                </c:pt>
                <c:pt idx="41">
                  <c:v>40.19</c:v>
                </c:pt>
                <c:pt idx="42">
                  <c:v>40.28</c:v>
                </c:pt>
                <c:pt idx="43">
                  <c:v>40.590000000000003</c:v>
                </c:pt>
                <c:pt idx="44">
                  <c:v>40.229999999999997</c:v>
                </c:pt>
                <c:pt idx="45">
                  <c:v>40.35</c:v>
                </c:pt>
                <c:pt idx="46">
                  <c:v>40.24</c:v>
                </c:pt>
                <c:pt idx="47">
                  <c:v>40.42</c:v>
                </c:pt>
                <c:pt idx="48">
                  <c:v>40.25</c:v>
                </c:pt>
                <c:pt idx="49">
                  <c:v>40.369999999999997</c:v>
                </c:pt>
                <c:pt idx="50">
                  <c:v>40.299999999999997</c:v>
                </c:pt>
                <c:pt idx="51">
                  <c:v>40.5</c:v>
                </c:pt>
                <c:pt idx="52">
                  <c:v>40.31</c:v>
                </c:pt>
                <c:pt idx="53">
                  <c:v>40.49</c:v>
                </c:pt>
                <c:pt idx="54">
                  <c:v>40.229999999999997</c:v>
                </c:pt>
                <c:pt idx="55">
                  <c:v>40.369999999999997</c:v>
                </c:pt>
                <c:pt idx="56">
                  <c:v>40.159999999999997</c:v>
                </c:pt>
                <c:pt idx="57" formatCode="General">
                  <c:v>40.17</c:v>
                </c:pt>
                <c:pt idx="58" formatCode="General">
                  <c:v>40.47</c:v>
                </c:pt>
                <c:pt idx="59" formatCode="General">
                  <c:v>40.49</c:v>
                </c:pt>
                <c:pt idx="60" formatCode="General">
                  <c:v>40.32</c:v>
                </c:pt>
                <c:pt idx="61" formatCode="General">
                  <c:v>40.42</c:v>
                </c:pt>
                <c:pt idx="62" formatCode="General">
                  <c:v>41.15</c:v>
                </c:pt>
                <c:pt idx="63" formatCode="General">
                  <c:v>40.47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 Team'!$E$21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 Team'!$B$22:$B$88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'Fortuna Racing Team'!$E$22:$E$88</c:f>
              <c:numCache>
                <c:formatCode>0.00</c:formatCode>
                <c:ptCount val="67"/>
                <c:pt idx="0">
                  <c:v>40.31</c:v>
                </c:pt>
                <c:pt idx="1">
                  <c:v>40.549999999999997</c:v>
                </c:pt>
                <c:pt idx="2">
                  <c:v>40.36</c:v>
                </c:pt>
                <c:pt idx="3">
                  <c:v>40.29</c:v>
                </c:pt>
                <c:pt idx="4">
                  <c:v>40.36</c:v>
                </c:pt>
                <c:pt idx="5">
                  <c:v>40.340000000000003</c:v>
                </c:pt>
                <c:pt idx="6">
                  <c:v>40.47</c:v>
                </c:pt>
                <c:pt idx="7">
                  <c:v>40.36</c:v>
                </c:pt>
                <c:pt idx="8">
                  <c:v>40.340000000000003</c:v>
                </c:pt>
                <c:pt idx="9">
                  <c:v>40.479999999999997</c:v>
                </c:pt>
                <c:pt idx="10">
                  <c:v>40.619999999999997</c:v>
                </c:pt>
                <c:pt idx="11">
                  <c:v>40.5</c:v>
                </c:pt>
                <c:pt idx="12">
                  <c:v>40.200000000000003</c:v>
                </c:pt>
                <c:pt idx="13">
                  <c:v>40.28</c:v>
                </c:pt>
                <c:pt idx="14">
                  <c:v>40.380000000000003</c:v>
                </c:pt>
                <c:pt idx="15">
                  <c:v>40.380000000000003</c:v>
                </c:pt>
                <c:pt idx="16">
                  <c:v>40.56</c:v>
                </c:pt>
                <c:pt idx="17">
                  <c:v>40.33</c:v>
                </c:pt>
                <c:pt idx="18">
                  <c:v>40.28</c:v>
                </c:pt>
                <c:pt idx="19">
                  <c:v>40.14</c:v>
                </c:pt>
                <c:pt idx="20">
                  <c:v>40.75</c:v>
                </c:pt>
                <c:pt idx="21">
                  <c:v>40.340000000000003</c:v>
                </c:pt>
                <c:pt idx="22">
                  <c:v>40.1</c:v>
                </c:pt>
                <c:pt idx="23">
                  <c:v>40.32</c:v>
                </c:pt>
                <c:pt idx="24">
                  <c:v>40.31</c:v>
                </c:pt>
                <c:pt idx="25">
                  <c:v>40.17</c:v>
                </c:pt>
                <c:pt idx="26">
                  <c:v>40.36</c:v>
                </c:pt>
                <c:pt idx="27">
                  <c:v>40.28</c:v>
                </c:pt>
                <c:pt idx="28">
                  <c:v>40.29</c:v>
                </c:pt>
                <c:pt idx="29">
                  <c:v>47.98</c:v>
                </c:pt>
                <c:pt idx="30">
                  <c:v>96.34</c:v>
                </c:pt>
                <c:pt idx="31">
                  <c:v>40.880000000000003</c:v>
                </c:pt>
                <c:pt idx="32">
                  <c:v>40.729999999999997</c:v>
                </c:pt>
                <c:pt idx="33">
                  <c:v>40.74</c:v>
                </c:pt>
                <c:pt idx="34">
                  <c:v>41.55</c:v>
                </c:pt>
                <c:pt idx="35">
                  <c:v>40.49</c:v>
                </c:pt>
                <c:pt idx="36">
                  <c:v>40.56</c:v>
                </c:pt>
                <c:pt idx="37">
                  <c:v>40.58</c:v>
                </c:pt>
                <c:pt idx="38">
                  <c:v>40.47</c:v>
                </c:pt>
                <c:pt idx="39">
                  <c:v>40.630000000000003</c:v>
                </c:pt>
                <c:pt idx="40">
                  <c:v>40.72</c:v>
                </c:pt>
                <c:pt idx="41">
                  <c:v>40.549999999999997</c:v>
                </c:pt>
                <c:pt idx="42">
                  <c:v>40.54</c:v>
                </c:pt>
                <c:pt idx="43">
                  <c:v>40.81</c:v>
                </c:pt>
                <c:pt idx="44">
                  <c:v>40.6</c:v>
                </c:pt>
                <c:pt idx="45">
                  <c:v>40.630000000000003</c:v>
                </c:pt>
                <c:pt idx="46">
                  <c:v>40.64</c:v>
                </c:pt>
                <c:pt idx="47">
                  <c:v>40.49</c:v>
                </c:pt>
                <c:pt idx="48">
                  <c:v>40.72</c:v>
                </c:pt>
                <c:pt idx="49">
                  <c:v>40.61</c:v>
                </c:pt>
                <c:pt idx="50">
                  <c:v>41.31</c:v>
                </c:pt>
                <c:pt idx="51">
                  <c:v>40.58</c:v>
                </c:pt>
                <c:pt idx="52">
                  <c:v>41.55</c:v>
                </c:pt>
                <c:pt idx="53">
                  <c:v>40.590000000000003</c:v>
                </c:pt>
                <c:pt idx="54">
                  <c:v>41.21</c:v>
                </c:pt>
                <c:pt idx="55">
                  <c:v>40.69</c:v>
                </c:pt>
                <c:pt idx="56">
                  <c:v>40.659999999999997</c:v>
                </c:pt>
                <c:pt idx="57" formatCode="General">
                  <c:v>40.659999999999997</c:v>
                </c:pt>
                <c:pt idx="58" formatCode="General">
                  <c:v>40.840000000000003</c:v>
                </c:pt>
                <c:pt idx="59" formatCode="General">
                  <c:v>40.729999999999997</c:v>
                </c:pt>
                <c:pt idx="60" formatCode="General">
                  <c:v>40.67</c:v>
                </c:pt>
                <c:pt idx="61" formatCode="General">
                  <c:v>41.05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 Team'!$F$21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 Team'!$B$22:$B$88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'Fortuna Racing Team'!$F$22:$F$88</c:f>
              <c:numCache>
                <c:formatCode>0.00</c:formatCode>
                <c:ptCount val="67"/>
                <c:pt idx="0">
                  <c:v>41.29</c:v>
                </c:pt>
                <c:pt idx="1">
                  <c:v>40.5</c:v>
                </c:pt>
                <c:pt idx="2">
                  <c:v>40.380000000000003</c:v>
                </c:pt>
                <c:pt idx="3">
                  <c:v>41.7</c:v>
                </c:pt>
                <c:pt idx="4">
                  <c:v>41.08</c:v>
                </c:pt>
                <c:pt idx="5">
                  <c:v>40.61</c:v>
                </c:pt>
                <c:pt idx="6">
                  <c:v>40.36</c:v>
                </c:pt>
                <c:pt idx="7">
                  <c:v>41.6</c:v>
                </c:pt>
                <c:pt idx="8">
                  <c:v>40.409999999999997</c:v>
                </c:pt>
                <c:pt idx="9">
                  <c:v>40.11</c:v>
                </c:pt>
                <c:pt idx="10">
                  <c:v>40.22</c:v>
                </c:pt>
                <c:pt idx="11">
                  <c:v>40.75</c:v>
                </c:pt>
                <c:pt idx="12">
                  <c:v>40.369999999999997</c:v>
                </c:pt>
                <c:pt idx="13">
                  <c:v>40.18</c:v>
                </c:pt>
                <c:pt idx="14">
                  <c:v>46.1</c:v>
                </c:pt>
                <c:pt idx="15">
                  <c:v>40.270000000000003</c:v>
                </c:pt>
                <c:pt idx="16">
                  <c:v>40.5</c:v>
                </c:pt>
                <c:pt idx="17">
                  <c:v>40.56</c:v>
                </c:pt>
                <c:pt idx="18">
                  <c:v>40.28</c:v>
                </c:pt>
                <c:pt idx="19">
                  <c:v>40.35</c:v>
                </c:pt>
                <c:pt idx="20">
                  <c:v>40.119999999999997</c:v>
                </c:pt>
                <c:pt idx="21">
                  <c:v>40.9</c:v>
                </c:pt>
                <c:pt idx="22">
                  <c:v>40.01</c:v>
                </c:pt>
                <c:pt idx="23">
                  <c:v>40.19</c:v>
                </c:pt>
                <c:pt idx="24">
                  <c:v>41.44</c:v>
                </c:pt>
                <c:pt idx="25">
                  <c:v>40.22</c:v>
                </c:pt>
                <c:pt idx="26">
                  <c:v>40.96</c:v>
                </c:pt>
                <c:pt idx="27">
                  <c:v>62.93</c:v>
                </c:pt>
                <c:pt idx="28">
                  <c:v>40.340000000000003</c:v>
                </c:pt>
                <c:pt idx="29">
                  <c:v>40.18</c:v>
                </c:pt>
                <c:pt idx="30">
                  <c:v>40.159999999999997</c:v>
                </c:pt>
                <c:pt idx="31">
                  <c:v>40.340000000000003</c:v>
                </c:pt>
                <c:pt idx="32">
                  <c:v>40.619999999999997</c:v>
                </c:pt>
                <c:pt idx="33">
                  <c:v>40.270000000000003</c:v>
                </c:pt>
                <c:pt idx="34">
                  <c:v>40.49</c:v>
                </c:pt>
                <c:pt idx="35">
                  <c:v>40.44</c:v>
                </c:pt>
                <c:pt idx="36">
                  <c:v>40.119999999999997</c:v>
                </c:pt>
                <c:pt idx="37">
                  <c:v>40.130000000000003</c:v>
                </c:pt>
                <c:pt idx="38">
                  <c:v>40.68</c:v>
                </c:pt>
                <c:pt idx="39">
                  <c:v>40.25</c:v>
                </c:pt>
                <c:pt idx="40">
                  <c:v>40.31</c:v>
                </c:pt>
                <c:pt idx="41">
                  <c:v>40.270000000000003</c:v>
                </c:pt>
                <c:pt idx="42">
                  <c:v>40.26</c:v>
                </c:pt>
                <c:pt idx="43">
                  <c:v>40.19</c:v>
                </c:pt>
                <c:pt idx="44">
                  <c:v>40.25</c:v>
                </c:pt>
                <c:pt idx="45">
                  <c:v>40.92</c:v>
                </c:pt>
                <c:pt idx="46">
                  <c:v>40.29</c:v>
                </c:pt>
                <c:pt idx="47">
                  <c:v>40.53</c:v>
                </c:pt>
                <c:pt idx="48">
                  <c:v>40.549999999999997</c:v>
                </c:pt>
                <c:pt idx="49">
                  <c:v>40.270000000000003</c:v>
                </c:pt>
                <c:pt idx="50">
                  <c:v>40.409999999999997</c:v>
                </c:pt>
                <c:pt idx="51">
                  <c:v>40.299999999999997</c:v>
                </c:pt>
                <c:pt idx="52">
                  <c:v>40.29</c:v>
                </c:pt>
                <c:pt idx="53">
                  <c:v>40.42</c:v>
                </c:pt>
                <c:pt idx="54">
                  <c:v>40.299999999999997</c:v>
                </c:pt>
                <c:pt idx="55">
                  <c:v>40.299999999999997</c:v>
                </c:pt>
                <c:pt idx="56">
                  <c:v>40.14</c:v>
                </c:pt>
                <c:pt idx="57" formatCode="General">
                  <c:v>40.11</c:v>
                </c:pt>
                <c:pt idx="58" formatCode="General">
                  <c:v>40.46</c:v>
                </c:pt>
                <c:pt idx="59" formatCode="General">
                  <c:v>40.43</c:v>
                </c:pt>
                <c:pt idx="60" formatCode="General">
                  <c:v>40.24</c:v>
                </c:pt>
                <c:pt idx="61" formatCode="General">
                  <c:v>41.6</c:v>
                </c:pt>
                <c:pt idx="62" formatCode="General">
                  <c:v>40.130000000000003</c:v>
                </c:pt>
                <c:pt idx="63" formatCode="General">
                  <c:v>40.630000000000003</c:v>
                </c:pt>
                <c:pt idx="64" formatCode="General">
                  <c:v>40.46</c:v>
                </c:pt>
                <c:pt idx="65" formatCode="General">
                  <c:v>40.200000000000003</c:v>
                </c:pt>
                <c:pt idx="66" formatCode="General">
                  <c:v>40.93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 Team'!$G$21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 Team'!$B$22:$B$88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'Fortuna Racing Team'!$G$22:$G$88</c:f>
              <c:numCache>
                <c:formatCode>0.00</c:formatCode>
                <c:ptCount val="67"/>
                <c:pt idx="0">
                  <c:v>41.33</c:v>
                </c:pt>
                <c:pt idx="1">
                  <c:v>41.22</c:v>
                </c:pt>
                <c:pt idx="2">
                  <c:v>41.24</c:v>
                </c:pt>
                <c:pt idx="3">
                  <c:v>41.08</c:v>
                </c:pt>
                <c:pt idx="4">
                  <c:v>41.52</c:v>
                </c:pt>
                <c:pt idx="5">
                  <c:v>40.549999999999997</c:v>
                </c:pt>
                <c:pt idx="6">
                  <c:v>40.81</c:v>
                </c:pt>
                <c:pt idx="7">
                  <c:v>41.16</c:v>
                </c:pt>
                <c:pt idx="8">
                  <c:v>40.4</c:v>
                </c:pt>
                <c:pt idx="9">
                  <c:v>40.479999999999997</c:v>
                </c:pt>
                <c:pt idx="10">
                  <c:v>40.479999999999997</c:v>
                </c:pt>
                <c:pt idx="11">
                  <c:v>40.340000000000003</c:v>
                </c:pt>
                <c:pt idx="12">
                  <c:v>41.29</c:v>
                </c:pt>
                <c:pt idx="13">
                  <c:v>41.38</c:v>
                </c:pt>
                <c:pt idx="14">
                  <c:v>41.07</c:v>
                </c:pt>
                <c:pt idx="15">
                  <c:v>40.46</c:v>
                </c:pt>
                <c:pt idx="16">
                  <c:v>40.619999999999997</c:v>
                </c:pt>
                <c:pt idx="17">
                  <c:v>40.29</c:v>
                </c:pt>
                <c:pt idx="18">
                  <c:v>40.53</c:v>
                </c:pt>
                <c:pt idx="19">
                  <c:v>40.51</c:v>
                </c:pt>
                <c:pt idx="20">
                  <c:v>40.33</c:v>
                </c:pt>
                <c:pt idx="21">
                  <c:v>40.36</c:v>
                </c:pt>
                <c:pt idx="22">
                  <c:v>40.49</c:v>
                </c:pt>
                <c:pt idx="23">
                  <c:v>40.58</c:v>
                </c:pt>
                <c:pt idx="24">
                  <c:v>40.44</c:v>
                </c:pt>
                <c:pt idx="25">
                  <c:v>40.619999999999997</c:v>
                </c:pt>
                <c:pt idx="26">
                  <c:v>40.78</c:v>
                </c:pt>
                <c:pt idx="27">
                  <c:v>40.299999999999997</c:v>
                </c:pt>
                <c:pt idx="28">
                  <c:v>40.14</c:v>
                </c:pt>
                <c:pt idx="29">
                  <c:v>40.11</c:v>
                </c:pt>
                <c:pt idx="30">
                  <c:v>40.46</c:v>
                </c:pt>
                <c:pt idx="31">
                  <c:v>40.43</c:v>
                </c:pt>
                <c:pt idx="32">
                  <c:v>40.24</c:v>
                </c:pt>
                <c:pt idx="33">
                  <c:v>41.6</c:v>
                </c:pt>
                <c:pt idx="34">
                  <c:v>40.130000000000003</c:v>
                </c:pt>
                <c:pt idx="35">
                  <c:v>40.630000000000003</c:v>
                </c:pt>
                <c:pt idx="36">
                  <c:v>40.46</c:v>
                </c:pt>
                <c:pt idx="37">
                  <c:v>40.200000000000003</c:v>
                </c:pt>
                <c:pt idx="38">
                  <c:v>40.93</c:v>
                </c:pt>
              </c:numCache>
            </c:numRef>
          </c:val>
        </c:ser>
        <c:ser>
          <c:idx val="5"/>
          <c:order val="5"/>
          <c:tx>
            <c:strRef>
              <c:f>'Fortuna Racing Team'!$H$21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 Team'!$B$22:$B$88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'Fortuna Racing Team'!$H$22:$H$88</c:f>
              <c:numCache>
                <c:formatCode>0.00</c:formatCode>
                <c:ptCount val="67"/>
                <c:pt idx="0">
                  <c:v>40.630000000000003</c:v>
                </c:pt>
                <c:pt idx="1">
                  <c:v>40.51</c:v>
                </c:pt>
                <c:pt idx="2">
                  <c:v>40.200000000000003</c:v>
                </c:pt>
                <c:pt idx="3">
                  <c:v>40.43</c:v>
                </c:pt>
                <c:pt idx="4">
                  <c:v>40.36</c:v>
                </c:pt>
                <c:pt idx="5">
                  <c:v>40.46</c:v>
                </c:pt>
                <c:pt idx="6">
                  <c:v>40.18</c:v>
                </c:pt>
                <c:pt idx="7">
                  <c:v>40.200000000000003</c:v>
                </c:pt>
                <c:pt idx="8">
                  <c:v>40.159999999999997</c:v>
                </c:pt>
                <c:pt idx="9">
                  <c:v>40.090000000000003</c:v>
                </c:pt>
                <c:pt idx="10">
                  <c:v>40.22</c:v>
                </c:pt>
                <c:pt idx="11">
                  <c:v>40.42</c:v>
                </c:pt>
                <c:pt idx="12">
                  <c:v>40.54</c:v>
                </c:pt>
                <c:pt idx="13">
                  <c:v>40.29</c:v>
                </c:pt>
                <c:pt idx="14">
                  <c:v>40.32</c:v>
                </c:pt>
                <c:pt idx="15">
                  <c:v>40.17</c:v>
                </c:pt>
                <c:pt idx="16">
                  <c:v>40.15</c:v>
                </c:pt>
                <c:pt idx="17">
                  <c:v>40.18</c:v>
                </c:pt>
                <c:pt idx="18">
                  <c:v>40.1</c:v>
                </c:pt>
                <c:pt idx="19">
                  <c:v>40.15</c:v>
                </c:pt>
                <c:pt idx="20">
                  <c:v>40.24</c:v>
                </c:pt>
                <c:pt idx="21">
                  <c:v>40.18</c:v>
                </c:pt>
                <c:pt idx="22">
                  <c:v>40.04</c:v>
                </c:pt>
                <c:pt idx="23">
                  <c:v>40.159999999999997</c:v>
                </c:pt>
                <c:pt idx="24">
                  <c:v>40.340000000000003</c:v>
                </c:pt>
                <c:pt idx="25">
                  <c:v>40.200000000000003</c:v>
                </c:pt>
                <c:pt idx="26">
                  <c:v>40.340000000000003</c:v>
                </c:pt>
              </c:numCache>
            </c:numRef>
          </c:val>
        </c:ser>
        <c:ser>
          <c:idx val="6"/>
          <c:order val="6"/>
          <c:tx>
            <c:strRef>
              <c:f>'Fortuna Racing Team'!$I$21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'Fortuna Racing Team'!$B$22:$B$88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'Fortuna Racing Team'!$I$22:$I$88</c:f>
              <c:numCache>
                <c:formatCode>General</c:formatCode>
                <c:ptCount val="67"/>
                <c:pt idx="0">
                  <c:v>40.29</c:v>
                </c:pt>
                <c:pt idx="1">
                  <c:v>40.299999999999997</c:v>
                </c:pt>
                <c:pt idx="2">
                  <c:v>40.369999999999997</c:v>
                </c:pt>
                <c:pt idx="3">
                  <c:v>40.19</c:v>
                </c:pt>
                <c:pt idx="4">
                  <c:v>40.42</c:v>
                </c:pt>
                <c:pt idx="5">
                  <c:v>40.21</c:v>
                </c:pt>
                <c:pt idx="6">
                  <c:v>40.090000000000003</c:v>
                </c:pt>
                <c:pt idx="7">
                  <c:v>40.44</c:v>
                </c:pt>
                <c:pt idx="8">
                  <c:v>40.29</c:v>
                </c:pt>
                <c:pt idx="9">
                  <c:v>40.44</c:v>
                </c:pt>
                <c:pt idx="10">
                  <c:v>40.340000000000003</c:v>
                </c:pt>
                <c:pt idx="11">
                  <c:v>40.520000000000003</c:v>
                </c:pt>
                <c:pt idx="12">
                  <c:v>40.96</c:v>
                </c:pt>
                <c:pt idx="13">
                  <c:v>40.32</c:v>
                </c:pt>
                <c:pt idx="14">
                  <c:v>40.229999999999997</c:v>
                </c:pt>
                <c:pt idx="15">
                  <c:v>40.35</c:v>
                </c:pt>
                <c:pt idx="16">
                  <c:v>40.14</c:v>
                </c:pt>
                <c:pt idx="17">
                  <c:v>40.270000000000003</c:v>
                </c:pt>
                <c:pt idx="18">
                  <c:v>40.31</c:v>
                </c:pt>
                <c:pt idx="19">
                  <c:v>40.36</c:v>
                </c:pt>
                <c:pt idx="20">
                  <c:v>40.75</c:v>
                </c:pt>
                <c:pt idx="21">
                  <c:v>40.18</c:v>
                </c:pt>
                <c:pt idx="22">
                  <c:v>40.04</c:v>
                </c:pt>
                <c:pt idx="23">
                  <c:v>40.159999999999997</c:v>
                </c:pt>
                <c:pt idx="24">
                  <c:v>40.340000000000003</c:v>
                </c:pt>
                <c:pt idx="25">
                  <c:v>40.200000000000003</c:v>
                </c:pt>
                <c:pt idx="26">
                  <c:v>40.340000000000003</c:v>
                </c:pt>
              </c:numCache>
            </c:numRef>
          </c:val>
        </c:ser>
        <c:ser>
          <c:idx val="7"/>
          <c:order val="7"/>
          <c:tx>
            <c:strRef>
              <c:f>'Fortuna Racing Team'!$J$21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'Fortuna Racing Team'!$B$22:$B$88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'Fortuna Racing Team'!$J$22:$J$88</c:f>
              <c:numCache>
                <c:formatCode>General</c:formatCode>
                <c:ptCount val="67"/>
                <c:pt idx="0">
                  <c:v>41.34</c:v>
                </c:pt>
                <c:pt idx="1">
                  <c:v>41.44</c:v>
                </c:pt>
                <c:pt idx="2">
                  <c:v>41.07</c:v>
                </c:pt>
                <c:pt idx="3">
                  <c:v>41.26</c:v>
                </c:pt>
                <c:pt idx="4">
                  <c:v>41</c:v>
                </c:pt>
                <c:pt idx="5">
                  <c:v>40.92</c:v>
                </c:pt>
                <c:pt idx="6">
                  <c:v>41.02</c:v>
                </c:pt>
                <c:pt idx="7">
                  <c:v>41.1</c:v>
                </c:pt>
                <c:pt idx="8">
                  <c:v>41.19</c:v>
                </c:pt>
                <c:pt idx="9">
                  <c:v>40.96</c:v>
                </c:pt>
                <c:pt idx="10">
                  <c:v>41.35</c:v>
                </c:pt>
                <c:pt idx="11">
                  <c:v>41.08</c:v>
                </c:pt>
                <c:pt idx="12">
                  <c:v>41.04</c:v>
                </c:pt>
                <c:pt idx="13">
                  <c:v>42.36</c:v>
                </c:pt>
                <c:pt idx="14">
                  <c:v>41.31</c:v>
                </c:pt>
                <c:pt idx="15">
                  <c:v>40.85</c:v>
                </c:pt>
                <c:pt idx="16">
                  <c:v>41.88</c:v>
                </c:pt>
                <c:pt idx="17">
                  <c:v>41.42</c:v>
                </c:pt>
                <c:pt idx="18">
                  <c:v>40.98</c:v>
                </c:pt>
                <c:pt idx="19">
                  <c:v>42.32</c:v>
                </c:pt>
                <c:pt idx="20">
                  <c:v>41</c:v>
                </c:pt>
              </c:numCache>
            </c:numRef>
          </c:val>
        </c:ser>
        <c:marker val="1"/>
        <c:axId val="220164096"/>
        <c:axId val="220165632"/>
      </c:lineChart>
      <c:catAx>
        <c:axId val="220164096"/>
        <c:scaling>
          <c:orientation val="minMax"/>
        </c:scaling>
        <c:axPos val="b"/>
        <c:numFmt formatCode="General" sourceLinked="1"/>
        <c:majorTickMark val="none"/>
        <c:tickLblPos val="nextTo"/>
        <c:crossAx val="220165632"/>
        <c:crosses val="autoZero"/>
        <c:auto val="1"/>
        <c:lblAlgn val="ctr"/>
        <c:lblOffset val="100"/>
      </c:catAx>
      <c:valAx>
        <c:axId val="220165632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2016409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35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Buro11!$C$20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Buro11!$B$21:$B$81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Buro11!$C$21:$C$81</c:f>
              <c:numCache>
                <c:formatCode>0.00</c:formatCode>
                <c:ptCount val="61"/>
                <c:pt idx="0">
                  <c:v>44.09</c:v>
                </c:pt>
                <c:pt idx="1">
                  <c:v>41.79</c:v>
                </c:pt>
                <c:pt idx="2">
                  <c:v>41.57</c:v>
                </c:pt>
                <c:pt idx="3">
                  <c:v>41.4</c:v>
                </c:pt>
                <c:pt idx="4">
                  <c:v>41.42</c:v>
                </c:pt>
                <c:pt idx="5">
                  <c:v>41.31</c:v>
                </c:pt>
                <c:pt idx="6">
                  <c:v>41.42</c:v>
                </c:pt>
                <c:pt idx="7">
                  <c:v>41.35</c:v>
                </c:pt>
                <c:pt idx="8">
                  <c:v>41.17</c:v>
                </c:pt>
                <c:pt idx="9">
                  <c:v>41.05</c:v>
                </c:pt>
                <c:pt idx="10">
                  <c:v>41.02</c:v>
                </c:pt>
                <c:pt idx="11">
                  <c:v>41.21</c:v>
                </c:pt>
                <c:pt idx="12">
                  <c:v>40.950000000000003</c:v>
                </c:pt>
                <c:pt idx="13">
                  <c:v>40.880000000000003</c:v>
                </c:pt>
                <c:pt idx="14">
                  <c:v>41.2</c:v>
                </c:pt>
                <c:pt idx="15">
                  <c:v>40.93</c:v>
                </c:pt>
                <c:pt idx="16">
                  <c:v>41.29</c:v>
                </c:pt>
                <c:pt idx="17">
                  <c:v>41.3</c:v>
                </c:pt>
                <c:pt idx="18">
                  <c:v>41.03</c:v>
                </c:pt>
                <c:pt idx="19">
                  <c:v>41.37</c:v>
                </c:pt>
                <c:pt idx="20">
                  <c:v>41.2</c:v>
                </c:pt>
                <c:pt idx="21">
                  <c:v>41.28</c:v>
                </c:pt>
                <c:pt idx="22">
                  <c:v>41.51</c:v>
                </c:pt>
                <c:pt idx="23">
                  <c:v>41.11</c:v>
                </c:pt>
                <c:pt idx="24">
                  <c:v>41.36</c:v>
                </c:pt>
                <c:pt idx="25">
                  <c:v>41.22</c:v>
                </c:pt>
                <c:pt idx="26">
                  <c:v>41.25</c:v>
                </c:pt>
                <c:pt idx="27">
                  <c:v>41.46</c:v>
                </c:pt>
                <c:pt idx="28">
                  <c:v>41.91</c:v>
                </c:pt>
                <c:pt idx="29">
                  <c:v>41.22</c:v>
                </c:pt>
                <c:pt idx="30">
                  <c:v>41.36</c:v>
                </c:pt>
                <c:pt idx="31">
                  <c:v>41.16</c:v>
                </c:pt>
                <c:pt idx="32">
                  <c:v>41.19</c:v>
                </c:pt>
                <c:pt idx="33">
                  <c:v>41.34</c:v>
                </c:pt>
                <c:pt idx="34">
                  <c:v>41.09</c:v>
                </c:pt>
                <c:pt idx="35">
                  <c:v>41.19</c:v>
                </c:pt>
                <c:pt idx="36">
                  <c:v>42.98</c:v>
                </c:pt>
                <c:pt idx="37">
                  <c:v>41.17</c:v>
                </c:pt>
                <c:pt idx="38">
                  <c:v>41.26</c:v>
                </c:pt>
                <c:pt idx="39">
                  <c:v>41.04</c:v>
                </c:pt>
                <c:pt idx="40">
                  <c:v>41.4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Buro11!$D$20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Buro11!$B$21:$B$81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Buro11!$D$21:$D$81</c:f>
              <c:numCache>
                <c:formatCode>0.00</c:formatCode>
                <c:ptCount val="61"/>
                <c:pt idx="0">
                  <c:v>41.19</c:v>
                </c:pt>
                <c:pt idx="1">
                  <c:v>41.05</c:v>
                </c:pt>
                <c:pt idx="2">
                  <c:v>41.24</c:v>
                </c:pt>
                <c:pt idx="3">
                  <c:v>42.98</c:v>
                </c:pt>
                <c:pt idx="4">
                  <c:v>41.34</c:v>
                </c:pt>
                <c:pt idx="5">
                  <c:v>41.14</c:v>
                </c:pt>
                <c:pt idx="6">
                  <c:v>40.840000000000003</c:v>
                </c:pt>
                <c:pt idx="7">
                  <c:v>40.9</c:v>
                </c:pt>
                <c:pt idx="8">
                  <c:v>41.24</c:v>
                </c:pt>
                <c:pt idx="9">
                  <c:v>40.71</c:v>
                </c:pt>
                <c:pt idx="10">
                  <c:v>40.85</c:v>
                </c:pt>
                <c:pt idx="11">
                  <c:v>41.14</c:v>
                </c:pt>
                <c:pt idx="12">
                  <c:v>41.04</c:v>
                </c:pt>
                <c:pt idx="13">
                  <c:v>41.1</c:v>
                </c:pt>
                <c:pt idx="14">
                  <c:v>41.12</c:v>
                </c:pt>
                <c:pt idx="15">
                  <c:v>40.99</c:v>
                </c:pt>
                <c:pt idx="16">
                  <c:v>40.700000000000003</c:v>
                </c:pt>
                <c:pt idx="17">
                  <c:v>41.15</c:v>
                </c:pt>
                <c:pt idx="18">
                  <c:v>42.1</c:v>
                </c:pt>
                <c:pt idx="19">
                  <c:v>42.12</c:v>
                </c:pt>
                <c:pt idx="20">
                  <c:v>41.78</c:v>
                </c:pt>
                <c:pt idx="21">
                  <c:v>41.02</c:v>
                </c:pt>
                <c:pt idx="22">
                  <c:v>42.12</c:v>
                </c:pt>
                <c:pt idx="23">
                  <c:v>41.21</c:v>
                </c:pt>
                <c:pt idx="24">
                  <c:v>41.43</c:v>
                </c:pt>
                <c:pt idx="25">
                  <c:v>41.33</c:v>
                </c:pt>
                <c:pt idx="26">
                  <c:v>40.93</c:v>
                </c:pt>
                <c:pt idx="27">
                  <c:v>41.07</c:v>
                </c:pt>
                <c:pt idx="28">
                  <c:v>41.34</c:v>
                </c:pt>
                <c:pt idx="29">
                  <c:v>40.96</c:v>
                </c:pt>
                <c:pt idx="30">
                  <c:v>41.07</c:v>
                </c:pt>
                <c:pt idx="31">
                  <c:v>41.5</c:v>
                </c:pt>
                <c:pt idx="32">
                  <c:v>40.83</c:v>
                </c:pt>
                <c:pt idx="33">
                  <c:v>41.03</c:v>
                </c:pt>
                <c:pt idx="34">
                  <c:v>41.31</c:v>
                </c:pt>
                <c:pt idx="35">
                  <c:v>41.57</c:v>
                </c:pt>
                <c:pt idx="36">
                  <c:v>41.18</c:v>
                </c:pt>
                <c:pt idx="37">
                  <c:v>41.26</c:v>
                </c:pt>
                <c:pt idx="38">
                  <c:v>40.74</c:v>
                </c:pt>
                <c:pt idx="39">
                  <c:v>41.04</c:v>
                </c:pt>
                <c:pt idx="40">
                  <c:v>40.96</c:v>
                </c:pt>
                <c:pt idx="41">
                  <c:v>41.2</c:v>
                </c:pt>
                <c:pt idx="42">
                  <c:v>41.53</c:v>
                </c:pt>
                <c:pt idx="43">
                  <c:v>41.2</c:v>
                </c:pt>
                <c:pt idx="44">
                  <c:v>41.02</c:v>
                </c:pt>
                <c:pt idx="45">
                  <c:v>40.68</c:v>
                </c:pt>
                <c:pt idx="46">
                  <c:v>41.56</c:v>
                </c:pt>
                <c:pt idx="47">
                  <c:v>41.76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Buro11!$E$20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Buro11!$B$21:$B$81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Buro11!$E$21:$E$81</c:f>
              <c:numCache>
                <c:formatCode>0.00</c:formatCode>
                <c:ptCount val="61"/>
                <c:pt idx="0">
                  <c:v>41.4</c:v>
                </c:pt>
                <c:pt idx="1">
                  <c:v>42.22</c:v>
                </c:pt>
                <c:pt idx="2">
                  <c:v>42.32</c:v>
                </c:pt>
                <c:pt idx="3">
                  <c:v>41.3</c:v>
                </c:pt>
                <c:pt idx="4">
                  <c:v>41.15</c:v>
                </c:pt>
                <c:pt idx="5">
                  <c:v>41.26</c:v>
                </c:pt>
                <c:pt idx="6">
                  <c:v>41.29</c:v>
                </c:pt>
                <c:pt idx="7">
                  <c:v>41.28</c:v>
                </c:pt>
                <c:pt idx="8">
                  <c:v>41.26</c:v>
                </c:pt>
                <c:pt idx="9">
                  <c:v>41.25</c:v>
                </c:pt>
                <c:pt idx="10">
                  <c:v>41.5</c:v>
                </c:pt>
                <c:pt idx="11">
                  <c:v>41.27</c:v>
                </c:pt>
                <c:pt idx="12">
                  <c:v>41.84</c:v>
                </c:pt>
                <c:pt idx="13">
                  <c:v>41.28</c:v>
                </c:pt>
                <c:pt idx="14">
                  <c:v>42.16</c:v>
                </c:pt>
                <c:pt idx="15">
                  <c:v>41.22</c:v>
                </c:pt>
                <c:pt idx="16">
                  <c:v>41.46</c:v>
                </c:pt>
                <c:pt idx="17">
                  <c:v>41.63</c:v>
                </c:pt>
                <c:pt idx="18">
                  <c:v>41.1</c:v>
                </c:pt>
                <c:pt idx="19">
                  <c:v>41.29</c:v>
                </c:pt>
                <c:pt idx="20">
                  <c:v>41.67</c:v>
                </c:pt>
                <c:pt idx="21">
                  <c:v>41.15</c:v>
                </c:pt>
                <c:pt idx="22">
                  <c:v>41.26</c:v>
                </c:pt>
                <c:pt idx="23">
                  <c:v>41.98</c:v>
                </c:pt>
                <c:pt idx="24">
                  <c:v>41.29</c:v>
                </c:pt>
                <c:pt idx="25">
                  <c:v>41.46</c:v>
                </c:pt>
                <c:pt idx="26">
                  <c:v>41.27</c:v>
                </c:pt>
                <c:pt idx="27">
                  <c:v>41.3</c:v>
                </c:pt>
                <c:pt idx="28">
                  <c:v>41.53</c:v>
                </c:pt>
                <c:pt idx="29">
                  <c:v>41.15</c:v>
                </c:pt>
                <c:pt idx="30">
                  <c:v>41.08</c:v>
                </c:pt>
                <c:pt idx="31">
                  <c:v>40.93</c:v>
                </c:pt>
                <c:pt idx="32">
                  <c:v>40.99</c:v>
                </c:pt>
                <c:pt idx="33">
                  <c:v>41.13</c:v>
                </c:pt>
                <c:pt idx="34">
                  <c:v>41.8</c:v>
                </c:pt>
                <c:pt idx="35">
                  <c:v>41.72</c:v>
                </c:pt>
                <c:pt idx="36">
                  <c:v>40.97</c:v>
                </c:pt>
                <c:pt idx="37">
                  <c:v>40.97</c:v>
                </c:pt>
                <c:pt idx="38">
                  <c:v>41.37</c:v>
                </c:pt>
                <c:pt idx="39">
                  <c:v>42.42</c:v>
                </c:pt>
                <c:pt idx="40">
                  <c:v>41.3</c:v>
                </c:pt>
                <c:pt idx="41">
                  <c:v>41.29</c:v>
                </c:pt>
                <c:pt idx="42">
                  <c:v>40.99</c:v>
                </c:pt>
                <c:pt idx="43">
                  <c:v>41.71</c:v>
                </c:pt>
                <c:pt idx="44">
                  <c:v>41.51</c:v>
                </c:pt>
                <c:pt idx="45">
                  <c:v>42.15</c:v>
                </c:pt>
                <c:pt idx="46">
                  <c:v>42.49</c:v>
                </c:pt>
                <c:pt idx="47">
                  <c:v>41.53</c:v>
                </c:pt>
                <c:pt idx="48">
                  <c:v>41.67</c:v>
                </c:pt>
                <c:pt idx="49">
                  <c:v>41.66</c:v>
                </c:pt>
                <c:pt idx="50">
                  <c:v>41.47</c:v>
                </c:pt>
                <c:pt idx="51">
                  <c:v>41.34</c:v>
                </c:pt>
                <c:pt idx="52">
                  <c:v>41.33</c:v>
                </c:pt>
                <c:pt idx="53">
                  <c:v>41.39</c:v>
                </c:pt>
                <c:pt idx="54">
                  <c:v>41.47</c:v>
                </c:pt>
                <c:pt idx="55">
                  <c:v>41.48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Buro11!$F$20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Buro11!$B$21:$B$81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Buro11!$F$21:$F$81</c:f>
              <c:numCache>
                <c:formatCode>0.00</c:formatCode>
                <c:ptCount val="61"/>
                <c:pt idx="0">
                  <c:v>42.04</c:v>
                </c:pt>
                <c:pt idx="1">
                  <c:v>41.33</c:v>
                </c:pt>
                <c:pt idx="2">
                  <c:v>42.26</c:v>
                </c:pt>
                <c:pt idx="3">
                  <c:v>41.32</c:v>
                </c:pt>
                <c:pt idx="4">
                  <c:v>41.1</c:v>
                </c:pt>
                <c:pt idx="5">
                  <c:v>41.06</c:v>
                </c:pt>
                <c:pt idx="6">
                  <c:v>41.02</c:v>
                </c:pt>
                <c:pt idx="7">
                  <c:v>41.2</c:v>
                </c:pt>
                <c:pt idx="8">
                  <c:v>41.42</c:v>
                </c:pt>
                <c:pt idx="9">
                  <c:v>41.22</c:v>
                </c:pt>
                <c:pt idx="10">
                  <c:v>41.3</c:v>
                </c:pt>
                <c:pt idx="11">
                  <c:v>41.27</c:v>
                </c:pt>
                <c:pt idx="12">
                  <c:v>40.98</c:v>
                </c:pt>
                <c:pt idx="13">
                  <c:v>41.84</c:v>
                </c:pt>
                <c:pt idx="14">
                  <c:v>41.2</c:v>
                </c:pt>
                <c:pt idx="15">
                  <c:v>41.25</c:v>
                </c:pt>
                <c:pt idx="16">
                  <c:v>41.14</c:v>
                </c:pt>
                <c:pt idx="17">
                  <c:v>41.07</c:v>
                </c:pt>
                <c:pt idx="18">
                  <c:v>41.93</c:v>
                </c:pt>
                <c:pt idx="19">
                  <c:v>40.99</c:v>
                </c:pt>
                <c:pt idx="20">
                  <c:v>41.2</c:v>
                </c:pt>
                <c:pt idx="21">
                  <c:v>41.21</c:v>
                </c:pt>
                <c:pt idx="22">
                  <c:v>41.14</c:v>
                </c:pt>
                <c:pt idx="23">
                  <c:v>41.19</c:v>
                </c:pt>
                <c:pt idx="24">
                  <c:v>41.07</c:v>
                </c:pt>
                <c:pt idx="25">
                  <c:v>41.16</c:v>
                </c:pt>
                <c:pt idx="26">
                  <c:v>41.01</c:v>
                </c:pt>
                <c:pt idx="27">
                  <c:v>41.39</c:v>
                </c:pt>
                <c:pt idx="28">
                  <c:v>41.25</c:v>
                </c:pt>
                <c:pt idx="29">
                  <c:v>41.46</c:v>
                </c:pt>
                <c:pt idx="30">
                  <c:v>41.01</c:v>
                </c:pt>
                <c:pt idx="31">
                  <c:v>41.86</c:v>
                </c:pt>
                <c:pt idx="32">
                  <c:v>41.01</c:v>
                </c:pt>
                <c:pt idx="33">
                  <c:v>40.89</c:v>
                </c:pt>
                <c:pt idx="34">
                  <c:v>40.72</c:v>
                </c:pt>
                <c:pt idx="35">
                  <c:v>40.840000000000003</c:v>
                </c:pt>
                <c:pt idx="36">
                  <c:v>41.08</c:v>
                </c:pt>
                <c:pt idx="37">
                  <c:v>41.18</c:v>
                </c:pt>
                <c:pt idx="38">
                  <c:v>40.869999999999997</c:v>
                </c:pt>
                <c:pt idx="39">
                  <c:v>43.27</c:v>
                </c:pt>
                <c:pt idx="40">
                  <c:v>41.13</c:v>
                </c:pt>
                <c:pt idx="41">
                  <c:v>42.01</c:v>
                </c:pt>
                <c:pt idx="42">
                  <c:v>42.22</c:v>
                </c:pt>
                <c:pt idx="43">
                  <c:v>41.04</c:v>
                </c:pt>
                <c:pt idx="44">
                  <c:v>41.44</c:v>
                </c:pt>
                <c:pt idx="45">
                  <c:v>41.79</c:v>
                </c:pt>
                <c:pt idx="46">
                  <c:v>41.12</c:v>
                </c:pt>
                <c:pt idx="47">
                  <c:v>41.17</c:v>
                </c:pt>
                <c:pt idx="48">
                  <c:v>41.68</c:v>
                </c:pt>
                <c:pt idx="49">
                  <c:v>41.2</c:v>
                </c:pt>
                <c:pt idx="50">
                  <c:v>41.33</c:v>
                </c:pt>
                <c:pt idx="51">
                  <c:v>41.31</c:v>
                </c:pt>
                <c:pt idx="52">
                  <c:v>41.47</c:v>
                </c:pt>
                <c:pt idx="53">
                  <c:v>41.35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Buro11!$G$20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Buro11!$B$21:$B$81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Buro11!$G$21:$G$81</c:f>
              <c:numCache>
                <c:formatCode>0.00</c:formatCode>
                <c:ptCount val="61"/>
                <c:pt idx="0">
                  <c:v>40.74</c:v>
                </c:pt>
                <c:pt idx="1">
                  <c:v>40.65</c:v>
                </c:pt>
                <c:pt idx="2">
                  <c:v>40.51</c:v>
                </c:pt>
                <c:pt idx="3">
                  <c:v>40.31</c:v>
                </c:pt>
                <c:pt idx="4">
                  <c:v>40.76</c:v>
                </c:pt>
                <c:pt idx="5">
                  <c:v>41.4</c:v>
                </c:pt>
                <c:pt idx="6">
                  <c:v>41.38</c:v>
                </c:pt>
                <c:pt idx="7">
                  <c:v>40.590000000000003</c:v>
                </c:pt>
                <c:pt idx="8">
                  <c:v>40.47</c:v>
                </c:pt>
                <c:pt idx="9">
                  <c:v>40.35</c:v>
                </c:pt>
                <c:pt idx="10">
                  <c:v>40.5</c:v>
                </c:pt>
                <c:pt idx="11">
                  <c:v>40.369999999999997</c:v>
                </c:pt>
                <c:pt idx="12">
                  <c:v>40.82</c:v>
                </c:pt>
                <c:pt idx="13">
                  <c:v>40.58</c:v>
                </c:pt>
                <c:pt idx="14">
                  <c:v>41.08</c:v>
                </c:pt>
                <c:pt idx="15">
                  <c:v>40.700000000000003</c:v>
                </c:pt>
                <c:pt idx="16">
                  <c:v>40.98</c:v>
                </c:pt>
                <c:pt idx="17">
                  <c:v>40.659999999999997</c:v>
                </c:pt>
                <c:pt idx="18">
                  <c:v>41.31</c:v>
                </c:pt>
                <c:pt idx="19">
                  <c:v>41.99</c:v>
                </c:pt>
                <c:pt idx="20">
                  <c:v>41.13</c:v>
                </c:pt>
                <c:pt idx="21">
                  <c:v>40.57</c:v>
                </c:pt>
                <c:pt idx="22">
                  <c:v>41.91</c:v>
                </c:pt>
                <c:pt idx="23">
                  <c:v>41.74</c:v>
                </c:pt>
                <c:pt idx="24">
                  <c:v>40.729999999999997</c:v>
                </c:pt>
                <c:pt idx="25">
                  <c:v>40.86</c:v>
                </c:pt>
                <c:pt idx="26">
                  <c:v>41.58</c:v>
                </c:pt>
                <c:pt idx="27">
                  <c:v>40.74</c:v>
                </c:pt>
                <c:pt idx="28">
                  <c:v>40.98</c:v>
                </c:pt>
                <c:pt idx="29">
                  <c:v>40.729999999999997</c:v>
                </c:pt>
                <c:pt idx="30">
                  <c:v>40.799999999999997</c:v>
                </c:pt>
                <c:pt idx="31">
                  <c:v>40.520000000000003</c:v>
                </c:pt>
                <c:pt idx="32">
                  <c:v>40.46</c:v>
                </c:pt>
                <c:pt idx="33">
                  <c:v>40.68</c:v>
                </c:pt>
                <c:pt idx="34">
                  <c:v>40.56</c:v>
                </c:pt>
                <c:pt idx="35">
                  <c:v>40.56</c:v>
                </c:pt>
                <c:pt idx="36">
                  <c:v>40.49</c:v>
                </c:pt>
                <c:pt idx="37">
                  <c:v>40.58</c:v>
                </c:pt>
                <c:pt idx="38">
                  <c:v>40.85</c:v>
                </c:pt>
                <c:pt idx="39">
                  <c:v>40.69</c:v>
                </c:pt>
                <c:pt idx="40">
                  <c:v>41.55</c:v>
                </c:pt>
                <c:pt idx="41">
                  <c:v>40.6</c:v>
                </c:pt>
                <c:pt idx="42">
                  <c:v>40.590000000000003</c:v>
                </c:pt>
                <c:pt idx="43">
                  <c:v>40.31</c:v>
                </c:pt>
                <c:pt idx="44">
                  <c:v>41.22</c:v>
                </c:pt>
                <c:pt idx="45">
                  <c:v>40.450000000000003</c:v>
                </c:pt>
                <c:pt idx="46">
                  <c:v>40.409999999999997</c:v>
                </c:pt>
                <c:pt idx="47">
                  <c:v>40.81</c:v>
                </c:pt>
                <c:pt idx="48">
                  <c:v>40.44</c:v>
                </c:pt>
                <c:pt idx="49">
                  <c:v>40.28</c:v>
                </c:pt>
                <c:pt idx="50">
                  <c:v>40.43</c:v>
                </c:pt>
                <c:pt idx="51">
                  <c:v>40.369999999999997</c:v>
                </c:pt>
                <c:pt idx="52">
                  <c:v>40.49</c:v>
                </c:pt>
                <c:pt idx="53">
                  <c:v>40.44</c:v>
                </c:pt>
                <c:pt idx="54">
                  <c:v>40.49</c:v>
                </c:pt>
                <c:pt idx="55">
                  <c:v>40.33</c:v>
                </c:pt>
                <c:pt idx="56">
                  <c:v>40.43</c:v>
                </c:pt>
                <c:pt idx="57" formatCode="General">
                  <c:v>40.520000000000003</c:v>
                </c:pt>
                <c:pt idx="58" formatCode="General">
                  <c:v>40.619999999999997</c:v>
                </c:pt>
                <c:pt idx="59" formatCode="General">
                  <c:v>40.57</c:v>
                </c:pt>
                <c:pt idx="60" formatCode="General">
                  <c:v>40.92</c:v>
                </c:pt>
              </c:numCache>
            </c:numRef>
          </c:val>
        </c:ser>
        <c:ser>
          <c:idx val="5"/>
          <c:order val="5"/>
          <c:tx>
            <c:strRef>
              <c:f>Buro11!$H$20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Buro11!$B$21:$B$81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Buro11!$H$21:$H$81</c:f>
              <c:numCache>
                <c:formatCode>0.00</c:formatCode>
                <c:ptCount val="61"/>
                <c:pt idx="0">
                  <c:v>41.95</c:v>
                </c:pt>
                <c:pt idx="1">
                  <c:v>41.98</c:v>
                </c:pt>
                <c:pt idx="2">
                  <c:v>41.76</c:v>
                </c:pt>
                <c:pt idx="3">
                  <c:v>41.68</c:v>
                </c:pt>
                <c:pt idx="4">
                  <c:v>41.49</c:v>
                </c:pt>
                <c:pt idx="5">
                  <c:v>41.51</c:v>
                </c:pt>
                <c:pt idx="6">
                  <c:v>42.56</c:v>
                </c:pt>
                <c:pt idx="7">
                  <c:v>42.13</c:v>
                </c:pt>
                <c:pt idx="8">
                  <c:v>41.84</c:v>
                </c:pt>
                <c:pt idx="9">
                  <c:v>42.26</c:v>
                </c:pt>
                <c:pt idx="10">
                  <c:v>41.56</c:v>
                </c:pt>
                <c:pt idx="11">
                  <c:v>42.07</c:v>
                </c:pt>
                <c:pt idx="12">
                  <c:v>41.62</c:v>
                </c:pt>
                <c:pt idx="13">
                  <c:v>41.5</c:v>
                </c:pt>
                <c:pt idx="14">
                  <c:v>41.74</c:v>
                </c:pt>
                <c:pt idx="15">
                  <c:v>41.9</c:v>
                </c:pt>
                <c:pt idx="16">
                  <c:v>41.47</c:v>
                </c:pt>
                <c:pt idx="17">
                  <c:v>43.23</c:v>
                </c:pt>
                <c:pt idx="18">
                  <c:v>41.59</c:v>
                </c:pt>
                <c:pt idx="19">
                  <c:v>41.63</c:v>
                </c:pt>
                <c:pt idx="20">
                  <c:v>41.64</c:v>
                </c:pt>
                <c:pt idx="21">
                  <c:v>41.67</c:v>
                </c:pt>
                <c:pt idx="22">
                  <c:v>42.66</c:v>
                </c:pt>
                <c:pt idx="23">
                  <c:v>41.65</c:v>
                </c:pt>
                <c:pt idx="24">
                  <c:v>42.43</c:v>
                </c:pt>
              </c:numCache>
            </c:numRef>
          </c:val>
        </c:ser>
        <c:ser>
          <c:idx val="6"/>
          <c:order val="6"/>
          <c:tx>
            <c:strRef>
              <c:f>Buro11!$I$20</c:f>
              <c:strCache>
                <c:ptCount val="1"/>
                <c:pt idx="0">
                  <c:v>Якусик Саша</c:v>
                </c:pt>
              </c:strCache>
            </c:strRef>
          </c:tx>
          <c:marker>
            <c:symbol val="none"/>
          </c:marker>
          <c:cat>
            <c:numRef>
              <c:f>Buro11!$B$21:$B$81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Buro11!$I$21:$I$81</c:f>
              <c:numCache>
                <c:formatCode>General</c:formatCode>
                <c:ptCount val="61"/>
                <c:pt idx="0">
                  <c:v>41.38</c:v>
                </c:pt>
                <c:pt idx="1">
                  <c:v>40.89</c:v>
                </c:pt>
                <c:pt idx="2">
                  <c:v>40.950000000000003</c:v>
                </c:pt>
                <c:pt idx="3">
                  <c:v>41.09</c:v>
                </c:pt>
                <c:pt idx="4">
                  <c:v>41.09</c:v>
                </c:pt>
                <c:pt idx="5">
                  <c:v>41.24</c:v>
                </c:pt>
                <c:pt idx="6">
                  <c:v>41.48</c:v>
                </c:pt>
                <c:pt idx="7">
                  <c:v>40.69</c:v>
                </c:pt>
                <c:pt idx="8">
                  <c:v>40.97</c:v>
                </c:pt>
                <c:pt idx="9">
                  <c:v>40.799999999999997</c:v>
                </c:pt>
                <c:pt idx="10">
                  <c:v>40.770000000000003</c:v>
                </c:pt>
                <c:pt idx="11">
                  <c:v>40.75</c:v>
                </c:pt>
                <c:pt idx="12">
                  <c:v>40.770000000000003</c:v>
                </c:pt>
                <c:pt idx="13">
                  <c:v>40.700000000000003</c:v>
                </c:pt>
                <c:pt idx="14">
                  <c:v>40.86</c:v>
                </c:pt>
                <c:pt idx="15">
                  <c:v>41.19</c:v>
                </c:pt>
                <c:pt idx="16">
                  <c:v>40.98</c:v>
                </c:pt>
                <c:pt idx="17">
                  <c:v>40.700000000000003</c:v>
                </c:pt>
                <c:pt idx="18">
                  <c:v>41.17</c:v>
                </c:pt>
                <c:pt idx="19">
                  <c:v>41.36</c:v>
                </c:pt>
                <c:pt idx="20">
                  <c:v>41.4</c:v>
                </c:pt>
                <c:pt idx="21">
                  <c:v>41.5</c:v>
                </c:pt>
              </c:numCache>
            </c:numRef>
          </c:val>
        </c:ser>
        <c:ser>
          <c:idx val="7"/>
          <c:order val="7"/>
          <c:tx>
            <c:strRef>
              <c:f>Buro11!$J$20</c:f>
              <c:strCache>
                <c:ptCount val="1"/>
                <c:pt idx="0">
                  <c:v>Якусик Дима</c:v>
                </c:pt>
              </c:strCache>
            </c:strRef>
          </c:tx>
          <c:marker>
            <c:symbol val="none"/>
          </c:marker>
          <c:cat>
            <c:numRef>
              <c:f>Buro11!$B$21:$B$81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Buro11!$J$21:$J$81</c:f>
              <c:numCache>
                <c:formatCode>General</c:formatCode>
                <c:ptCount val="61"/>
                <c:pt idx="0">
                  <c:v>41.3</c:v>
                </c:pt>
                <c:pt idx="1">
                  <c:v>41.36</c:v>
                </c:pt>
                <c:pt idx="2">
                  <c:v>41.21</c:v>
                </c:pt>
                <c:pt idx="3">
                  <c:v>41.31</c:v>
                </c:pt>
                <c:pt idx="4">
                  <c:v>42.44</c:v>
                </c:pt>
                <c:pt idx="5">
                  <c:v>41.38</c:v>
                </c:pt>
                <c:pt idx="6">
                  <c:v>41.45</c:v>
                </c:pt>
                <c:pt idx="7">
                  <c:v>42.39</c:v>
                </c:pt>
                <c:pt idx="8">
                  <c:v>41.4</c:v>
                </c:pt>
                <c:pt idx="9">
                  <c:v>41.46</c:v>
                </c:pt>
                <c:pt idx="10">
                  <c:v>41.22</c:v>
                </c:pt>
                <c:pt idx="11">
                  <c:v>41.38</c:v>
                </c:pt>
                <c:pt idx="12">
                  <c:v>41.43</c:v>
                </c:pt>
                <c:pt idx="13">
                  <c:v>41.21</c:v>
                </c:pt>
                <c:pt idx="14">
                  <c:v>46.77</c:v>
                </c:pt>
                <c:pt idx="15">
                  <c:v>42.73</c:v>
                </c:pt>
                <c:pt idx="16">
                  <c:v>42.66</c:v>
                </c:pt>
                <c:pt idx="17">
                  <c:v>42.67</c:v>
                </c:pt>
                <c:pt idx="18">
                  <c:v>41.29</c:v>
                </c:pt>
                <c:pt idx="19">
                  <c:v>41.2</c:v>
                </c:pt>
              </c:numCache>
            </c:numRef>
          </c:val>
        </c:ser>
        <c:marker val="1"/>
        <c:axId val="224476544"/>
        <c:axId val="224519296"/>
      </c:lineChart>
      <c:catAx>
        <c:axId val="224476544"/>
        <c:scaling>
          <c:orientation val="minMax"/>
        </c:scaling>
        <c:axPos val="b"/>
        <c:numFmt formatCode="General" sourceLinked="1"/>
        <c:majorTickMark val="none"/>
        <c:tickLblPos val="nextTo"/>
        <c:crossAx val="224519296"/>
        <c:crosses val="autoZero"/>
        <c:auto val="1"/>
        <c:lblAlgn val="ctr"/>
        <c:lblOffset val="100"/>
      </c:catAx>
      <c:valAx>
        <c:axId val="224519296"/>
        <c:scaling>
          <c:orientation val="minMax"/>
          <c:max val="45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2447654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20</xdr:row>
      <xdr:rowOff>63500</xdr:rowOff>
    </xdr:from>
    <xdr:to>
      <xdr:col>23</xdr:col>
      <xdr:colOff>533400</xdr:colOff>
      <xdr:row>48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20</xdr:row>
      <xdr:rowOff>63500</xdr:rowOff>
    </xdr:from>
    <xdr:to>
      <xdr:col>23</xdr:col>
      <xdr:colOff>533400</xdr:colOff>
      <xdr:row>48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topLeftCell="A4" workbookViewId="0">
      <selection activeCell="B16" sqref="B16"/>
    </sheetView>
  </sheetViews>
  <sheetFormatPr defaultColWidth="8.85546875" defaultRowHeight="1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>
      <c r="A1" s="156" t="s">
        <v>56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2" ht="17.25">
      <c r="A2" s="157" t="s">
        <v>58</v>
      </c>
      <c r="B2" s="157"/>
      <c r="C2" s="157"/>
      <c r="D2" s="157"/>
      <c r="E2" s="157"/>
      <c r="F2" s="157"/>
      <c r="G2" s="157"/>
      <c r="H2" s="157"/>
      <c r="I2" s="157"/>
      <c r="J2" s="157"/>
    </row>
    <row r="3" spans="1:12" ht="6" customHeight="1" thickBot="1"/>
    <row r="4" spans="1:12" s="3" customFormat="1" ht="15" customHeight="1">
      <c r="A4" s="158" t="s">
        <v>0</v>
      </c>
      <c r="B4" s="160" t="s">
        <v>1</v>
      </c>
      <c r="C4" s="162" t="s">
        <v>2</v>
      </c>
      <c r="D4" s="164" t="s">
        <v>3</v>
      </c>
      <c r="E4" s="165"/>
      <c r="F4" s="166" t="s">
        <v>4</v>
      </c>
      <c r="G4" s="167"/>
      <c r="H4" s="160"/>
      <c r="I4" s="168" t="s">
        <v>5</v>
      </c>
      <c r="J4" s="169"/>
    </row>
    <row r="5" spans="1:12" s="8" customFormat="1" ht="15.75" thickBot="1">
      <c r="A5" s="159"/>
      <c r="B5" s="161"/>
      <c r="C5" s="163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26" t="s">
        <v>130</v>
      </c>
      <c r="C6" s="10">
        <v>9</v>
      </c>
      <c r="D6" s="148">
        <v>40.380000000000003</v>
      </c>
      <c r="E6" s="11">
        <v>3</v>
      </c>
      <c r="F6" s="70">
        <v>342</v>
      </c>
      <c r="G6" s="150" t="s">
        <v>131</v>
      </c>
      <c r="H6" s="217" t="s">
        <v>138</v>
      </c>
      <c r="I6" s="128">
        <v>39.74</v>
      </c>
      <c r="J6" s="11">
        <v>223</v>
      </c>
    </row>
    <row r="7" spans="1:12" s="3" customFormat="1" ht="24.95" customHeight="1">
      <c r="A7" s="12">
        <v>2</v>
      </c>
      <c r="B7" s="127" t="s">
        <v>63</v>
      </c>
      <c r="C7" s="13">
        <v>2</v>
      </c>
      <c r="D7" s="149">
        <v>40.42</v>
      </c>
      <c r="E7" s="14">
        <v>4</v>
      </c>
      <c r="F7" s="17">
        <v>342</v>
      </c>
      <c r="G7" s="151">
        <v>7.43</v>
      </c>
      <c r="H7" s="218">
        <f>G7</f>
        <v>7.43</v>
      </c>
      <c r="I7" s="93">
        <v>39.71</v>
      </c>
      <c r="J7" s="14">
        <v>331</v>
      </c>
    </row>
    <row r="8" spans="1:12" s="3" customFormat="1" ht="24.95" customHeight="1">
      <c r="A8" s="12">
        <v>3</v>
      </c>
      <c r="B8" s="127" t="s">
        <v>66</v>
      </c>
      <c r="C8" s="13">
        <v>7</v>
      </c>
      <c r="D8" s="149">
        <v>40.35</v>
      </c>
      <c r="E8" s="14">
        <v>2</v>
      </c>
      <c r="F8" s="15">
        <v>342</v>
      </c>
      <c r="G8" s="151">
        <v>7.88</v>
      </c>
      <c r="H8" s="218">
        <f>G8-G7</f>
        <v>0.45000000000000018</v>
      </c>
      <c r="I8" s="129">
        <v>39.74</v>
      </c>
      <c r="J8" s="14">
        <v>228</v>
      </c>
    </row>
    <row r="9" spans="1:12" s="3" customFormat="1" ht="24.95" customHeight="1">
      <c r="A9" s="12">
        <v>4</v>
      </c>
      <c r="B9" s="127" t="s">
        <v>71</v>
      </c>
      <c r="C9" s="13">
        <v>12</v>
      </c>
      <c r="D9" s="149">
        <v>40.155000000000001</v>
      </c>
      <c r="E9" s="14">
        <v>1</v>
      </c>
      <c r="F9" s="15">
        <v>342</v>
      </c>
      <c r="G9" s="151">
        <v>9.86</v>
      </c>
      <c r="H9" s="218">
        <f>G9-G8</f>
        <v>1.9799999999999995</v>
      </c>
      <c r="I9" s="130">
        <v>39.659999999999997</v>
      </c>
      <c r="J9" s="14">
        <v>20</v>
      </c>
      <c r="L9" s="16"/>
    </row>
    <row r="10" spans="1:12" s="3" customFormat="1" ht="24.95" customHeight="1">
      <c r="A10" s="12">
        <v>5</v>
      </c>
      <c r="B10" s="127" t="s">
        <v>128</v>
      </c>
      <c r="C10" s="13">
        <v>4</v>
      </c>
      <c r="D10" s="149">
        <v>40.444999999999993</v>
      </c>
      <c r="E10" s="14">
        <v>5</v>
      </c>
      <c r="F10" s="15">
        <v>342</v>
      </c>
      <c r="G10" s="151">
        <v>27.01</v>
      </c>
      <c r="H10" s="218">
        <f>G10-G9</f>
        <v>17.150000000000002</v>
      </c>
      <c r="I10" s="129">
        <v>39.69</v>
      </c>
      <c r="J10" s="14">
        <v>183</v>
      </c>
      <c r="L10" s="16"/>
    </row>
    <row r="11" spans="1:12" s="3" customFormat="1" ht="24.95" customHeight="1">
      <c r="A11" s="12">
        <v>6</v>
      </c>
      <c r="B11" s="127" t="s">
        <v>77</v>
      </c>
      <c r="C11" s="13">
        <v>1</v>
      </c>
      <c r="D11" s="149">
        <v>40.58</v>
      </c>
      <c r="E11" s="14">
        <v>8</v>
      </c>
      <c r="F11" s="15">
        <v>340</v>
      </c>
      <c r="G11" s="151" t="s">
        <v>132</v>
      </c>
      <c r="H11" s="152" t="s">
        <v>139</v>
      </c>
      <c r="I11" s="129">
        <v>40.04</v>
      </c>
      <c r="J11" s="14">
        <v>278</v>
      </c>
      <c r="L11" s="16"/>
    </row>
    <row r="12" spans="1:12" s="3" customFormat="1" ht="24.95" customHeight="1">
      <c r="A12" s="12">
        <v>7</v>
      </c>
      <c r="B12" s="127" t="s">
        <v>133</v>
      </c>
      <c r="C12" s="13">
        <v>11</v>
      </c>
      <c r="D12" s="149">
        <v>40.47</v>
      </c>
      <c r="E12" s="14">
        <v>6</v>
      </c>
      <c r="F12" s="15">
        <v>340</v>
      </c>
      <c r="G12" s="151" t="s">
        <v>132</v>
      </c>
      <c r="H12" s="218">
        <v>2</v>
      </c>
      <c r="I12" s="129">
        <v>39.93</v>
      </c>
      <c r="J12" s="14">
        <v>325</v>
      </c>
      <c r="L12" s="16"/>
    </row>
    <row r="13" spans="1:12" s="3" customFormat="1" ht="24.95" customHeight="1">
      <c r="A13" s="12">
        <v>8</v>
      </c>
      <c r="B13" s="127" t="s">
        <v>105</v>
      </c>
      <c r="C13" s="13">
        <v>6</v>
      </c>
      <c r="D13" s="149">
        <v>40.510000000000005</v>
      </c>
      <c r="E13" s="14">
        <v>7</v>
      </c>
      <c r="F13" s="15">
        <v>339</v>
      </c>
      <c r="G13" s="151" t="s">
        <v>134</v>
      </c>
      <c r="H13" s="218">
        <v>12</v>
      </c>
      <c r="I13" s="129">
        <v>39.869999999999997</v>
      </c>
      <c r="J13" s="14">
        <v>228</v>
      </c>
      <c r="L13" s="16"/>
    </row>
    <row r="14" spans="1:12" s="3" customFormat="1" ht="24.95" customHeight="1">
      <c r="A14" s="12">
        <v>9</v>
      </c>
      <c r="B14" s="127" t="s">
        <v>135</v>
      </c>
      <c r="C14" s="13">
        <v>5</v>
      </c>
      <c r="D14" s="149">
        <v>40.704999999999998</v>
      </c>
      <c r="E14" s="14">
        <v>10</v>
      </c>
      <c r="F14" s="15">
        <v>338</v>
      </c>
      <c r="G14" s="151" t="s">
        <v>136</v>
      </c>
      <c r="H14" s="152" t="s">
        <v>140</v>
      </c>
      <c r="I14" s="129">
        <v>40.26</v>
      </c>
      <c r="J14" s="14">
        <v>296</v>
      </c>
    </row>
    <row r="15" spans="1:12" s="3" customFormat="1" ht="24.95" customHeight="1">
      <c r="A15" s="12">
        <v>10</v>
      </c>
      <c r="B15" s="127" t="s">
        <v>84</v>
      </c>
      <c r="C15" s="13">
        <v>8</v>
      </c>
      <c r="D15" s="149">
        <v>40.674999999999997</v>
      </c>
      <c r="E15" s="14">
        <v>9</v>
      </c>
      <c r="F15" s="15">
        <v>338</v>
      </c>
      <c r="G15" s="151" t="s">
        <v>136</v>
      </c>
      <c r="H15" s="218">
        <v>2</v>
      </c>
      <c r="I15" s="130">
        <v>39.950000000000003</v>
      </c>
      <c r="J15" s="14">
        <v>332</v>
      </c>
    </row>
    <row r="16" spans="1:12" s="3" customFormat="1" ht="24.95" customHeight="1">
      <c r="A16" s="12">
        <v>11</v>
      </c>
      <c r="B16" s="127" t="s">
        <v>89</v>
      </c>
      <c r="C16" s="13">
        <v>10</v>
      </c>
      <c r="D16" s="130">
        <v>40.739999999999995</v>
      </c>
      <c r="E16" s="14">
        <v>11</v>
      </c>
      <c r="F16" s="15">
        <v>338</v>
      </c>
      <c r="G16" s="151" t="s">
        <v>136</v>
      </c>
      <c r="H16" s="218">
        <v>1.5</v>
      </c>
      <c r="I16" s="130">
        <v>39.99</v>
      </c>
      <c r="J16" s="14">
        <v>15</v>
      </c>
    </row>
    <row r="17" spans="1:10" s="3" customFormat="1" ht="26.25" customHeight="1">
      <c r="A17" s="12">
        <v>12</v>
      </c>
      <c r="B17" s="127" t="s">
        <v>90</v>
      </c>
      <c r="C17" s="13">
        <v>3</v>
      </c>
      <c r="D17" s="149">
        <v>41.12</v>
      </c>
      <c r="E17" s="14">
        <v>12</v>
      </c>
      <c r="F17" s="15">
        <v>334</v>
      </c>
      <c r="G17" s="151" t="s">
        <v>137</v>
      </c>
      <c r="H17" s="152" t="s">
        <v>141</v>
      </c>
      <c r="I17" s="129">
        <v>40.28</v>
      </c>
      <c r="J17" s="14">
        <v>253</v>
      </c>
    </row>
    <row r="18" spans="1:10" ht="2.25" customHeight="1">
      <c r="A18" s="18"/>
    </row>
    <row r="19" spans="1:10" s="2" customFormat="1">
      <c r="A19" s="18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rgb="FF00B050"/>
    <pageSetUpPr fitToPage="1"/>
  </sheetPr>
  <dimension ref="A1:U48"/>
  <sheetViews>
    <sheetView zoomScale="75" zoomScaleNormal="75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S13" sqref="S13"/>
    </sheetView>
  </sheetViews>
  <sheetFormatPr defaultColWidth="8.85546875" defaultRowHeight="1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>
      <c r="A1" s="187" t="s">
        <v>57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</row>
    <row r="2" spans="1:21" ht="5.25" customHeight="1"/>
    <row r="3" spans="1:21" ht="19.5" customHeight="1">
      <c r="A3" s="188" t="s">
        <v>12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</row>
    <row r="4" spans="1:21" ht="15.75" customHeight="1" thickBo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21" s="2" customFormat="1" ht="30" customHeight="1">
      <c r="A5" s="189" t="s">
        <v>2</v>
      </c>
      <c r="B5" s="191" t="s">
        <v>1</v>
      </c>
      <c r="C5" s="193" t="s">
        <v>13</v>
      </c>
      <c r="D5" s="195" t="s">
        <v>14</v>
      </c>
      <c r="E5" s="197" t="s">
        <v>15</v>
      </c>
      <c r="F5" s="197" t="s">
        <v>16</v>
      </c>
      <c r="G5" s="199" t="s">
        <v>17</v>
      </c>
      <c r="H5" s="195"/>
      <c r="I5" s="195"/>
      <c r="J5" s="200"/>
      <c r="K5" s="200"/>
      <c r="L5" s="201"/>
    </row>
    <row r="6" spans="1:21" s="2" customFormat="1" ht="30" customHeight="1" thickBot="1">
      <c r="A6" s="190"/>
      <c r="B6" s="192"/>
      <c r="C6" s="194"/>
      <c r="D6" s="196"/>
      <c r="E6" s="198"/>
      <c r="F6" s="198"/>
      <c r="G6" s="107" t="s">
        <v>18</v>
      </c>
      <c r="H6" s="108" t="s">
        <v>6</v>
      </c>
      <c r="I6" s="108" t="s">
        <v>19</v>
      </c>
      <c r="J6" s="106" t="s">
        <v>20</v>
      </c>
      <c r="K6" s="109" t="s">
        <v>21</v>
      </c>
      <c r="L6" s="91" t="s">
        <v>7</v>
      </c>
      <c r="N6" s="74">
        <v>82.5</v>
      </c>
      <c r="O6" s="74">
        <v>85</v>
      </c>
      <c r="P6" s="74">
        <v>87.5</v>
      </c>
      <c r="Q6" s="74">
        <v>90</v>
      </c>
      <c r="R6" s="74">
        <v>92.5</v>
      </c>
      <c r="S6" s="74">
        <v>95</v>
      </c>
      <c r="T6" s="74">
        <v>97.5</v>
      </c>
      <c r="U6" s="74">
        <v>100</v>
      </c>
    </row>
    <row r="7" spans="1:21" s="3" customFormat="1" ht="30" customHeight="1">
      <c r="A7" s="171">
        <v>1</v>
      </c>
      <c r="B7" s="182" t="s">
        <v>77</v>
      </c>
      <c r="C7" s="97" t="s">
        <v>78</v>
      </c>
      <c r="D7" s="20" t="s">
        <v>80</v>
      </c>
      <c r="E7" s="80">
        <v>70</v>
      </c>
      <c r="F7" s="21"/>
      <c r="G7" s="22">
        <v>3</v>
      </c>
      <c r="H7" s="23">
        <v>40.43</v>
      </c>
      <c r="I7" s="22"/>
      <c r="J7" s="155">
        <f>H7-I7</f>
        <v>40.43</v>
      </c>
      <c r="K7" s="173">
        <f>AVERAGE(J7:J8)</f>
        <v>40.58</v>
      </c>
      <c r="L7" s="176">
        <f>RANK(K7,K7:K48,1)</f>
        <v>8</v>
      </c>
      <c r="M7" s="75" t="s">
        <v>38</v>
      </c>
      <c r="N7" s="77">
        <v>0.05</v>
      </c>
      <c r="O7" s="77">
        <v>0.1</v>
      </c>
      <c r="P7" s="77">
        <v>0.15</v>
      </c>
      <c r="Q7" s="77">
        <v>0.2</v>
      </c>
      <c r="R7" s="77">
        <v>0.25</v>
      </c>
      <c r="S7" s="77">
        <v>0.3</v>
      </c>
      <c r="T7" s="77">
        <v>0.35</v>
      </c>
      <c r="U7" s="77">
        <f>N7*8</f>
        <v>0.4</v>
      </c>
    </row>
    <row r="8" spans="1:21" s="3" customFormat="1" ht="30" customHeight="1" thickBot="1">
      <c r="A8" s="179"/>
      <c r="B8" s="185"/>
      <c r="C8" s="103" t="s">
        <v>115</v>
      </c>
      <c r="D8" s="29" t="s">
        <v>79</v>
      </c>
      <c r="E8" s="94">
        <v>92.3</v>
      </c>
      <c r="F8" s="104"/>
      <c r="G8" s="48">
        <v>2</v>
      </c>
      <c r="H8" s="105">
        <v>40.93</v>
      </c>
      <c r="I8" s="48">
        <v>0.2</v>
      </c>
      <c r="J8" s="25">
        <f t="shared" ref="J8:J33" si="0">H8-I8</f>
        <v>40.729999999999997</v>
      </c>
      <c r="K8" s="174"/>
      <c r="L8" s="177"/>
      <c r="M8" s="76">
        <v>1</v>
      </c>
      <c r="N8" s="77">
        <v>4.5</v>
      </c>
      <c r="O8" s="77">
        <f>N8*2</f>
        <v>9</v>
      </c>
      <c r="P8" s="77">
        <f>N8*3</f>
        <v>13.5</v>
      </c>
      <c r="Q8" s="77">
        <f>N8*4</f>
        <v>18</v>
      </c>
      <c r="R8" s="77">
        <f>N8*5</f>
        <v>22.5</v>
      </c>
      <c r="S8" s="77">
        <f>N8*6</f>
        <v>27</v>
      </c>
      <c r="T8" s="77">
        <f>N8*7</f>
        <v>31.5</v>
      </c>
      <c r="U8" s="77">
        <f>N8*8</f>
        <v>36</v>
      </c>
    </row>
    <row r="9" spans="1:21" s="3" customFormat="1" ht="30" hidden="1" customHeight="1" thickBot="1">
      <c r="A9" s="180"/>
      <c r="B9" s="183"/>
      <c r="C9" s="111"/>
      <c r="D9" s="44"/>
      <c r="E9" s="153"/>
      <c r="F9" s="112"/>
      <c r="G9" s="83"/>
      <c r="H9" s="113"/>
      <c r="I9" s="83"/>
      <c r="J9" s="114">
        <f t="shared" si="0"/>
        <v>0</v>
      </c>
      <c r="K9" s="175"/>
      <c r="L9" s="178"/>
      <c r="M9" s="76">
        <v>2</v>
      </c>
      <c r="N9" s="77">
        <v>9</v>
      </c>
      <c r="O9" s="77">
        <f>N9*2</f>
        <v>18</v>
      </c>
      <c r="P9" s="77">
        <f>N9*3</f>
        <v>27</v>
      </c>
      <c r="Q9" s="77">
        <f>N9*4</f>
        <v>36</v>
      </c>
      <c r="R9" s="77">
        <f>N9*5</f>
        <v>45</v>
      </c>
      <c r="S9" s="77">
        <f>N9*6</f>
        <v>54</v>
      </c>
      <c r="T9" s="77">
        <f>N9*7</f>
        <v>63</v>
      </c>
      <c r="U9" s="77">
        <f>N9*8</f>
        <v>72</v>
      </c>
    </row>
    <row r="10" spans="1:21" s="3" customFormat="1" ht="30" customHeight="1">
      <c r="A10" s="205">
        <v>2</v>
      </c>
      <c r="B10" s="171" t="s">
        <v>63</v>
      </c>
      <c r="C10" s="117" t="s">
        <v>64</v>
      </c>
      <c r="D10" s="20" t="s">
        <v>76</v>
      </c>
      <c r="E10" s="110">
        <v>88.3</v>
      </c>
      <c r="F10" s="21"/>
      <c r="G10" s="22">
        <v>3</v>
      </c>
      <c r="H10" s="23">
        <v>40.590000000000003</v>
      </c>
      <c r="I10" s="22">
        <v>0.15</v>
      </c>
      <c r="J10" s="110">
        <f t="shared" si="0"/>
        <v>40.440000000000005</v>
      </c>
      <c r="K10" s="173">
        <f>AVERAGE(J10:J11)</f>
        <v>40.42</v>
      </c>
      <c r="L10" s="203">
        <f>RANK(K10,K7:K48,1)</f>
        <v>4</v>
      </c>
    </row>
    <row r="11" spans="1:21" s="3" customFormat="1" ht="30" customHeight="1" thickBot="1">
      <c r="A11" s="206"/>
      <c r="B11" s="179"/>
      <c r="C11" s="99" t="s">
        <v>41</v>
      </c>
      <c r="D11" s="29" t="s">
        <v>65</v>
      </c>
      <c r="E11" s="30">
        <v>78.2</v>
      </c>
      <c r="F11" s="26"/>
      <c r="G11" s="27">
        <v>4</v>
      </c>
      <c r="H11" s="28">
        <v>40.4</v>
      </c>
      <c r="I11" s="27"/>
      <c r="J11" s="25">
        <f t="shared" si="0"/>
        <v>40.4</v>
      </c>
      <c r="K11" s="174"/>
      <c r="L11" s="186"/>
    </row>
    <row r="12" spans="1:21" s="3" customFormat="1" ht="30" hidden="1" customHeight="1" thickBot="1">
      <c r="A12" s="207"/>
      <c r="B12" s="172"/>
      <c r="C12" s="102"/>
      <c r="D12" s="44"/>
      <c r="E12" s="119"/>
      <c r="F12" s="112"/>
      <c r="G12" s="83"/>
      <c r="H12" s="113"/>
      <c r="I12" s="83"/>
      <c r="J12" s="114">
        <f t="shared" si="0"/>
        <v>0</v>
      </c>
      <c r="K12" s="175"/>
      <c r="L12" s="204"/>
      <c r="P12" s="73"/>
      <c r="Q12" s="73"/>
    </row>
    <row r="13" spans="1:21" s="3" customFormat="1" ht="30" customHeight="1">
      <c r="A13" s="205">
        <v>3</v>
      </c>
      <c r="B13" s="171" t="s">
        <v>90</v>
      </c>
      <c r="C13" s="117" t="s">
        <v>53</v>
      </c>
      <c r="D13" s="20" t="s">
        <v>91</v>
      </c>
      <c r="E13" s="118">
        <v>75.5</v>
      </c>
      <c r="F13" s="21"/>
      <c r="G13" s="22">
        <v>5</v>
      </c>
      <c r="H13" s="23">
        <v>41.05</v>
      </c>
      <c r="I13" s="22"/>
      <c r="J13" s="110">
        <f t="shared" si="0"/>
        <v>41.05</v>
      </c>
      <c r="K13" s="173">
        <f t="shared" ref="K13" si="1">AVERAGE(J13:J14)</f>
        <v>41.12</v>
      </c>
      <c r="L13" s="176">
        <f>RANK(K13,K7:K48,1)</f>
        <v>12</v>
      </c>
      <c r="P13" s="73"/>
      <c r="Q13" s="73"/>
    </row>
    <row r="14" spans="1:21" s="3" customFormat="1" ht="30" customHeight="1" thickBot="1">
      <c r="A14" s="210"/>
      <c r="B14" s="170"/>
      <c r="C14" s="100" t="s">
        <v>92</v>
      </c>
      <c r="D14" s="24" t="s">
        <v>93</v>
      </c>
      <c r="E14" s="31">
        <v>80.2</v>
      </c>
      <c r="F14" s="26"/>
      <c r="G14" s="27">
        <v>6</v>
      </c>
      <c r="H14" s="28">
        <v>41.19</v>
      </c>
      <c r="I14" s="27"/>
      <c r="J14" s="25">
        <f t="shared" si="0"/>
        <v>41.19</v>
      </c>
      <c r="K14" s="174"/>
      <c r="L14" s="177"/>
      <c r="P14" s="73"/>
      <c r="Q14" s="73"/>
    </row>
    <row r="15" spans="1:21" s="3" customFormat="1" ht="30" hidden="1" customHeight="1" thickBot="1">
      <c r="A15" s="207"/>
      <c r="B15" s="172"/>
      <c r="C15" s="102"/>
      <c r="D15" s="44"/>
      <c r="E15" s="119"/>
      <c r="F15" s="112"/>
      <c r="G15" s="83"/>
      <c r="H15" s="113"/>
      <c r="I15" s="83"/>
      <c r="J15" s="114">
        <f t="shared" si="0"/>
        <v>0</v>
      </c>
      <c r="K15" s="175"/>
      <c r="L15" s="178"/>
      <c r="N15" s="73"/>
      <c r="O15" s="73"/>
      <c r="P15" s="73"/>
      <c r="Q15" s="73"/>
    </row>
    <row r="16" spans="1:21" s="3" customFormat="1" ht="30" customHeight="1">
      <c r="A16" s="171">
        <v>4</v>
      </c>
      <c r="B16" s="171" t="s">
        <v>128</v>
      </c>
      <c r="C16" s="117" t="s">
        <v>60</v>
      </c>
      <c r="D16" s="20" t="s">
        <v>61</v>
      </c>
      <c r="E16" s="118">
        <v>82.6</v>
      </c>
      <c r="F16" s="208"/>
      <c r="G16" s="22">
        <v>7</v>
      </c>
      <c r="H16" s="23">
        <v>40.409999999999997</v>
      </c>
      <c r="I16" s="22"/>
      <c r="J16" s="110">
        <f t="shared" si="0"/>
        <v>40.409999999999997</v>
      </c>
      <c r="K16" s="173">
        <f t="shared" ref="K16" si="2">AVERAGE(J16:J17)</f>
        <v>40.444999999999993</v>
      </c>
      <c r="L16" s="176">
        <f>RANK(K16,K7:K48,1)</f>
        <v>5</v>
      </c>
      <c r="N16" s="73"/>
      <c r="O16" s="73"/>
      <c r="P16" s="73"/>
      <c r="Q16" s="73"/>
    </row>
    <row r="17" spans="1:17" s="3" customFormat="1" ht="30" customHeight="1" thickBot="1">
      <c r="A17" s="179"/>
      <c r="B17" s="179"/>
      <c r="C17" s="99" t="s">
        <v>59</v>
      </c>
      <c r="D17" s="29" t="s">
        <v>62</v>
      </c>
      <c r="E17" s="32">
        <v>70.3</v>
      </c>
      <c r="F17" s="85"/>
      <c r="G17" s="27">
        <v>6</v>
      </c>
      <c r="H17" s="28">
        <v>40.479999999999997</v>
      </c>
      <c r="I17" s="27"/>
      <c r="J17" s="25">
        <f t="shared" si="0"/>
        <v>40.479999999999997</v>
      </c>
      <c r="K17" s="174"/>
      <c r="L17" s="177"/>
      <c r="N17" s="73"/>
      <c r="O17" s="73"/>
      <c r="P17" s="73"/>
      <c r="Q17" s="73"/>
    </row>
    <row r="18" spans="1:17" s="3" customFormat="1" ht="30" hidden="1" customHeight="1" thickBot="1">
      <c r="A18" s="172"/>
      <c r="B18" s="172"/>
      <c r="C18" s="102"/>
      <c r="D18" s="44"/>
      <c r="E18" s="119"/>
      <c r="F18" s="209"/>
      <c r="G18" s="83"/>
      <c r="H18" s="113"/>
      <c r="I18" s="83"/>
      <c r="J18" s="114">
        <f t="shared" si="0"/>
        <v>0</v>
      </c>
      <c r="K18" s="175"/>
      <c r="L18" s="178"/>
      <c r="N18" s="73"/>
      <c r="O18" s="73"/>
      <c r="P18" s="73"/>
      <c r="Q18" s="73"/>
    </row>
    <row r="19" spans="1:17" s="3" customFormat="1" ht="30" customHeight="1">
      <c r="A19" s="171">
        <v>5</v>
      </c>
      <c r="B19" s="171" t="s">
        <v>81</v>
      </c>
      <c r="C19" s="117" t="s">
        <v>82</v>
      </c>
      <c r="D19" s="20" t="s">
        <v>103</v>
      </c>
      <c r="E19" s="110">
        <v>74.5</v>
      </c>
      <c r="F19" s="21"/>
      <c r="G19" s="22">
        <v>7</v>
      </c>
      <c r="H19" s="23">
        <v>40.96</v>
      </c>
      <c r="I19" s="22"/>
      <c r="J19" s="110">
        <f t="shared" si="0"/>
        <v>40.96</v>
      </c>
      <c r="K19" s="173">
        <f>AVERAGE(J19:J20)</f>
        <v>40.704999999999998</v>
      </c>
      <c r="L19" s="176">
        <f>RANK(K19,K7:K48,1)</f>
        <v>10</v>
      </c>
      <c r="N19" s="73"/>
      <c r="O19" s="73"/>
      <c r="P19" s="73"/>
      <c r="Q19" s="73"/>
    </row>
    <row r="20" spans="1:17" s="3" customFormat="1" ht="30" customHeight="1">
      <c r="A20" s="179"/>
      <c r="B20" s="170"/>
      <c r="C20" s="100" t="s">
        <v>49</v>
      </c>
      <c r="D20" s="24" t="s">
        <v>102</v>
      </c>
      <c r="E20" s="25"/>
      <c r="F20" s="26"/>
      <c r="G20" s="27">
        <v>8</v>
      </c>
      <c r="H20" s="28">
        <v>40.450000000000003</v>
      </c>
      <c r="I20" s="27"/>
      <c r="J20" s="25">
        <f t="shared" si="0"/>
        <v>40.450000000000003</v>
      </c>
      <c r="K20" s="174"/>
      <c r="L20" s="177"/>
      <c r="N20" s="73"/>
      <c r="O20" s="73"/>
      <c r="P20" s="73"/>
      <c r="Q20" s="73"/>
    </row>
    <row r="21" spans="1:17" s="3" customFormat="1" ht="30" customHeight="1" thickBot="1">
      <c r="A21" s="172"/>
      <c r="B21" s="172"/>
      <c r="C21" s="102" t="s">
        <v>83</v>
      </c>
      <c r="D21" s="44" t="s">
        <v>104</v>
      </c>
      <c r="E21" s="114">
        <v>99.2</v>
      </c>
      <c r="F21" s="112"/>
      <c r="G21" s="83">
        <v>5</v>
      </c>
      <c r="H21" s="113">
        <v>41.06</v>
      </c>
      <c r="I21" s="83">
        <v>0.35</v>
      </c>
      <c r="J21" s="114">
        <f t="shared" si="0"/>
        <v>40.71</v>
      </c>
      <c r="K21" s="175"/>
      <c r="L21" s="178"/>
      <c r="N21" s="88"/>
      <c r="O21" s="1"/>
      <c r="P21" s="73"/>
      <c r="Q21" s="73"/>
    </row>
    <row r="22" spans="1:17" ht="29.25" customHeight="1">
      <c r="A22" s="171">
        <v>6</v>
      </c>
      <c r="B22" s="205" t="s">
        <v>105</v>
      </c>
      <c r="C22" s="214" t="s">
        <v>107</v>
      </c>
      <c r="D22" s="121" t="s">
        <v>108</v>
      </c>
      <c r="E22" s="121" t="s">
        <v>111</v>
      </c>
      <c r="F22" s="122"/>
      <c r="G22" s="123">
        <v>9</v>
      </c>
      <c r="H22" s="124">
        <v>40.75</v>
      </c>
      <c r="I22" s="22">
        <v>0.15</v>
      </c>
      <c r="J22" s="110">
        <f t="shared" si="0"/>
        <v>40.6</v>
      </c>
      <c r="K22" s="173">
        <f t="shared" ref="K22" si="3">AVERAGE(J22:J23)</f>
        <v>40.510000000000005</v>
      </c>
      <c r="L22" s="176">
        <f>RANK(K22,K7:K48,1)</f>
        <v>7</v>
      </c>
      <c r="M22" s="3"/>
      <c r="P22" s="38"/>
    </row>
    <row r="23" spans="1:17" ht="29.25" customHeight="1" thickBot="1">
      <c r="A23" s="170"/>
      <c r="B23" s="206"/>
      <c r="C23" s="215" t="s">
        <v>106</v>
      </c>
      <c r="D23" s="37" t="s">
        <v>109</v>
      </c>
      <c r="E23" s="37" t="s">
        <v>110</v>
      </c>
      <c r="F23" s="34"/>
      <c r="G23" s="35">
        <v>8</v>
      </c>
      <c r="H23" s="36">
        <v>40.42</v>
      </c>
      <c r="I23" s="27"/>
      <c r="J23" s="25">
        <f t="shared" si="0"/>
        <v>40.42</v>
      </c>
      <c r="K23" s="174"/>
      <c r="L23" s="177"/>
      <c r="M23" s="3"/>
      <c r="P23" s="38"/>
    </row>
    <row r="24" spans="1:17" ht="29.25" hidden="1" customHeight="1" thickBot="1">
      <c r="A24" s="172"/>
      <c r="B24" s="207"/>
      <c r="C24" s="216"/>
      <c r="D24" s="45"/>
      <c r="E24" s="45"/>
      <c r="F24" s="125"/>
      <c r="G24" s="46"/>
      <c r="H24" s="47"/>
      <c r="I24" s="83"/>
      <c r="J24" s="114"/>
      <c r="K24" s="175"/>
      <c r="L24" s="178"/>
      <c r="M24" s="3"/>
      <c r="P24" s="38"/>
    </row>
    <row r="25" spans="1:17" ht="29.25" customHeight="1">
      <c r="A25" s="171">
        <v>7</v>
      </c>
      <c r="B25" s="171" t="s">
        <v>66</v>
      </c>
      <c r="C25" s="117" t="s">
        <v>43</v>
      </c>
      <c r="D25" s="20" t="s">
        <v>68</v>
      </c>
      <c r="E25" s="121" t="s">
        <v>70</v>
      </c>
      <c r="F25" s="122"/>
      <c r="G25" s="123">
        <v>9</v>
      </c>
      <c r="H25" s="124">
        <v>40.39</v>
      </c>
      <c r="I25" s="22"/>
      <c r="J25" s="110">
        <f t="shared" si="0"/>
        <v>40.39</v>
      </c>
      <c r="K25" s="173">
        <f t="shared" ref="K25" si="4">AVERAGE(J25:J26)</f>
        <v>40.35</v>
      </c>
      <c r="L25" s="176">
        <f>RANK(K25,K7:K48,1)</f>
        <v>2</v>
      </c>
      <c r="M25" s="3"/>
    </row>
    <row r="26" spans="1:17" ht="29.25" customHeight="1" thickBot="1">
      <c r="A26" s="179"/>
      <c r="B26" s="170"/>
      <c r="C26" s="100" t="s">
        <v>67</v>
      </c>
      <c r="D26" s="24" t="s">
        <v>69</v>
      </c>
      <c r="E26" s="33" t="s">
        <v>114</v>
      </c>
      <c r="F26" s="34"/>
      <c r="G26" s="35">
        <v>10</v>
      </c>
      <c r="H26" s="36">
        <v>40.31</v>
      </c>
      <c r="I26" s="27"/>
      <c r="J26" s="25">
        <f t="shared" si="0"/>
        <v>40.31</v>
      </c>
      <c r="K26" s="174"/>
      <c r="L26" s="177"/>
      <c r="M26" s="3"/>
    </row>
    <row r="27" spans="1:17" ht="29.25" hidden="1" customHeight="1" thickBot="1">
      <c r="A27" s="172"/>
      <c r="B27" s="172"/>
      <c r="C27" s="102"/>
      <c r="D27" s="44"/>
      <c r="E27" s="45"/>
      <c r="F27" s="125"/>
      <c r="G27" s="46"/>
      <c r="H27" s="47"/>
      <c r="I27" s="83"/>
      <c r="J27" s="114">
        <f t="shared" si="0"/>
        <v>0</v>
      </c>
      <c r="K27" s="175"/>
      <c r="L27" s="178"/>
      <c r="M27" s="3"/>
    </row>
    <row r="28" spans="1:17" ht="29.25" customHeight="1">
      <c r="A28" s="171">
        <v>8</v>
      </c>
      <c r="B28" s="205" t="s">
        <v>84</v>
      </c>
      <c r="C28" s="117" t="s">
        <v>88</v>
      </c>
      <c r="D28" s="20" t="s">
        <v>68</v>
      </c>
      <c r="E28" s="121" t="s">
        <v>87</v>
      </c>
      <c r="F28" s="122"/>
      <c r="G28" s="123">
        <v>10</v>
      </c>
      <c r="H28" s="124">
        <v>40.85</v>
      </c>
      <c r="I28" s="22"/>
      <c r="J28" s="110">
        <f t="shared" si="0"/>
        <v>40.85</v>
      </c>
      <c r="K28" s="173">
        <f t="shared" ref="K28" si="5">AVERAGE(J28:J29)</f>
        <v>40.674999999999997</v>
      </c>
      <c r="L28" s="176">
        <f>RANK(K28,K7:K48,1)</f>
        <v>9</v>
      </c>
      <c r="M28" s="3"/>
    </row>
    <row r="29" spans="1:17" ht="29.25" customHeight="1" thickBot="1">
      <c r="A29" s="179"/>
      <c r="B29" s="210"/>
      <c r="C29" s="100" t="s">
        <v>85</v>
      </c>
      <c r="D29" s="24" t="s">
        <v>69</v>
      </c>
      <c r="E29" s="33" t="s">
        <v>86</v>
      </c>
      <c r="F29" s="69"/>
      <c r="G29" s="35">
        <v>13</v>
      </c>
      <c r="H29" s="36">
        <v>40.5</v>
      </c>
      <c r="I29" s="27"/>
      <c r="J29" s="25">
        <f t="shared" si="0"/>
        <v>40.5</v>
      </c>
      <c r="K29" s="174"/>
      <c r="L29" s="177"/>
      <c r="M29" s="3"/>
    </row>
    <row r="30" spans="1:17" ht="27" hidden="1" customHeight="1" thickBot="1">
      <c r="A30" s="172"/>
      <c r="B30" s="207"/>
      <c r="C30" s="101"/>
      <c r="D30" s="39"/>
      <c r="E30" s="40"/>
      <c r="F30" s="41"/>
      <c r="G30" s="42"/>
      <c r="H30" s="43"/>
      <c r="I30" s="115"/>
      <c r="J30" s="114">
        <f t="shared" si="0"/>
        <v>0</v>
      </c>
      <c r="K30" s="175"/>
      <c r="L30" s="181"/>
      <c r="M30" s="3"/>
    </row>
    <row r="31" spans="1:17" ht="35.25" customHeight="1">
      <c r="A31" s="171">
        <v>9</v>
      </c>
      <c r="B31" s="211" t="s">
        <v>95</v>
      </c>
      <c r="C31" s="97" t="s">
        <v>96</v>
      </c>
      <c r="D31" s="20" t="s">
        <v>98</v>
      </c>
      <c r="E31" s="80">
        <v>90.2</v>
      </c>
      <c r="F31" s="89"/>
      <c r="G31" s="81">
        <v>13</v>
      </c>
      <c r="H31" s="82">
        <v>40.89</v>
      </c>
      <c r="I31" s="22">
        <v>0.2</v>
      </c>
      <c r="J31" s="110">
        <f t="shared" si="0"/>
        <v>40.69</v>
      </c>
      <c r="K31" s="173">
        <f t="shared" ref="K31" si="6">AVERAGE(J31:J32)</f>
        <v>40.379999999999995</v>
      </c>
      <c r="L31" s="176">
        <f>RANK(K31,K7:K48,1)</f>
        <v>3</v>
      </c>
      <c r="M31" s="3"/>
    </row>
    <row r="32" spans="1:17" ht="35.25" customHeight="1" thickBot="1">
      <c r="A32" s="170"/>
      <c r="B32" s="212"/>
      <c r="C32" s="98" t="s">
        <v>39</v>
      </c>
      <c r="D32" s="24" t="s">
        <v>97</v>
      </c>
      <c r="E32" s="95">
        <v>80.2</v>
      </c>
      <c r="F32" s="90"/>
      <c r="G32" s="96">
        <v>21</v>
      </c>
      <c r="H32" s="74">
        <v>40.07</v>
      </c>
      <c r="I32" s="27"/>
      <c r="J32" s="25">
        <f t="shared" si="0"/>
        <v>40.07</v>
      </c>
      <c r="K32" s="174"/>
      <c r="L32" s="177"/>
      <c r="M32" s="3"/>
    </row>
    <row r="33" spans="1:16" ht="33.75" hidden="1" customHeight="1" thickBot="1">
      <c r="A33" s="172"/>
      <c r="B33" s="213"/>
      <c r="C33" s="111"/>
      <c r="D33" s="44"/>
      <c r="E33" s="135"/>
      <c r="F33" s="136"/>
      <c r="G33" s="137"/>
      <c r="H33" s="135"/>
      <c r="I33" s="83"/>
      <c r="J33" s="114">
        <f t="shared" si="0"/>
        <v>0</v>
      </c>
      <c r="K33" s="175"/>
      <c r="L33" s="178"/>
      <c r="M33" s="3"/>
    </row>
    <row r="34" spans="1:16" ht="29.25" customHeight="1">
      <c r="A34" s="171">
        <v>10</v>
      </c>
      <c r="B34" s="171" t="s">
        <v>89</v>
      </c>
      <c r="C34" s="117" t="s">
        <v>40</v>
      </c>
      <c r="D34" s="20" t="s">
        <v>101</v>
      </c>
      <c r="E34" s="121"/>
      <c r="F34" s="122"/>
      <c r="G34" s="123">
        <v>33</v>
      </c>
      <c r="H34" s="124">
        <v>40.9</v>
      </c>
      <c r="I34" s="22"/>
      <c r="J34" s="110">
        <f t="shared" ref="J34:J35" si="7">H34-I34</f>
        <v>40.9</v>
      </c>
      <c r="K34" s="173">
        <f t="shared" ref="K34" si="8">AVERAGE(J34:J35)</f>
        <v>40.739999999999995</v>
      </c>
      <c r="L34" s="176">
        <f>RANK(K34,K7:K48,1)</f>
        <v>11</v>
      </c>
      <c r="M34" s="3"/>
      <c r="P34" s="38"/>
    </row>
    <row r="35" spans="1:16" ht="29.25" customHeight="1" thickBot="1">
      <c r="A35" s="179"/>
      <c r="B35" s="179"/>
      <c r="C35" s="99" t="s">
        <v>47</v>
      </c>
      <c r="D35" s="29" t="s">
        <v>100</v>
      </c>
      <c r="E35" s="37" t="s">
        <v>99</v>
      </c>
      <c r="F35" s="34"/>
      <c r="G35" s="35">
        <v>21</v>
      </c>
      <c r="H35" s="36">
        <v>40.58</v>
      </c>
      <c r="I35" s="27"/>
      <c r="J35" s="25">
        <f t="shared" si="7"/>
        <v>40.58</v>
      </c>
      <c r="K35" s="174"/>
      <c r="L35" s="177"/>
      <c r="M35" s="3"/>
      <c r="P35" s="38"/>
    </row>
    <row r="36" spans="1:16" ht="29.25" hidden="1" customHeight="1" thickBot="1">
      <c r="A36" s="172"/>
      <c r="B36" s="172"/>
      <c r="C36" s="102"/>
      <c r="D36" s="44"/>
      <c r="E36" s="45"/>
      <c r="F36" s="125"/>
      <c r="G36" s="46"/>
      <c r="H36" s="47"/>
      <c r="I36" s="83"/>
      <c r="J36" s="114"/>
      <c r="K36" s="175"/>
      <c r="L36" s="178"/>
      <c r="M36" s="3"/>
      <c r="P36" s="38"/>
    </row>
    <row r="37" spans="1:16" ht="29.25" customHeight="1">
      <c r="A37" s="171">
        <v>11</v>
      </c>
      <c r="B37" s="171" t="s">
        <v>125</v>
      </c>
      <c r="C37" s="117" t="s">
        <v>45</v>
      </c>
      <c r="D37" s="20" t="s">
        <v>112</v>
      </c>
      <c r="E37" s="121" t="s">
        <v>126</v>
      </c>
      <c r="F37" s="122"/>
      <c r="G37" s="123">
        <v>69</v>
      </c>
      <c r="H37" s="124">
        <v>40.020000000000003</v>
      </c>
      <c r="I37" s="22"/>
      <c r="J37" s="110">
        <f t="shared" ref="J37:J42" si="9">H37-I37</f>
        <v>40.020000000000003</v>
      </c>
      <c r="K37" s="173">
        <f t="shared" ref="K37" si="10">AVERAGE(J37:J38)</f>
        <v>40.47</v>
      </c>
      <c r="L37" s="176">
        <f>RANK(K37,K7:K48,1)</f>
        <v>6</v>
      </c>
      <c r="M37" s="3"/>
    </row>
    <row r="38" spans="1:16" ht="29.25" customHeight="1" thickBot="1">
      <c r="A38" s="179"/>
      <c r="B38" s="170"/>
      <c r="C38" s="100" t="s">
        <v>44</v>
      </c>
      <c r="D38" s="24" t="s">
        <v>113</v>
      </c>
      <c r="E38" s="33" t="s">
        <v>94</v>
      </c>
      <c r="F38" s="34"/>
      <c r="G38" s="35">
        <v>33</v>
      </c>
      <c r="H38" s="36">
        <v>40.92</v>
      </c>
      <c r="I38" s="27"/>
      <c r="J38" s="25">
        <f t="shared" si="9"/>
        <v>40.92</v>
      </c>
      <c r="K38" s="174"/>
      <c r="L38" s="177"/>
      <c r="M38" s="3"/>
    </row>
    <row r="39" spans="1:16" ht="29.25" hidden="1" customHeight="1" thickBot="1">
      <c r="A39" s="170"/>
      <c r="B39" s="180"/>
      <c r="C39" s="101"/>
      <c r="D39" s="39"/>
      <c r="E39" s="40"/>
      <c r="F39" s="120"/>
      <c r="G39" s="42"/>
      <c r="H39" s="43"/>
      <c r="I39" s="115"/>
      <c r="J39" s="116">
        <f t="shared" si="9"/>
        <v>0</v>
      </c>
      <c r="K39" s="175"/>
      <c r="L39" s="181"/>
      <c r="M39" s="3"/>
    </row>
    <row r="40" spans="1:16" ht="29.25" customHeight="1">
      <c r="A40" s="170">
        <v>12</v>
      </c>
      <c r="B40" s="171" t="s">
        <v>71</v>
      </c>
      <c r="C40" s="117" t="s">
        <v>72</v>
      </c>
      <c r="D40" s="20" t="s">
        <v>73</v>
      </c>
      <c r="E40" s="121" t="s">
        <v>75</v>
      </c>
      <c r="F40" s="122"/>
      <c r="G40" s="123">
        <v>69</v>
      </c>
      <c r="H40" s="124">
        <v>40.14</v>
      </c>
      <c r="I40" s="22"/>
      <c r="J40" s="110">
        <f t="shared" si="9"/>
        <v>40.14</v>
      </c>
      <c r="K40" s="173">
        <f t="shared" ref="K40" si="11">AVERAGE(J40:J41)</f>
        <v>40.155000000000001</v>
      </c>
      <c r="L40" s="176">
        <f>RANK(K40,K7:K48,1)</f>
        <v>1</v>
      </c>
      <c r="M40" s="3"/>
    </row>
    <row r="41" spans="1:16" ht="29.25" customHeight="1" thickBot="1">
      <c r="A41" s="170"/>
      <c r="B41" s="170"/>
      <c r="C41" s="100" t="s">
        <v>42</v>
      </c>
      <c r="D41" s="24" t="s">
        <v>74</v>
      </c>
      <c r="E41" s="33" t="s">
        <v>127</v>
      </c>
      <c r="F41" s="69"/>
      <c r="G41" s="35">
        <v>1</v>
      </c>
      <c r="H41" s="36">
        <v>40.17</v>
      </c>
      <c r="I41" s="27"/>
      <c r="J41" s="25">
        <f t="shared" si="9"/>
        <v>40.17</v>
      </c>
      <c r="K41" s="174"/>
      <c r="L41" s="177"/>
      <c r="M41" s="3"/>
    </row>
    <row r="42" spans="1:16" ht="27" hidden="1" customHeight="1" thickBot="1">
      <c r="A42" s="170"/>
      <c r="B42" s="172"/>
      <c r="C42" s="102"/>
      <c r="D42" s="44"/>
      <c r="E42" s="45"/>
      <c r="F42" s="154"/>
      <c r="G42" s="46"/>
      <c r="H42" s="47"/>
      <c r="I42" s="83"/>
      <c r="J42" s="114">
        <f t="shared" si="9"/>
        <v>0</v>
      </c>
      <c r="K42" s="175"/>
      <c r="L42" s="178"/>
      <c r="M42" s="3"/>
    </row>
    <row r="43" spans="1:16" ht="21">
      <c r="A43" s="170">
        <v>13</v>
      </c>
      <c r="B43" s="171" t="s">
        <v>116</v>
      </c>
      <c r="C43" s="117" t="s">
        <v>46</v>
      </c>
      <c r="D43" s="20" t="s">
        <v>118</v>
      </c>
      <c r="E43" s="121" t="s">
        <v>123</v>
      </c>
      <c r="F43" s="122"/>
      <c r="G43" s="123">
        <v>2</v>
      </c>
      <c r="H43" s="124">
        <v>41.03</v>
      </c>
      <c r="I43" s="22"/>
      <c r="J43" s="110">
        <f t="shared" ref="J43:J45" si="12">H43-I43</f>
        <v>41.03</v>
      </c>
      <c r="K43" s="173">
        <f t="shared" ref="K43" si="13">AVERAGE(J43:J44)</f>
        <v>41.355000000000004</v>
      </c>
      <c r="L43" s="176">
        <f>RANK(K43,K7:K48,1)</f>
        <v>13</v>
      </c>
    </row>
    <row r="44" spans="1:16" ht="21.75" thickBot="1">
      <c r="A44" s="170"/>
      <c r="B44" s="170"/>
      <c r="C44" s="100" t="s">
        <v>117</v>
      </c>
      <c r="D44" s="24" t="s">
        <v>119</v>
      </c>
      <c r="E44" s="33" t="s">
        <v>124</v>
      </c>
      <c r="F44" s="69"/>
      <c r="G44" s="35">
        <v>1</v>
      </c>
      <c r="H44" s="36">
        <v>41.78</v>
      </c>
      <c r="I44" s="27">
        <v>0.1</v>
      </c>
      <c r="J44" s="25">
        <f t="shared" si="12"/>
        <v>41.68</v>
      </c>
      <c r="K44" s="174"/>
      <c r="L44" s="177"/>
    </row>
    <row r="45" spans="1:16" ht="21.75" hidden="1" thickBot="1">
      <c r="A45" s="180"/>
      <c r="B45" s="180"/>
      <c r="C45" s="101"/>
      <c r="D45" s="39"/>
      <c r="E45" s="40"/>
      <c r="F45" s="41"/>
      <c r="G45" s="42"/>
      <c r="H45" s="43"/>
      <c r="I45" s="115"/>
      <c r="J45" s="116">
        <f t="shared" si="12"/>
        <v>0</v>
      </c>
      <c r="K45" s="184"/>
      <c r="L45" s="181"/>
    </row>
    <row r="46" spans="1:16" ht="21">
      <c r="A46" s="171">
        <v>14</v>
      </c>
      <c r="B46" s="171" t="s">
        <v>122</v>
      </c>
      <c r="C46" s="117" t="s">
        <v>120</v>
      </c>
      <c r="D46" s="20" t="s">
        <v>118</v>
      </c>
      <c r="E46" s="121" t="s">
        <v>121</v>
      </c>
      <c r="F46" s="122"/>
      <c r="G46" s="123">
        <v>4</v>
      </c>
      <c r="H46" s="124">
        <v>42.91</v>
      </c>
      <c r="I46" s="22"/>
      <c r="J46" s="110">
        <f t="shared" ref="J46:J48" si="14">H46-I46</f>
        <v>42.91</v>
      </c>
      <c r="K46" s="173">
        <f>AVERAGE(J46)</f>
        <v>42.91</v>
      </c>
      <c r="L46" s="176">
        <f>RANK(K46,K7:K48,1)</f>
        <v>14</v>
      </c>
    </row>
    <row r="47" spans="1:16" ht="21">
      <c r="A47" s="170"/>
      <c r="B47" s="170"/>
      <c r="C47" s="100"/>
      <c r="D47" s="24"/>
      <c r="E47" s="33"/>
      <c r="F47" s="69"/>
      <c r="G47" s="35"/>
      <c r="H47" s="36"/>
      <c r="I47" s="27"/>
      <c r="J47" s="25">
        <f t="shared" si="14"/>
        <v>0</v>
      </c>
      <c r="K47" s="174"/>
      <c r="L47" s="177"/>
    </row>
    <row r="48" spans="1:16" ht="21.75" hidden="1" thickBot="1">
      <c r="A48" s="172"/>
      <c r="B48" s="172"/>
      <c r="C48" s="102"/>
      <c r="D48" s="44"/>
      <c r="E48" s="45"/>
      <c r="F48" s="154"/>
      <c r="G48" s="46"/>
      <c r="H48" s="47"/>
      <c r="I48" s="83"/>
      <c r="J48" s="114">
        <f t="shared" si="14"/>
        <v>0</v>
      </c>
      <c r="K48" s="175"/>
      <c r="L48" s="178"/>
    </row>
  </sheetData>
  <mergeCells count="65">
    <mergeCell ref="A40:A42"/>
    <mergeCell ref="B40:B42"/>
    <mergeCell ref="K40:K42"/>
    <mergeCell ref="L40:L42"/>
    <mergeCell ref="A34:A36"/>
    <mergeCell ref="B34:B36"/>
    <mergeCell ref="K34:K36"/>
    <mergeCell ref="L34:L36"/>
    <mergeCell ref="A37:A39"/>
    <mergeCell ref="B37:B39"/>
    <mergeCell ref="K37:K39"/>
    <mergeCell ref="L37:L39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  <mergeCell ref="L7:L9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  <mergeCell ref="A31:A33"/>
    <mergeCell ref="B31:B33"/>
    <mergeCell ref="K31:K33"/>
    <mergeCell ref="L31:L33"/>
    <mergeCell ref="A28:A30"/>
    <mergeCell ref="B28:B30"/>
    <mergeCell ref="K28:K30"/>
    <mergeCell ref="L28:L30"/>
    <mergeCell ref="A43:A45"/>
    <mergeCell ref="B43:B45"/>
    <mergeCell ref="K43:K45"/>
    <mergeCell ref="L43:L45"/>
    <mergeCell ref="A46:A48"/>
    <mergeCell ref="B46:B48"/>
    <mergeCell ref="K46:K48"/>
    <mergeCell ref="L46:L48"/>
  </mergeCells>
  <phoneticPr fontId="33" type="noConversion"/>
  <pageMargins left="0.31496062992125984" right="0.31496062992125984" top="0.15748031496062992" bottom="0.11811023622047245" header="0.31496062992125984" footer="0.31496062992125984"/>
  <pageSetup paperSize="9" scale="41" orientation="landscape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P84"/>
  <sheetViews>
    <sheetView topLeftCell="A4" zoomScale="90" zoomScaleNormal="90" workbookViewId="0">
      <selection activeCell="H8" sqref="H8:H15"/>
    </sheetView>
  </sheetViews>
  <sheetFormatPr defaultColWidth="8.85546875" defaultRowHeight="15"/>
  <cols>
    <col min="1" max="1" width="8.7109375" style="1" customWidth="1"/>
    <col min="2" max="2" width="16.1406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710937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130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>
      <c r="A8" s="239">
        <v>1</v>
      </c>
      <c r="B8" s="301" t="s">
        <v>39</v>
      </c>
      <c r="C8" s="244" t="s">
        <v>222</v>
      </c>
      <c r="D8" s="307">
        <f>COUNTA(C21:C85)</f>
        <v>21</v>
      </c>
      <c r="E8" s="256">
        <f>COUNTA(C21:C85)</f>
        <v>21</v>
      </c>
      <c r="F8" s="263">
        <f>MIN(C21:C84)</f>
        <v>40.08</v>
      </c>
      <c r="G8" s="221">
        <f>AVERAGE(C21:C87)</f>
        <v>40.380000000000003</v>
      </c>
      <c r="H8" s="222"/>
      <c r="I8" s="264">
        <f>G8-F8</f>
        <v>0.30000000000000426</v>
      </c>
      <c r="J8" s="272">
        <v>9.8611111111111104E-3</v>
      </c>
      <c r="K8" s="312">
        <f>J8</f>
        <v>9.8611111111111104E-3</v>
      </c>
      <c r="L8" s="281">
        <f>K8</f>
        <v>9.8611111111111104E-3</v>
      </c>
      <c r="M8" s="305" t="s">
        <v>142</v>
      </c>
      <c r="N8" s="223"/>
      <c r="O8" s="219"/>
      <c r="P8" s="50"/>
    </row>
    <row r="9" spans="1:16" s="3" customFormat="1" ht="30" customHeight="1" thickBot="1">
      <c r="A9" s="240">
        <v>2</v>
      </c>
      <c r="B9" s="302" t="s">
        <v>39</v>
      </c>
      <c r="C9" s="245" t="s">
        <v>223</v>
      </c>
      <c r="D9" s="51">
        <f>COUNTA(D21:D85)+D8+1</f>
        <v>46</v>
      </c>
      <c r="E9" s="310">
        <f>COUNTA(D21:D85)+1</f>
        <v>25</v>
      </c>
      <c r="F9" s="317">
        <f>MIN(D21:D84)</f>
        <v>39.89</v>
      </c>
      <c r="G9" s="79">
        <f>AVERAGE(D21:D86)</f>
        <v>40.074166666666663</v>
      </c>
      <c r="H9" s="49"/>
      <c r="I9" s="266">
        <f>G9-F9</f>
        <v>0.18416666666666259</v>
      </c>
      <c r="J9" s="273">
        <v>2.2569444444444444E-2</v>
      </c>
      <c r="K9" s="282">
        <f>J9-J8</f>
        <v>1.2708333333333334E-2</v>
      </c>
      <c r="L9" s="283">
        <f>K9+L8</f>
        <v>2.2569444444444444E-2</v>
      </c>
      <c r="M9" s="306" t="s">
        <v>155</v>
      </c>
      <c r="N9" s="225" t="s">
        <v>229</v>
      </c>
      <c r="O9" s="311" t="s">
        <v>230</v>
      </c>
      <c r="P9" s="50"/>
    </row>
    <row r="10" spans="1:16" s="3" customFormat="1" ht="30" customHeight="1" thickBot="1">
      <c r="A10" s="240">
        <v>3</v>
      </c>
      <c r="B10" s="302" t="s">
        <v>96</v>
      </c>
      <c r="C10" s="245" t="s">
        <v>224</v>
      </c>
      <c r="D10" s="51">
        <f>COUNTA(E21:E85)+D9+1</f>
        <v>106</v>
      </c>
      <c r="E10" s="310">
        <f>COUNTA(E21:E85)+1</f>
        <v>60</v>
      </c>
      <c r="F10" s="141">
        <f>MIN(E21:E86)</f>
        <v>39.99</v>
      </c>
      <c r="G10" s="133">
        <f>AVERAGE(E21:E87)</f>
        <v>40.35322033898305</v>
      </c>
      <c r="H10" s="49"/>
      <c r="I10" s="266">
        <f t="shared" ref="I10:I15" si="0">G10-F10</f>
        <v>0.36322033898304795</v>
      </c>
      <c r="J10" s="273">
        <v>5.1446759259259262E-2</v>
      </c>
      <c r="K10" s="282">
        <f>J10-J9</f>
        <v>2.8877314814814817E-2</v>
      </c>
      <c r="L10" s="283">
        <f>K10</f>
        <v>2.8877314814814817E-2</v>
      </c>
      <c r="M10" s="306" t="s">
        <v>164</v>
      </c>
      <c r="N10" s="225" t="s">
        <v>227</v>
      </c>
      <c r="O10" s="147" t="s">
        <v>231</v>
      </c>
      <c r="P10" s="50"/>
    </row>
    <row r="11" spans="1:16" s="3" customFormat="1" ht="30" customHeight="1" thickBot="1">
      <c r="A11" s="240">
        <v>4</v>
      </c>
      <c r="B11" s="302" t="s">
        <v>39</v>
      </c>
      <c r="C11" s="245" t="s">
        <v>225</v>
      </c>
      <c r="D11" s="51">
        <f>COUNTA(F21:F85)+D10+1</f>
        <v>171</v>
      </c>
      <c r="E11" s="310">
        <f>COUNTA(F21:F85)+1</f>
        <v>65</v>
      </c>
      <c r="F11" s="138">
        <f>MIN(F21:F86)</f>
        <v>39.74</v>
      </c>
      <c r="G11" s="133">
        <f>AVERAGE(F21:F86)</f>
        <v>39.978593750000009</v>
      </c>
      <c r="H11" s="49"/>
      <c r="I11" s="266">
        <f t="shared" si="0"/>
        <v>0.23859375000000682</v>
      </c>
      <c r="J11" s="273">
        <v>8.2708333333333328E-2</v>
      </c>
      <c r="K11" s="313">
        <f>J11-J10</f>
        <v>3.1261574074074067E-2</v>
      </c>
      <c r="L11" s="283">
        <f>K11+L9</f>
        <v>5.3831018518518514E-2</v>
      </c>
      <c r="M11" s="306" t="s">
        <v>182</v>
      </c>
      <c r="N11" s="225" t="s">
        <v>227</v>
      </c>
      <c r="O11" s="311" t="s">
        <v>231</v>
      </c>
      <c r="P11" s="50"/>
    </row>
    <row r="12" spans="1:16" s="3" customFormat="1" ht="30" customHeight="1" thickBot="1">
      <c r="A12" s="240">
        <v>5</v>
      </c>
      <c r="B12" s="303" t="s">
        <v>96</v>
      </c>
      <c r="C12" s="246" t="s">
        <v>226</v>
      </c>
      <c r="D12" s="51">
        <f>COUNTA(G21:G85)+D11+1</f>
        <v>204</v>
      </c>
      <c r="E12" s="310">
        <f>COUNTA(G21:G85)+1</f>
        <v>33</v>
      </c>
      <c r="F12" s="323">
        <f>MIN(G21:G86)</f>
        <v>40.44</v>
      </c>
      <c r="G12" s="78">
        <f>AVERAGE(G21:G886)</f>
        <v>40.986562499999998</v>
      </c>
      <c r="H12" s="49"/>
      <c r="I12" s="266">
        <f t="shared" si="0"/>
        <v>0.54656250000000028</v>
      </c>
      <c r="J12" s="273">
        <v>9.9618055555555543E-2</v>
      </c>
      <c r="K12" s="282">
        <f>J12-J11</f>
        <v>1.6909722222222215E-2</v>
      </c>
      <c r="L12" s="283">
        <f t="shared" ref="L12:L15" si="1">K12+L10</f>
        <v>4.5787037037037029E-2</v>
      </c>
      <c r="M12" s="306" t="s">
        <v>192</v>
      </c>
      <c r="N12" s="225" t="s">
        <v>232</v>
      </c>
      <c r="O12" s="314" t="s">
        <v>233</v>
      </c>
    </row>
    <row r="13" spans="1:16" s="3" customFormat="1" ht="30" customHeight="1" thickBot="1">
      <c r="A13" s="240">
        <v>6</v>
      </c>
      <c r="B13" s="303" t="s">
        <v>39</v>
      </c>
      <c r="C13" s="246" t="s">
        <v>227</v>
      </c>
      <c r="D13" s="51">
        <f>COUNTA(H21:H85)+D12+1</f>
        <v>247</v>
      </c>
      <c r="E13" s="310">
        <f>COUNTA(H21:H85)+1</f>
        <v>43</v>
      </c>
      <c r="F13" s="138">
        <f>MIN(H21:H86)</f>
        <v>39.74</v>
      </c>
      <c r="G13" s="133">
        <f>AVERAGE(H21:H86)</f>
        <v>39.963571428571427</v>
      </c>
      <c r="H13" s="49"/>
      <c r="I13" s="266">
        <f>G13-F13</f>
        <v>0.2235714285714252</v>
      </c>
      <c r="J13" s="273">
        <v>0.12053240740740741</v>
      </c>
      <c r="K13" s="282">
        <f t="shared" ref="K13:K15" si="2">J13-J12</f>
        <v>2.0914351851851865E-2</v>
      </c>
      <c r="L13" s="283">
        <f t="shared" si="1"/>
        <v>7.4745370370370379E-2</v>
      </c>
      <c r="M13" s="306" t="s">
        <v>203</v>
      </c>
      <c r="N13" s="224"/>
      <c r="O13" s="132"/>
    </row>
    <row r="14" spans="1:16" s="3" customFormat="1" ht="30" customHeight="1">
      <c r="A14" s="240">
        <v>7</v>
      </c>
      <c r="B14" s="303" t="s">
        <v>96</v>
      </c>
      <c r="C14" s="246" t="s">
        <v>51</v>
      </c>
      <c r="D14" s="51">
        <f>COUNTA(I21:I85)+D13+1</f>
        <v>310</v>
      </c>
      <c r="E14" s="310">
        <f>COUNTA(I21:I85)+1</f>
        <v>63</v>
      </c>
      <c r="F14" s="316">
        <f>MIN(I21:I86)</f>
        <v>40.25</v>
      </c>
      <c r="G14" s="78">
        <f>AVERAGE(I21:I86)</f>
        <v>40.492096774193534</v>
      </c>
      <c r="H14" s="49"/>
      <c r="I14" s="266">
        <f t="shared" si="0"/>
        <v>0.24209677419353426</v>
      </c>
      <c r="J14" s="273">
        <v>0.15115740740740741</v>
      </c>
      <c r="K14" s="282">
        <f t="shared" si="2"/>
        <v>3.0624999999999999E-2</v>
      </c>
      <c r="L14" s="284">
        <f t="shared" si="1"/>
        <v>7.6412037037037028E-2</v>
      </c>
      <c r="M14" s="306" t="s">
        <v>215</v>
      </c>
      <c r="N14" s="224"/>
      <c r="O14" s="132"/>
    </row>
    <row r="15" spans="1:16" s="3" customFormat="1" ht="30" customHeight="1" thickBot="1">
      <c r="A15" s="241" t="s">
        <v>37</v>
      </c>
      <c r="B15" s="304" t="s">
        <v>39</v>
      </c>
      <c r="C15" s="247" t="s">
        <v>222</v>
      </c>
      <c r="D15" s="308">
        <f>COUNTA(J21:J85)+D14+1</f>
        <v>342</v>
      </c>
      <c r="E15" s="258">
        <f>COUNTA(J21:J85)+1</f>
        <v>32</v>
      </c>
      <c r="F15" s="268">
        <f>MIN(J21:J86)</f>
        <v>39.99</v>
      </c>
      <c r="G15" s="226">
        <f>AVERAGE(J21:J86)</f>
        <v>40.191935483870964</v>
      </c>
      <c r="H15" s="227"/>
      <c r="I15" s="269">
        <f t="shared" si="0"/>
        <v>0.20193548387096172</v>
      </c>
      <c r="J15" s="274">
        <v>0.16710648148148147</v>
      </c>
      <c r="K15" s="285">
        <f t="shared" si="2"/>
        <v>1.594907407407406E-2</v>
      </c>
      <c r="L15" s="286">
        <f t="shared" si="1"/>
        <v>9.0694444444444439E-2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AVERAGE(F8,F9,F11,F13,F15)</f>
        <v>39.888000000000005</v>
      </c>
      <c r="G16" s="86">
        <f>AVERAGE(G8,G9,G11,G13,G15)</f>
        <v>40.11765346582181</v>
      </c>
      <c r="H16" s="145" t="s">
        <v>39</v>
      </c>
      <c r="I16" s="87">
        <f>AVERAGE(I8,I9,I11,I13,I15)</f>
        <v>0.22965346582181212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AVERAGE(F10,F12,F14)</f>
        <v>40.226666666666667</v>
      </c>
      <c r="G17" s="57">
        <f>AVERAGE(G10,G12,G14)</f>
        <v>40.610626537725523</v>
      </c>
      <c r="H17" s="146" t="s">
        <v>228</v>
      </c>
      <c r="I17" s="58">
        <f>AVERAGE(I10,I12,I14)</f>
        <v>0.38395987105886081</v>
      </c>
      <c r="J17" s="55"/>
      <c r="K17" s="55"/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40.015000000000001</v>
      </c>
      <c r="G18" s="61">
        <f>AVERAGE(C21:H77)</f>
        <v>40.250214592274666</v>
      </c>
      <c r="H18" s="62"/>
      <c r="I18" s="63">
        <f>AVERAGE(I8:I15)</f>
        <v>0.28751836778570539</v>
      </c>
      <c r="J18" s="55"/>
      <c r="K18" s="55"/>
      <c r="L18" s="55"/>
      <c r="M18" s="59"/>
      <c r="N18" s="59"/>
    </row>
    <row r="20" spans="1:14" ht="15.75" thickBot="1">
      <c r="C20" s="2" t="str">
        <f>B8</f>
        <v>Наум</v>
      </c>
      <c r="D20" s="2" t="str">
        <f>B9</f>
        <v>Наум</v>
      </c>
      <c r="E20" s="18" t="str">
        <f>B10</f>
        <v>Горошко Игорь</v>
      </c>
      <c r="F20" s="2" t="str">
        <f>B11</f>
        <v>Наум</v>
      </c>
      <c r="G20" s="18" t="str">
        <f>B12</f>
        <v>Горошко Игорь</v>
      </c>
      <c r="H20" s="2" t="str">
        <f>B13</f>
        <v>Наум</v>
      </c>
      <c r="I20" s="18" t="str">
        <f>B14</f>
        <v>Горошко Игорь</v>
      </c>
      <c r="J20" s="2" t="str">
        <f>B15</f>
        <v>Наум</v>
      </c>
    </row>
    <row r="21" spans="1:14">
      <c r="B21" s="1">
        <v>1</v>
      </c>
      <c r="C21" s="65">
        <v>43.15</v>
      </c>
      <c r="D21" s="66">
        <v>40.58</v>
      </c>
      <c r="E21" s="66">
        <v>40.4</v>
      </c>
      <c r="F21" s="66">
        <v>40.15</v>
      </c>
      <c r="G21" s="66">
        <v>42.09</v>
      </c>
      <c r="H21" s="66">
        <v>40.36</v>
      </c>
      <c r="I21" s="289">
        <v>40.76</v>
      </c>
      <c r="J21" s="290">
        <v>40.4</v>
      </c>
      <c r="K21" s="287"/>
      <c r="M21" s="2"/>
      <c r="N21" s="2"/>
    </row>
    <row r="22" spans="1:14">
      <c r="B22" s="1">
        <v>2</v>
      </c>
      <c r="C22" s="67">
        <v>40.369999999999997</v>
      </c>
      <c r="D22" s="68">
        <v>40.32</v>
      </c>
      <c r="E22" s="68">
        <v>40.56</v>
      </c>
      <c r="F22" s="68">
        <v>40.07</v>
      </c>
      <c r="G22" s="68">
        <v>40.799999999999997</v>
      </c>
      <c r="H22" s="68">
        <v>40.15</v>
      </c>
      <c r="I22" s="287">
        <v>40.65</v>
      </c>
      <c r="J22" s="291">
        <v>40.229999999999997</v>
      </c>
      <c r="K22" s="287"/>
      <c r="M22" s="3"/>
      <c r="N22" s="3"/>
    </row>
    <row r="23" spans="1:14">
      <c r="B23" s="1">
        <v>3</v>
      </c>
      <c r="C23" s="67">
        <v>40.6</v>
      </c>
      <c r="D23" s="68">
        <v>40.25</v>
      </c>
      <c r="E23" s="68">
        <v>40.21</v>
      </c>
      <c r="F23" s="68">
        <v>40.619999999999997</v>
      </c>
      <c r="G23" s="68">
        <v>40.68</v>
      </c>
      <c r="H23" s="68">
        <v>40.020000000000003</v>
      </c>
      <c r="I23" s="287">
        <v>40.53</v>
      </c>
      <c r="J23" s="291">
        <v>40.17</v>
      </c>
      <c r="K23" s="287"/>
      <c r="M23" s="3"/>
      <c r="N23" s="3"/>
    </row>
    <row r="24" spans="1:14">
      <c r="B24" s="1">
        <v>4</v>
      </c>
      <c r="C24" s="67">
        <v>40.49</v>
      </c>
      <c r="D24" s="68">
        <v>40.08</v>
      </c>
      <c r="E24" s="68">
        <v>40.31</v>
      </c>
      <c r="F24" s="68">
        <v>40.020000000000003</v>
      </c>
      <c r="G24" s="68">
        <v>41.89</v>
      </c>
      <c r="H24" s="68">
        <v>39.99</v>
      </c>
      <c r="I24" s="287">
        <v>40.619999999999997</v>
      </c>
      <c r="J24" s="291">
        <v>40.21</v>
      </c>
      <c r="K24" s="287"/>
      <c r="M24" s="3"/>
      <c r="N24" s="3"/>
    </row>
    <row r="25" spans="1:14">
      <c r="B25" s="1">
        <v>5</v>
      </c>
      <c r="C25" s="67">
        <v>40.340000000000003</v>
      </c>
      <c r="D25" s="68">
        <v>40.06</v>
      </c>
      <c r="E25" s="68">
        <v>40.22</v>
      </c>
      <c r="F25" s="68">
        <v>39.9</v>
      </c>
      <c r="G25" s="68">
        <v>40.65</v>
      </c>
      <c r="H25" s="68">
        <v>39.840000000000003</v>
      </c>
      <c r="I25" s="287">
        <v>40.630000000000003</v>
      </c>
      <c r="J25" s="291">
        <v>40.07</v>
      </c>
      <c r="K25" s="287"/>
    </row>
    <row r="26" spans="1:14">
      <c r="B26" s="1">
        <v>6</v>
      </c>
      <c r="C26" s="67">
        <v>40.24</v>
      </c>
      <c r="D26" s="68">
        <v>40.15</v>
      </c>
      <c r="E26" s="68">
        <v>40.15</v>
      </c>
      <c r="F26" s="68">
        <v>39.9</v>
      </c>
      <c r="G26" s="68">
        <v>41.02</v>
      </c>
      <c r="H26" s="68">
        <v>39.82</v>
      </c>
      <c r="I26" s="287">
        <v>40.47</v>
      </c>
      <c r="J26" s="291">
        <v>40.15</v>
      </c>
      <c r="K26" s="287"/>
    </row>
    <row r="27" spans="1:14">
      <c r="B27" s="1">
        <v>7</v>
      </c>
      <c r="C27" s="67">
        <v>40.11</v>
      </c>
      <c r="D27" s="68">
        <v>39.950000000000003</v>
      </c>
      <c r="E27" s="68">
        <v>40.22</v>
      </c>
      <c r="F27" s="68">
        <v>40.200000000000003</v>
      </c>
      <c r="G27" s="68">
        <v>41.08</v>
      </c>
      <c r="H27" s="68">
        <v>39.94</v>
      </c>
      <c r="I27" s="287">
        <v>40.369999999999997</v>
      </c>
      <c r="J27" s="291">
        <v>39.99</v>
      </c>
      <c r="K27" s="287"/>
    </row>
    <row r="28" spans="1:14">
      <c r="B28" s="1">
        <v>8</v>
      </c>
      <c r="C28" s="67">
        <v>40.36</v>
      </c>
      <c r="D28" s="68">
        <v>40.01</v>
      </c>
      <c r="E28" s="68">
        <v>40.86</v>
      </c>
      <c r="F28" s="68">
        <v>40.01</v>
      </c>
      <c r="G28" s="68">
        <v>40.65</v>
      </c>
      <c r="H28" s="68">
        <v>40.03</v>
      </c>
      <c r="I28" s="287">
        <v>40.479999999999997</v>
      </c>
      <c r="J28" s="291">
        <v>40.1</v>
      </c>
      <c r="K28" s="287"/>
    </row>
    <row r="29" spans="1:14">
      <c r="B29" s="1">
        <v>9</v>
      </c>
      <c r="C29" s="84">
        <v>40.1</v>
      </c>
      <c r="D29" s="68">
        <v>39.979999999999997</v>
      </c>
      <c r="E29" s="68">
        <v>40.31</v>
      </c>
      <c r="F29" s="68">
        <v>39.94</v>
      </c>
      <c r="G29" s="68">
        <v>40.57</v>
      </c>
      <c r="H29" s="68">
        <v>39.99</v>
      </c>
      <c r="I29" s="287">
        <v>40.58</v>
      </c>
      <c r="J29" s="291">
        <v>40.049999999999997</v>
      </c>
      <c r="K29" s="287"/>
    </row>
    <row r="30" spans="1:14">
      <c r="B30" s="1">
        <v>10</v>
      </c>
      <c r="C30" s="67">
        <v>40.24</v>
      </c>
      <c r="D30" s="68">
        <v>39.96</v>
      </c>
      <c r="E30" s="68">
        <v>40.49</v>
      </c>
      <c r="F30" s="68">
        <v>39.89</v>
      </c>
      <c r="G30" s="68">
        <v>40.69</v>
      </c>
      <c r="H30" s="68">
        <v>39.93</v>
      </c>
      <c r="I30" s="287">
        <v>40.36</v>
      </c>
      <c r="J30" s="291">
        <v>40.19</v>
      </c>
      <c r="K30" s="287"/>
    </row>
    <row r="31" spans="1:14">
      <c r="B31" s="1">
        <v>11</v>
      </c>
      <c r="C31" s="67">
        <v>40.11</v>
      </c>
      <c r="D31" s="68">
        <v>40.07</v>
      </c>
      <c r="E31" s="68">
        <v>40.11</v>
      </c>
      <c r="F31" s="68">
        <v>39.85</v>
      </c>
      <c r="G31" s="68">
        <v>40.6</v>
      </c>
      <c r="H31" s="68">
        <v>39.770000000000003</v>
      </c>
      <c r="I31" s="287">
        <v>40.369999999999997</v>
      </c>
      <c r="J31" s="291">
        <v>40.32</v>
      </c>
      <c r="K31" s="287"/>
    </row>
    <row r="32" spans="1:14">
      <c r="B32" s="1">
        <v>12</v>
      </c>
      <c r="C32" s="67">
        <v>40.119999999999997</v>
      </c>
      <c r="D32" s="68">
        <v>39.97</v>
      </c>
      <c r="E32" s="68">
        <v>40.200000000000003</v>
      </c>
      <c r="F32" s="68">
        <v>40.020000000000003</v>
      </c>
      <c r="G32" s="68">
        <v>42.26</v>
      </c>
      <c r="H32" s="68">
        <v>39.94</v>
      </c>
      <c r="I32" s="287">
        <v>40.770000000000003</v>
      </c>
      <c r="J32" s="291">
        <v>40.18</v>
      </c>
      <c r="K32" s="287"/>
    </row>
    <row r="33" spans="2:12">
      <c r="B33" s="1">
        <v>13</v>
      </c>
      <c r="C33" s="67">
        <v>40.15</v>
      </c>
      <c r="D33" s="68">
        <v>40.08</v>
      </c>
      <c r="E33" s="68">
        <v>40.25</v>
      </c>
      <c r="F33" s="68">
        <v>40.01</v>
      </c>
      <c r="G33" s="68">
        <v>40.700000000000003</v>
      </c>
      <c r="H33" s="68">
        <v>39.869999999999997</v>
      </c>
      <c r="I33" s="287">
        <v>40.54</v>
      </c>
      <c r="J33" s="291">
        <v>40.07</v>
      </c>
      <c r="K33" s="288"/>
      <c r="L33" s="1"/>
    </row>
    <row r="34" spans="2:12">
      <c r="B34" s="1">
        <v>14</v>
      </c>
      <c r="C34" s="71">
        <v>40.18</v>
      </c>
      <c r="D34" s="68">
        <v>40.06</v>
      </c>
      <c r="E34" s="68">
        <v>40.11</v>
      </c>
      <c r="F34" s="68">
        <v>40.06</v>
      </c>
      <c r="G34" s="68">
        <v>40.58</v>
      </c>
      <c r="H34" s="68">
        <v>40.090000000000003</v>
      </c>
      <c r="I34" s="287">
        <v>40.49</v>
      </c>
      <c r="J34" s="291">
        <v>40.19</v>
      </c>
      <c r="K34" s="288"/>
      <c r="L34" s="1"/>
    </row>
    <row r="35" spans="2:12">
      <c r="B35" s="1">
        <v>15</v>
      </c>
      <c r="C35" s="67">
        <v>40.08</v>
      </c>
      <c r="D35" s="68">
        <v>39.92</v>
      </c>
      <c r="E35" s="68">
        <v>40.24</v>
      </c>
      <c r="F35" s="68">
        <v>39.909999999999997</v>
      </c>
      <c r="G35" s="68">
        <v>42.46</v>
      </c>
      <c r="H35" s="68">
        <v>39.94</v>
      </c>
      <c r="I35" s="287">
        <v>40.450000000000003</v>
      </c>
      <c r="J35" s="291">
        <v>40.32</v>
      </c>
      <c r="K35" s="288"/>
      <c r="L35" s="1"/>
    </row>
    <row r="36" spans="2:12">
      <c r="B36" s="1">
        <v>16</v>
      </c>
      <c r="C36" s="67">
        <v>40.26</v>
      </c>
      <c r="D36" s="92">
        <v>40.03</v>
      </c>
      <c r="E36" s="68">
        <v>40.340000000000003</v>
      </c>
      <c r="F36" s="68">
        <v>40.03</v>
      </c>
      <c r="G36" s="68">
        <v>40.57</v>
      </c>
      <c r="H36" s="68">
        <v>39.97</v>
      </c>
      <c r="I36" s="287">
        <v>40.46</v>
      </c>
      <c r="J36" s="291">
        <v>40.17</v>
      </c>
      <c r="K36" s="288"/>
      <c r="L36" s="1"/>
    </row>
    <row r="37" spans="2:12">
      <c r="B37" s="1">
        <v>17</v>
      </c>
      <c r="C37" s="67">
        <v>40.17</v>
      </c>
      <c r="D37" s="68">
        <v>39.89</v>
      </c>
      <c r="E37" s="68">
        <v>39.99</v>
      </c>
      <c r="F37" s="68">
        <v>40.04</v>
      </c>
      <c r="G37" s="68">
        <v>40.64</v>
      </c>
      <c r="H37" s="68">
        <v>40.07</v>
      </c>
      <c r="I37" s="287">
        <v>40.29</v>
      </c>
      <c r="J37" s="291">
        <v>40.36</v>
      </c>
      <c r="K37" s="288"/>
      <c r="L37" s="1"/>
    </row>
    <row r="38" spans="2:12">
      <c r="B38" s="1">
        <v>18</v>
      </c>
      <c r="C38" s="67">
        <v>40.15</v>
      </c>
      <c r="D38" s="68">
        <v>39.9</v>
      </c>
      <c r="E38" s="68">
        <v>40</v>
      </c>
      <c r="F38" s="68">
        <v>40.01</v>
      </c>
      <c r="G38" s="68">
        <v>40.5</v>
      </c>
      <c r="H38" s="68">
        <v>39.74</v>
      </c>
      <c r="I38" s="287">
        <v>40.32</v>
      </c>
      <c r="J38" s="291">
        <v>40.14</v>
      </c>
      <c r="K38" s="288"/>
      <c r="L38" s="1"/>
    </row>
    <row r="39" spans="2:12">
      <c r="B39" s="1">
        <v>19</v>
      </c>
      <c r="C39" s="67">
        <v>40.229999999999997</v>
      </c>
      <c r="D39" s="68">
        <v>40.07</v>
      </c>
      <c r="E39" s="68">
        <v>40.53</v>
      </c>
      <c r="F39" s="68">
        <v>39.85</v>
      </c>
      <c r="G39" s="68">
        <v>40.53</v>
      </c>
      <c r="H39" s="68">
        <v>39.92</v>
      </c>
      <c r="I39" s="287">
        <v>40.380000000000003</v>
      </c>
      <c r="J39" s="291">
        <v>40.17</v>
      </c>
      <c r="K39" s="288"/>
      <c r="L39" s="1"/>
    </row>
    <row r="40" spans="2:12">
      <c r="B40" s="1">
        <v>20</v>
      </c>
      <c r="C40" s="67">
        <v>40.119999999999997</v>
      </c>
      <c r="D40" s="68">
        <v>39.94</v>
      </c>
      <c r="E40" s="68">
        <v>40.25</v>
      </c>
      <c r="F40" s="68">
        <v>39.79</v>
      </c>
      <c r="G40" s="68">
        <v>40.54</v>
      </c>
      <c r="H40" s="68">
        <v>39.770000000000003</v>
      </c>
      <c r="I40" s="287">
        <v>40.57</v>
      </c>
      <c r="J40" s="291">
        <v>40.26</v>
      </c>
      <c r="K40" s="288"/>
      <c r="L40" s="1"/>
    </row>
    <row r="41" spans="2:12">
      <c r="B41" s="1">
        <v>21</v>
      </c>
      <c r="C41" s="67">
        <v>40.409999999999997</v>
      </c>
      <c r="D41" s="68">
        <v>40.299999999999997</v>
      </c>
      <c r="E41" s="68">
        <v>40.19</v>
      </c>
      <c r="F41" s="68">
        <v>40.159999999999997</v>
      </c>
      <c r="G41" s="68">
        <v>40.58</v>
      </c>
      <c r="H41" s="68">
        <v>39.76</v>
      </c>
      <c r="I41" s="287">
        <v>40.369999999999997</v>
      </c>
      <c r="J41" s="291">
        <v>40.090000000000003</v>
      </c>
      <c r="K41" s="288"/>
      <c r="L41" s="1"/>
    </row>
    <row r="42" spans="2:12">
      <c r="B42" s="1">
        <v>22</v>
      </c>
      <c r="C42" s="67"/>
      <c r="D42" s="68">
        <v>39.979999999999997</v>
      </c>
      <c r="E42" s="68">
        <v>40.200000000000003</v>
      </c>
      <c r="F42" s="68">
        <v>39.99</v>
      </c>
      <c r="G42" s="68">
        <v>40.700000000000003</v>
      </c>
      <c r="H42" s="68">
        <v>39.869999999999997</v>
      </c>
      <c r="I42" s="287">
        <v>40.33</v>
      </c>
      <c r="J42" s="291">
        <v>40.25</v>
      </c>
      <c r="K42" s="288"/>
      <c r="L42" s="1"/>
    </row>
    <row r="43" spans="2:12">
      <c r="B43" s="1">
        <v>23</v>
      </c>
      <c r="C43" s="67"/>
      <c r="D43" s="68">
        <v>39.99</v>
      </c>
      <c r="E43" s="68">
        <v>40.119999999999997</v>
      </c>
      <c r="F43" s="68">
        <v>39.909999999999997</v>
      </c>
      <c r="G43" s="68">
        <v>40.75</v>
      </c>
      <c r="H43" s="68">
        <v>39.86</v>
      </c>
      <c r="I43" s="287">
        <v>42.07</v>
      </c>
      <c r="J43" s="291">
        <v>40.26</v>
      </c>
      <c r="K43" s="288"/>
      <c r="L43" s="1"/>
    </row>
    <row r="44" spans="2:12">
      <c r="B44" s="1">
        <v>24</v>
      </c>
      <c r="C44" s="67"/>
      <c r="D44" s="68">
        <v>40.24</v>
      </c>
      <c r="E44" s="68">
        <v>40.130000000000003</v>
      </c>
      <c r="F44" s="68">
        <v>39.83</v>
      </c>
      <c r="G44" s="68">
        <v>40.44</v>
      </c>
      <c r="H44" s="68">
        <v>39.83</v>
      </c>
      <c r="I44" s="287">
        <v>40.67</v>
      </c>
      <c r="J44" s="291">
        <v>40.19</v>
      </c>
      <c r="K44" s="288"/>
      <c r="L44" s="1"/>
    </row>
    <row r="45" spans="2:12">
      <c r="B45" s="1">
        <v>25</v>
      </c>
      <c r="C45" s="67"/>
      <c r="D45" s="68"/>
      <c r="E45" s="68">
        <v>40.21</v>
      </c>
      <c r="F45" s="68">
        <v>40.020000000000003</v>
      </c>
      <c r="G45" s="68">
        <v>42.13</v>
      </c>
      <c r="H45" s="68">
        <v>39.76</v>
      </c>
      <c r="I45" s="287">
        <v>40.31</v>
      </c>
      <c r="J45" s="291">
        <v>40.06</v>
      </c>
      <c r="K45" s="288"/>
      <c r="L45" s="1"/>
    </row>
    <row r="46" spans="2:12">
      <c r="B46" s="1">
        <v>26</v>
      </c>
      <c r="C46" s="67"/>
      <c r="D46" s="68"/>
      <c r="E46" s="68">
        <v>40.15</v>
      </c>
      <c r="F46" s="68">
        <v>39.89</v>
      </c>
      <c r="G46" s="68">
        <v>40.65</v>
      </c>
      <c r="H46" s="68">
        <v>39.869999999999997</v>
      </c>
      <c r="I46" s="287">
        <v>40.299999999999997</v>
      </c>
      <c r="J46" s="291">
        <v>40.07</v>
      </c>
      <c r="K46" s="288"/>
      <c r="L46" s="1"/>
    </row>
    <row r="47" spans="2:12">
      <c r="B47" s="1">
        <v>27</v>
      </c>
      <c r="C47" s="67"/>
      <c r="D47" s="68"/>
      <c r="E47" s="68">
        <v>40.15</v>
      </c>
      <c r="F47" s="68">
        <v>39.94</v>
      </c>
      <c r="G47" s="68">
        <v>41.94</v>
      </c>
      <c r="H47" s="68">
        <v>39.81</v>
      </c>
      <c r="I47" s="287">
        <v>40.29</v>
      </c>
      <c r="J47" s="291">
        <v>40.020000000000003</v>
      </c>
      <c r="K47" s="288"/>
      <c r="L47" s="1"/>
    </row>
    <row r="48" spans="2:12">
      <c r="B48" s="1">
        <v>28</v>
      </c>
      <c r="C48" s="67"/>
      <c r="D48" s="68"/>
      <c r="E48" s="68">
        <v>40.17</v>
      </c>
      <c r="F48" s="68">
        <v>39.81</v>
      </c>
      <c r="G48" s="68">
        <v>41.27</v>
      </c>
      <c r="H48" s="68">
        <v>39.93</v>
      </c>
      <c r="I48" s="287">
        <v>40.25</v>
      </c>
      <c r="J48" s="291">
        <v>40.299999999999997</v>
      </c>
      <c r="K48" s="288"/>
      <c r="L48" s="1"/>
    </row>
    <row r="49" spans="2:12">
      <c r="B49" s="1">
        <v>29</v>
      </c>
      <c r="C49" s="67"/>
      <c r="D49" s="68"/>
      <c r="E49" s="68">
        <v>40.18</v>
      </c>
      <c r="F49" s="68">
        <v>39.85</v>
      </c>
      <c r="G49" s="68">
        <v>40.83</v>
      </c>
      <c r="H49" s="68">
        <v>40.5</v>
      </c>
      <c r="I49" s="287">
        <v>40.42</v>
      </c>
      <c r="J49" s="291">
        <v>40.25</v>
      </c>
      <c r="K49" s="288"/>
      <c r="L49" s="1"/>
    </row>
    <row r="50" spans="2:12">
      <c r="B50" s="1">
        <v>30</v>
      </c>
      <c r="C50" s="67"/>
      <c r="D50" s="68"/>
      <c r="E50" s="68">
        <v>40.119999999999997</v>
      </c>
      <c r="F50" s="68">
        <v>39.85</v>
      </c>
      <c r="G50" s="68">
        <v>41.32</v>
      </c>
      <c r="H50" s="68">
        <v>39.840000000000003</v>
      </c>
      <c r="I50" s="287">
        <v>40.299999999999997</v>
      </c>
      <c r="J50" s="291">
        <v>40.340000000000003</v>
      </c>
      <c r="K50" s="288"/>
      <c r="L50" s="1"/>
    </row>
    <row r="51" spans="2:12">
      <c r="B51" s="1">
        <v>31</v>
      </c>
      <c r="C51" s="67"/>
      <c r="D51" s="68"/>
      <c r="E51" s="68">
        <v>40.159999999999997</v>
      </c>
      <c r="F51" s="68">
        <v>39.94</v>
      </c>
      <c r="G51" s="68">
        <v>40.619999999999997</v>
      </c>
      <c r="H51" s="68">
        <v>39.840000000000003</v>
      </c>
      <c r="I51" s="287">
        <v>40.36</v>
      </c>
      <c r="J51" s="291">
        <v>40.380000000000003</v>
      </c>
      <c r="K51" s="288"/>
      <c r="L51" s="1"/>
    </row>
    <row r="52" spans="2:12">
      <c r="B52" s="1">
        <v>32</v>
      </c>
      <c r="C52" s="67"/>
      <c r="D52" s="68"/>
      <c r="E52" s="68">
        <v>40.19</v>
      </c>
      <c r="F52" s="68">
        <v>40.450000000000003</v>
      </c>
      <c r="G52" s="68">
        <v>40.840000000000003</v>
      </c>
      <c r="H52" s="68">
        <v>40.03</v>
      </c>
      <c r="I52" s="287">
        <v>40.43</v>
      </c>
      <c r="J52" s="291"/>
      <c r="K52" s="288"/>
      <c r="L52" s="1"/>
    </row>
    <row r="53" spans="2:12">
      <c r="B53" s="1">
        <v>33</v>
      </c>
      <c r="C53" s="67"/>
      <c r="D53" s="68"/>
      <c r="E53" s="68">
        <v>40.14</v>
      </c>
      <c r="F53" s="68">
        <v>39.950000000000003</v>
      </c>
      <c r="G53" s="68"/>
      <c r="H53" s="68">
        <v>39.979999999999997</v>
      </c>
      <c r="I53" s="287">
        <v>40.380000000000003</v>
      </c>
      <c r="J53" s="291"/>
      <c r="K53" s="288"/>
      <c r="L53" s="1"/>
    </row>
    <row r="54" spans="2:12">
      <c r="B54" s="1">
        <v>34</v>
      </c>
      <c r="C54" s="67"/>
      <c r="D54" s="68"/>
      <c r="E54" s="68">
        <v>40.090000000000003</v>
      </c>
      <c r="F54" s="68">
        <v>39.869999999999997</v>
      </c>
      <c r="G54" s="68"/>
      <c r="H54" s="68">
        <v>39.94</v>
      </c>
      <c r="I54" s="287">
        <v>40.32</v>
      </c>
      <c r="J54" s="291"/>
      <c r="K54" s="288"/>
      <c r="L54" s="1"/>
    </row>
    <row r="55" spans="2:12">
      <c r="B55" s="1">
        <v>35</v>
      </c>
      <c r="C55" s="67"/>
      <c r="D55" s="68"/>
      <c r="E55" s="68">
        <v>40.25</v>
      </c>
      <c r="F55" s="68">
        <v>39.840000000000003</v>
      </c>
      <c r="G55" s="68"/>
      <c r="H55" s="68">
        <v>40.04</v>
      </c>
      <c r="I55" s="287">
        <v>40.69</v>
      </c>
      <c r="J55" s="291"/>
      <c r="K55" s="288"/>
      <c r="L55" s="1"/>
    </row>
    <row r="56" spans="2:12">
      <c r="B56" s="1">
        <v>36</v>
      </c>
      <c r="C56" s="67"/>
      <c r="D56" s="68"/>
      <c r="E56" s="68">
        <v>40.29</v>
      </c>
      <c r="F56" s="68">
        <v>39.869999999999997</v>
      </c>
      <c r="G56" s="68"/>
      <c r="H56" s="68">
        <v>40</v>
      </c>
      <c r="I56" s="287">
        <v>40.520000000000003</v>
      </c>
      <c r="J56" s="291"/>
      <c r="K56" s="288"/>
      <c r="L56" s="1"/>
    </row>
    <row r="57" spans="2:12">
      <c r="B57" s="1">
        <v>37</v>
      </c>
      <c r="C57" s="67"/>
      <c r="D57" s="68"/>
      <c r="E57" s="68">
        <v>40.14</v>
      </c>
      <c r="F57" s="68">
        <v>39.89</v>
      </c>
      <c r="G57" s="68"/>
      <c r="H57" s="68">
        <v>39.840000000000003</v>
      </c>
      <c r="I57" s="287">
        <v>40.450000000000003</v>
      </c>
      <c r="J57" s="291"/>
      <c r="K57" s="288"/>
      <c r="L57" s="1"/>
    </row>
    <row r="58" spans="2:12">
      <c r="B58" s="1">
        <v>38</v>
      </c>
      <c r="C58" s="67"/>
      <c r="D58" s="68"/>
      <c r="E58" s="68">
        <v>40.07</v>
      </c>
      <c r="F58" s="68">
        <v>39.83</v>
      </c>
      <c r="G58" s="68"/>
      <c r="H58" s="68">
        <v>39.99</v>
      </c>
      <c r="I58" s="287">
        <v>40.53</v>
      </c>
      <c r="J58" s="291"/>
      <c r="K58" s="288"/>
      <c r="L58" s="1"/>
    </row>
    <row r="59" spans="2:12">
      <c r="B59" s="1">
        <v>39</v>
      </c>
      <c r="C59" s="67"/>
      <c r="D59" s="68"/>
      <c r="E59" s="68">
        <v>40.090000000000003</v>
      </c>
      <c r="F59" s="68">
        <v>39.86</v>
      </c>
      <c r="G59" s="68"/>
      <c r="H59" s="68">
        <v>40.03</v>
      </c>
      <c r="I59" s="287">
        <v>40.43</v>
      </c>
      <c r="J59" s="291"/>
      <c r="K59" s="288"/>
      <c r="L59" s="1"/>
    </row>
    <row r="60" spans="2:12">
      <c r="B60" s="1">
        <v>40</v>
      </c>
      <c r="C60" s="67"/>
      <c r="D60" s="68"/>
      <c r="E60" s="68">
        <v>40.049999999999997</v>
      </c>
      <c r="F60" s="68">
        <v>40.14</v>
      </c>
      <c r="G60" s="68"/>
      <c r="H60" s="68">
        <v>39.869999999999997</v>
      </c>
      <c r="I60" s="287">
        <v>40.36</v>
      </c>
      <c r="J60" s="291"/>
      <c r="K60" s="288"/>
      <c r="L60" s="1"/>
    </row>
    <row r="61" spans="2:12">
      <c r="B61" s="1">
        <v>41</v>
      </c>
      <c r="C61" s="67"/>
      <c r="D61" s="68"/>
      <c r="E61" s="68">
        <v>41.58</v>
      </c>
      <c r="F61" s="68">
        <v>39.869999999999997</v>
      </c>
      <c r="G61" s="68"/>
      <c r="H61" s="68">
        <v>40.07</v>
      </c>
      <c r="I61" s="287">
        <v>40.51</v>
      </c>
      <c r="J61" s="291"/>
      <c r="K61" s="288"/>
      <c r="L61" s="1"/>
    </row>
    <row r="62" spans="2:12">
      <c r="B62" s="1">
        <v>42</v>
      </c>
      <c r="C62" s="67"/>
      <c r="D62" s="68"/>
      <c r="E62" s="68">
        <v>40.57</v>
      </c>
      <c r="F62" s="68">
        <v>39.979999999999997</v>
      </c>
      <c r="G62" s="68"/>
      <c r="H62" s="68">
        <v>40.659999999999997</v>
      </c>
      <c r="I62" s="287">
        <v>40.5</v>
      </c>
      <c r="J62" s="291"/>
      <c r="K62" s="288"/>
      <c r="L62" s="1"/>
    </row>
    <row r="63" spans="2:12">
      <c r="B63" s="1">
        <v>43</v>
      </c>
      <c r="C63" s="67"/>
      <c r="D63" s="68"/>
      <c r="E63" s="68">
        <v>42.15</v>
      </c>
      <c r="F63" s="68">
        <v>39.89</v>
      </c>
      <c r="G63" s="68"/>
      <c r="H63" s="68"/>
      <c r="I63" s="287">
        <v>40.47</v>
      </c>
      <c r="J63" s="291"/>
      <c r="K63" s="288"/>
      <c r="L63" s="1"/>
    </row>
    <row r="64" spans="2:12">
      <c r="B64" s="1">
        <v>44</v>
      </c>
      <c r="C64" s="67"/>
      <c r="D64" s="68"/>
      <c r="E64" s="68">
        <v>40.68</v>
      </c>
      <c r="F64" s="68">
        <v>39.950000000000003</v>
      </c>
      <c r="G64" s="68"/>
      <c r="H64" s="68"/>
      <c r="I64" s="287">
        <v>40.49</v>
      </c>
      <c r="J64" s="291"/>
      <c r="K64" s="288"/>
      <c r="L64" s="1"/>
    </row>
    <row r="65" spans="2:12">
      <c r="B65" s="1">
        <v>45</v>
      </c>
      <c r="C65" s="67"/>
      <c r="D65" s="68"/>
      <c r="E65" s="68">
        <v>41.43</v>
      </c>
      <c r="F65" s="68">
        <v>39.83</v>
      </c>
      <c r="G65" s="68"/>
      <c r="H65" s="68"/>
      <c r="I65" s="287">
        <v>40.53</v>
      </c>
      <c r="J65" s="291"/>
      <c r="K65" s="288"/>
      <c r="L65" s="1"/>
    </row>
    <row r="66" spans="2:12">
      <c r="B66" s="1">
        <v>46</v>
      </c>
      <c r="C66" s="67"/>
      <c r="D66" s="68"/>
      <c r="E66" s="68">
        <v>40.22</v>
      </c>
      <c r="F66" s="68">
        <v>39.99</v>
      </c>
      <c r="G66" s="68"/>
      <c r="H66" s="68"/>
      <c r="I66" s="287">
        <v>40.39</v>
      </c>
      <c r="J66" s="291"/>
      <c r="K66" s="288"/>
      <c r="L66" s="1"/>
    </row>
    <row r="67" spans="2:12">
      <c r="B67" s="1">
        <v>47</v>
      </c>
      <c r="C67" s="67"/>
      <c r="D67" s="68"/>
      <c r="E67" s="68">
        <v>40.520000000000003</v>
      </c>
      <c r="F67" s="68">
        <v>39.950000000000003</v>
      </c>
      <c r="G67" s="68"/>
      <c r="H67" s="68"/>
      <c r="I67" s="287">
        <v>40.31</v>
      </c>
      <c r="J67" s="291"/>
      <c r="K67" s="288"/>
      <c r="L67" s="1"/>
    </row>
    <row r="68" spans="2:12">
      <c r="B68" s="1">
        <v>48</v>
      </c>
      <c r="C68" s="67"/>
      <c r="D68" s="68"/>
      <c r="E68" s="68">
        <v>40.51</v>
      </c>
      <c r="F68" s="68">
        <v>39.86</v>
      </c>
      <c r="G68" s="68"/>
      <c r="H68" s="68"/>
      <c r="I68" s="287">
        <v>40.61</v>
      </c>
      <c r="J68" s="291"/>
      <c r="K68" s="288"/>
      <c r="L68" s="1"/>
    </row>
    <row r="69" spans="2:12">
      <c r="B69" s="1">
        <v>49</v>
      </c>
      <c r="C69" s="67"/>
      <c r="D69" s="68"/>
      <c r="E69" s="68">
        <v>40.26</v>
      </c>
      <c r="F69" s="68">
        <v>40.29</v>
      </c>
      <c r="G69" s="68"/>
      <c r="H69" s="68"/>
      <c r="I69" s="287">
        <v>40.36</v>
      </c>
      <c r="J69" s="291"/>
      <c r="K69" s="288"/>
      <c r="L69" s="1"/>
    </row>
    <row r="70" spans="2:12">
      <c r="B70" s="1">
        <v>50</v>
      </c>
      <c r="C70" s="67"/>
      <c r="D70" s="68"/>
      <c r="E70" s="68">
        <v>40.28</v>
      </c>
      <c r="F70" s="68">
        <v>40.17</v>
      </c>
      <c r="G70" s="68"/>
      <c r="H70" s="68"/>
      <c r="I70" s="287">
        <v>40.47</v>
      </c>
      <c r="J70" s="291"/>
      <c r="K70" s="288"/>
      <c r="L70" s="1"/>
    </row>
    <row r="71" spans="2:12">
      <c r="B71" s="1">
        <v>51</v>
      </c>
      <c r="C71" s="67"/>
      <c r="D71" s="68"/>
      <c r="E71" s="68">
        <v>40.31</v>
      </c>
      <c r="F71" s="68">
        <v>39.92</v>
      </c>
      <c r="G71" s="68"/>
      <c r="H71" s="68"/>
      <c r="I71" s="287">
        <v>40.44</v>
      </c>
      <c r="J71" s="291"/>
      <c r="K71" s="288"/>
      <c r="L71" s="1"/>
    </row>
    <row r="72" spans="2:12">
      <c r="B72" s="1">
        <v>52</v>
      </c>
      <c r="C72" s="67"/>
      <c r="D72" s="68"/>
      <c r="E72" s="68">
        <v>40.33</v>
      </c>
      <c r="F72" s="68">
        <v>39.76</v>
      </c>
      <c r="G72" s="68"/>
      <c r="H72" s="68"/>
      <c r="I72" s="287">
        <v>40.35</v>
      </c>
      <c r="J72" s="291"/>
      <c r="K72" s="288"/>
      <c r="L72" s="1"/>
    </row>
    <row r="73" spans="2:12">
      <c r="B73" s="1">
        <v>53</v>
      </c>
      <c r="C73" s="67"/>
      <c r="D73" s="68"/>
      <c r="E73" s="68">
        <v>40.11</v>
      </c>
      <c r="F73" s="68">
        <v>40.11</v>
      </c>
      <c r="G73" s="68"/>
      <c r="H73" s="68"/>
      <c r="I73" s="287">
        <v>40.53</v>
      </c>
      <c r="J73" s="291"/>
      <c r="K73" s="288"/>
      <c r="L73" s="1"/>
    </row>
    <row r="74" spans="2:12">
      <c r="B74" s="1">
        <v>54</v>
      </c>
      <c r="C74" s="67"/>
      <c r="D74" s="68"/>
      <c r="E74" s="68">
        <v>40.21</v>
      </c>
      <c r="F74" s="68">
        <v>39.82</v>
      </c>
      <c r="G74" s="68"/>
      <c r="H74" s="68"/>
      <c r="I74" s="287">
        <v>40.72</v>
      </c>
      <c r="J74" s="291"/>
      <c r="K74" s="288"/>
      <c r="L74" s="1"/>
    </row>
    <row r="75" spans="2:12">
      <c r="B75" s="1">
        <v>55</v>
      </c>
      <c r="C75" s="67"/>
      <c r="D75" s="68"/>
      <c r="E75" s="68">
        <v>40.11</v>
      </c>
      <c r="F75" s="68">
        <v>39.93</v>
      </c>
      <c r="G75" s="68"/>
      <c r="H75" s="68"/>
      <c r="I75" s="287">
        <v>40.659999999999997</v>
      </c>
      <c r="J75" s="291"/>
      <c r="K75" s="288"/>
      <c r="L75" s="1"/>
    </row>
    <row r="76" spans="2:12">
      <c r="B76" s="1">
        <v>56</v>
      </c>
      <c r="C76" s="67"/>
      <c r="D76" s="68"/>
      <c r="E76" s="68">
        <v>40.700000000000003</v>
      </c>
      <c r="F76" s="68">
        <v>40</v>
      </c>
      <c r="G76" s="68"/>
      <c r="H76" s="68"/>
      <c r="I76" s="287">
        <v>40.35</v>
      </c>
      <c r="J76" s="291"/>
      <c r="K76" s="288"/>
      <c r="L76" s="1"/>
    </row>
    <row r="77" spans="2:12">
      <c r="B77" s="1">
        <v>57</v>
      </c>
      <c r="C77" s="140"/>
      <c r="D77" s="68"/>
      <c r="E77" s="68">
        <v>41.08</v>
      </c>
      <c r="F77" s="68">
        <v>40.130000000000003</v>
      </c>
      <c r="G77" s="68"/>
      <c r="H77" s="68"/>
      <c r="I77" s="287">
        <v>40.380000000000003</v>
      </c>
      <c r="J77" s="291"/>
      <c r="K77" s="288"/>
      <c r="L77" s="1"/>
    </row>
    <row r="78" spans="2:12">
      <c r="B78" s="1">
        <v>58</v>
      </c>
      <c r="C78" s="293"/>
      <c r="D78" s="287"/>
      <c r="E78" s="287">
        <v>40.369999999999997</v>
      </c>
      <c r="F78" s="287">
        <v>39.78</v>
      </c>
      <c r="G78" s="287"/>
      <c r="H78" s="287"/>
      <c r="I78" s="287">
        <v>40.33</v>
      </c>
      <c r="J78" s="291"/>
      <c r="K78" s="288"/>
      <c r="L78" s="1"/>
    </row>
    <row r="79" spans="2:12">
      <c r="B79" s="1">
        <v>59</v>
      </c>
      <c r="C79" s="293"/>
      <c r="D79" s="287"/>
      <c r="E79" s="287">
        <v>40.58</v>
      </c>
      <c r="F79" s="287">
        <v>40.32</v>
      </c>
      <c r="G79" s="287"/>
      <c r="H79" s="287"/>
      <c r="I79" s="287">
        <v>40.57</v>
      </c>
      <c r="J79" s="291"/>
      <c r="K79" s="287"/>
    </row>
    <row r="80" spans="2:12">
      <c r="B80" s="1">
        <v>60</v>
      </c>
      <c r="C80" s="293"/>
      <c r="D80" s="287"/>
      <c r="E80" s="287"/>
      <c r="F80" s="287">
        <v>39.880000000000003</v>
      </c>
      <c r="G80" s="287"/>
      <c r="H80" s="287"/>
      <c r="I80" s="287">
        <v>40.450000000000003</v>
      </c>
      <c r="J80" s="291"/>
      <c r="K80" s="287"/>
    </row>
    <row r="81" spans="2:11">
      <c r="B81" s="1">
        <v>61</v>
      </c>
      <c r="C81" s="293"/>
      <c r="D81" s="287"/>
      <c r="E81" s="287"/>
      <c r="F81" s="287">
        <v>39.86</v>
      </c>
      <c r="G81" s="287"/>
      <c r="H81" s="287"/>
      <c r="I81" s="287">
        <v>40.49</v>
      </c>
      <c r="J81" s="291"/>
      <c r="K81" s="287"/>
    </row>
    <row r="82" spans="2:11">
      <c r="B82" s="1">
        <v>62</v>
      </c>
      <c r="C82" s="293"/>
      <c r="D82" s="287"/>
      <c r="E82" s="287"/>
      <c r="F82" s="287">
        <v>39.74</v>
      </c>
      <c r="G82" s="287"/>
      <c r="H82" s="287"/>
      <c r="I82" s="287">
        <v>40.729999999999997</v>
      </c>
      <c r="J82" s="291"/>
      <c r="K82" s="287"/>
    </row>
    <row r="83" spans="2:11" ht="15.75" thickBot="1">
      <c r="B83" s="1">
        <v>63</v>
      </c>
      <c r="C83" s="294"/>
      <c r="D83" s="295"/>
      <c r="E83" s="295"/>
      <c r="F83" s="295">
        <v>39.799999999999997</v>
      </c>
      <c r="G83" s="295"/>
      <c r="H83" s="295"/>
      <c r="I83" s="295"/>
      <c r="J83" s="296"/>
      <c r="K83" s="287"/>
    </row>
    <row r="84" spans="2:11">
      <c r="B84" s="1">
        <v>64</v>
      </c>
      <c r="F84" s="2">
        <v>40.64</v>
      </c>
    </row>
  </sheetData>
  <mergeCells count="10">
    <mergeCell ref="A2:L2"/>
    <mergeCell ref="A6:A7"/>
    <mergeCell ref="B6:B7"/>
    <mergeCell ref="C6:C7"/>
    <mergeCell ref="D6:D7"/>
    <mergeCell ref="E6:E7"/>
    <mergeCell ref="F6:I6"/>
    <mergeCell ref="J6:J7"/>
    <mergeCell ref="K6:L6"/>
    <mergeCell ref="A4:N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2:P83"/>
  <sheetViews>
    <sheetView topLeftCell="A7" workbookViewId="0">
      <selection activeCell="H8" sqref="H8:H15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8554687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63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>
      <c r="A8" s="239">
        <v>1</v>
      </c>
      <c r="B8" s="250" t="s">
        <v>41</v>
      </c>
      <c r="C8" s="244" t="s">
        <v>234</v>
      </c>
      <c r="D8" s="220">
        <f>COUNTA(C21:C85)</f>
        <v>28</v>
      </c>
      <c r="E8" s="256">
        <f>COUNTA(C21:C85)</f>
        <v>28</v>
      </c>
      <c r="F8" s="263">
        <f>MIN(C21:C84)</f>
        <v>40.24</v>
      </c>
      <c r="G8" s="221">
        <f>AVERAGE(C21:C87)</f>
        <v>40.58464285714286</v>
      </c>
      <c r="H8" s="222"/>
      <c r="I8" s="264">
        <f>G8-F8</f>
        <v>0.34464285714285836</v>
      </c>
      <c r="J8" s="272">
        <v>1.3217592592592593E-2</v>
      </c>
      <c r="K8" s="280">
        <f>J8</f>
        <v>1.3217592592592593E-2</v>
      </c>
      <c r="L8" s="281">
        <f>K8</f>
        <v>1.3217592592592593E-2</v>
      </c>
      <c r="M8" s="305" t="s">
        <v>146</v>
      </c>
      <c r="N8" s="223"/>
      <c r="O8" s="219"/>
      <c r="P8" s="50"/>
    </row>
    <row r="9" spans="1:16" s="3" customFormat="1" ht="30" customHeight="1">
      <c r="A9" s="240">
        <v>2</v>
      </c>
      <c r="B9" s="302" t="s">
        <v>64</v>
      </c>
      <c r="C9" s="245" t="s">
        <v>235</v>
      </c>
      <c r="D9" s="51">
        <f>COUNTA(D21:D85)+D8+1</f>
        <v>86</v>
      </c>
      <c r="E9" s="257">
        <f>COUNTA(D21:D85)+1</f>
        <v>58</v>
      </c>
      <c r="F9" s="265">
        <f>MIN(D21:D84)</f>
        <v>40.229999999999997</v>
      </c>
      <c r="G9" s="79">
        <f>AVERAGE(D21:D86)</f>
        <v>40.54754385964911</v>
      </c>
      <c r="H9" s="49"/>
      <c r="I9" s="266">
        <f>G9-F9</f>
        <v>0.31754385964911336</v>
      </c>
      <c r="J9" s="273">
        <v>4.1550925925925929E-2</v>
      </c>
      <c r="K9" s="282">
        <f>J9-J8</f>
        <v>2.8333333333333335E-2</v>
      </c>
      <c r="L9" s="283">
        <f>K9</f>
        <v>2.8333333333333335E-2</v>
      </c>
      <c r="M9" s="306" t="s">
        <v>158</v>
      </c>
      <c r="N9" s="225" t="s">
        <v>232</v>
      </c>
      <c r="O9" s="311" t="s">
        <v>230</v>
      </c>
      <c r="P9" s="50"/>
    </row>
    <row r="10" spans="1:16" s="3" customFormat="1" ht="30" customHeight="1" thickBot="1">
      <c r="A10" s="240">
        <v>3</v>
      </c>
      <c r="B10" s="302" t="s">
        <v>41</v>
      </c>
      <c r="C10" s="245" t="s">
        <v>222</v>
      </c>
      <c r="D10" s="51">
        <f>COUNTA(E21:E85)+D9+1</f>
        <v>149</v>
      </c>
      <c r="E10" s="257">
        <f>COUNTA(E21:E85)+1</f>
        <v>63</v>
      </c>
      <c r="F10" s="315">
        <f>MIN(E21:E86)</f>
        <v>40.14</v>
      </c>
      <c r="G10" s="78">
        <f>AVERAGE(E21:E87)</f>
        <v>40.510483870967747</v>
      </c>
      <c r="H10" s="49"/>
      <c r="I10" s="266">
        <f t="shared" ref="I10:I15" si="0">G10-F10</f>
        <v>0.37048387096774604</v>
      </c>
      <c r="J10" s="273">
        <v>7.2071759259259252E-2</v>
      </c>
      <c r="K10" s="282">
        <f>J10-J9</f>
        <v>3.0520833333333323E-2</v>
      </c>
      <c r="L10" s="283">
        <f>K10+L8</f>
        <v>4.3738425925925917E-2</v>
      </c>
      <c r="M10" s="306" t="s">
        <v>174</v>
      </c>
      <c r="N10" s="225"/>
      <c r="O10" s="147"/>
      <c r="P10" s="50"/>
    </row>
    <row r="11" spans="1:16" s="3" customFormat="1" ht="30" customHeight="1" thickBot="1">
      <c r="A11" s="240">
        <v>4</v>
      </c>
      <c r="B11" s="302" t="s">
        <v>64</v>
      </c>
      <c r="C11" s="245" t="s">
        <v>227</v>
      </c>
      <c r="D11" s="51">
        <f>COUNTA(F21:F85)+D10+1</f>
        <v>193</v>
      </c>
      <c r="E11" s="257">
        <f>COUNTA(F21:F85)+1</f>
        <v>44</v>
      </c>
      <c r="F11" s="141">
        <f>MIN(F21:F86)</f>
        <v>39.89</v>
      </c>
      <c r="G11" s="133">
        <f>AVERAGE(F21:F86)</f>
        <v>40.090697674418614</v>
      </c>
      <c r="H11" s="49"/>
      <c r="I11" s="266">
        <f t="shared" si="0"/>
        <v>0.2006976744186133</v>
      </c>
      <c r="J11" s="273">
        <v>9.3599537037037037E-2</v>
      </c>
      <c r="K11" s="282">
        <f>J11-J10</f>
        <v>2.1527777777777785E-2</v>
      </c>
      <c r="L11" s="283">
        <f>K11+L9</f>
        <v>4.986111111111112E-2</v>
      </c>
      <c r="M11" s="306" t="s">
        <v>187</v>
      </c>
      <c r="N11" s="224"/>
      <c r="O11" s="131"/>
      <c r="P11" s="50"/>
    </row>
    <row r="12" spans="1:16" s="3" customFormat="1" ht="30" customHeight="1">
      <c r="A12" s="240">
        <v>5</v>
      </c>
      <c r="B12" s="318" t="s">
        <v>41</v>
      </c>
      <c r="C12" s="246" t="s">
        <v>51</v>
      </c>
      <c r="D12" s="51">
        <f>COUNTA(G21:G85)+D11+1</f>
        <v>244</v>
      </c>
      <c r="E12" s="257">
        <f>COUNTA(G21:G85)+1</f>
        <v>51</v>
      </c>
      <c r="F12" s="316">
        <f>MIN(G21:G86)</f>
        <v>39.840000000000003</v>
      </c>
      <c r="G12" s="78">
        <f>AVERAGE(G21:G886)</f>
        <v>40.17519999999999</v>
      </c>
      <c r="H12" s="49"/>
      <c r="I12" s="266">
        <f t="shared" si="0"/>
        <v>0.33519999999998618</v>
      </c>
      <c r="J12" s="273">
        <v>0.11831018518518517</v>
      </c>
      <c r="K12" s="282">
        <f>J12-J11</f>
        <v>2.4710648148148134E-2</v>
      </c>
      <c r="L12" s="283">
        <f t="shared" ref="L12:L15" si="1">K12+L10</f>
        <v>6.8449074074074051E-2</v>
      </c>
      <c r="M12" s="306" t="s">
        <v>201</v>
      </c>
      <c r="N12" s="224"/>
      <c r="O12" s="132"/>
    </row>
    <row r="13" spans="1:16" s="3" customFormat="1" ht="30" customHeight="1">
      <c r="A13" s="240">
        <v>6</v>
      </c>
      <c r="B13" s="318" t="s">
        <v>64</v>
      </c>
      <c r="C13" s="246" t="s">
        <v>223</v>
      </c>
      <c r="D13" s="51">
        <f>COUNTA(H21:H85)+D12+1</f>
        <v>286</v>
      </c>
      <c r="E13" s="257">
        <f>COUNTA(H21:H85)+1</f>
        <v>42</v>
      </c>
      <c r="F13" s="267">
        <f>MIN(H21:H86)</f>
        <v>39.97</v>
      </c>
      <c r="G13" s="78">
        <f>AVERAGE(H21:H86)</f>
        <v>40.154634146341465</v>
      </c>
      <c r="H13" s="49"/>
      <c r="I13" s="266">
        <f>G13-F13</f>
        <v>0.18463414634146602</v>
      </c>
      <c r="J13" s="273">
        <v>0.13899305555555555</v>
      </c>
      <c r="K13" s="282">
        <f t="shared" ref="K13:K15" si="2">J13-J12</f>
        <v>2.0682870370370379E-2</v>
      </c>
      <c r="L13" s="283">
        <f t="shared" si="1"/>
        <v>7.0543981481481499E-2</v>
      </c>
      <c r="M13" s="306" t="s">
        <v>148</v>
      </c>
      <c r="N13" s="224"/>
      <c r="O13" s="132"/>
    </row>
    <row r="14" spans="1:16" s="3" customFormat="1" ht="30" customHeight="1" thickBot="1">
      <c r="A14" s="240">
        <v>7</v>
      </c>
      <c r="B14" s="318" t="s">
        <v>64</v>
      </c>
      <c r="C14" s="246" t="s">
        <v>236</v>
      </c>
      <c r="D14" s="51">
        <f>COUNTA(I21:I85)+D13+1</f>
        <v>307</v>
      </c>
      <c r="E14" s="257">
        <f>COUNTA(I21:I85)+1</f>
        <v>21</v>
      </c>
      <c r="F14" s="315">
        <f>MIN(I21:I86)</f>
        <v>40.29</v>
      </c>
      <c r="G14" s="78">
        <f>AVERAGE(I21:I86)</f>
        <v>40.497500000000002</v>
      </c>
      <c r="H14" s="49"/>
      <c r="I14" s="266">
        <f t="shared" si="0"/>
        <v>0.20750000000000313</v>
      </c>
      <c r="J14" s="273">
        <v>0.14994212962962963</v>
      </c>
      <c r="K14" s="282">
        <f t="shared" si="2"/>
        <v>1.0949074074074083E-2</v>
      </c>
      <c r="L14" s="284">
        <f>K14+L13</f>
        <v>8.1493055555555582E-2</v>
      </c>
      <c r="M14" s="306" t="s">
        <v>214</v>
      </c>
      <c r="N14" s="224"/>
      <c r="O14" s="132"/>
    </row>
    <row r="15" spans="1:16" s="3" customFormat="1" ht="30" customHeight="1" thickBot="1">
      <c r="A15" s="241" t="s">
        <v>37</v>
      </c>
      <c r="B15" s="304" t="s">
        <v>41</v>
      </c>
      <c r="C15" s="247" t="s">
        <v>227</v>
      </c>
      <c r="D15" s="308">
        <f>COUNTA(J21:J85)+D14+1</f>
        <v>342</v>
      </c>
      <c r="E15" s="258">
        <f>COUNTA(J21:J85)+1</f>
        <v>35</v>
      </c>
      <c r="F15" s="138">
        <f>MIN(J21:J86)</f>
        <v>39.71</v>
      </c>
      <c r="G15" s="319">
        <f>AVERAGE(J21:J86)</f>
        <v>39.977058823529418</v>
      </c>
      <c r="H15" s="227"/>
      <c r="I15" s="269">
        <f t="shared" si="0"/>
        <v>0.26705882352941757</v>
      </c>
      <c r="J15" s="274">
        <v>0.16710648148148147</v>
      </c>
      <c r="K15" s="285">
        <f t="shared" si="2"/>
        <v>1.7164351851851833E-2</v>
      </c>
      <c r="L15" s="286">
        <f>K15+L12</f>
        <v>8.5613425925925885E-2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AVERAGE(F8,F10,F12,F15)</f>
        <v>39.982500000000002</v>
      </c>
      <c r="G16" s="86">
        <f>AVERAGE(G8,G10,G12,G15)</f>
        <v>40.311846387910009</v>
      </c>
      <c r="H16" s="145" t="s">
        <v>237</v>
      </c>
      <c r="I16" s="87">
        <f>AVERAGE(I8,I10,I12,I15)</f>
        <v>0.32934638791000204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AVERAGE(F9,F11,F13,F14)</f>
        <v>40.094999999999999</v>
      </c>
      <c r="G17" s="57">
        <f>AVERAGE(G9,G11,G13,G14)</f>
        <v>40.3225939201023</v>
      </c>
      <c r="H17" s="146" t="s">
        <v>238</v>
      </c>
      <c r="I17" s="58">
        <f>AVERAGE(I9,I11,I13,I14)</f>
        <v>0.22759392010229895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40.03875</v>
      </c>
      <c r="G18" s="61">
        <f>AVERAGE(C21:H77)</f>
        <v>40.346775362318837</v>
      </c>
      <c r="H18" s="62"/>
      <c r="I18" s="63">
        <f>AVERAGE(I8:I15)</f>
        <v>0.27847015400615049</v>
      </c>
      <c r="J18" s="55"/>
      <c r="K18" s="55"/>
      <c r="L18" s="55"/>
      <c r="M18" s="59"/>
      <c r="N18" s="59"/>
    </row>
    <row r="20" spans="1:14" ht="15.75" thickBot="1">
      <c r="C20" s="64" t="str">
        <f>B8</f>
        <v>Петушков Андрей</v>
      </c>
      <c r="D20" s="64" t="str">
        <f>B9</f>
        <v>Тыщенко Миша</v>
      </c>
      <c r="E20" s="64" t="str">
        <f>B10</f>
        <v>Петушков Андрей</v>
      </c>
      <c r="F20" s="64" t="str">
        <f>B11</f>
        <v>Тыщенко Миша</v>
      </c>
      <c r="G20" s="64" t="str">
        <f>B12</f>
        <v>Петушков Андрей</v>
      </c>
      <c r="H20" s="64" t="str">
        <f>B13</f>
        <v>Тыщенко Миша</v>
      </c>
      <c r="I20" s="64" t="str">
        <f>B14</f>
        <v>Тыщенко Миша</v>
      </c>
      <c r="J20" s="64" t="str">
        <f>B15</f>
        <v>Петушков Андрей</v>
      </c>
    </row>
    <row r="21" spans="1:14">
      <c r="B21" s="1">
        <v>1</v>
      </c>
      <c r="C21" s="65">
        <v>43.15</v>
      </c>
      <c r="D21" s="66">
        <v>40.799999999999997</v>
      </c>
      <c r="E21" s="66">
        <v>41.24</v>
      </c>
      <c r="F21" s="66">
        <v>40.17</v>
      </c>
      <c r="G21" s="66">
        <v>40.51</v>
      </c>
      <c r="H21" s="66">
        <v>40.33</v>
      </c>
      <c r="I21" s="289">
        <v>40.79</v>
      </c>
      <c r="J21" s="290">
        <v>40.270000000000003</v>
      </c>
      <c r="K21" s="287"/>
      <c r="M21" s="2"/>
      <c r="N21" s="2"/>
    </row>
    <row r="22" spans="1:14">
      <c r="B22" s="1">
        <v>2</v>
      </c>
      <c r="C22" s="67">
        <v>42.16</v>
      </c>
      <c r="D22" s="68">
        <v>40.56</v>
      </c>
      <c r="E22" s="68">
        <v>41.95</v>
      </c>
      <c r="F22" s="68">
        <v>40.159999999999997</v>
      </c>
      <c r="G22" s="68">
        <v>40.340000000000003</v>
      </c>
      <c r="H22" s="68">
        <v>40.36</v>
      </c>
      <c r="I22" s="287">
        <v>40.76</v>
      </c>
      <c r="J22" s="291">
        <v>39.950000000000003</v>
      </c>
      <c r="K22" s="287"/>
      <c r="M22" s="3"/>
      <c r="N22" s="3"/>
    </row>
    <row r="23" spans="1:14">
      <c r="B23" s="1">
        <v>3</v>
      </c>
      <c r="C23" s="67">
        <v>41.21</v>
      </c>
      <c r="D23" s="68">
        <v>40.81</v>
      </c>
      <c r="E23" s="68">
        <v>40.76</v>
      </c>
      <c r="F23" s="68">
        <v>40.36</v>
      </c>
      <c r="G23" s="68">
        <v>40.25</v>
      </c>
      <c r="H23" s="68">
        <v>40.090000000000003</v>
      </c>
      <c r="I23" s="287">
        <v>40.89</v>
      </c>
      <c r="J23" s="291">
        <v>40.409999999999997</v>
      </c>
      <c r="K23" s="287"/>
      <c r="M23" s="3"/>
      <c r="N23" s="3"/>
    </row>
    <row r="24" spans="1:14">
      <c r="B24" s="1">
        <v>4</v>
      </c>
      <c r="C24" s="67">
        <v>40.54</v>
      </c>
      <c r="D24" s="68">
        <v>40.799999999999997</v>
      </c>
      <c r="E24" s="68">
        <v>41.82</v>
      </c>
      <c r="F24" s="68">
        <v>40.03</v>
      </c>
      <c r="G24" s="68">
        <v>40.18</v>
      </c>
      <c r="H24" s="68">
        <v>40.090000000000003</v>
      </c>
      <c r="I24" s="287">
        <v>40.57</v>
      </c>
      <c r="J24" s="291">
        <v>40.07</v>
      </c>
      <c r="K24" s="287"/>
      <c r="M24" s="3"/>
      <c r="N24" s="3"/>
    </row>
    <row r="25" spans="1:14">
      <c r="B25" s="1">
        <v>5</v>
      </c>
      <c r="C25" s="67">
        <v>40.46</v>
      </c>
      <c r="D25" s="68">
        <v>40.46</v>
      </c>
      <c r="E25" s="68">
        <v>41.49</v>
      </c>
      <c r="F25" s="68">
        <v>40.18</v>
      </c>
      <c r="G25" s="68">
        <v>40.15</v>
      </c>
      <c r="H25" s="68">
        <v>40.020000000000003</v>
      </c>
      <c r="I25" s="287">
        <v>40.520000000000003</v>
      </c>
      <c r="J25" s="291">
        <v>40.119999999999997</v>
      </c>
      <c r="K25" s="287"/>
    </row>
    <row r="26" spans="1:14">
      <c r="B26" s="1">
        <v>6</v>
      </c>
      <c r="C26" s="67">
        <v>40.630000000000003</v>
      </c>
      <c r="D26" s="68">
        <v>40.369999999999997</v>
      </c>
      <c r="E26" s="68">
        <v>40.98</v>
      </c>
      <c r="F26" s="68">
        <v>39.89</v>
      </c>
      <c r="G26" s="68">
        <v>41.11</v>
      </c>
      <c r="H26" s="68">
        <v>40.03</v>
      </c>
      <c r="I26" s="287">
        <v>40.46</v>
      </c>
      <c r="J26" s="291">
        <v>39.83</v>
      </c>
      <c r="K26" s="287"/>
    </row>
    <row r="27" spans="1:14">
      <c r="B27" s="1">
        <v>7</v>
      </c>
      <c r="C27" s="67">
        <v>40.4</v>
      </c>
      <c r="D27" s="68">
        <v>40.54</v>
      </c>
      <c r="E27" s="68">
        <v>40.49</v>
      </c>
      <c r="F27" s="68">
        <v>39.950000000000003</v>
      </c>
      <c r="G27" s="68">
        <v>40.33</v>
      </c>
      <c r="H27" s="68">
        <v>40.06</v>
      </c>
      <c r="I27" s="287">
        <v>40.369999999999997</v>
      </c>
      <c r="J27" s="291">
        <v>40.03</v>
      </c>
      <c r="K27" s="287"/>
    </row>
    <row r="28" spans="1:14">
      <c r="B28" s="1">
        <v>8</v>
      </c>
      <c r="C28" s="67">
        <v>40.31</v>
      </c>
      <c r="D28" s="68">
        <v>40.4</v>
      </c>
      <c r="E28" s="68">
        <v>40.729999999999997</v>
      </c>
      <c r="F28" s="68">
        <v>40.47</v>
      </c>
      <c r="G28" s="68">
        <v>40.21</v>
      </c>
      <c r="H28" s="68">
        <v>40.090000000000003</v>
      </c>
      <c r="I28" s="287">
        <v>40.29</v>
      </c>
      <c r="J28" s="291">
        <v>40.020000000000003</v>
      </c>
      <c r="K28" s="287"/>
    </row>
    <row r="29" spans="1:14">
      <c r="B29" s="1">
        <v>9</v>
      </c>
      <c r="C29" s="84">
        <v>40.28</v>
      </c>
      <c r="D29" s="68">
        <v>40.57</v>
      </c>
      <c r="E29" s="68">
        <v>40.340000000000003</v>
      </c>
      <c r="F29" s="68">
        <v>40.01</v>
      </c>
      <c r="G29" s="68">
        <v>40.200000000000003</v>
      </c>
      <c r="H29" s="68">
        <v>40.020000000000003</v>
      </c>
      <c r="I29" s="287">
        <v>40.380000000000003</v>
      </c>
      <c r="J29" s="291">
        <v>39.96</v>
      </c>
      <c r="K29" s="287"/>
    </row>
    <row r="30" spans="1:14">
      <c r="B30" s="1">
        <v>10</v>
      </c>
      <c r="C30" s="67">
        <v>40.25</v>
      </c>
      <c r="D30" s="68">
        <v>40.6</v>
      </c>
      <c r="E30" s="68">
        <v>40.380000000000003</v>
      </c>
      <c r="F30" s="68">
        <v>40.08</v>
      </c>
      <c r="G30" s="68">
        <v>40.32</v>
      </c>
      <c r="H30" s="68">
        <v>40.14</v>
      </c>
      <c r="I30" s="287">
        <v>40.39</v>
      </c>
      <c r="J30" s="291">
        <v>40.03</v>
      </c>
      <c r="K30" s="287"/>
    </row>
    <row r="31" spans="1:14">
      <c r="B31" s="1">
        <v>11</v>
      </c>
      <c r="C31" s="67">
        <v>40.43</v>
      </c>
      <c r="D31" s="68">
        <v>40.479999999999997</v>
      </c>
      <c r="E31" s="68">
        <v>40.4</v>
      </c>
      <c r="F31" s="68">
        <v>40.090000000000003</v>
      </c>
      <c r="G31" s="68">
        <v>40.14</v>
      </c>
      <c r="H31" s="68">
        <v>40.19</v>
      </c>
      <c r="I31" s="287">
        <v>40.46</v>
      </c>
      <c r="J31" s="291">
        <v>39.950000000000003</v>
      </c>
      <c r="K31" s="287"/>
    </row>
    <row r="32" spans="1:14">
      <c r="B32" s="1">
        <v>12</v>
      </c>
      <c r="C32" s="67">
        <v>40.590000000000003</v>
      </c>
      <c r="D32" s="68">
        <v>40.56</v>
      </c>
      <c r="E32" s="68">
        <v>40.85</v>
      </c>
      <c r="F32" s="68">
        <v>41.05</v>
      </c>
      <c r="G32" s="68">
        <v>40</v>
      </c>
      <c r="H32" s="68">
        <v>40.090000000000003</v>
      </c>
      <c r="I32" s="287">
        <v>40.42</v>
      </c>
      <c r="J32" s="291">
        <v>39.9</v>
      </c>
      <c r="K32" s="287"/>
    </row>
    <row r="33" spans="2:12">
      <c r="B33" s="1">
        <v>13</v>
      </c>
      <c r="C33" s="67">
        <v>40.409999999999997</v>
      </c>
      <c r="D33" s="68">
        <v>40.53</v>
      </c>
      <c r="E33" s="68">
        <v>40.26</v>
      </c>
      <c r="F33" s="68">
        <v>40.06</v>
      </c>
      <c r="G33" s="68">
        <v>40.11</v>
      </c>
      <c r="H33" s="68">
        <v>40.04</v>
      </c>
      <c r="I33" s="287">
        <v>40.380000000000003</v>
      </c>
      <c r="J33" s="291">
        <v>39.92</v>
      </c>
      <c r="K33" s="288"/>
      <c r="L33" s="1"/>
    </row>
    <row r="34" spans="2:12">
      <c r="B34" s="1">
        <v>14</v>
      </c>
      <c r="C34" s="71">
        <v>40.299999999999997</v>
      </c>
      <c r="D34" s="68">
        <v>40.340000000000003</v>
      </c>
      <c r="E34" s="68">
        <v>40.270000000000003</v>
      </c>
      <c r="F34" s="68">
        <v>39.979999999999997</v>
      </c>
      <c r="G34" s="68">
        <v>40.049999999999997</v>
      </c>
      <c r="H34" s="68">
        <v>40.07</v>
      </c>
      <c r="I34" s="287">
        <v>40.369999999999997</v>
      </c>
      <c r="J34" s="291">
        <v>39.96</v>
      </c>
      <c r="K34" s="288"/>
      <c r="L34" s="1"/>
    </row>
    <row r="35" spans="2:12">
      <c r="B35" s="1">
        <v>15</v>
      </c>
      <c r="C35" s="67">
        <v>40.46</v>
      </c>
      <c r="D35" s="68">
        <v>40.36</v>
      </c>
      <c r="E35" s="68">
        <v>40.270000000000003</v>
      </c>
      <c r="F35" s="68">
        <v>40.090000000000003</v>
      </c>
      <c r="G35" s="68">
        <v>40.090000000000003</v>
      </c>
      <c r="H35" s="68">
        <v>40.19</v>
      </c>
      <c r="I35" s="287">
        <v>40.54</v>
      </c>
      <c r="J35" s="291">
        <v>40.090000000000003</v>
      </c>
      <c r="K35" s="288"/>
      <c r="L35" s="1"/>
    </row>
    <row r="36" spans="2:12">
      <c r="B36" s="1">
        <v>16</v>
      </c>
      <c r="C36" s="67">
        <v>40.25</v>
      </c>
      <c r="D36" s="92">
        <v>40.51</v>
      </c>
      <c r="E36" s="68">
        <v>40.369999999999997</v>
      </c>
      <c r="F36" s="68">
        <v>39.96</v>
      </c>
      <c r="G36" s="68">
        <v>40.06</v>
      </c>
      <c r="H36" s="68">
        <v>40.119999999999997</v>
      </c>
      <c r="I36" s="287">
        <v>40.5</v>
      </c>
      <c r="J36" s="291">
        <v>39.97</v>
      </c>
      <c r="K36" s="288"/>
      <c r="L36" s="1"/>
    </row>
    <row r="37" spans="2:12">
      <c r="B37" s="1">
        <v>17</v>
      </c>
      <c r="C37" s="67">
        <v>40.340000000000003</v>
      </c>
      <c r="D37" s="68">
        <v>40.4</v>
      </c>
      <c r="E37" s="68">
        <v>40.31</v>
      </c>
      <c r="F37" s="68">
        <v>40.020000000000003</v>
      </c>
      <c r="G37" s="68">
        <v>40.04</v>
      </c>
      <c r="H37" s="68">
        <v>40.1</v>
      </c>
      <c r="I37" s="287">
        <v>40.369999999999997</v>
      </c>
      <c r="J37" s="291">
        <v>39.79</v>
      </c>
      <c r="K37" s="288"/>
      <c r="L37" s="1"/>
    </row>
    <row r="38" spans="2:12">
      <c r="B38" s="1">
        <v>18</v>
      </c>
      <c r="C38" s="67">
        <v>40.270000000000003</v>
      </c>
      <c r="D38" s="68">
        <v>40.94</v>
      </c>
      <c r="E38" s="68">
        <v>40.18</v>
      </c>
      <c r="F38" s="68">
        <v>39.99</v>
      </c>
      <c r="G38" s="68">
        <v>40.04</v>
      </c>
      <c r="H38" s="68">
        <v>40.130000000000003</v>
      </c>
      <c r="I38" s="287">
        <v>40.4</v>
      </c>
      <c r="J38" s="291">
        <v>39.840000000000003</v>
      </c>
      <c r="K38" s="288"/>
      <c r="L38" s="1"/>
    </row>
    <row r="39" spans="2:12">
      <c r="B39" s="1">
        <v>19</v>
      </c>
      <c r="C39" s="67">
        <v>40.49</v>
      </c>
      <c r="D39" s="68">
        <v>40.6</v>
      </c>
      <c r="E39" s="68">
        <v>40.229999999999997</v>
      </c>
      <c r="F39" s="68">
        <v>40</v>
      </c>
      <c r="G39" s="68">
        <v>40.130000000000003</v>
      </c>
      <c r="H39" s="68">
        <v>40.14</v>
      </c>
      <c r="I39" s="287">
        <v>40.450000000000003</v>
      </c>
      <c r="J39" s="291">
        <v>39.83</v>
      </c>
      <c r="K39" s="288"/>
      <c r="L39" s="1"/>
    </row>
    <row r="40" spans="2:12">
      <c r="B40" s="1">
        <v>20</v>
      </c>
      <c r="C40" s="67">
        <v>40.24</v>
      </c>
      <c r="D40" s="68">
        <v>40.549999999999997</v>
      </c>
      <c r="E40" s="68">
        <v>40.22</v>
      </c>
      <c r="F40" s="68">
        <v>40.08</v>
      </c>
      <c r="G40" s="68">
        <v>40.020000000000003</v>
      </c>
      <c r="H40" s="68">
        <v>40.22</v>
      </c>
      <c r="I40" s="287">
        <v>40.64</v>
      </c>
      <c r="J40" s="291">
        <v>39.770000000000003</v>
      </c>
      <c r="K40" s="288"/>
      <c r="L40" s="1"/>
    </row>
    <row r="41" spans="2:12">
      <c r="B41" s="1">
        <v>21</v>
      </c>
      <c r="C41" s="67">
        <v>40.32</v>
      </c>
      <c r="D41" s="68">
        <v>40.35</v>
      </c>
      <c r="E41" s="68">
        <v>40.28</v>
      </c>
      <c r="F41" s="68">
        <v>40.18</v>
      </c>
      <c r="G41" s="68">
        <v>39.99</v>
      </c>
      <c r="H41" s="68">
        <v>39.97</v>
      </c>
      <c r="I41" s="287"/>
      <c r="J41" s="291">
        <v>39.82</v>
      </c>
      <c r="K41" s="288"/>
      <c r="L41" s="1"/>
    </row>
    <row r="42" spans="2:12">
      <c r="B42" s="1">
        <v>22</v>
      </c>
      <c r="C42" s="67">
        <v>40.32</v>
      </c>
      <c r="D42" s="68">
        <v>40.270000000000003</v>
      </c>
      <c r="E42" s="68">
        <v>40.44</v>
      </c>
      <c r="F42" s="68">
        <v>40.049999999999997</v>
      </c>
      <c r="G42" s="68">
        <v>40.03</v>
      </c>
      <c r="H42" s="68">
        <v>40.090000000000003</v>
      </c>
      <c r="I42" s="287"/>
      <c r="J42" s="291">
        <v>40.270000000000003</v>
      </c>
      <c r="K42" s="288"/>
      <c r="L42" s="1"/>
    </row>
    <row r="43" spans="2:12">
      <c r="B43" s="1">
        <v>23</v>
      </c>
      <c r="C43" s="67">
        <v>40.299999999999997</v>
      </c>
      <c r="D43" s="68">
        <v>40.43</v>
      </c>
      <c r="E43" s="68">
        <v>41.2</v>
      </c>
      <c r="F43" s="68">
        <v>40.159999999999997</v>
      </c>
      <c r="G43" s="68">
        <v>39.92</v>
      </c>
      <c r="H43" s="68">
        <v>40.15</v>
      </c>
      <c r="I43" s="287"/>
      <c r="J43" s="291">
        <v>39.71</v>
      </c>
      <c r="K43" s="288"/>
      <c r="L43" s="1"/>
    </row>
    <row r="44" spans="2:12">
      <c r="B44" s="1">
        <v>24</v>
      </c>
      <c r="C44" s="67">
        <v>40.32</v>
      </c>
      <c r="D44" s="68">
        <v>40.43</v>
      </c>
      <c r="E44" s="68">
        <v>40.340000000000003</v>
      </c>
      <c r="F44" s="68">
        <v>40.049999999999997</v>
      </c>
      <c r="G44" s="68">
        <v>40</v>
      </c>
      <c r="H44" s="68">
        <v>39.979999999999997</v>
      </c>
      <c r="I44" s="287"/>
      <c r="J44" s="291">
        <v>39.840000000000003</v>
      </c>
      <c r="K44" s="288"/>
      <c r="L44" s="1"/>
    </row>
    <row r="45" spans="2:12">
      <c r="B45" s="1">
        <v>25</v>
      </c>
      <c r="C45" s="67">
        <v>40.39</v>
      </c>
      <c r="D45" s="68">
        <v>40.42</v>
      </c>
      <c r="E45" s="68">
        <v>40.200000000000003</v>
      </c>
      <c r="F45" s="68">
        <v>40.21</v>
      </c>
      <c r="G45" s="68">
        <v>40.229999999999997</v>
      </c>
      <c r="H45" s="68">
        <v>40.17</v>
      </c>
      <c r="I45" s="287"/>
      <c r="J45" s="291">
        <v>39.86</v>
      </c>
      <c r="K45" s="288"/>
      <c r="L45" s="1"/>
    </row>
    <row r="46" spans="2:12">
      <c r="B46" s="1">
        <v>26</v>
      </c>
      <c r="C46" s="67">
        <v>40.29</v>
      </c>
      <c r="D46" s="68">
        <v>40.51</v>
      </c>
      <c r="E46" s="68">
        <v>40.24</v>
      </c>
      <c r="F46" s="68">
        <v>40.130000000000003</v>
      </c>
      <c r="G46" s="68">
        <v>40.33</v>
      </c>
      <c r="H46" s="68">
        <v>40.299999999999997</v>
      </c>
      <c r="I46" s="287"/>
      <c r="J46" s="291">
        <v>39.86</v>
      </c>
      <c r="K46" s="288"/>
      <c r="L46" s="1"/>
    </row>
    <row r="47" spans="2:12">
      <c r="B47" s="1">
        <v>27</v>
      </c>
      <c r="C47" s="67">
        <v>40.49</v>
      </c>
      <c r="D47" s="68">
        <v>40.39</v>
      </c>
      <c r="E47" s="68">
        <v>40.31</v>
      </c>
      <c r="F47" s="68">
        <v>40.119999999999997</v>
      </c>
      <c r="G47" s="68">
        <v>40.11</v>
      </c>
      <c r="H47" s="68">
        <v>40.19</v>
      </c>
      <c r="I47" s="287"/>
      <c r="J47" s="291">
        <v>39.74</v>
      </c>
      <c r="K47" s="288"/>
      <c r="L47" s="1"/>
    </row>
    <row r="48" spans="2:12">
      <c r="B48" s="1">
        <v>28</v>
      </c>
      <c r="C48" s="67">
        <v>40.770000000000003</v>
      </c>
      <c r="D48" s="68">
        <v>40.56</v>
      </c>
      <c r="E48" s="68">
        <v>40.18</v>
      </c>
      <c r="F48" s="68">
        <v>39.92</v>
      </c>
      <c r="G48" s="68">
        <v>39.979999999999997</v>
      </c>
      <c r="H48" s="68">
        <v>40.119999999999997</v>
      </c>
      <c r="I48" s="287"/>
      <c r="J48" s="291">
        <v>39.909999999999997</v>
      </c>
      <c r="K48" s="288"/>
      <c r="L48" s="1"/>
    </row>
    <row r="49" spans="2:12">
      <c r="B49" s="1">
        <v>29</v>
      </c>
      <c r="C49" s="67"/>
      <c r="D49" s="68">
        <v>40.5</v>
      </c>
      <c r="E49" s="68">
        <v>40.39</v>
      </c>
      <c r="F49" s="68">
        <v>40.07</v>
      </c>
      <c r="G49" s="68">
        <v>40.18</v>
      </c>
      <c r="H49" s="68">
        <v>40.450000000000003</v>
      </c>
      <c r="I49" s="287"/>
      <c r="J49" s="291">
        <v>39.76</v>
      </c>
      <c r="K49" s="288"/>
      <c r="L49" s="1"/>
    </row>
    <row r="50" spans="2:12">
      <c r="B50" s="1">
        <v>30</v>
      </c>
      <c r="C50" s="67"/>
      <c r="D50" s="68">
        <v>40.57</v>
      </c>
      <c r="E50" s="68">
        <v>40.29</v>
      </c>
      <c r="F50" s="68">
        <v>40.15</v>
      </c>
      <c r="G50" s="68">
        <v>40.119999999999997</v>
      </c>
      <c r="H50" s="68">
        <v>40.26</v>
      </c>
      <c r="I50" s="287"/>
      <c r="J50" s="291">
        <v>39.880000000000003</v>
      </c>
      <c r="K50" s="288"/>
      <c r="L50" s="1"/>
    </row>
    <row r="51" spans="2:12">
      <c r="B51" s="1">
        <v>31</v>
      </c>
      <c r="C51" s="67"/>
      <c r="D51" s="68">
        <v>41.12</v>
      </c>
      <c r="E51" s="68">
        <v>40.36</v>
      </c>
      <c r="F51" s="68">
        <v>39.9</v>
      </c>
      <c r="G51" s="68">
        <v>39.97</v>
      </c>
      <c r="H51" s="68">
        <v>40.21</v>
      </c>
      <c r="I51" s="287"/>
      <c r="J51" s="291">
        <v>40.6</v>
      </c>
      <c r="K51" s="288"/>
      <c r="L51" s="1"/>
    </row>
    <row r="52" spans="2:12">
      <c r="B52" s="1">
        <v>32</v>
      </c>
      <c r="C52" s="67"/>
      <c r="D52" s="68">
        <v>40.42</v>
      </c>
      <c r="E52" s="68">
        <v>40.43</v>
      </c>
      <c r="F52" s="68">
        <v>40.049999999999997</v>
      </c>
      <c r="G52" s="68">
        <v>40.14</v>
      </c>
      <c r="H52" s="68">
        <v>40.21</v>
      </c>
      <c r="I52" s="287"/>
      <c r="J52" s="291">
        <v>40.159999999999997</v>
      </c>
      <c r="K52" s="288"/>
      <c r="L52" s="1"/>
    </row>
    <row r="53" spans="2:12">
      <c r="B53" s="1">
        <v>33</v>
      </c>
      <c r="C53" s="67"/>
      <c r="D53" s="68">
        <v>40.54</v>
      </c>
      <c r="E53" s="68">
        <v>40.380000000000003</v>
      </c>
      <c r="F53" s="68">
        <v>40.020000000000003</v>
      </c>
      <c r="G53" s="68">
        <v>40.03</v>
      </c>
      <c r="H53" s="68">
        <v>40.18</v>
      </c>
      <c r="I53" s="287"/>
      <c r="J53" s="291">
        <v>40.049999999999997</v>
      </c>
      <c r="K53" s="288"/>
      <c r="L53" s="1"/>
    </row>
    <row r="54" spans="2:12">
      <c r="B54" s="1">
        <v>34</v>
      </c>
      <c r="C54" s="67"/>
      <c r="D54" s="68">
        <v>40.82</v>
      </c>
      <c r="E54" s="68">
        <v>40.26</v>
      </c>
      <c r="F54" s="68">
        <v>39.96</v>
      </c>
      <c r="G54" s="68">
        <v>40.07</v>
      </c>
      <c r="H54" s="68">
        <v>40.090000000000003</v>
      </c>
      <c r="I54" s="287"/>
      <c r="J54" s="291">
        <v>40.049999999999997</v>
      </c>
      <c r="K54" s="288"/>
      <c r="L54" s="1"/>
    </row>
    <row r="55" spans="2:12">
      <c r="B55" s="1">
        <v>35</v>
      </c>
      <c r="C55" s="67"/>
      <c r="D55" s="68">
        <v>40.520000000000003</v>
      </c>
      <c r="E55" s="68">
        <v>40.33</v>
      </c>
      <c r="F55" s="68">
        <v>39.92</v>
      </c>
      <c r="G55" s="68">
        <v>40</v>
      </c>
      <c r="H55" s="68">
        <v>40.39</v>
      </c>
      <c r="I55" s="287"/>
      <c r="J55" s="291"/>
      <c r="K55" s="288"/>
      <c r="L55" s="1"/>
    </row>
    <row r="56" spans="2:12">
      <c r="B56" s="1">
        <v>36</v>
      </c>
      <c r="C56" s="67"/>
      <c r="D56" s="68">
        <v>40.68</v>
      </c>
      <c r="E56" s="68">
        <v>40.29</v>
      </c>
      <c r="F56" s="68">
        <v>40.049999999999997</v>
      </c>
      <c r="G56" s="68">
        <v>40.72</v>
      </c>
      <c r="H56" s="68">
        <v>40.07</v>
      </c>
      <c r="I56" s="287"/>
      <c r="J56" s="291"/>
      <c r="K56" s="288"/>
      <c r="L56" s="1"/>
    </row>
    <row r="57" spans="2:12">
      <c r="B57" s="1">
        <v>37</v>
      </c>
      <c r="C57" s="67"/>
      <c r="D57" s="68">
        <v>40.619999999999997</v>
      </c>
      <c r="E57" s="68">
        <v>41.39</v>
      </c>
      <c r="F57" s="68">
        <v>39.950000000000003</v>
      </c>
      <c r="G57" s="68">
        <v>40.14</v>
      </c>
      <c r="H57" s="68">
        <v>40.11</v>
      </c>
      <c r="I57" s="287"/>
      <c r="J57" s="291"/>
      <c r="K57" s="288"/>
      <c r="L57" s="1"/>
    </row>
    <row r="58" spans="2:12">
      <c r="B58" s="1">
        <v>38</v>
      </c>
      <c r="C58" s="67"/>
      <c r="D58" s="68">
        <v>40.58</v>
      </c>
      <c r="E58" s="68">
        <v>40.299999999999997</v>
      </c>
      <c r="F58" s="68">
        <v>39.979999999999997</v>
      </c>
      <c r="G58" s="68">
        <v>40.119999999999997</v>
      </c>
      <c r="H58" s="68">
        <v>40.090000000000003</v>
      </c>
      <c r="I58" s="287"/>
      <c r="J58" s="291"/>
      <c r="K58" s="288"/>
      <c r="L58" s="1"/>
    </row>
    <row r="59" spans="2:12">
      <c r="B59" s="1">
        <v>39</v>
      </c>
      <c r="C59" s="67"/>
      <c r="D59" s="68">
        <v>40.479999999999997</v>
      </c>
      <c r="E59" s="68">
        <v>40.32</v>
      </c>
      <c r="F59" s="68">
        <v>40.01</v>
      </c>
      <c r="G59" s="68">
        <v>39.840000000000003</v>
      </c>
      <c r="H59" s="68">
        <v>40.19</v>
      </c>
      <c r="I59" s="287"/>
      <c r="J59" s="291"/>
      <c r="K59" s="288"/>
      <c r="L59" s="1"/>
    </row>
    <row r="60" spans="2:12">
      <c r="B60" s="1">
        <v>40</v>
      </c>
      <c r="C60" s="67"/>
      <c r="D60" s="68">
        <v>40.61</v>
      </c>
      <c r="E60" s="68">
        <v>40.58</v>
      </c>
      <c r="F60" s="68">
        <v>39.92</v>
      </c>
      <c r="G60" s="68">
        <v>40.03</v>
      </c>
      <c r="H60" s="68">
        <v>40.17</v>
      </c>
      <c r="I60" s="287"/>
      <c r="J60" s="291"/>
      <c r="K60" s="288"/>
      <c r="L60" s="1"/>
    </row>
    <row r="61" spans="2:12">
      <c r="B61" s="1">
        <v>41</v>
      </c>
      <c r="C61" s="67"/>
      <c r="D61" s="68">
        <v>40.61</v>
      </c>
      <c r="E61" s="68">
        <v>41.2</v>
      </c>
      <c r="F61" s="68">
        <v>39.97</v>
      </c>
      <c r="G61" s="68">
        <v>40.31</v>
      </c>
      <c r="H61" s="68">
        <v>40.43</v>
      </c>
      <c r="I61" s="287"/>
      <c r="J61" s="291"/>
      <c r="K61" s="288"/>
      <c r="L61" s="1"/>
    </row>
    <row r="62" spans="2:12">
      <c r="B62" s="1">
        <v>42</v>
      </c>
      <c r="C62" s="67"/>
      <c r="D62" s="68">
        <v>40.520000000000003</v>
      </c>
      <c r="E62" s="68">
        <v>40.409999999999997</v>
      </c>
      <c r="F62" s="68">
        <v>40.15</v>
      </c>
      <c r="G62" s="68">
        <v>39.99</v>
      </c>
      <c r="H62" s="68"/>
      <c r="I62" s="287"/>
      <c r="J62" s="291"/>
      <c r="K62" s="288"/>
      <c r="L62" s="1"/>
    </row>
    <row r="63" spans="2:12">
      <c r="B63" s="1">
        <v>43</v>
      </c>
      <c r="C63" s="67"/>
      <c r="D63" s="68">
        <v>40.49</v>
      </c>
      <c r="E63" s="68">
        <v>40.31</v>
      </c>
      <c r="F63" s="68">
        <v>40.36</v>
      </c>
      <c r="G63" s="68">
        <v>40.36</v>
      </c>
      <c r="H63" s="68"/>
      <c r="I63" s="287"/>
      <c r="J63" s="291"/>
      <c r="K63" s="288"/>
      <c r="L63" s="1"/>
    </row>
    <row r="64" spans="2:12">
      <c r="B64" s="1">
        <v>44</v>
      </c>
      <c r="C64" s="67"/>
      <c r="D64" s="68">
        <v>40.880000000000003</v>
      </c>
      <c r="E64" s="68">
        <v>40.39</v>
      </c>
      <c r="F64" s="68"/>
      <c r="G64" s="68">
        <v>40.32</v>
      </c>
      <c r="H64" s="68"/>
      <c r="I64" s="287"/>
      <c r="J64" s="291"/>
      <c r="K64" s="288"/>
      <c r="L64" s="1"/>
    </row>
    <row r="65" spans="2:12">
      <c r="B65" s="1">
        <v>45</v>
      </c>
      <c r="C65" s="67"/>
      <c r="D65" s="68">
        <v>40.47</v>
      </c>
      <c r="E65" s="68">
        <v>40.32</v>
      </c>
      <c r="F65" s="68"/>
      <c r="G65" s="68">
        <v>40.11</v>
      </c>
      <c r="H65" s="68"/>
      <c r="I65" s="287"/>
      <c r="J65" s="291"/>
      <c r="K65" s="288"/>
      <c r="L65" s="1"/>
    </row>
    <row r="66" spans="2:12">
      <c r="B66" s="1">
        <v>46</v>
      </c>
      <c r="C66" s="67"/>
      <c r="D66" s="68">
        <v>40.4</v>
      </c>
      <c r="E66" s="68">
        <v>40.89</v>
      </c>
      <c r="F66" s="68"/>
      <c r="G66" s="68">
        <v>40.31</v>
      </c>
      <c r="H66" s="68"/>
      <c r="I66" s="287"/>
      <c r="J66" s="291"/>
      <c r="K66" s="288"/>
      <c r="L66" s="1"/>
    </row>
    <row r="67" spans="2:12">
      <c r="B67" s="1">
        <v>47</v>
      </c>
      <c r="C67" s="67"/>
      <c r="D67" s="68">
        <v>40.43</v>
      </c>
      <c r="E67" s="68">
        <v>40.369999999999997</v>
      </c>
      <c r="F67" s="68"/>
      <c r="G67" s="68">
        <v>40.21</v>
      </c>
      <c r="H67" s="68"/>
      <c r="I67" s="287"/>
      <c r="J67" s="291"/>
      <c r="K67" s="288"/>
      <c r="L67" s="1"/>
    </row>
    <row r="68" spans="2:12">
      <c r="B68" s="1">
        <v>48</v>
      </c>
      <c r="C68" s="67"/>
      <c r="D68" s="68">
        <v>40.590000000000003</v>
      </c>
      <c r="E68" s="68">
        <v>40.409999999999997</v>
      </c>
      <c r="F68" s="68"/>
      <c r="G68" s="68">
        <v>40.15</v>
      </c>
      <c r="H68" s="68"/>
      <c r="I68" s="287"/>
      <c r="J68" s="291"/>
      <c r="K68" s="288"/>
      <c r="L68" s="1"/>
    </row>
    <row r="69" spans="2:12">
      <c r="B69" s="1">
        <v>49</v>
      </c>
      <c r="C69" s="67"/>
      <c r="D69" s="68">
        <v>40.6</v>
      </c>
      <c r="E69" s="68">
        <v>40.25</v>
      </c>
      <c r="F69" s="68"/>
      <c r="G69" s="68">
        <v>40.06</v>
      </c>
      <c r="H69" s="68"/>
      <c r="I69" s="287"/>
      <c r="J69" s="291"/>
      <c r="K69" s="288"/>
      <c r="L69" s="1"/>
    </row>
    <row r="70" spans="2:12">
      <c r="B70" s="1">
        <v>50</v>
      </c>
      <c r="C70" s="67"/>
      <c r="D70" s="68">
        <v>40.369999999999997</v>
      </c>
      <c r="E70" s="68">
        <v>40.299999999999997</v>
      </c>
      <c r="F70" s="68"/>
      <c r="G70" s="68">
        <v>40.71</v>
      </c>
      <c r="H70" s="68"/>
      <c r="I70" s="287"/>
      <c r="J70" s="291"/>
      <c r="K70" s="288"/>
      <c r="L70" s="1"/>
    </row>
    <row r="71" spans="2:12">
      <c r="B71" s="1">
        <v>51</v>
      </c>
      <c r="C71" s="67"/>
      <c r="D71" s="68">
        <v>40.229999999999997</v>
      </c>
      <c r="E71" s="68">
        <v>40.299999999999997</v>
      </c>
      <c r="F71" s="68"/>
      <c r="G71" s="68"/>
      <c r="H71" s="68"/>
      <c r="I71" s="287"/>
      <c r="J71" s="291"/>
      <c r="K71" s="288"/>
      <c r="L71" s="1"/>
    </row>
    <row r="72" spans="2:12">
      <c r="B72" s="1">
        <v>52</v>
      </c>
      <c r="C72" s="67"/>
      <c r="D72" s="68">
        <v>40.42</v>
      </c>
      <c r="E72" s="68">
        <v>40.39</v>
      </c>
      <c r="F72" s="68"/>
      <c r="G72" s="68"/>
      <c r="H72" s="68"/>
      <c r="I72" s="287"/>
      <c r="J72" s="291"/>
      <c r="K72" s="288"/>
      <c r="L72" s="1"/>
    </row>
    <row r="73" spans="2:12">
      <c r="B73" s="1">
        <v>53</v>
      </c>
      <c r="C73" s="67"/>
      <c r="D73" s="68">
        <v>40.72</v>
      </c>
      <c r="E73" s="68">
        <v>40.270000000000003</v>
      </c>
      <c r="F73" s="68"/>
      <c r="G73" s="68"/>
      <c r="H73" s="68"/>
      <c r="I73" s="287"/>
      <c r="J73" s="291"/>
      <c r="K73" s="288"/>
      <c r="L73" s="1"/>
    </row>
    <row r="74" spans="2:12">
      <c r="B74" s="1">
        <v>54</v>
      </c>
      <c r="C74" s="67"/>
      <c r="D74" s="68">
        <v>40.47</v>
      </c>
      <c r="E74" s="68">
        <v>40.340000000000003</v>
      </c>
      <c r="F74" s="68"/>
      <c r="G74" s="68"/>
      <c r="H74" s="68"/>
      <c r="I74" s="287"/>
      <c r="J74" s="291"/>
      <c r="K74" s="288"/>
      <c r="L74" s="1"/>
    </row>
    <row r="75" spans="2:12">
      <c r="B75" s="1">
        <v>55</v>
      </c>
      <c r="C75" s="67"/>
      <c r="D75" s="68">
        <v>40.51</v>
      </c>
      <c r="E75" s="68">
        <v>40.36</v>
      </c>
      <c r="F75" s="68"/>
      <c r="G75" s="68"/>
      <c r="H75" s="68"/>
      <c r="I75" s="287"/>
      <c r="J75" s="291"/>
      <c r="K75" s="288"/>
      <c r="L75" s="1"/>
    </row>
    <row r="76" spans="2:12">
      <c r="B76" s="1">
        <v>56</v>
      </c>
      <c r="C76" s="67"/>
      <c r="D76" s="68">
        <v>40.380000000000003</v>
      </c>
      <c r="E76" s="68">
        <v>40.380000000000003</v>
      </c>
      <c r="F76" s="68"/>
      <c r="G76" s="68"/>
      <c r="H76" s="68"/>
      <c r="I76" s="287"/>
      <c r="J76" s="291"/>
      <c r="K76" s="288"/>
      <c r="L76" s="1"/>
    </row>
    <row r="77" spans="2:12">
      <c r="B77" s="1">
        <v>57</v>
      </c>
      <c r="C77" s="140"/>
      <c r="D77" s="68">
        <v>41.12</v>
      </c>
      <c r="E77" s="68">
        <v>40.19</v>
      </c>
      <c r="F77" s="68"/>
      <c r="G77" s="68"/>
      <c r="H77" s="68"/>
      <c r="I77" s="287"/>
      <c r="J77" s="291"/>
      <c r="K77" s="288"/>
      <c r="L77" s="1"/>
    </row>
    <row r="78" spans="2:12">
      <c r="B78" s="1">
        <v>58</v>
      </c>
      <c r="C78" s="293"/>
      <c r="D78" s="287"/>
      <c r="E78" s="287">
        <v>40.14</v>
      </c>
      <c r="F78" s="287"/>
      <c r="G78" s="287"/>
      <c r="H78" s="287"/>
      <c r="I78" s="287"/>
      <c r="J78" s="291"/>
      <c r="K78" s="288"/>
      <c r="L78" s="1"/>
    </row>
    <row r="79" spans="2:12">
      <c r="B79" s="1">
        <v>59</v>
      </c>
      <c r="C79" s="293"/>
      <c r="D79" s="287"/>
      <c r="E79" s="287">
        <v>40.26</v>
      </c>
      <c r="F79" s="287"/>
      <c r="G79" s="287"/>
      <c r="H79" s="287"/>
      <c r="I79" s="287"/>
      <c r="J79" s="291"/>
      <c r="K79" s="287"/>
    </row>
    <row r="80" spans="2:12">
      <c r="B80" s="1">
        <v>60</v>
      </c>
      <c r="C80" s="293"/>
      <c r="D80" s="287"/>
      <c r="E80" s="287">
        <v>40.33</v>
      </c>
      <c r="F80" s="287"/>
      <c r="G80" s="287"/>
      <c r="H80" s="287"/>
      <c r="I80" s="287"/>
      <c r="J80" s="291"/>
      <c r="K80" s="287"/>
    </row>
    <row r="81" spans="2:11">
      <c r="B81" s="1">
        <v>61</v>
      </c>
      <c r="C81" s="293"/>
      <c r="D81" s="287"/>
      <c r="E81" s="287">
        <v>41.23</v>
      </c>
      <c r="F81" s="287"/>
      <c r="G81" s="287"/>
      <c r="H81" s="287"/>
      <c r="I81" s="287"/>
      <c r="J81" s="291"/>
      <c r="K81" s="287"/>
    </row>
    <row r="82" spans="2:11">
      <c r="B82" s="1">
        <v>62</v>
      </c>
      <c r="C82" s="293"/>
      <c r="D82" s="287"/>
      <c r="E82" s="287">
        <v>40.56</v>
      </c>
      <c r="F82" s="287"/>
      <c r="G82" s="287"/>
      <c r="H82" s="287"/>
      <c r="I82" s="287"/>
      <c r="J82" s="291"/>
      <c r="K82" s="287"/>
    </row>
    <row r="83" spans="2:11" ht="15.75" thickBot="1">
      <c r="C83" s="294"/>
      <c r="D83" s="295"/>
      <c r="E83" s="295"/>
      <c r="F83" s="295"/>
      <c r="G83" s="295"/>
      <c r="H83" s="295"/>
      <c r="I83" s="295"/>
      <c r="J83" s="296"/>
      <c r="K83" s="28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2:P83"/>
  <sheetViews>
    <sheetView topLeftCell="A7" workbookViewId="0">
      <selection activeCell="H8" sqref="H8:H15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66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 thickBot="1">
      <c r="A8" s="239">
        <v>1</v>
      </c>
      <c r="B8" s="250" t="s">
        <v>67</v>
      </c>
      <c r="C8" s="244" t="s">
        <v>239</v>
      </c>
      <c r="D8" s="220">
        <f>COUNTA(C21:C85)</f>
        <v>42</v>
      </c>
      <c r="E8" s="256">
        <f>COUNTA(C21:C85)</f>
        <v>42</v>
      </c>
      <c r="F8" s="320">
        <f>MIN(C21:C84)</f>
        <v>40.06</v>
      </c>
      <c r="G8" s="221">
        <f>AVERAGE(C21:C87)</f>
        <v>40.40761904761905</v>
      </c>
      <c r="H8" s="222"/>
      <c r="I8" s="264">
        <f>G8-F8</f>
        <v>0.34761904761904816</v>
      </c>
      <c r="J8" s="272">
        <v>1.9675925925925927E-2</v>
      </c>
      <c r="K8" s="280">
        <f>J8</f>
        <v>1.9675925925925927E-2</v>
      </c>
      <c r="L8" s="281">
        <f>K8</f>
        <v>1.9675925925925927E-2</v>
      </c>
      <c r="M8" s="305" t="s">
        <v>150</v>
      </c>
      <c r="N8" s="223"/>
      <c r="O8" s="219"/>
      <c r="P8" s="50"/>
    </row>
    <row r="9" spans="1:16" s="3" customFormat="1" ht="30" customHeight="1" thickBot="1">
      <c r="A9" s="240">
        <v>2</v>
      </c>
      <c r="B9" s="251" t="s">
        <v>43</v>
      </c>
      <c r="C9" s="245" t="s">
        <v>240</v>
      </c>
      <c r="D9" s="51">
        <f>COUNTA(D21:D85)+D8+1</f>
        <v>106</v>
      </c>
      <c r="E9" s="257">
        <f>COUNTA(D21:D85)+1</f>
        <v>64</v>
      </c>
      <c r="F9" s="139">
        <f>MIN(D21:D84)</f>
        <v>39.770000000000003</v>
      </c>
      <c r="G9" s="134">
        <f>AVERAGE(D21:D86)</f>
        <v>40.124920634920635</v>
      </c>
      <c r="H9" s="49"/>
      <c r="I9" s="266">
        <f>G9-F9</f>
        <v>0.35492063492063153</v>
      </c>
      <c r="J9" s="273">
        <v>5.0509259259259254E-2</v>
      </c>
      <c r="K9" s="282">
        <f>J9-J8</f>
        <v>3.0833333333333327E-2</v>
      </c>
      <c r="L9" s="283">
        <f>K9</f>
        <v>3.0833333333333327E-2</v>
      </c>
      <c r="M9" s="306" t="s">
        <v>163</v>
      </c>
      <c r="N9" s="224"/>
      <c r="O9" s="131"/>
      <c r="P9" s="50"/>
    </row>
    <row r="10" spans="1:16" s="3" customFormat="1" ht="30" customHeight="1">
      <c r="A10" s="240">
        <v>3</v>
      </c>
      <c r="B10" s="251" t="s">
        <v>67</v>
      </c>
      <c r="C10" s="245" t="s">
        <v>236</v>
      </c>
      <c r="D10" s="51">
        <f>COUNTA(E21:E85)+D9+1</f>
        <v>129</v>
      </c>
      <c r="E10" s="257">
        <f>COUNTA(E21:E85)+1</f>
        <v>23</v>
      </c>
      <c r="F10" s="316">
        <f>MIN(E21:E86)</f>
        <v>40.21</v>
      </c>
      <c r="G10" s="78">
        <f>AVERAGE(E21:E87)</f>
        <v>40.502272727272725</v>
      </c>
      <c r="H10" s="49"/>
      <c r="I10" s="266">
        <f t="shared" ref="I10:I15" si="0">G10-F10</f>
        <v>0.29227272727272435</v>
      </c>
      <c r="J10" s="273">
        <v>6.2407407407407411E-2</v>
      </c>
      <c r="K10" s="282">
        <f>J10-J9</f>
        <v>1.1898148148148158E-2</v>
      </c>
      <c r="L10" s="283">
        <f>K10+L8</f>
        <v>3.1574074074074088E-2</v>
      </c>
      <c r="M10" s="306" t="s">
        <v>171</v>
      </c>
      <c r="N10" s="225"/>
      <c r="O10" s="147"/>
      <c r="P10" s="50"/>
    </row>
    <row r="11" spans="1:16" s="3" customFormat="1" ht="30" customHeight="1" thickBot="1">
      <c r="A11" s="240">
        <v>4</v>
      </c>
      <c r="B11" s="252" t="s">
        <v>43</v>
      </c>
      <c r="C11" s="245" t="s">
        <v>51</v>
      </c>
      <c r="D11" s="51">
        <f>COUNTA(F21:F85)+D10+1</f>
        <v>181</v>
      </c>
      <c r="E11" s="257">
        <f>COUNTA(F21:F85)+1</f>
        <v>52</v>
      </c>
      <c r="F11" s="315">
        <f>MIN(F21:F86)</f>
        <v>39.840000000000003</v>
      </c>
      <c r="G11" s="78">
        <f>AVERAGE(F21:F86)</f>
        <v>40.304509803921576</v>
      </c>
      <c r="H11" s="49"/>
      <c r="I11" s="266">
        <f t="shared" si="0"/>
        <v>0.46450980392157248</v>
      </c>
      <c r="J11" s="273">
        <v>8.7789351851851841E-2</v>
      </c>
      <c r="K11" s="282">
        <f>J11-J10</f>
        <v>2.5381944444444429E-2</v>
      </c>
      <c r="L11" s="283">
        <f>K11+L9</f>
        <v>5.6215277777777753E-2</v>
      </c>
      <c r="M11" s="306" t="s">
        <v>185</v>
      </c>
      <c r="N11" s="224"/>
      <c r="O11" s="131"/>
      <c r="P11" s="50"/>
    </row>
    <row r="12" spans="1:16" s="3" customFormat="1" ht="30" customHeight="1" thickBot="1">
      <c r="A12" s="240">
        <v>5</v>
      </c>
      <c r="B12" s="300" t="s">
        <v>67</v>
      </c>
      <c r="C12" s="246" t="s">
        <v>239</v>
      </c>
      <c r="D12" s="51">
        <f>COUNTA(G21:G85)+D11+1</f>
        <v>244</v>
      </c>
      <c r="E12" s="257">
        <f>COUNTA(G21:G85)+1</f>
        <v>63</v>
      </c>
      <c r="F12" s="138">
        <f>MIN(G21:G86)</f>
        <v>39.74</v>
      </c>
      <c r="G12" s="133">
        <f>AVERAGE(G21:G886)</f>
        <v>40.145806451612913</v>
      </c>
      <c r="H12" s="49"/>
      <c r="I12" s="266">
        <f t="shared" si="0"/>
        <v>0.40580645161291073</v>
      </c>
      <c r="J12" s="273">
        <v>0.1181712962962963</v>
      </c>
      <c r="K12" s="282">
        <f>J12-J11</f>
        <v>3.0381944444444461E-2</v>
      </c>
      <c r="L12" s="283">
        <f t="shared" ref="L12:L15" si="1">K12+L10</f>
        <v>6.1956018518518549E-2</v>
      </c>
      <c r="M12" s="306" t="s">
        <v>202</v>
      </c>
      <c r="N12" s="224"/>
      <c r="O12" s="132"/>
    </row>
    <row r="13" spans="1:16" s="3" customFormat="1" ht="30" customHeight="1">
      <c r="A13" s="240">
        <v>6</v>
      </c>
      <c r="B13" s="300" t="s">
        <v>43</v>
      </c>
      <c r="C13" s="246" t="s">
        <v>235</v>
      </c>
      <c r="D13" s="51">
        <f>COUNTA(H21:H85)+D12+1</f>
        <v>284</v>
      </c>
      <c r="E13" s="257">
        <f>COUNTA(H21:H85)+1</f>
        <v>40</v>
      </c>
      <c r="F13" s="316">
        <f>MIN(H21:H86)</f>
        <v>40.04</v>
      </c>
      <c r="G13" s="78">
        <f>AVERAGE(H21:H86)</f>
        <v>40.267179487179476</v>
      </c>
      <c r="H13" s="49"/>
      <c r="I13" s="266">
        <f>G13-F13</f>
        <v>0.22717948717947678</v>
      </c>
      <c r="J13" s="273">
        <v>0.13791666666666666</v>
      </c>
      <c r="K13" s="282">
        <f t="shared" ref="K13:K15" si="2">J13-J12</f>
        <v>1.9745370370370358E-2</v>
      </c>
      <c r="L13" s="283">
        <f t="shared" si="1"/>
        <v>7.5960648148148111E-2</v>
      </c>
      <c r="M13" s="306" t="s">
        <v>207</v>
      </c>
      <c r="N13" s="224"/>
      <c r="O13" s="132"/>
    </row>
    <row r="14" spans="1:16" s="3" customFormat="1" ht="30" customHeight="1">
      <c r="A14" s="240">
        <v>7</v>
      </c>
      <c r="B14" s="300" t="s">
        <v>67</v>
      </c>
      <c r="C14" s="246" t="s">
        <v>234</v>
      </c>
      <c r="D14" s="51">
        <f>COUNTA(I21:I85)+D13+1</f>
        <v>320</v>
      </c>
      <c r="E14" s="257">
        <f>COUNTA(I21:I85)+1</f>
        <v>36</v>
      </c>
      <c r="F14" s="267">
        <f>MIN(I21:I86)</f>
        <v>40.159999999999997</v>
      </c>
      <c r="G14" s="78">
        <f>AVERAGE(I21:I86)</f>
        <v>40.420857142857152</v>
      </c>
      <c r="H14" s="49"/>
      <c r="I14" s="266">
        <f t="shared" si="0"/>
        <v>0.26085714285715511</v>
      </c>
      <c r="J14" s="273">
        <v>0.15587962962962962</v>
      </c>
      <c r="K14" s="282">
        <f t="shared" si="2"/>
        <v>1.7962962962962958E-2</v>
      </c>
      <c r="L14" s="284">
        <f t="shared" si="1"/>
        <v>7.9918981481481507E-2</v>
      </c>
      <c r="M14" s="306" t="s">
        <v>221</v>
      </c>
      <c r="N14" s="224"/>
      <c r="O14" s="132"/>
    </row>
    <row r="15" spans="1:16" s="3" customFormat="1" ht="30" customHeight="1" thickBot="1">
      <c r="A15" s="241" t="s">
        <v>37</v>
      </c>
      <c r="B15" s="253" t="s">
        <v>43</v>
      </c>
      <c r="C15" s="247" t="s">
        <v>51</v>
      </c>
      <c r="D15" s="308">
        <f>COUNTA(J21:J85)+D14+1</f>
        <v>342</v>
      </c>
      <c r="E15" s="258">
        <f>COUNTA(J21:J85)+1</f>
        <v>22</v>
      </c>
      <c r="F15" s="268">
        <f>MIN(J21:J86)</f>
        <v>39.840000000000003</v>
      </c>
      <c r="G15" s="226">
        <f>AVERAGE(J21:J86)</f>
        <v>40.230952380952374</v>
      </c>
      <c r="H15" s="227"/>
      <c r="I15" s="269">
        <f t="shared" si="0"/>
        <v>0.3909523809523705</v>
      </c>
      <c r="J15" s="274">
        <v>0.16710648148148147</v>
      </c>
      <c r="K15" s="285">
        <f t="shared" si="2"/>
        <v>1.1226851851851849E-2</v>
      </c>
      <c r="L15" s="286">
        <f t="shared" si="1"/>
        <v>8.7187499999999959E-2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AVERAGE(F8,F10,F12,F14)</f>
        <v>40.042500000000004</v>
      </c>
      <c r="G16" s="86">
        <f>AVERAGE(G8,G10,G12,G14)</f>
        <v>40.369138842340462</v>
      </c>
      <c r="H16" s="145" t="s">
        <v>241</v>
      </c>
      <c r="I16" s="87">
        <f>AVERAGE(I8,I10,I12,I14)</f>
        <v>0.32663884234045959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AVERAGE(F9,F11,F13,F15)</f>
        <v>39.872500000000002</v>
      </c>
      <c r="G17" s="57">
        <f>AVERAGE(G9,G11,G13,G15)</f>
        <v>40.231890576743517</v>
      </c>
      <c r="H17" s="146" t="s">
        <v>52</v>
      </c>
      <c r="I17" s="58">
        <f>AVERAGE(I9,I11,I13,I15)</f>
        <v>0.35939057674351282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39.95750000000001</v>
      </c>
      <c r="G18" s="61">
        <f>AVERAGE(C21:H77)</f>
        <v>40.254999999999974</v>
      </c>
      <c r="H18" s="62"/>
      <c r="I18" s="63">
        <f>AVERAGE(I8:I15)</f>
        <v>0.34301470954198621</v>
      </c>
      <c r="J18" s="55"/>
      <c r="K18" s="55"/>
      <c r="L18" s="55"/>
      <c r="M18" s="59"/>
      <c r="N18" s="59"/>
    </row>
    <row r="20" spans="1:14" ht="15.75" thickBot="1">
      <c r="C20" s="64" t="str">
        <f>B8</f>
        <v>Бахмацкий Олег</v>
      </c>
      <c r="D20" s="64" t="str">
        <f>B9</f>
        <v>Мифтахутдинов Ильяс</v>
      </c>
      <c r="E20" s="18" t="str">
        <f>B10</f>
        <v>Бахмацкий Олег</v>
      </c>
      <c r="F20" s="18" t="str">
        <f>B11</f>
        <v>Мифтахутдинов Ильяс</v>
      </c>
      <c r="G20" s="18" t="str">
        <f>B12</f>
        <v>Бахмацкий Олег</v>
      </c>
      <c r="H20" s="18" t="str">
        <f>B13</f>
        <v>Мифтахутдинов Ильяс</v>
      </c>
      <c r="I20" s="18" t="str">
        <f>B14</f>
        <v>Бахмацкий Олег</v>
      </c>
      <c r="J20" s="18" t="str">
        <f>B15</f>
        <v>Мифтахутдинов Ильяс</v>
      </c>
    </row>
    <row r="21" spans="1:14">
      <c r="B21" s="1">
        <v>1</v>
      </c>
      <c r="C21" s="65">
        <v>43.65</v>
      </c>
      <c r="D21" s="66">
        <v>40.590000000000003</v>
      </c>
      <c r="E21" s="66">
        <v>41.02</v>
      </c>
      <c r="F21" s="66">
        <v>40.71</v>
      </c>
      <c r="G21" s="66">
        <v>40.270000000000003</v>
      </c>
      <c r="H21" s="66">
        <v>40.520000000000003</v>
      </c>
      <c r="I21" s="289">
        <v>40.61</v>
      </c>
      <c r="J21" s="290">
        <v>40.340000000000003</v>
      </c>
      <c r="K21" s="287"/>
      <c r="M21" s="2"/>
      <c r="N21" s="2"/>
    </row>
    <row r="22" spans="1:14">
      <c r="B22" s="1">
        <v>2</v>
      </c>
      <c r="C22" s="67">
        <v>40.82</v>
      </c>
      <c r="D22" s="68">
        <v>40.299999999999997</v>
      </c>
      <c r="E22" s="68">
        <v>41.07</v>
      </c>
      <c r="F22" s="68">
        <v>40.340000000000003</v>
      </c>
      <c r="G22" s="68">
        <v>40.229999999999997</v>
      </c>
      <c r="H22" s="68">
        <v>40.32</v>
      </c>
      <c r="I22" s="287">
        <v>40.65</v>
      </c>
      <c r="J22" s="291">
        <v>40.18</v>
      </c>
      <c r="K22" s="287"/>
      <c r="M22" s="3"/>
      <c r="N22" s="3"/>
    </row>
    <row r="23" spans="1:14">
      <c r="B23" s="1">
        <v>3</v>
      </c>
      <c r="C23" s="67">
        <v>40.51</v>
      </c>
      <c r="D23" s="68">
        <v>40.090000000000003</v>
      </c>
      <c r="E23" s="68">
        <v>40.79</v>
      </c>
      <c r="F23" s="68">
        <v>40.24</v>
      </c>
      <c r="G23" s="68">
        <v>40.200000000000003</v>
      </c>
      <c r="H23" s="68">
        <v>40.130000000000003</v>
      </c>
      <c r="I23" s="287">
        <v>40.340000000000003</v>
      </c>
      <c r="J23" s="291">
        <v>40.03</v>
      </c>
      <c r="K23" s="287"/>
      <c r="M23" s="3"/>
      <c r="N23" s="3"/>
    </row>
    <row r="24" spans="1:14">
      <c r="B24" s="1">
        <v>4</v>
      </c>
      <c r="C24" s="67">
        <v>40.32</v>
      </c>
      <c r="D24" s="68">
        <v>40.1</v>
      </c>
      <c r="E24" s="68">
        <v>40.58</v>
      </c>
      <c r="F24" s="68">
        <v>40.11</v>
      </c>
      <c r="G24" s="68">
        <v>40.020000000000003</v>
      </c>
      <c r="H24" s="68">
        <v>40.119999999999997</v>
      </c>
      <c r="I24" s="287">
        <v>40.380000000000003</v>
      </c>
      <c r="J24" s="291">
        <v>39.96</v>
      </c>
      <c r="K24" s="287"/>
      <c r="M24" s="3"/>
      <c r="N24" s="3"/>
    </row>
    <row r="25" spans="1:14">
      <c r="B25" s="1">
        <v>5</v>
      </c>
      <c r="C25" s="67">
        <v>40.28</v>
      </c>
      <c r="D25" s="68">
        <v>40.090000000000003</v>
      </c>
      <c r="E25" s="68">
        <v>40.61</v>
      </c>
      <c r="F25" s="68">
        <v>39.909999999999997</v>
      </c>
      <c r="G25" s="68">
        <v>40.21</v>
      </c>
      <c r="H25" s="68">
        <v>40.08</v>
      </c>
      <c r="I25" s="287">
        <v>40.369999999999997</v>
      </c>
      <c r="J25" s="291">
        <v>39.96</v>
      </c>
      <c r="K25" s="287"/>
    </row>
    <row r="26" spans="1:14">
      <c r="B26" s="1">
        <v>6</v>
      </c>
      <c r="C26" s="67">
        <v>40.39</v>
      </c>
      <c r="D26" s="68">
        <v>40.11</v>
      </c>
      <c r="E26" s="68">
        <v>40.93</v>
      </c>
      <c r="F26" s="68">
        <v>39.97</v>
      </c>
      <c r="G26" s="68">
        <v>40.090000000000003</v>
      </c>
      <c r="H26" s="68">
        <v>40.26</v>
      </c>
      <c r="I26" s="287">
        <v>40.4</v>
      </c>
      <c r="J26" s="291">
        <v>39.840000000000003</v>
      </c>
      <c r="K26" s="287"/>
    </row>
    <row r="27" spans="1:14">
      <c r="B27" s="1">
        <v>7</v>
      </c>
      <c r="C27" s="67">
        <v>40.19</v>
      </c>
      <c r="D27" s="68">
        <v>40.56</v>
      </c>
      <c r="E27" s="68">
        <v>40.409999999999997</v>
      </c>
      <c r="F27" s="68">
        <v>40</v>
      </c>
      <c r="G27" s="68">
        <v>40.119999999999997</v>
      </c>
      <c r="H27" s="68">
        <v>40.24</v>
      </c>
      <c r="I27" s="287">
        <v>40.33</v>
      </c>
      <c r="J27" s="291">
        <v>40.119999999999997</v>
      </c>
      <c r="K27" s="287"/>
    </row>
    <row r="28" spans="1:14">
      <c r="B28" s="1">
        <v>8</v>
      </c>
      <c r="C28" s="67">
        <v>40.18</v>
      </c>
      <c r="D28" s="68">
        <v>40.17</v>
      </c>
      <c r="E28" s="68">
        <v>40.5</v>
      </c>
      <c r="F28" s="68">
        <v>40.14</v>
      </c>
      <c r="G28" s="68">
        <v>40.119999999999997</v>
      </c>
      <c r="H28" s="68">
        <v>40.04</v>
      </c>
      <c r="I28" s="287">
        <v>40.5</v>
      </c>
      <c r="J28" s="291">
        <v>40.32</v>
      </c>
      <c r="K28" s="287"/>
    </row>
    <row r="29" spans="1:14">
      <c r="B29" s="1">
        <v>9</v>
      </c>
      <c r="C29" s="84">
        <v>40.26</v>
      </c>
      <c r="D29" s="68">
        <v>40.049999999999997</v>
      </c>
      <c r="E29" s="68">
        <v>40.81</v>
      </c>
      <c r="F29" s="68">
        <v>40.020000000000003</v>
      </c>
      <c r="G29" s="68">
        <v>39.99</v>
      </c>
      <c r="H29" s="68">
        <v>40.46</v>
      </c>
      <c r="I29" s="287">
        <v>40.36</v>
      </c>
      <c r="J29" s="291">
        <v>41.14</v>
      </c>
      <c r="K29" s="287"/>
    </row>
    <row r="30" spans="1:14">
      <c r="B30" s="1">
        <v>10</v>
      </c>
      <c r="C30" s="67">
        <v>40.07</v>
      </c>
      <c r="D30" s="68">
        <v>39.96</v>
      </c>
      <c r="E30" s="68">
        <v>40.26</v>
      </c>
      <c r="F30" s="68">
        <v>40.28</v>
      </c>
      <c r="G30" s="68">
        <v>39.979999999999997</v>
      </c>
      <c r="H30" s="68">
        <v>40.65</v>
      </c>
      <c r="I30" s="287">
        <v>40.24</v>
      </c>
      <c r="J30" s="291">
        <v>40.520000000000003</v>
      </c>
      <c r="K30" s="287"/>
    </row>
    <row r="31" spans="1:14">
      <c r="B31" s="1">
        <v>11</v>
      </c>
      <c r="C31" s="67">
        <v>40.14</v>
      </c>
      <c r="D31" s="68">
        <v>40.14</v>
      </c>
      <c r="E31" s="68">
        <v>40.39</v>
      </c>
      <c r="F31" s="68">
        <v>40.49</v>
      </c>
      <c r="G31" s="68">
        <v>39.99</v>
      </c>
      <c r="H31" s="68">
        <v>40.119999999999997</v>
      </c>
      <c r="I31" s="287">
        <v>40.32</v>
      </c>
      <c r="J31" s="291">
        <v>39.96</v>
      </c>
      <c r="K31" s="287"/>
    </row>
    <row r="32" spans="1:14">
      <c r="B32" s="1">
        <v>12</v>
      </c>
      <c r="C32" s="67">
        <v>40.36</v>
      </c>
      <c r="D32" s="68">
        <v>39.94</v>
      </c>
      <c r="E32" s="68">
        <v>40.44</v>
      </c>
      <c r="F32" s="68">
        <v>39.93</v>
      </c>
      <c r="G32" s="68">
        <v>39.96</v>
      </c>
      <c r="H32" s="68">
        <v>40.270000000000003</v>
      </c>
      <c r="I32" s="287">
        <v>40.47</v>
      </c>
      <c r="J32" s="291">
        <v>40.06</v>
      </c>
      <c r="K32" s="287"/>
    </row>
    <row r="33" spans="2:12">
      <c r="B33" s="1">
        <v>13</v>
      </c>
      <c r="C33" s="67">
        <v>40.119999999999997</v>
      </c>
      <c r="D33" s="68">
        <v>40.32</v>
      </c>
      <c r="E33" s="68">
        <v>40.4</v>
      </c>
      <c r="F33" s="68">
        <v>40.9</v>
      </c>
      <c r="G33" s="68">
        <v>40.04</v>
      </c>
      <c r="H33" s="68">
        <v>40.35</v>
      </c>
      <c r="I33" s="287">
        <v>40.24</v>
      </c>
      <c r="J33" s="291">
        <v>40.11</v>
      </c>
      <c r="K33" s="288"/>
      <c r="L33" s="1"/>
    </row>
    <row r="34" spans="2:12">
      <c r="B34" s="1">
        <v>14</v>
      </c>
      <c r="C34" s="71">
        <v>40.119999999999997</v>
      </c>
      <c r="D34" s="68">
        <v>40.119999999999997</v>
      </c>
      <c r="E34" s="68">
        <v>40.44</v>
      </c>
      <c r="F34" s="68">
        <v>40.020000000000003</v>
      </c>
      <c r="G34" s="68">
        <v>39.950000000000003</v>
      </c>
      <c r="H34" s="68">
        <v>40.08</v>
      </c>
      <c r="I34" s="287">
        <v>40.369999999999997</v>
      </c>
      <c r="J34" s="291">
        <v>39.96</v>
      </c>
      <c r="K34" s="288"/>
      <c r="L34" s="1"/>
    </row>
    <row r="35" spans="2:12">
      <c r="B35" s="1">
        <v>15</v>
      </c>
      <c r="C35" s="67">
        <v>40.17</v>
      </c>
      <c r="D35" s="68">
        <v>39.96</v>
      </c>
      <c r="E35" s="68">
        <v>40.32</v>
      </c>
      <c r="F35" s="68">
        <v>40.15</v>
      </c>
      <c r="G35" s="68">
        <v>40.15</v>
      </c>
      <c r="H35" s="68">
        <v>40.26</v>
      </c>
      <c r="I35" s="287">
        <v>40.29</v>
      </c>
      <c r="J35" s="291">
        <v>40.130000000000003</v>
      </c>
      <c r="K35" s="288"/>
      <c r="L35" s="1"/>
    </row>
    <row r="36" spans="2:12">
      <c r="B36" s="1">
        <v>16</v>
      </c>
      <c r="C36" s="67">
        <v>40.159999999999997</v>
      </c>
      <c r="D36" s="92">
        <v>39.93</v>
      </c>
      <c r="E36" s="68">
        <v>40.25</v>
      </c>
      <c r="F36" s="68">
        <v>40.119999999999997</v>
      </c>
      <c r="G36" s="68">
        <v>40.11</v>
      </c>
      <c r="H36" s="68">
        <v>40.119999999999997</v>
      </c>
      <c r="I36" s="287">
        <v>40.479999999999997</v>
      </c>
      <c r="J36" s="291">
        <v>40.020000000000003</v>
      </c>
      <c r="K36" s="288"/>
      <c r="L36" s="1"/>
    </row>
    <row r="37" spans="2:12">
      <c r="B37" s="1">
        <v>17</v>
      </c>
      <c r="C37" s="67">
        <v>40.200000000000003</v>
      </c>
      <c r="D37" s="68">
        <v>39.9</v>
      </c>
      <c r="E37" s="68">
        <v>40.29</v>
      </c>
      <c r="F37" s="68">
        <v>40.1</v>
      </c>
      <c r="G37" s="68">
        <v>40.35</v>
      </c>
      <c r="H37" s="68">
        <v>40.18</v>
      </c>
      <c r="I37" s="287">
        <v>40.32</v>
      </c>
      <c r="J37" s="291">
        <v>39.880000000000003</v>
      </c>
      <c r="K37" s="288"/>
      <c r="L37" s="1"/>
    </row>
    <row r="38" spans="2:12">
      <c r="B38" s="1">
        <v>18</v>
      </c>
      <c r="C38" s="67">
        <v>40.159999999999997</v>
      </c>
      <c r="D38" s="68">
        <v>40.119999999999997</v>
      </c>
      <c r="E38" s="68">
        <v>40.229999999999997</v>
      </c>
      <c r="F38" s="68">
        <v>39.840000000000003</v>
      </c>
      <c r="G38" s="68">
        <v>41.24</v>
      </c>
      <c r="H38" s="68">
        <v>40.18</v>
      </c>
      <c r="I38" s="287">
        <v>40.44</v>
      </c>
      <c r="J38" s="291">
        <v>41.78</v>
      </c>
      <c r="K38" s="288"/>
      <c r="L38" s="1"/>
    </row>
    <row r="39" spans="2:12">
      <c r="B39" s="1">
        <v>19</v>
      </c>
      <c r="C39" s="67">
        <v>40.22</v>
      </c>
      <c r="D39" s="68">
        <v>39.94</v>
      </c>
      <c r="E39" s="68">
        <v>40.21</v>
      </c>
      <c r="F39" s="68">
        <v>40.11</v>
      </c>
      <c r="G39" s="68">
        <v>40.78</v>
      </c>
      <c r="H39" s="68">
        <v>40.229999999999997</v>
      </c>
      <c r="I39" s="287">
        <v>40.24</v>
      </c>
      <c r="J39" s="291">
        <v>40.53</v>
      </c>
      <c r="K39" s="288"/>
      <c r="L39" s="1"/>
    </row>
    <row r="40" spans="2:12">
      <c r="B40" s="1">
        <v>20</v>
      </c>
      <c r="C40" s="67">
        <v>40.08</v>
      </c>
      <c r="D40" s="68">
        <v>40.01</v>
      </c>
      <c r="E40" s="68">
        <v>40.229999999999997</v>
      </c>
      <c r="F40" s="68">
        <v>40.07</v>
      </c>
      <c r="G40" s="68">
        <v>40.340000000000003</v>
      </c>
      <c r="H40" s="68">
        <v>40.119999999999997</v>
      </c>
      <c r="I40" s="287">
        <v>40.36</v>
      </c>
      <c r="J40" s="291">
        <v>40.04</v>
      </c>
      <c r="K40" s="288"/>
      <c r="L40" s="1"/>
    </row>
    <row r="41" spans="2:12">
      <c r="B41" s="1">
        <v>21</v>
      </c>
      <c r="C41" s="67">
        <v>40.15</v>
      </c>
      <c r="D41" s="68">
        <v>40.25</v>
      </c>
      <c r="E41" s="68">
        <v>40.32</v>
      </c>
      <c r="F41" s="68">
        <v>40.04</v>
      </c>
      <c r="G41" s="68">
        <v>40.369999999999997</v>
      </c>
      <c r="H41" s="68">
        <v>40.090000000000003</v>
      </c>
      <c r="I41" s="287">
        <v>40.549999999999997</v>
      </c>
      <c r="J41" s="291">
        <v>39.97</v>
      </c>
      <c r="K41" s="288"/>
      <c r="L41" s="1"/>
    </row>
    <row r="42" spans="2:12">
      <c r="B42" s="1">
        <v>22</v>
      </c>
      <c r="C42" s="67">
        <v>40.270000000000003</v>
      </c>
      <c r="D42" s="68">
        <v>39.869999999999997</v>
      </c>
      <c r="E42" s="68">
        <v>40.549999999999997</v>
      </c>
      <c r="F42" s="68">
        <v>39.96</v>
      </c>
      <c r="G42" s="68">
        <v>40.19</v>
      </c>
      <c r="H42" s="68">
        <v>40.15</v>
      </c>
      <c r="I42" s="287">
        <v>40.36</v>
      </c>
      <c r="J42" s="291"/>
      <c r="K42" s="288"/>
      <c r="L42" s="1"/>
    </row>
    <row r="43" spans="2:12">
      <c r="B43" s="1">
        <v>23</v>
      </c>
      <c r="C43" s="67">
        <v>40.200000000000003</v>
      </c>
      <c r="D43" s="68">
        <v>40.07</v>
      </c>
      <c r="E43" s="68"/>
      <c r="F43" s="68">
        <v>40.020000000000003</v>
      </c>
      <c r="G43" s="68">
        <v>40.11</v>
      </c>
      <c r="H43" s="68">
        <v>40.29</v>
      </c>
      <c r="I43" s="287">
        <v>40.340000000000003</v>
      </c>
      <c r="J43" s="291"/>
      <c r="K43" s="288"/>
      <c r="L43" s="1"/>
    </row>
    <row r="44" spans="2:12">
      <c r="B44" s="1">
        <v>24</v>
      </c>
      <c r="C44" s="67">
        <v>40.42</v>
      </c>
      <c r="D44" s="68">
        <v>40.1</v>
      </c>
      <c r="E44" s="68"/>
      <c r="F44" s="68">
        <v>39.9</v>
      </c>
      <c r="G44" s="68">
        <v>40.18</v>
      </c>
      <c r="H44" s="68">
        <v>40.14</v>
      </c>
      <c r="I44" s="287">
        <v>40.54</v>
      </c>
      <c r="J44" s="291"/>
      <c r="K44" s="288"/>
      <c r="L44" s="1"/>
    </row>
    <row r="45" spans="2:12">
      <c r="B45" s="1">
        <v>25</v>
      </c>
      <c r="C45" s="67">
        <v>40.200000000000003</v>
      </c>
      <c r="D45" s="68">
        <v>40.130000000000003</v>
      </c>
      <c r="E45" s="68"/>
      <c r="F45" s="68">
        <v>40.14</v>
      </c>
      <c r="G45" s="68">
        <v>40.049999999999997</v>
      </c>
      <c r="H45" s="68">
        <v>40.51</v>
      </c>
      <c r="I45" s="287">
        <v>40.44</v>
      </c>
      <c r="J45" s="291"/>
      <c r="K45" s="288"/>
      <c r="L45" s="1"/>
    </row>
    <row r="46" spans="2:12">
      <c r="B46" s="1">
        <v>26</v>
      </c>
      <c r="C46" s="67">
        <v>41.02</v>
      </c>
      <c r="D46" s="68">
        <v>40.08</v>
      </c>
      <c r="E46" s="68"/>
      <c r="F46" s="68">
        <v>40.04</v>
      </c>
      <c r="G46" s="68">
        <v>40.65</v>
      </c>
      <c r="H46" s="68">
        <v>40.31</v>
      </c>
      <c r="I46" s="287">
        <v>40.28</v>
      </c>
      <c r="J46" s="291"/>
      <c r="K46" s="288"/>
      <c r="L46" s="1"/>
    </row>
    <row r="47" spans="2:12">
      <c r="B47" s="1">
        <v>27</v>
      </c>
      <c r="C47" s="67">
        <v>41.72</v>
      </c>
      <c r="D47" s="68">
        <v>40</v>
      </c>
      <c r="E47" s="68"/>
      <c r="F47" s="68">
        <v>40.130000000000003</v>
      </c>
      <c r="G47" s="68">
        <v>40.08</v>
      </c>
      <c r="H47" s="68">
        <v>40.270000000000003</v>
      </c>
      <c r="I47" s="287">
        <v>40.39</v>
      </c>
      <c r="J47" s="291"/>
      <c r="K47" s="288"/>
      <c r="L47" s="1"/>
    </row>
    <row r="48" spans="2:12">
      <c r="B48" s="1">
        <v>28</v>
      </c>
      <c r="C48" s="67">
        <v>40.28</v>
      </c>
      <c r="D48" s="68">
        <v>40.17</v>
      </c>
      <c r="E48" s="68"/>
      <c r="F48" s="68">
        <v>39.950000000000003</v>
      </c>
      <c r="G48" s="68">
        <v>39.97</v>
      </c>
      <c r="H48" s="68">
        <v>40.32</v>
      </c>
      <c r="I48" s="287">
        <v>40.39</v>
      </c>
      <c r="J48" s="291"/>
      <c r="K48" s="288"/>
      <c r="L48" s="1"/>
    </row>
    <row r="49" spans="2:12">
      <c r="B49" s="1">
        <v>29</v>
      </c>
      <c r="C49" s="67">
        <v>40.06</v>
      </c>
      <c r="D49" s="68">
        <v>40.1</v>
      </c>
      <c r="E49" s="68"/>
      <c r="F49" s="68">
        <v>40.380000000000003</v>
      </c>
      <c r="G49" s="68">
        <v>39.97</v>
      </c>
      <c r="H49" s="68">
        <v>40.409999999999997</v>
      </c>
      <c r="I49" s="287">
        <v>40.42</v>
      </c>
      <c r="J49" s="291"/>
      <c r="K49" s="288"/>
      <c r="L49" s="1"/>
    </row>
    <row r="50" spans="2:12">
      <c r="B50" s="1">
        <v>30</v>
      </c>
      <c r="C50" s="67">
        <v>40.25</v>
      </c>
      <c r="D50" s="68">
        <v>39.96</v>
      </c>
      <c r="E50" s="68"/>
      <c r="F50" s="68">
        <v>40.17</v>
      </c>
      <c r="G50" s="68">
        <v>40.159999999999997</v>
      </c>
      <c r="H50" s="68">
        <v>40.26</v>
      </c>
      <c r="I50" s="287">
        <v>40.58</v>
      </c>
      <c r="J50" s="291"/>
      <c r="K50" s="288"/>
      <c r="L50" s="1"/>
    </row>
    <row r="51" spans="2:12">
      <c r="B51" s="1">
        <v>31</v>
      </c>
      <c r="C51" s="67">
        <v>40.26</v>
      </c>
      <c r="D51" s="68">
        <v>39.92</v>
      </c>
      <c r="E51" s="68"/>
      <c r="F51" s="68">
        <v>40.1</v>
      </c>
      <c r="G51" s="68">
        <v>39.99</v>
      </c>
      <c r="H51" s="68">
        <v>40.35</v>
      </c>
      <c r="I51" s="287">
        <v>40.159999999999997</v>
      </c>
      <c r="J51" s="291"/>
      <c r="K51" s="288"/>
      <c r="L51" s="1"/>
    </row>
    <row r="52" spans="2:12">
      <c r="B52" s="1">
        <v>32</v>
      </c>
      <c r="C52" s="67">
        <v>40.1</v>
      </c>
      <c r="D52" s="68">
        <v>39.9</v>
      </c>
      <c r="E52" s="68"/>
      <c r="F52" s="68">
        <v>39.950000000000003</v>
      </c>
      <c r="G52" s="68">
        <v>40.14</v>
      </c>
      <c r="H52" s="68">
        <v>40.47</v>
      </c>
      <c r="I52" s="287">
        <v>40.71</v>
      </c>
      <c r="J52" s="291"/>
      <c r="K52" s="288"/>
      <c r="L52" s="1"/>
    </row>
    <row r="53" spans="2:12">
      <c r="B53" s="1">
        <v>33</v>
      </c>
      <c r="C53" s="67">
        <v>40.32</v>
      </c>
      <c r="D53" s="68">
        <v>39.9</v>
      </c>
      <c r="E53" s="68"/>
      <c r="F53" s="68">
        <v>40.04</v>
      </c>
      <c r="G53" s="68">
        <v>39.97</v>
      </c>
      <c r="H53" s="68">
        <v>40.200000000000003</v>
      </c>
      <c r="I53" s="287">
        <v>40.549999999999997</v>
      </c>
      <c r="J53" s="291"/>
      <c r="K53" s="288"/>
      <c r="L53" s="1"/>
    </row>
    <row r="54" spans="2:12">
      <c r="B54" s="1">
        <v>34</v>
      </c>
      <c r="C54" s="67">
        <v>40.229999999999997</v>
      </c>
      <c r="D54" s="68">
        <v>40.1</v>
      </c>
      <c r="E54" s="68"/>
      <c r="F54" s="68">
        <v>40.22</v>
      </c>
      <c r="G54" s="68">
        <v>39.950000000000003</v>
      </c>
      <c r="H54" s="68">
        <v>40.340000000000003</v>
      </c>
      <c r="I54" s="287">
        <v>40.36</v>
      </c>
      <c r="J54" s="291"/>
      <c r="K54" s="288"/>
      <c r="L54" s="1"/>
    </row>
    <row r="55" spans="2:12">
      <c r="B55" s="1">
        <v>35</v>
      </c>
      <c r="C55" s="67">
        <v>40.15</v>
      </c>
      <c r="D55" s="68">
        <v>40.01</v>
      </c>
      <c r="E55" s="68"/>
      <c r="F55" s="68">
        <v>39.979999999999997</v>
      </c>
      <c r="G55" s="68">
        <v>40.01</v>
      </c>
      <c r="H55" s="68">
        <v>40.17</v>
      </c>
      <c r="I55" s="287">
        <v>40.950000000000003</v>
      </c>
      <c r="J55" s="291"/>
      <c r="K55" s="288"/>
      <c r="L55" s="1"/>
    </row>
    <row r="56" spans="2:12">
      <c r="B56" s="1">
        <v>36</v>
      </c>
      <c r="C56" s="67">
        <v>40.1</v>
      </c>
      <c r="D56" s="68">
        <v>40.17</v>
      </c>
      <c r="E56" s="68"/>
      <c r="F56" s="68">
        <v>40.11</v>
      </c>
      <c r="G56" s="68">
        <v>40</v>
      </c>
      <c r="H56" s="68">
        <v>40.24</v>
      </c>
      <c r="I56" s="287"/>
      <c r="J56" s="291"/>
      <c r="K56" s="288"/>
      <c r="L56" s="1"/>
    </row>
    <row r="57" spans="2:12">
      <c r="B57" s="1">
        <v>37</v>
      </c>
      <c r="C57" s="67">
        <v>40.159999999999997</v>
      </c>
      <c r="D57" s="68">
        <v>40.11</v>
      </c>
      <c r="E57" s="68"/>
      <c r="F57" s="68">
        <v>39.96</v>
      </c>
      <c r="G57" s="68">
        <v>40</v>
      </c>
      <c r="H57" s="68">
        <v>40.11</v>
      </c>
      <c r="I57" s="287"/>
      <c r="J57" s="291"/>
      <c r="K57" s="288"/>
      <c r="L57" s="1"/>
    </row>
    <row r="58" spans="2:12">
      <c r="B58" s="1">
        <v>38</v>
      </c>
      <c r="C58" s="67">
        <v>40.96</v>
      </c>
      <c r="D58" s="68">
        <v>39.770000000000003</v>
      </c>
      <c r="E58" s="68"/>
      <c r="F58" s="68">
        <v>40.14</v>
      </c>
      <c r="G58" s="68">
        <v>40.04</v>
      </c>
      <c r="H58" s="68">
        <v>40.119999999999997</v>
      </c>
      <c r="I58" s="287"/>
      <c r="J58" s="291"/>
      <c r="K58" s="288"/>
      <c r="L58" s="1"/>
    </row>
    <row r="59" spans="2:12">
      <c r="B59" s="1">
        <v>39</v>
      </c>
      <c r="C59" s="67">
        <v>40.369999999999997</v>
      </c>
      <c r="D59" s="68">
        <v>40.25</v>
      </c>
      <c r="E59" s="68"/>
      <c r="F59" s="68">
        <v>39.9</v>
      </c>
      <c r="G59" s="68">
        <v>39.97</v>
      </c>
      <c r="H59" s="68">
        <v>40.94</v>
      </c>
      <c r="I59" s="287"/>
      <c r="J59" s="291"/>
      <c r="K59" s="288"/>
      <c r="L59" s="1"/>
    </row>
    <row r="60" spans="2:12">
      <c r="B60" s="1">
        <v>40</v>
      </c>
      <c r="C60" s="67">
        <v>40.380000000000003</v>
      </c>
      <c r="D60" s="68">
        <v>39.89</v>
      </c>
      <c r="E60" s="68"/>
      <c r="F60" s="68">
        <v>40.32</v>
      </c>
      <c r="G60" s="68">
        <v>39.9</v>
      </c>
      <c r="H60" s="68"/>
      <c r="I60" s="287"/>
      <c r="J60" s="291"/>
      <c r="K60" s="288"/>
      <c r="L60" s="1"/>
    </row>
    <row r="61" spans="2:12">
      <c r="B61" s="1">
        <v>41</v>
      </c>
      <c r="C61" s="67">
        <v>40.64</v>
      </c>
      <c r="D61" s="68">
        <v>40</v>
      </c>
      <c r="E61" s="68"/>
      <c r="F61" s="68">
        <v>40.24</v>
      </c>
      <c r="G61" s="68">
        <v>39.9</v>
      </c>
      <c r="H61" s="68"/>
      <c r="I61" s="287"/>
      <c r="J61" s="291"/>
      <c r="K61" s="288"/>
      <c r="L61" s="1"/>
    </row>
    <row r="62" spans="2:12">
      <c r="B62" s="1">
        <v>42</v>
      </c>
      <c r="C62" s="67">
        <v>40.479999999999997</v>
      </c>
      <c r="D62" s="68">
        <v>40.06</v>
      </c>
      <c r="E62" s="68"/>
      <c r="F62" s="68">
        <v>42.41</v>
      </c>
      <c r="G62" s="68">
        <v>40.020000000000003</v>
      </c>
      <c r="H62" s="68"/>
      <c r="I62" s="287"/>
      <c r="J62" s="291"/>
      <c r="K62" s="288"/>
      <c r="L62" s="1"/>
    </row>
    <row r="63" spans="2:12">
      <c r="B63" s="1">
        <v>43</v>
      </c>
      <c r="C63" s="67"/>
      <c r="D63" s="68">
        <v>40</v>
      </c>
      <c r="E63" s="68"/>
      <c r="F63" s="68">
        <v>40.03</v>
      </c>
      <c r="G63" s="68">
        <v>40.22</v>
      </c>
      <c r="H63" s="68"/>
      <c r="I63" s="287"/>
      <c r="J63" s="291"/>
      <c r="K63" s="288"/>
      <c r="L63" s="1"/>
    </row>
    <row r="64" spans="2:12">
      <c r="B64" s="1">
        <v>44</v>
      </c>
      <c r="C64" s="67"/>
      <c r="D64" s="68">
        <v>39.81</v>
      </c>
      <c r="E64" s="68"/>
      <c r="F64" s="68">
        <v>40.299999999999997</v>
      </c>
      <c r="G64" s="68">
        <v>40.46</v>
      </c>
      <c r="H64" s="68"/>
      <c r="I64" s="287"/>
      <c r="J64" s="291"/>
      <c r="K64" s="288"/>
      <c r="L64" s="1"/>
    </row>
    <row r="65" spans="2:12">
      <c r="B65" s="1">
        <v>45</v>
      </c>
      <c r="C65" s="67"/>
      <c r="D65" s="68">
        <v>39.82</v>
      </c>
      <c r="E65" s="68"/>
      <c r="F65" s="68">
        <v>41.71</v>
      </c>
      <c r="G65" s="68">
        <v>40.07</v>
      </c>
      <c r="H65" s="68"/>
      <c r="I65" s="287"/>
      <c r="J65" s="291"/>
      <c r="K65" s="288"/>
      <c r="L65" s="1"/>
    </row>
    <row r="66" spans="2:12">
      <c r="B66" s="1">
        <v>46</v>
      </c>
      <c r="C66" s="67"/>
      <c r="D66" s="68">
        <v>39.979999999999997</v>
      </c>
      <c r="E66" s="68"/>
      <c r="F66" s="68">
        <v>41.02</v>
      </c>
      <c r="G66" s="68">
        <v>39.74</v>
      </c>
      <c r="H66" s="68"/>
      <c r="I66" s="287"/>
      <c r="J66" s="291"/>
      <c r="K66" s="288"/>
      <c r="L66" s="1"/>
    </row>
    <row r="67" spans="2:12">
      <c r="B67" s="1">
        <v>47</v>
      </c>
      <c r="C67" s="67"/>
      <c r="D67" s="68">
        <v>40.92</v>
      </c>
      <c r="E67" s="68"/>
      <c r="F67" s="68">
        <v>41.32</v>
      </c>
      <c r="G67" s="68">
        <v>40.049999999999997</v>
      </c>
      <c r="H67" s="68"/>
      <c r="I67" s="287"/>
      <c r="J67" s="291"/>
      <c r="K67" s="288"/>
      <c r="L67" s="1"/>
    </row>
    <row r="68" spans="2:12">
      <c r="B68" s="1">
        <v>48</v>
      </c>
      <c r="C68" s="67"/>
      <c r="D68" s="68">
        <v>40.18</v>
      </c>
      <c r="E68" s="68"/>
      <c r="F68" s="68">
        <v>41.79</v>
      </c>
      <c r="G68" s="68">
        <v>40.33</v>
      </c>
      <c r="H68" s="68"/>
      <c r="I68" s="287"/>
      <c r="J68" s="291"/>
      <c r="K68" s="288"/>
      <c r="L68" s="1"/>
    </row>
    <row r="69" spans="2:12">
      <c r="B69" s="1">
        <v>49</v>
      </c>
      <c r="C69" s="67"/>
      <c r="D69" s="68">
        <v>40.04</v>
      </c>
      <c r="E69" s="68"/>
      <c r="F69" s="68">
        <v>40.729999999999997</v>
      </c>
      <c r="G69" s="68">
        <v>40.340000000000003</v>
      </c>
      <c r="H69" s="68"/>
      <c r="I69" s="287"/>
      <c r="J69" s="291"/>
      <c r="K69" s="288"/>
      <c r="L69" s="1"/>
    </row>
    <row r="70" spans="2:12">
      <c r="B70" s="1">
        <v>50</v>
      </c>
      <c r="C70" s="67"/>
      <c r="D70" s="68">
        <v>39.869999999999997</v>
      </c>
      <c r="E70" s="68"/>
      <c r="F70" s="68">
        <v>40.090000000000003</v>
      </c>
      <c r="G70" s="68">
        <v>40.450000000000003</v>
      </c>
      <c r="H70" s="68"/>
      <c r="I70" s="287"/>
      <c r="J70" s="291"/>
      <c r="K70" s="288"/>
      <c r="L70" s="1"/>
    </row>
    <row r="71" spans="2:12">
      <c r="B71" s="1">
        <v>51</v>
      </c>
      <c r="C71" s="67"/>
      <c r="D71" s="68">
        <v>40.39</v>
      </c>
      <c r="E71" s="68"/>
      <c r="F71" s="68">
        <v>40.99</v>
      </c>
      <c r="G71" s="68">
        <v>40.04</v>
      </c>
      <c r="H71" s="68"/>
      <c r="I71" s="287"/>
      <c r="J71" s="291"/>
      <c r="K71" s="288"/>
      <c r="L71" s="1"/>
    </row>
    <row r="72" spans="2:12">
      <c r="B72" s="1">
        <v>52</v>
      </c>
      <c r="C72" s="67"/>
      <c r="D72" s="68">
        <v>41.42</v>
      </c>
      <c r="E72" s="68"/>
      <c r="F72" s="68"/>
      <c r="G72" s="68">
        <v>39.94</v>
      </c>
      <c r="H72" s="68"/>
      <c r="I72" s="287"/>
      <c r="J72" s="291"/>
      <c r="K72" s="288"/>
      <c r="L72" s="1"/>
    </row>
    <row r="73" spans="2:12">
      <c r="B73" s="1">
        <v>53</v>
      </c>
      <c r="C73" s="67"/>
      <c r="D73" s="68">
        <v>40.49</v>
      </c>
      <c r="E73" s="68"/>
      <c r="F73" s="68"/>
      <c r="G73" s="68">
        <v>40.049999999999997</v>
      </c>
      <c r="H73" s="68"/>
      <c r="I73" s="287"/>
      <c r="J73" s="291"/>
      <c r="K73" s="288"/>
      <c r="L73" s="1"/>
    </row>
    <row r="74" spans="2:12">
      <c r="B74" s="1">
        <v>54</v>
      </c>
      <c r="C74" s="67"/>
      <c r="D74" s="68">
        <v>40.08</v>
      </c>
      <c r="E74" s="68"/>
      <c r="F74" s="68"/>
      <c r="G74" s="68">
        <v>40.049999999999997</v>
      </c>
      <c r="H74" s="68"/>
      <c r="I74" s="287"/>
      <c r="J74" s="291"/>
      <c r="K74" s="288"/>
      <c r="L74" s="1"/>
    </row>
    <row r="75" spans="2:12">
      <c r="B75" s="1">
        <v>55</v>
      </c>
      <c r="C75" s="67"/>
      <c r="D75" s="68">
        <v>40.049999999999997</v>
      </c>
      <c r="E75" s="68"/>
      <c r="F75" s="68"/>
      <c r="G75" s="68">
        <v>40.08</v>
      </c>
      <c r="H75" s="68"/>
      <c r="I75" s="287"/>
      <c r="J75" s="291"/>
      <c r="K75" s="288"/>
      <c r="L75" s="1"/>
    </row>
    <row r="76" spans="2:12">
      <c r="B76" s="1">
        <v>56</v>
      </c>
      <c r="C76" s="67"/>
      <c r="D76" s="68">
        <v>39.97</v>
      </c>
      <c r="E76" s="68"/>
      <c r="F76" s="68"/>
      <c r="G76" s="68">
        <v>40.020000000000003</v>
      </c>
      <c r="H76" s="68"/>
      <c r="I76" s="287"/>
      <c r="J76" s="291"/>
      <c r="K76" s="288"/>
      <c r="L76" s="1"/>
    </row>
    <row r="77" spans="2:12">
      <c r="B77" s="1">
        <v>57</v>
      </c>
      <c r="C77" s="140"/>
      <c r="D77" s="68">
        <v>40.01</v>
      </c>
      <c r="E77" s="68"/>
      <c r="F77" s="68"/>
      <c r="G77" s="68">
        <v>40.380000000000003</v>
      </c>
      <c r="H77" s="68"/>
      <c r="I77" s="288"/>
      <c r="J77" s="292"/>
      <c r="K77" s="288"/>
      <c r="L77" s="1"/>
    </row>
    <row r="78" spans="2:12">
      <c r="B78" s="1">
        <v>58</v>
      </c>
      <c r="C78" s="293"/>
      <c r="D78" s="287">
        <v>39.89</v>
      </c>
      <c r="E78" s="287"/>
      <c r="F78" s="287"/>
      <c r="G78" s="287">
        <v>40.06</v>
      </c>
      <c r="H78" s="287"/>
      <c r="I78" s="288"/>
      <c r="J78" s="292"/>
      <c r="K78" s="288"/>
      <c r="L78" s="1"/>
    </row>
    <row r="79" spans="2:12">
      <c r="B79" s="1">
        <v>59</v>
      </c>
      <c r="C79" s="293"/>
      <c r="D79" s="287">
        <v>40.020000000000003</v>
      </c>
      <c r="E79" s="287"/>
      <c r="F79" s="287"/>
      <c r="G79" s="287">
        <v>40.22</v>
      </c>
      <c r="H79" s="287"/>
      <c r="I79" s="287"/>
      <c r="J79" s="291"/>
      <c r="K79" s="287"/>
    </row>
    <row r="80" spans="2:12">
      <c r="B80" s="1">
        <v>60</v>
      </c>
      <c r="C80" s="293"/>
      <c r="D80" s="287">
        <v>40.06</v>
      </c>
      <c r="E80" s="287"/>
      <c r="F80" s="287"/>
      <c r="G80" s="287">
        <v>40.15</v>
      </c>
      <c r="H80" s="287"/>
      <c r="I80" s="287"/>
      <c r="J80" s="291"/>
      <c r="K80" s="287"/>
    </row>
    <row r="81" spans="2:11">
      <c r="B81" s="1">
        <v>61</v>
      </c>
      <c r="C81" s="293"/>
      <c r="D81" s="287">
        <v>40.15</v>
      </c>
      <c r="E81" s="287"/>
      <c r="F81" s="287"/>
      <c r="G81" s="287">
        <v>40.299999999999997</v>
      </c>
      <c r="H81" s="287"/>
      <c r="I81" s="287"/>
      <c r="J81" s="291"/>
      <c r="K81" s="287"/>
    </row>
    <row r="82" spans="2:11">
      <c r="B82" s="1">
        <v>62</v>
      </c>
      <c r="C82" s="293"/>
      <c r="D82" s="287">
        <v>40.47</v>
      </c>
      <c r="E82" s="287"/>
      <c r="F82" s="287"/>
      <c r="G82" s="287">
        <v>40.33</v>
      </c>
      <c r="H82" s="287"/>
      <c r="I82" s="287"/>
      <c r="J82" s="291"/>
      <c r="K82" s="287"/>
    </row>
    <row r="83" spans="2:11" ht="15.75" thickBot="1">
      <c r="B83" s="1">
        <v>63</v>
      </c>
      <c r="C83" s="294"/>
      <c r="D83" s="295">
        <v>41.04</v>
      </c>
      <c r="E83" s="295"/>
      <c r="F83" s="295"/>
      <c r="G83" s="295"/>
      <c r="H83" s="295"/>
      <c r="I83" s="295"/>
      <c r="J83" s="296"/>
      <c r="K83" s="28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2:P85"/>
  <sheetViews>
    <sheetView topLeftCell="A7" workbookViewId="0">
      <selection activeCell="H8" sqref="H8:H15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14062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71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 thickBot="1">
      <c r="A8" s="239">
        <v>1</v>
      </c>
      <c r="B8" s="250" t="s">
        <v>72</v>
      </c>
      <c r="C8" s="244" t="s">
        <v>224</v>
      </c>
      <c r="D8" s="220">
        <f>COUNTA(C21:C85)</f>
        <v>44</v>
      </c>
      <c r="E8" s="256">
        <f>COUNTA(C21:C85)</f>
        <v>44</v>
      </c>
      <c r="F8" s="138">
        <f>MIN(C21:C84)</f>
        <v>39.659999999999997</v>
      </c>
      <c r="G8" s="321">
        <f>AVERAGE(C21:C87)</f>
        <v>40.075000000000017</v>
      </c>
      <c r="H8" s="222"/>
      <c r="I8" s="264">
        <f>G8-F8</f>
        <v>0.41500000000002046</v>
      </c>
      <c r="J8" s="272">
        <v>2.045138888888889E-2</v>
      </c>
      <c r="K8" s="280">
        <f>J8</f>
        <v>2.045138888888889E-2</v>
      </c>
      <c r="L8" s="281">
        <f>K8</f>
        <v>2.045138888888889E-2</v>
      </c>
      <c r="M8" s="305" t="s">
        <v>153</v>
      </c>
      <c r="N8" s="223"/>
      <c r="O8" s="219"/>
      <c r="P8" s="50"/>
    </row>
    <row r="9" spans="1:16" s="3" customFormat="1" ht="30" customHeight="1">
      <c r="A9" s="240">
        <v>2</v>
      </c>
      <c r="B9" s="302" t="s">
        <v>244</v>
      </c>
      <c r="C9" s="245" t="s">
        <v>225</v>
      </c>
      <c r="D9" s="51">
        <f>COUNTA(D21:D85)+D8+1</f>
        <v>107</v>
      </c>
      <c r="E9" s="257">
        <f>COUNTA(D21:D85)+1</f>
        <v>63</v>
      </c>
      <c r="F9" s="322">
        <f>MIN(D21:D84)</f>
        <v>39.96</v>
      </c>
      <c r="G9" s="79">
        <f>AVERAGE(D21:D86)</f>
        <v>40.193548387096769</v>
      </c>
      <c r="H9" s="49"/>
      <c r="I9" s="266">
        <f>G9-F9</f>
        <v>0.23354838709676784</v>
      </c>
      <c r="J9" s="273">
        <v>5.1215277777777783E-2</v>
      </c>
      <c r="K9" s="282">
        <f>J9-J8</f>
        <v>3.0763888888888893E-2</v>
      </c>
      <c r="L9" s="283">
        <f>K9</f>
        <v>3.0763888888888893E-2</v>
      </c>
      <c r="M9" s="306" t="s">
        <v>167</v>
      </c>
      <c r="N9" s="225" t="s">
        <v>246</v>
      </c>
      <c r="O9" s="311" t="s">
        <v>233</v>
      </c>
      <c r="P9" s="50"/>
    </row>
    <row r="10" spans="1:16" s="3" customFormat="1" ht="30" customHeight="1">
      <c r="A10" s="240">
        <v>3</v>
      </c>
      <c r="B10" s="302" t="s">
        <v>72</v>
      </c>
      <c r="C10" s="245" t="s">
        <v>242</v>
      </c>
      <c r="D10" s="51">
        <f>COUNTA(E21:E85)+D9+1</f>
        <v>173</v>
      </c>
      <c r="E10" s="257">
        <f>COUNTA(E21:E85)+1</f>
        <v>66</v>
      </c>
      <c r="F10" s="315">
        <f>MIN(E21:E86)</f>
        <v>39.93</v>
      </c>
      <c r="G10" s="78">
        <f>AVERAGE(E21:E87)</f>
        <v>40.200769230769225</v>
      </c>
      <c r="H10" s="49"/>
      <c r="I10" s="266">
        <f t="shared" ref="I10:I15" si="0">G10-F10</f>
        <v>0.27076923076922554</v>
      </c>
      <c r="J10" s="273">
        <v>8.2696759259259262E-2</v>
      </c>
      <c r="K10" s="313">
        <f>J10-J9</f>
        <v>3.1481481481481478E-2</v>
      </c>
      <c r="L10" s="283">
        <f>K10+L8</f>
        <v>5.1932870370370365E-2</v>
      </c>
      <c r="M10" s="306" t="s">
        <v>183</v>
      </c>
      <c r="N10" s="225" t="s">
        <v>227</v>
      </c>
      <c r="O10" s="147" t="s">
        <v>231</v>
      </c>
      <c r="P10" s="50"/>
    </row>
    <row r="11" spans="1:16" s="3" customFormat="1" ht="30" customHeight="1">
      <c r="A11" s="240">
        <v>4</v>
      </c>
      <c r="B11" s="302" t="s">
        <v>244</v>
      </c>
      <c r="C11" s="245" t="s">
        <v>243</v>
      </c>
      <c r="D11" s="51">
        <f>COUNTA(F21:F85)+D10+1</f>
        <v>193</v>
      </c>
      <c r="E11" s="257">
        <f>COUNTA(F21:F85)+1</f>
        <v>20</v>
      </c>
      <c r="F11" s="267">
        <f>MIN(F21:F86)</f>
        <v>40.53</v>
      </c>
      <c r="G11" s="133">
        <f>AVERAGE(F21:F86)</f>
        <v>40.866315789473695</v>
      </c>
      <c r="H11" s="49"/>
      <c r="I11" s="266">
        <f t="shared" si="0"/>
        <v>0.33631578947369434</v>
      </c>
      <c r="J11" s="273">
        <v>9.3402777777777779E-2</v>
      </c>
      <c r="K11" s="282">
        <f>J11-J10</f>
        <v>1.0706018518518517E-2</v>
      </c>
      <c r="L11" s="283">
        <f>K11+L9</f>
        <v>4.1469907407407414E-2</v>
      </c>
      <c r="M11" s="306" t="s">
        <v>186</v>
      </c>
      <c r="N11" s="225" t="s">
        <v>232</v>
      </c>
      <c r="O11" s="311" t="s">
        <v>233</v>
      </c>
      <c r="P11" s="50"/>
    </row>
    <row r="12" spans="1:16" s="3" customFormat="1" ht="30" customHeight="1" thickBot="1">
      <c r="A12" s="240">
        <v>5</v>
      </c>
      <c r="B12" s="318" t="s">
        <v>72</v>
      </c>
      <c r="C12" s="246" t="s">
        <v>223</v>
      </c>
      <c r="D12" s="51">
        <f>COUNTA(G21:G85)+D11+1</f>
        <v>241</v>
      </c>
      <c r="E12" s="257">
        <f>COUNTA(G21:G85)+1</f>
        <v>48</v>
      </c>
      <c r="F12" s="315">
        <f>MIN(G21:G86)</f>
        <v>39.880000000000003</v>
      </c>
      <c r="G12" s="133">
        <f>AVERAGE(G21:G886)</f>
        <v>40.119574468085112</v>
      </c>
      <c r="H12" s="49"/>
      <c r="I12" s="266">
        <f t="shared" si="0"/>
        <v>0.23957446808510952</v>
      </c>
      <c r="J12" s="273">
        <v>0.11674768518518519</v>
      </c>
      <c r="K12" s="282">
        <f>J12-J11</f>
        <v>2.3344907407407411E-2</v>
      </c>
      <c r="L12" s="283">
        <f t="shared" ref="L12:L13" si="1">K12+L10</f>
        <v>7.5277777777777777E-2</v>
      </c>
      <c r="M12" s="306" t="s">
        <v>199</v>
      </c>
      <c r="N12" s="224"/>
      <c r="O12" s="132"/>
    </row>
    <row r="13" spans="1:16" s="3" customFormat="1" ht="30" customHeight="1" thickBot="1">
      <c r="A13" s="240">
        <v>6</v>
      </c>
      <c r="B13" s="318" t="s">
        <v>244</v>
      </c>
      <c r="C13" s="246" t="s">
        <v>225</v>
      </c>
      <c r="D13" s="51">
        <f>COUNTA(H21:H85)+D12+1</f>
        <v>298</v>
      </c>
      <c r="E13" s="257">
        <f>COUNTA(H21:H85)+1</f>
        <v>57</v>
      </c>
      <c r="F13" s="141">
        <f>MIN(H21:H86)</f>
        <v>39.81</v>
      </c>
      <c r="G13" s="133">
        <f>AVERAGE(H21:H86)</f>
        <v>40.086964285714281</v>
      </c>
      <c r="H13" s="49"/>
      <c r="I13" s="266">
        <f>G13-F13</f>
        <v>0.27696428571427845</v>
      </c>
      <c r="J13" s="273">
        <v>0.14431712962962964</v>
      </c>
      <c r="K13" s="282">
        <f t="shared" ref="K13:K15" si="2">J13-J12</f>
        <v>2.7569444444444452E-2</v>
      </c>
      <c r="L13" s="283">
        <f t="shared" si="1"/>
        <v>6.9039351851851866E-2</v>
      </c>
      <c r="M13" s="306" t="s">
        <v>213</v>
      </c>
      <c r="N13" s="224"/>
      <c r="O13" s="132"/>
    </row>
    <row r="14" spans="1:16" s="3" customFormat="1" ht="30" customHeight="1">
      <c r="A14" s="240">
        <v>7</v>
      </c>
      <c r="B14" s="318" t="s">
        <v>244</v>
      </c>
      <c r="C14" s="246" t="s">
        <v>226</v>
      </c>
      <c r="D14" s="51">
        <f>COUNTA(I21:I85)+D13+1</f>
        <v>320</v>
      </c>
      <c r="E14" s="257">
        <f>COUNTA(I21:I85)+1</f>
        <v>22</v>
      </c>
      <c r="F14" s="316">
        <f>MIN(I21:I86)</f>
        <v>40.450000000000003</v>
      </c>
      <c r="G14" s="133">
        <f>AVERAGE(I21:I86)</f>
        <v>41.073333333333331</v>
      </c>
      <c r="H14" s="49"/>
      <c r="I14" s="266">
        <f t="shared" si="0"/>
        <v>0.62333333333332774</v>
      </c>
      <c r="J14" s="273">
        <v>0.15586805555555555</v>
      </c>
      <c r="K14" s="282">
        <f t="shared" si="2"/>
        <v>1.1550925925925909E-2</v>
      </c>
      <c r="L14" s="284">
        <f>K14+L13</f>
        <v>8.0590277777777775E-2</v>
      </c>
      <c r="M14" s="306" t="s">
        <v>220</v>
      </c>
      <c r="N14" s="224"/>
      <c r="O14" s="132"/>
    </row>
    <row r="15" spans="1:16" s="3" customFormat="1" ht="30" customHeight="1" thickBot="1">
      <c r="A15" s="241" t="s">
        <v>37</v>
      </c>
      <c r="B15" s="304" t="s">
        <v>72</v>
      </c>
      <c r="C15" s="247" t="s">
        <v>236</v>
      </c>
      <c r="D15" s="308">
        <f>COUNTA(J21:J85)+D14+1</f>
        <v>342</v>
      </c>
      <c r="E15" s="258">
        <f>COUNTA(J21:J85)+1</f>
        <v>22</v>
      </c>
      <c r="F15" s="268">
        <f>MIN(J21:J86)</f>
        <v>39.880000000000003</v>
      </c>
      <c r="G15" s="319">
        <f>AVERAGE(J21:J86)</f>
        <v>40.393809523809523</v>
      </c>
      <c r="H15" s="227"/>
      <c r="I15" s="269">
        <f t="shared" si="0"/>
        <v>0.51380952380952039</v>
      </c>
      <c r="J15" s="274">
        <v>0.16710648148148147</v>
      </c>
      <c r="K15" s="285">
        <f t="shared" si="2"/>
        <v>1.1238425925925916E-2</v>
      </c>
      <c r="L15" s="286">
        <f>K15+L12</f>
        <v>8.6516203703703692E-2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AVERAGE(F8,F10,F12,F15)</f>
        <v>39.837499999999999</v>
      </c>
      <c r="G16" s="86">
        <f>AVERAGE(G8,G10,G12,G15)</f>
        <v>40.197288305665971</v>
      </c>
      <c r="H16" s="145" t="s">
        <v>245</v>
      </c>
      <c r="I16" s="87">
        <f>AVERAGE(I8,I10,I12,I15)</f>
        <v>0.35978830566596898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AVERAGE(F9,F11,F13,F14)</f>
        <v>40.1875</v>
      </c>
      <c r="G17" s="57">
        <f>AVERAGE(G9,G11,G13,G14)</f>
        <v>40.555040448904521</v>
      </c>
      <c r="H17" s="146" t="s">
        <v>237</v>
      </c>
      <c r="I17" s="58">
        <f>AVERAGE(I9,I11,I13,I14)</f>
        <v>0.36754044890451709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40.012500000000003</v>
      </c>
      <c r="G18" s="61">
        <f>AVERAGE(C21:H77)</f>
        <v>40.18510714285712</v>
      </c>
      <c r="H18" s="62"/>
      <c r="I18" s="63">
        <f>AVERAGE(I8:I15)</f>
        <v>0.36366437728524303</v>
      </c>
      <c r="J18" s="55"/>
      <c r="K18" s="55"/>
      <c r="L18" s="55"/>
      <c r="M18" s="59"/>
      <c r="N18" s="59"/>
    </row>
    <row r="20" spans="1:14" ht="15.75" thickBot="1">
      <c r="C20" s="64" t="str">
        <f>B8</f>
        <v>Пикулин Паша</v>
      </c>
      <c r="D20" s="64" t="str">
        <f>B9</f>
        <v>Стоцкий Адрей</v>
      </c>
      <c r="E20" s="64" t="str">
        <f>B10</f>
        <v>Пикулин Паша</v>
      </c>
      <c r="F20" s="64" t="str">
        <f>B11</f>
        <v>Стоцкий Адрей</v>
      </c>
      <c r="G20" s="64" t="str">
        <f>B12</f>
        <v>Пикулин Паша</v>
      </c>
      <c r="H20" s="64" t="str">
        <f>B13</f>
        <v>Стоцкий Адрей</v>
      </c>
      <c r="I20" s="64" t="str">
        <f>B14</f>
        <v>Стоцкий Адрей</v>
      </c>
      <c r="J20" s="64" t="str">
        <f>B15</f>
        <v>Пикулин Паша</v>
      </c>
    </row>
    <row r="21" spans="1:14">
      <c r="B21" s="1">
        <v>1</v>
      </c>
      <c r="C21" s="65">
        <v>43.11</v>
      </c>
      <c r="D21" s="66">
        <v>40.479999999999997</v>
      </c>
      <c r="E21" s="66">
        <v>40.74</v>
      </c>
      <c r="F21" s="66">
        <v>42.33</v>
      </c>
      <c r="G21" s="66">
        <v>40.46</v>
      </c>
      <c r="H21" s="66">
        <v>40.380000000000003</v>
      </c>
      <c r="I21" s="289">
        <v>41.03</v>
      </c>
      <c r="J21" s="290">
        <v>40.6</v>
      </c>
      <c r="K21" s="287"/>
      <c r="M21" s="2"/>
      <c r="N21" s="2"/>
    </row>
    <row r="22" spans="1:14">
      <c r="B22" s="1">
        <v>2</v>
      </c>
      <c r="C22" s="67">
        <v>40.520000000000003</v>
      </c>
      <c r="D22" s="68">
        <v>40.549999999999997</v>
      </c>
      <c r="E22" s="68">
        <v>40.270000000000003</v>
      </c>
      <c r="F22" s="68">
        <v>40.79</v>
      </c>
      <c r="G22" s="68">
        <v>40.35</v>
      </c>
      <c r="H22" s="68">
        <v>40.28</v>
      </c>
      <c r="I22" s="287">
        <v>40.99</v>
      </c>
      <c r="J22" s="291">
        <v>40.24</v>
      </c>
      <c r="K22" s="287"/>
      <c r="M22" s="3"/>
      <c r="N22" s="3"/>
    </row>
    <row r="23" spans="1:14">
      <c r="B23" s="1">
        <v>3</v>
      </c>
      <c r="C23" s="67">
        <v>40.28</v>
      </c>
      <c r="D23" s="68">
        <v>40.43</v>
      </c>
      <c r="E23" s="68">
        <v>40.26</v>
      </c>
      <c r="F23" s="68">
        <v>41.01</v>
      </c>
      <c r="G23" s="68">
        <v>40.14</v>
      </c>
      <c r="H23" s="68">
        <v>40.119999999999997</v>
      </c>
      <c r="I23" s="287">
        <v>40.909999999999997</v>
      </c>
      <c r="J23" s="291">
        <v>40.18</v>
      </c>
      <c r="K23" s="287"/>
      <c r="M23" s="3"/>
      <c r="N23" s="3"/>
    </row>
    <row r="24" spans="1:14">
      <c r="B24" s="1">
        <v>4</v>
      </c>
      <c r="C24" s="67">
        <v>40.14</v>
      </c>
      <c r="D24" s="68">
        <v>40.32</v>
      </c>
      <c r="E24" s="68">
        <v>40.28</v>
      </c>
      <c r="F24" s="68">
        <v>41.02</v>
      </c>
      <c r="G24" s="68">
        <v>39.9</v>
      </c>
      <c r="H24" s="68">
        <v>40.18</v>
      </c>
      <c r="I24" s="287">
        <v>40.82</v>
      </c>
      <c r="J24" s="291">
        <v>40.17</v>
      </c>
      <c r="K24" s="287"/>
      <c r="M24" s="3"/>
      <c r="N24" s="3"/>
    </row>
    <row r="25" spans="1:14">
      <c r="B25" s="1">
        <v>5</v>
      </c>
      <c r="C25" s="67">
        <v>40.1</v>
      </c>
      <c r="D25" s="68">
        <v>40.08</v>
      </c>
      <c r="E25" s="68">
        <v>40.35</v>
      </c>
      <c r="F25" s="68">
        <v>40.79</v>
      </c>
      <c r="G25" s="68">
        <v>40.58</v>
      </c>
      <c r="H25" s="68">
        <v>40.159999999999997</v>
      </c>
      <c r="I25" s="287">
        <v>40.89</v>
      </c>
      <c r="J25" s="291">
        <v>40.1</v>
      </c>
      <c r="K25" s="287"/>
    </row>
    <row r="26" spans="1:14">
      <c r="B26" s="1">
        <v>6</v>
      </c>
      <c r="C26" s="67">
        <v>40.130000000000003</v>
      </c>
      <c r="D26" s="68">
        <v>40.15</v>
      </c>
      <c r="E26" s="68">
        <v>40.11</v>
      </c>
      <c r="F26" s="68">
        <v>40.770000000000003</v>
      </c>
      <c r="G26" s="68">
        <v>41.22</v>
      </c>
      <c r="H26" s="68">
        <v>40.44</v>
      </c>
      <c r="I26" s="287">
        <v>41</v>
      </c>
      <c r="J26" s="291">
        <v>40.130000000000003</v>
      </c>
      <c r="K26" s="287"/>
    </row>
    <row r="27" spans="1:14">
      <c r="B27" s="1">
        <v>7</v>
      </c>
      <c r="C27" s="67">
        <v>40.26</v>
      </c>
      <c r="D27" s="68">
        <v>40.32</v>
      </c>
      <c r="E27" s="68">
        <v>40.1</v>
      </c>
      <c r="F27" s="68">
        <v>40.64</v>
      </c>
      <c r="G27" s="68">
        <v>40.78</v>
      </c>
      <c r="H27" s="68">
        <v>40.07</v>
      </c>
      <c r="I27" s="287">
        <v>41.91</v>
      </c>
      <c r="J27" s="291">
        <v>40.26</v>
      </c>
      <c r="K27" s="287"/>
    </row>
    <row r="28" spans="1:14">
      <c r="B28" s="1">
        <v>8</v>
      </c>
      <c r="C28" s="67">
        <v>40.01</v>
      </c>
      <c r="D28" s="68">
        <v>40.200000000000003</v>
      </c>
      <c r="E28" s="68">
        <v>40.049999999999997</v>
      </c>
      <c r="F28" s="68">
        <v>41.37</v>
      </c>
      <c r="G28" s="68">
        <v>40.159999999999997</v>
      </c>
      <c r="H28" s="68">
        <v>40.049999999999997</v>
      </c>
      <c r="I28" s="287">
        <v>43.32</v>
      </c>
      <c r="J28" s="291">
        <v>40.26</v>
      </c>
      <c r="K28" s="287"/>
    </row>
    <row r="29" spans="1:14">
      <c r="B29" s="1">
        <v>9</v>
      </c>
      <c r="C29" s="84">
        <v>40</v>
      </c>
      <c r="D29" s="68">
        <v>40.14</v>
      </c>
      <c r="E29" s="68">
        <v>40.07</v>
      </c>
      <c r="F29" s="68">
        <v>40.56</v>
      </c>
      <c r="G29" s="68">
        <v>40.130000000000003</v>
      </c>
      <c r="H29" s="68">
        <v>40.159999999999997</v>
      </c>
      <c r="I29" s="287">
        <v>41.54</v>
      </c>
      <c r="J29" s="291">
        <v>41.11</v>
      </c>
      <c r="K29" s="287"/>
    </row>
    <row r="30" spans="1:14">
      <c r="B30" s="1">
        <v>10</v>
      </c>
      <c r="C30" s="67">
        <v>39.93</v>
      </c>
      <c r="D30" s="68">
        <v>40.14</v>
      </c>
      <c r="E30" s="68">
        <v>39.97</v>
      </c>
      <c r="F30" s="68">
        <v>40.53</v>
      </c>
      <c r="G30" s="68">
        <v>40.049999999999997</v>
      </c>
      <c r="H30" s="68">
        <v>40.17</v>
      </c>
      <c r="I30" s="287">
        <v>42.72</v>
      </c>
      <c r="J30" s="291">
        <v>40.33</v>
      </c>
      <c r="K30" s="287"/>
    </row>
    <row r="31" spans="1:14">
      <c r="B31" s="1">
        <v>11</v>
      </c>
      <c r="C31" s="67">
        <v>40.049999999999997</v>
      </c>
      <c r="D31" s="68">
        <v>40.14</v>
      </c>
      <c r="E31" s="68">
        <v>40.119999999999997</v>
      </c>
      <c r="F31" s="68">
        <v>40.71</v>
      </c>
      <c r="G31" s="68">
        <v>40.020000000000003</v>
      </c>
      <c r="H31" s="68">
        <v>39.97</v>
      </c>
      <c r="I31" s="287">
        <v>40.479999999999997</v>
      </c>
      <c r="J31" s="291">
        <v>40.04</v>
      </c>
      <c r="K31" s="287"/>
    </row>
    <row r="32" spans="1:14">
      <c r="B32" s="1">
        <v>12</v>
      </c>
      <c r="C32" s="67">
        <v>39.79</v>
      </c>
      <c r="D32" s="68">
        <v>40.31</v>
      </c>
      <c r="E32" s="68">
        <v>40.200000000000003</v>
      </c>
      <c r="F32" s="68">
        <v>40.700000000000003</v>
      </c>
      <c r="G32" s="68">
        <v>40.1</v>
      </c>
      <c r="H32" s="68">
        <v>39.950000000000003</v>
      </c>
      <c r="I32" s="287">
        <v>40.69</v>
      </c>
      <c r="J32" s="291">
        <v>40.1</v>
      </c>
      <c r="K32" s="287"/>
    </row>
    <row r="33" spans="2:12">
      <c r="B33" s="1">
        <v>13</v>
      </c>
      <c r="C33" s="67">
        <v>39.75</v>
      </c>
      <c r="D33" s="68">
        <v>40.26</v>
      </c>
      <c r="E33" s="68">
        <v>40.25</v>
      </c>
      <c r="F33" s="68">
        <v>40.76</v>
      </c>
      <c r="G33" s="68">
        <v>40.619999999999997</v>
      </c>
      <c r="H33" s="68">
        <v>40.299999999999997</v>
      </c>
      <c r="I33" s="287">
        <v>40.46</v>
      </c>
      <c r="J33" s="291">
        <v>39.99</v>
      </c>
      <c r="K33" s="288"/>
      <c r="L33" s="1"/>
    </row>
    <row r="34" spans="2:12">
      <c r="B34" s="1">
        <v>14</v>
      </c>
      <c r="C34" s="71">
        <v>39.85</v>
      </c>
      <c r="D34" s="68">
        <v>40.06</v>
      </c>
      <c r="E34" s="68">
        <v>40.04</v>
      </c>
      <c r="F34" s="68">
        <v>41.03</v>
      </c>
      <c r="G34" s="68">
        <v>40</v>
      </c>
      <c r="H34" s="68">
        <v>40.11</v>
      </c>
      <c r="I34" s="287">
        <v>41.66</v>
      </c>
      <c r="J34" s="291">
        <v>40.14</v>
      </c>
      <c r="K34" s="288"/>
      <c r="L34" s="1"/>
    </row>
    <row r="35" spans="2:12">
      <c r="B35" s="1">
        <v>15</v>
      </c>
      <c r="C35" s="67">
        <v>39.909999999999997</v>
      </c>
      <c r="D35" s="68">
        <v>40.28</v>
      </c>
      <c r="E35" s="68">
        <v>40.29</v>
      </c>
      <c r="F35" s="68">
        <v>40.700000000000003</v>
      </c>
      <c r="G35" s="68">
        <v>39.909999999999997</v>
      </c>
      <c r="H35" s="68">
        <v>40.090000000000003</v>
      </c>
      <c r="I35" s="287">
        <v>40.61</v>
      </c>
      <c r="J35" s="291">
        <v>40.22</v>
      </c>
      <c r="K35" s="288"/>
      <c r="L35" s="1"/>
    </row>
    <row r="36" spans="2:12">
      <c r="B36" s="1">
        <v>16</v>
      </c>
      <c r="C36" s="67">
        <v>39.83</v>
      </c>
      <c r="D36" s="92">
        <v>39.99</v>
      </c>
      <c r="E36" s="68">
        <v>39.93</v>
      </c>
      <c r="F36" s="68">
        <v>40.58</v>
      </c>
      <c r="G36" s="68">
        <v>39.880000000000003</v>
      </c>
      <c r="H36" s="68">
        <v>40.200000000000003</v>
      </c>
      <c r="I36" s="287">
        <v>40.46</v>
      </c>
      <c r="J36" s="291">
        <v>39.880000000000003</v>
      </c>
      <c r="K36" s="288"/>
      <c r="L36" s="1"/>
    </row>
    <row r="37" spans="2:12">
      <c r="B37" s="1">
        <v>17</v>
      </c>
      <c r="C37" s="67">
        <v>40.07</v>
      </c>
      <c r="D37" s="68">
        <v>40.090000000000003</v>
      </c>
      <c r="E37" s="68">
        <v>40.549999999999997</v>
      </c>
      <c r="F37" s="68">
        <v>40.590000000000003</v>
      </c>
      <c r="G37" s="68">
        <v>39.89</v>
      </c>
      <c r="H37" s="68">
        <v>40.26</v>
      </c>
      <c r="I37" s="287">
        <v>40.53</v>
      </c>
      <c r="J37" s="291">
        <v>40.020000000000003</v>
      </c>
      <c r="K37" s="288"/>
      <c r="L37" s="1"/>
    </row>
    <row r="38" spans="2:12">
      <c r="B38" s="1">
        <v>18</v>
      </c>
      <c r="C38" s="67">
        <v>39.770000000000003</v>
      </c>
      <c r="D38" s="68">
        <v>40.04</v>
      </c>
      <c r="E38" s="68">
        <v>40.1</v>
      </c>
      <c r="F38" s="68">
        <v>40.700000000000003</v>
      </c>
      <c r="G38" s="68">
        <v>39.979999999999997</v>
      </c>
      <c r="H38" s="68">
        <v>40.049999999999997</v>
      </c>
      <c r="I38" s="287">
        <v>40.590000000000003</v>
      </c>
      <c r="J38" s="291">
        <v>43.27</v>
      </c>
      <c r="K38" s="288"/>
      <c r="L38" s="1"/>
    </row>
    <row r="39" spans="2:12">
      <c r="B39" s="1">
        <v>19</v>
      </c>
      <c r="C39" s="67">
        <v>39.85</v>
      </c>
      <c r="D39" s="68">
        <v>40.01</v>
      </c>
      <c r="E39" s="68">
        <v>40.159999999999997</v>
      </c>
      <c r="F39" s="68">
        <v>40.880000000000003</v>
      </c>
      <c r="G39" s="68">
        <v>39.950000000000003</v>
      </c>
      <c r="H39" s="68">
        <v>40.14</v>
      </c>
      <c r="I39" s="287">
        <v>40.450000000000003</v>
      </c>
      <c r="J39" s="291">
        <v>40.450000000000003</v>
      </c>
      <c r="K39" s="288"/>
      <c r="L39" s="1"/>
    </row>
    <row r="40" spans="2:12">
      <c r="B40" s="1">
        <v>20</v>
      </c>
      <c r="C40" s="67">
        <v>39.659999999999997</v>
      </c>
      <c r="D40" s="68">
        <v>40.19</v>
      </c>
      <c r="E40" s="68">
        <v>40.909999999999997</v>
      </c>
      <c r="F40" s="68"/>
      <c r="G40" s="68">
        <v>39.950000000000003</v>
      </c>
      <c r="H40" s="68">
        <v>40.020000000000003</v>
      </c>
      <c r="I40" s="287">
        <v>40.69</v>
      </c>
      <c r="J40" s="291">
        <v>40.24</v>
      </c>
      <c r="K40" s="288"/>
      <c r="L40" s="1"/>
    </row>
    <row r="41" spans="2:12">
      <c r="B41" s="1">
        <v>21</v>
      </c>
      <c r="C41" s="67">
        <v>39.92</v>
      </c>
      <c r="D41" s="68">
        <v>40.17</v>
      </c>
      <c r="E41" s="68">
        <v>40.229999999999997</v>
      </c>
      <c r="F41" s="68"/>
      <c r="G41" s="68">
        <v>39.92</v>
      </c>
      <c r="H41" s="68">
        <v>40.18</v>
      </c>
      <c r="I41" s="287">
        <v>40.79</v>
      </c>
      <c r="J41" s="291">
        <v>40.54</v>
      </c>
      <c r="K41" s="288"/>
      <c r="L41" s="1"/>
    </row>
    <row r="42" spans="2:12">
      <c r="B42" s="1">
        <v>22</v>
      </c>
      <c r="C42" s="67">
        <v>39.880000000000003</v>
      </c>
      <c r="D42" s="68">
        <v>40.39</v>
      </c>
      <c r="E42" s="68">
        <v>40.020000000000003</v>
      </c>
      <c r="F42" s="68"/>
      <c r="G42" s="68">
        <v>39.96</v>
      </c>
      <c r="H42" s="68">
        <v>39.94</v>
      </c>
      <c r="I42" s="287"/>
      <c r="J42" s="291"/>
      <c r="K42" s="288"/>
      <c r="L42" s="1"/>
    </row>
    <row r="43" spans="2:12">
      <c r="B43" s="1">
        <v>23</v>
      </c>
      <c r="C43" s="67">
        <v>40.049999999999997</v>
      </c>
      <c r="D43" s="68">
        <v>40.07</v>
      </c>
      <c r="E43" s="68">
        <v>40.119999999999997</v>
      </c>
      <c r="F43" s="68"/>
      <c r="G43" s="68">
        <v>40.06</v>
      </c>
      <c r="H43" s="68">
        <v>40.159999999999997</v>
      </c>
      <c r="I43" s="287"/>
      <c r="J43" s="291"/>
      <c r="K43" s="288"/>
      <c r="L43" s="1"/>
    </row>
    <row r="44" spans="2:12">
      <c r="B44" s="1">
        <v>24</v>
      </c>
      <c r="C44" s="67">
        <v>40.03</v>
      </c>
      <c r="D44" s="68">
        <v>40.159999999999997</v>
      </c>
      <c r="E44" s="68">
        <v>40.18</v>
      </c>
      <c r="F44" s="68"/>
      <c r="G44" s="68">
        <v>39.99</v>
      </c>
      <c r="H44" s="68">
        <v>40.11</v>
      </c>
      <c r="I44" s="287"/>
      <c r="J44" s="291"/>
      <c r="K44" s="288"/>
      <c r="L44" s="1"/>
    </row>
    <row r="45" spans="2:12">
      <c r="B45" s="1">
        <v>25</v>
      </c>
      <c r="C45" s="67">
        <v>40.32</v>
      </c>
      <c r="D45" s="68">
        <v>40.06</v>
      </c>
      <c r="E45" s="68">
        <v>40</v>
      </c>
      <c r="F45" s="68"/>
      <c r="G45" s="68">
        <v>40.03</v>
      </c>
      <c r="H45" s="68">
        <v>40.11</v>
      </c>
      <c r="I45" s="287"/>
      <c r="J45" s="291"/>
      <c r="K45" s="288"/>
      <c r="L45" s="1"/>
    </row>
    <row r="46" spans="2:12">
      <c r="B46" s="1">
        <v>26</v>
      </c>
      <c r="C46" s="67">
        <v>39.99</v>
      </c>
      <c r="D46" s="68">
        <v>40.340000000000003</v>
      </c>
      <c r="E46" s="68">
        <v>40.01</v>
      </c>
      <c r="F46" s="68"/>
      <c r="G46" s="68">
        <v>39.92</v>
      </c>
      <c r="H46" s="68">
        <v>39.93</v>
      </c>
      <c r="I46" s="287"/>
      <c r="J46" s="291"/>
      <c r="K46" s="288"/>
      <c r="L46" s="1"/>
    </row>
    <row r="47" spans="2:12">
      <c r="B47" s="1">
        <v>27</v>
      </c>
      <c r="C47" s="67">
        <v>39.96</v>
      </c>
      <c r="D47" s="68">
        <v>40.21</v>
      </c>
      <c r="E47" s="68">
        <v>40.15</v>
      </c>
      <c r="F47" s="68"/>
      <c r="G47" s="68">
        <v>39.9</v>
      </c>
      <c r="H47" s="68">
        <v>40.21</v>
      </c>
      <c r="I47" s="287"/>
      <c r="J47" s="291"/>
      <c r="K47" s="288"/>
      <c r="L47" s="1"/>
    </row>
    <row r="48" spans="2:12">
      <c r="B48" s="1">
        <v>28</v>
      </c>
      <c r="C48" s="67">
        <v>39.880000000000003</v>
      </c>
      <c r="D48" s="68">
        <v>40.07</v>
      </c>
      <c r="E48" s="68">
        <v>40.450000000000003</v>
      </c>
      <c r="F48" s="68"/>
      <c r="G48" s="68">
        <v>39.96</v>
      </c>
      <c r="H48" s="68">
        <v>39.96</v>
      </c>
      <c r="I48" s="287"/>
      <c r="J48" s="291"/>
      <c r="K48" s="288"/>
      <c r="L48" s="1"/>
    </row>
    <row r="49" spans="2:12">
      <c r="B49" s="1">
        <v>29</v>
      </c>
      <c r="C49" s="67">
        <v>40.03</v>
      </c>
      <c r="D49" s="68">
        <v>40.06</v>
      </c>
      <c r="E49" s="68">
        <v>40.04</v>
      </c>
      <c r="F49" s="68"/>
      <c r="G49" s="68">
        <v>40.08</v>
      </c>
      <c r="H49" s="68">
        <v>40.03</v>
      </c>
      <c r="I49" s="287"/>
      <c r="J49" s="291"/>
      <c r="K49" s="288"/>
      <c r="L49" s="1"/>
    </row>
    <row r="50" spans="2:12">
      <c r="B50" s="1">
        <v>30</v>
      </c>
      <c r="C50" s="67">
        <v>40.18</v>
      </c>
      <c r="D50" s="68">
        <v>40.15</v>
      </c>
      <c r="E50" s="68">
        <v>40.15</v>
      </c>
      <c r="F50" s="68"/>
      <c r="G50" s="68">
        <v>40.18</v>
      </c>
      <c r="H50" s="68">
        <v>40.14</v>
      </c>
      <c r="I50" s="287"/>
      <c r="J50" s="291"/>
      <c r="K50" s="288"/>
      <c r="L50" s="1"/>
    </row>
    <row r="51" spans="2:12">
      <c r="B51" s="1">
        <v>31</v>
      </c>
      <c r="C51" s="67">
        <v>39.97</v>
      </c>
      <c r="D51" s="68">
        <v>40.049999999999997</v>
      </c>
      <c r="E51" s="68">
        <v>40.18</v>
      </c>
      <c r="F51" s="68"/>
      <c r="G51" s="68">
        <v>39.950000000000003</v>
      </c>
      <c r="H51" s="68">
        <v>40.049999999999997</v>
      </c>
      <c r="I51" s="287"/>
      <c r="J51" s="291"/>
      <c r="K51" s="288"/>
      <c r="L51" s="1"/>
    </row>
    <row r="52" spans="2:12">
      <c r="B52" s="1">
        <v>32</v>
      </c>
      <c r="C52" s="67">
        <v>39.950000000000003</v>
      </c>
      <c r="D52" s="68">
        <v>40.130000000000003</v>
      </c>
      <c r="E52" s="68">
        <v>40.04</v>
      </c>
      <c r="F52" s="68"/>
      <c r="G52" s="68">
        <v>39.950000000000003</v>
      </c>
      <c r="H52" s="68">
        <v>40.11</v>
      </c>
      <c r="I52" s="287"/>
      <c r="J52" s="291"/>
      <c r="K52" s="288"/>
      <c r="L52" s="1"/>
    </row>
    <row r="53" spans="2:12">
      <c r="B53" s="1">
        <v>33</v>
      </c>
      <c r="C53" s="67">
        <v>39.880000000000003</v>
      </c>
      <c r="D53" s="68">
        <v>40.229999999999997</v>
      </c>
      <c r="E53" s="68">
        <v>40.130000000000003</v>
      </c>
      <c r="F53" s="68"/>
      <c r="G53" s="68">
        <v>39.9</v>
      </c>
      <c r="H53" s="68">
        <v>40.11</v>
      </c>
      <c r="I53" s="287"/>
      <c r="J53" s="291"/>
      <c r="K53" s="288"/>
      <c r="L53" s="1"/>
    </row>
    <row r="54" spans="2:12">
      <c r="B54" s="1">
        <v>34</v>
      </c>
      <c r="C54" s="67">
        <v>40.049999999999997</v>
      </c>
      <c r="D54" s="68">
        <v>40.1</v>
      </c>
      <c r="E54" s="68">
        <v>40.119999999999997</v>
      </c>
      <c r="F54" s="68"/>
      <c r="G54" s="68">
        <v>40.130000000000003</v>
      </c>
      <c r="H54" s="68">
        <v>40.020000000000003</v>
      </c>
      <c r="I54" s="287"/>
      <c r="J54" s="291"/>
      <c r="K54" s="288"/>
      <c r="L54" s="1"/>
    </row>
    <row r="55" spans="2:12">
      <c r="B55" s="1">
        <v>35</v>
      </c>
      <c r="C55" s="67">
        <v>40</v>
      </c>
      <c r="D55" s="68">
        <v>40.22</v>
      </c>
      <c r="E55" s="68">
        <v>40.18</v>
      </c>
      <c r="F55" s="68"/>
      <c r="G55" s="68">
        <v>40.659999999999997</v>
      </c>
      <c r="H55" s="68">
        <v>40.11</v>
      </c>
      <c r="I55" s="287"/>
      <c r="J55" s="291"/>
      <c r="K55" s="288"/>
      <c r="L55" s="1"/>
    </row>
    <row r="56" spans="2:12">
      <c r="B56" s="1">
        <v>36</v>
      </c>
      <c r="C56" s="67">
        <v>40.229999999999997</v>
      </c>
      <c r="D56" s="68">
        <v>40.14</v>
      </c>
      <c r="E56" s="68">
        <v>40.119999999999997</v>
      </c>
      <c r="F56" s="68"/>
      <c r="G56" s="68">
        <v>40</v>
      </c>
      <c r="H56" s="68">
        <v>40.1</v>
      </c>
      <c r="I56" s="287"/>
      <c r="J56" s="291"/>
      <c r="K56" s="288"/>
      <c r="L56" s="1"/>
    </row>
    <row r="57" spans="2:12">
      <c r="B57" s="1">
        <v>37</v>
      </c>
      <c r="C57" s="67">
        <v>40.15</v>
      </c>
      <c r="D57" s="68">
        <v>40.07</v>
      </c>
      <c r="E57" s="68">
        <v>40.07</v>
      </c>
      <c r="F57" s="68"/>
      <c r="G57" s="68">
        <v>40.1</v>
      </c>
      <c r="H57" s="68">
        <v>39.9</v>
      </c>
      <c r="I57" s="287"/>
      <c r="J57" s="291"/>
      <c r="K57" s="288"/>
      <c r="L57" s="1"/>
    </row>
    <row r="58" spans="2:12">
      <c r="B58" s="1">
        <v>38</v>
      </c>
      <c r="C58" s="67">
        <v>40.130000000000003</v>
      </c>
      <c r="D58" s="68">
        <v>40</v>
      </c>
      <c r="E58" s="68">
        <v>40.130000000000003</v>
      </c>
      <c r="F58" s="68"/>
      <c r="G58" s="68">
        <v>40.03</v>
      </c>
      <c r="H58" s="68">
        <v>40.11</v>
      </c>
      <c r="I58" s="287"/>
      <c r="J58" s="291"/>
      <c r="K58" s="288"/>
      <c r="L58" s="1"/>
    </row>
    <row r="59" spans="2:12">
      <c r="B59" s="1">
        <v>39</v>
      </c>
      <c r="C59" s="67">
        <v>39.82</v>
      </c>
      <c r="D59" s="68">
        <v>40.21</v>
      </c>
      <c r="E59" s="68">
        <v>40.130000000000003</v>
      </c>
      <c r="F59" s="68"/>
      <c r="G59" s="68">
        <v>39.94</v>
      </c>
      <c r="H59" s="68">
        <v>39.81</v>
      </c>
      <c r="I59" s="287"/>
      <c r="J59" s="291"/>
      <c r="K59" s="288"/>
      <c r="L59" s="1"/>
    </row>
    <row r="60" spans="2:12">
      <c r="B60" s="1">
        <v>40</v>
      </c>
      <c r="C60" s="67">
        <v>39.75</v>
      </c>
      <c r="D60" s="68">
        <v>40.03</v>
      </c>
      <c r="E60" s="68">
        <v>40.08</v>
      </c>
      <c r="F60" s="68"/>
      <c r="G60" s="68">
        <v>40.020000000000003</v>
      </c>
      <c r="H60" s="68">
        <v>40.020000000000003</v>
      </c>
      <c r="I60" s="287"/>
      <c r="J60" s="291"/>
      <c r="K60" s="288"/>
      <c r="L60" s="1"/>
    </row>
    <row r="61" spans="2:12">
      <c r="B61" s="1">
        <v>41</v>
      </c>
      <c r="C61" s="67">
        <v>39.9</v>
      </c>
      <c r="D61" s="68">
        <v>40.130000000000003</v>
      </c>
      <c r="E61" s="68">
        <v>40.049999999999997</v>
      </c>
      <c r="F61" s="68"/>
      <c r="G61" s="68">
        <v>39.96</v>
      </c>
      <c r="H61" s="68">
        <v>39.96</v>
      </c>
      <c r="I61" s="287"/>
      <c r="J61" s="291"/>
      <c r="K61" s="288"/>
      <c r="L61" s="1"/>
    </row>
    <row r="62" spans="2:12">
      <c r="B62" s="1">
        <v>42</v>
      </c>
      <c r="C62" s="67">
        <v>39.96</v>
      </c>
      <c r="D62" s="68">
        <v>40.229999999999997</v>
      </c>
      <c r="E62" s="68">
        <v>40.14</v>
      </c>
      <c r="F62" s="68"/>
      <c r="G62" s="68">
        <v>40.049999999999997</v>
      </c>
      <c r="H62" s="68">
        <v>40.020000000000003</v>
      </c>
      <c r="I62" s="287"/>
      <c r="J62" s="291"/>
      <c r="K62" s="288"/>
      <c r="L62" s="1"/>
    </row>
    <row r="63" spans="2:12">
      <c r="B63" s="1">
        <v>43</v>
      </c>
      <c r="C63" s="67">
        <v>39.979999999999997</v>
      </c>
      <c r="D63" s="68">
        <v>40.159999999999997</v>
      </c>
      <c r="E63" s="68">
        <v>40.17</v>
      </c>
      <c r="F63" s="68"/>
      <c r="G63" s="68">
        <v>40.04</v>
      </c>
      <c r="H63" s="68">
        <v>39.979999999999997</v>
      </c>
      <c r="I63" s="287"/>
      <c r="J63" s="291"/>
      <c r="K63" s="288"/>
      <c r="L63" s="1"/>
    </row>
    <row r="64" spans="2:12">
      <c r="B64" s="1">
        <v>44</v>
      </c>
      <c r="C64" s="67">
        <v>40.28</v>
      </c>
      <c r="D64" s="68">
        <v>40.119999999999997</v>
      </c>
      <c r="E64" s="68">
        <v>40.26</v>
      </c>
      <c r="F64" s="68"/>
      <c r="G64" s="68">
        <v>40.229999999999997</v>
      </c>
      <c r="H64" s="68">
        <v>40.01</v>
      </c>
      <c r="I64" s="287"/>
      <c r="J64" s="291"/>
      <c r="K64" s="288"/>
      <c r="L64" s="1"/>
    </row>
    <row r="65" spans="2:12">
      <c r="B65" s="1">
        <v>45</v>
      </c>
      <c r="C65" s="67"/>
      <c r="D65" s="68">
        <v>40.090000000000003</v>
      </c>
      <c r="E65" s="68">
        <v>40.1</v>
      </c>
      <c r="F65" s="68"/>
      <c r="G65" s="68">
        <v>40.270000000000003</v>
      </c>
      <c r="H65" s="68">
        <v>40</v>
      </c>
      <c r="I65" s="287"/>
      <c r="J65" s="291"/>
      <c r="K65" s="288"/>
      <c r="L65" s="1"/>
    </row>
    <row r="66" spans="2:12">
      <c r="B66" s="1">
        <v>46</v>
      </c>
      <c r="C66" s="67"/>
      <c r="D66" s="68">
        <v>40.53</v>
      </c>
      <c r="E66" s="68">
        <v>40.119999999999997</v>
      </c>
      <c r="F66" s="68"/>
      <c r="G66" s="68">
        <v>40.049999999999997</v>
      </c>
      <c r="H66" s="68">
        <v>39.9</v>
      </c>
      <c r="I66" s="287"/>
      <c r="J66" s="291"/>
      <c r="K66" s="288"/>
      <c r="L66" s="1"/>
    </row>
    <row r="67" spans="2:12">
      <c r="B67" s="1">
        <v>47</v>
      </c>
      <c r="C67" s="67"/>
      <c r="D67" s="68">
        <v>40.07</v>
      </c>
      <c r="E67" s="68">
        <v>40.520000000000003</v>
      </c>
      <c r="F67" s="68"/>
      <c r="G67" s="68">
        <v>40.270000000000003</v>
      </c>
      <c r="H67" s="68">
        <v>40.270000000000003</v>
      </c>
      <c r="I67" s="287"/>
      <c r="J67" s="291"/>
      <c r="K67" s="288"/>
      <c r="L67" s="1"/>
    </row>
    <row r="68" spans="2:12">
      <c r="B68" s="1">
        <v>48</v>
      </c>
      <c r="C68" s="67"/>
      <c r="D68" s="68">
        <v>40.08</v>
      </c>
      <c r="E68" s="68">
        <v>40.130000000000003</v>
      </c>
      <c r="F68" s="68"/>
      <c r="G68" s="68"/>
      <c r="H68" s="68">
        <v>39.99</v>
      </c>
      <c r="I68" s="287"/>
      <c r="J68" s="291"/>
      <c r="K68" s="288"/>
      <c r="L68" s="1"/>
    </row>
    <row r="69" spans="2:12">
      <c r="B69" s="1">
        <v>49</v>
      </c>
      <c r="C69" s="67"/>
      <c r="D69" s="68">
        <v>40.11</v>
      </c>
      <c r="E69" s="68">
        <v>40.14</v>
      </c>
      <c r="F69" s="68"/>
      <c r="G69" s="68"/>
      <c r="H69" s="68">
        <v>40.1</v>
      </c>
      <c r="I69" s="287"/>
      <c r="J69" s="291"/>
      <c r="K69" s="288"/>
      <c r="L69" s="1"/>
    </row>
    <row r="70" spans="2:12">
      <c r="B70" s="1">
        <v>50</v>
      </c>
      <c r="C70" s="67"/>
      <c r="D70" s="68">
        <v>40.67</v>
      </c>
      <c r="E70" s="68">
        <v>40.130000000000003</v>
      </c>
      <c r="F70" s="68"/>
      <c r="G70" s="68"/>
      <c r="H70" s="68">
        <v>39.82</v>
      </c>
      <c r="I70" s="287"/>
      <c r="J70" s="291"/>
      <c r="K70" s="288"/>
      <c r="L70" s="1"/>
    </row>
    <row r="71" spans="2:12">
      <c r="B71" s="1">
        <v>51</v>
      </c>
      <c r="C71" s="67"/>
      <c r="D71" s="68">
        <v>40.69</v>
      </c>
      <c r="E71" s="68">
        <v>40.01</v>
      </c>
      <c r="F71" s="68"/>
      <c r="G71" s="68"/>
      <c r="H71" s="68">
        <v>39.950000000000003</v>
      </c>
      <c r="I71" s="287"/>
      <c r="J71" s="291"/>
      <c r="K71" s="288"/>
      <c r="L71" s="1"/>
    </row>
    <row r="72" spans="2:12">
      <c r="B72" s="1">
        <v>52</v>
      </c>
      <c r="C72" s="67"/>
      <c r="D72" s="68">
        <v>40.369999999999997</v>
      </c>
      <c r="E72" s="68">
        <v>40.549999999999997</v>
      </c>
      <c r="F72" s="68"/>
      <c r="G72" s="68"/>
      <c r="H72" s="68">
        <v>40.14</v>
      </c>
      <c r="I72" s="287"/>
      <c r="J72" s="291"/>
      <c r="K72" s="288"/>
      <c r="L72" s="1"/>
    </row>
    <row r="73" spans="2:12">
      <c r="B73" s="1">
        <v>53</v>
      </c>
      <c r="C73" s="67"/>
      <c r="D73" s="68">
        <v>40.19</v>
      </c>
      <c r="E73" s="68">
        <v>39.99</v>
      </c>
      <c r="F73" s="68"/>
      <c r="G73" s="68"/>
      <c r="H73" s="68">
        <v>40.07</v>
      </c>
      <c r="I73" s="287"/>
      <c r="J73" s="291"/>
      <c r="K73" s="288"/>
      <c r="L73" s="1"/>
    </row>
    <row r="74" spans="2:12">
      <c r="B74" s="1">
        <v>54</v>
      </c>
      <c r="C74" s="67"/>
      <c r="D74" s="68">
        <v>40.22</v>
      </c>
      <c r="E74" s="68">
        <v>40.24</v>
      </c>
      <c r="F74" s="68"/>
      <c r="G74" s="68"/>
      <c r="H74" s="68">
        <v>40.020000000000003</v>
      </c>
      <c r="I74" s="287"/>
      <c r="J74" s="291"/>
      <c r="K74" s="288"/>
      <c r="L74" s="1"/>
    </row>
    <row r="75" spans="2:12">
      <c r="B75" s="1">
        <v>55</v>
      </c>
      <c r="C75" s="67"/>
      <c r="D75" s="68">
        <v>40.369999999999997</v>
      </c>
      <c r="E75" s="68">
        <v>40.36</v>
      </c>
      <c r="F75" s="68"/>
      <c r="G75" s="68"/>
      <c r="H75" s="68">
        <v>40.01</v>
      </c>
      <c r="I75" s="287"/>
      <c r="J75" s="291"/>
      <c r="K75" s="288"/>
      <c r="L75" s="1"/>
    </row>
    <row r="76" spans="2:12">
      <c r="B76" s="1">
        <v>56</v>
      </c>
      <c r="C76" s="67"/>
      <c r="D76" s="68">
        <v>39.96</v>
      </c>
      <c r="E76" s="68">
        <v>40.14</v>
      </c>
      <c r="F76" s="68"/>
      <c r="G76" s="68"/>
      <c r="H76" s="68">
        <v>40.42</v>
      </c>
      <c r="I76" s="287"/>
      <c r="J76" s="291"/>
      <c r="K76" s="288"/>
      <c r="L76" s="1"/>
    </row>
    <row r="77" spans="2:12">
      <c r="B77" s="1">
        <v>57</v>
      </c>
      <c r="C77" s="140"/>
      <c r="D77" s="68">
        <v>39.97</v>
      </c>
      <c r="E77" s="68">
        <v>40.25</v>
      </c>
      <c r="F77" s="68"/>
      <c r="G77" s="68"/>
      <c r="H77" s="68"/>
      <c r="I77" s="287"/>
      <c r="J77" s="291"/>
      <c r="K77" s="288"/>
      <c r="L77" s="1"/>
    </row>
    <row r="78" spans="2:12">
      <c r="B78" s="1">
        <v>58</v>
      </c>
      <c r="C78" s="293"/>
      <c r="D78" s="287">
        <v>40.229999999999997</v>
      </c>
      <c r="E78" s="287">
        <v>40.450000000000003</v>
      </c>
      <c r="F78" s="287"/>
      <c r="G78" s="287"/>
      <c r="H78" s="287"/>
      <c r="I78" s="287"/>
      <c r="J78" s="291"/>
      <c r="K78" s="288"/>
      <c r="L78" s="1"/>
    </row>
    <row r="79" spans="2:12">
      <c r="B79" s="1">
        <v>59</v>
      </c>
      <c r="C79" s="293"/>
      <c r="D79" s="287">
        <v>40.36</v>
      </c>
      <c r="E79" s="287">
        <v>40.32</v>
      </c>
      <c r="F79" s="287"/>
      <c r="G79" s="287"/>
      <c r="H79" s="287"/>
      <c r="I79" s="287"/>
      <c r="J79" s="291"/>
      <c r="K79" s="287"/>
    </row>
    <row r="80" spans="2:12">
      <c r="B80" s="1">
        <v>60</v>
      </c>
      <c r="C80" s="293"/>
      <c r="D80" s="287">
        <v>40.020000000000003</v>
      </c>
      <c r="E80" s="287">
        <v>40.090000000000003</v>
      </c>
      <c r="F80" s="287"/>
      <c r="G80" s="287"/>
      <c r="H80" s="287"/>
      <c r="I80" s="287"/>
      <c r="J80" s="291"/>
      <c r="K80" s="287"/>
    </row>
    <row r="81" spans="2:11">
      <c r="B81" s="1">
        <v>61</v>
      </c>
      <c r="C81" s="293"/>
      <c r="D81" s="287">
        <v>40.090000000000003</v>
      </c>
      <c r="E81" s="287">
        <v>40.119999999999997</v>
      </c>
      <c r="F81" s="287"/>
      <c r="G81" s="287"/>
      <c r="H81" s="287"/>
      <c r="I81" s="287"/>
      <c r="J81" s="291"/>
      <c r="K81" s="287"/>
    </row>
    <row r="82" spans="2:11">
      <c r="B82" s="1">
        <v>62</v>
      </c>
      <c r="C82" s="293"/>
      <c r="D82" s="287">
        <v>40.299999999999997</v>
      </c>
      <c r="E82" s="287">
        <v>40.31</v>
      </c>
      <c r="F82" s="287"/>
      <c r="G82" s="287"/>
      <c r="H82" s="287"/>
      <c r="I82" s="287"/>
      <c r="J82" s="291"/>
      <c r="K82" s="287"/>
    </row>
    <row r="83" spans="2:11" ht="15.75" thickBot="1">
      <c r="B83" s="1">
        <v>63</v>
      </c>
      <c r="C83" s="294"/>
      <c r="D83" s="295"/>
      <c r="E83" s="295">
        <v>40.11</v>
      </c>
      <c r="F83" s="295"/>
      <c r="G83" s="295"/>
      <c r="H83" s="295"/>
      <c r="I83" s="295"/>
      <c r="J83" s="296"/>
      <c r="K83" s="287"/>
    </row>
    <row r="84" spans="2:11">
      <c r="B84" s="1">
        <v>64</v>
      </c>
      <c r="E84" s="2">
        <v>40.33</v>
      </c>
    </row>
    <row r="85" spans="2:11">
      <c r="B85" s="1">
        <v>65</v>
      </c>
      <c r="E85" s="2">
        <v>40.74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2:P84"/>
  <sheetViews>
    <sheetView topLeftCell="A7" workbookViewId="0">
      <selection activeCell="H8" sqref="H8:H15"/>
    </sheetView>
  </sheetViews>
  <sheetFormatPr defaultColWidth="8.85546875" defaultRowHeight="15"/>
  <cols>
    <col min="1" max="1" width="8.7109375" style="1" customWidth="1"/>
    <col min="2" max="2" width="19.285156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128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>
      <c r="A8" s="239">
        <v>1</v>
      </c>
      <c r="B8" s="301" t="s">
        <v>249</v>
      </c>
      <c r="C8" s="244" t="s">
        <v>227</v>
      </c>
      <c r="D8" s="220">
        <f>COUNTA(C21:C85)</f>
        <v>28</v>
      </c>
      <c r="E8" s="256">
        <f>COUNTA(C21:C85)</f>
        <v>28</v>
      </c>
      <c r="F8" s="263">
        <f>MIN(C21:C84)</f>
        <v>39.979999999999997</v>
      </c>
      <c r="G8" s="221">
        <f>AVERAGE(C21:C87)</f>
        <v>40.391428571428563</v>
      </c>
      <c r="H8" s="222"/>
      <c r="I8" s="264">
        <f>G8-F8</f>
        <v>0.4114285714285657</v>
      </c>
      <c r="J8" s="272">
        <v>1.3148148148148147E-2</v>
      </c>
      <c r="K8" s="280">
        <f>J8</f>
        <v>1.3148148148148147E-2</v>
      </c>
      <c r="L8" s="281">
        <f>K8</f>
        <v>1.3148148148148147E-2</v>
      </c>
      <c r="M8" s="305" t="s">
        <v>145</v>
      </c>
      <c r="N8" s="223"/>
      <c r="O8" s="219"/>
      <c r="P8" s="50"/>
    </row>
    <row r="9" spans="1:16" s="3" customFormat="1" ht="30" customHeight="1" thickBot="1">
      <c r="A9" s="240">
        <v>2</v>
      </c>
      <c r="B9" s="302" t="s">
        <v>59</v>
      </c>
      <c r="C9" s="245" t="s">
        <v>226</v>
      </c>
      <c r="D9" s="51">
        <f>COUNTA(D21:D85)+D8+1</f>
        <v>86</v>
      </c>
      <c r="E9" s="257">
        <f>COUNTA(D21:D85)+1</f>
        <v>58</v>
      </c>
      <c r="F9" s="317">
        <f>MIN(D21:D84)</f>
        <v>40.200000000000003</v>
      </c>
      <c r="G9" s="79">
        <f>AVERAGE(D21:D86)</f>
        <v>40.422982456140346</v>
      </c>
      <c r="H9" s="49"/>
      <c r="I9" s="266">
        <f>G9-F9</f>
        <v>0.22298245614034329</v>
      </c>
      <c r="J9" s="273">
        <v>4.1412037037037039E-2</v>
      </c>
      <c r="K9" s="282">
        <f>J9-J8</f>
        <v>2.8263888888888894E-2</v>
      </c>
      <c r="L9" s="283">
        <f>K9</f>
        <v>2.8263888888888894E-2</v>
      </c>
      <c r="M9" s="306" t="s">
        <v>157</v>
      </c>
      <c r="N9" s="224"/>
      <c r="O9" s="131"/>
      <c r="P9" s="50"/>
    </row>
    <row r="10" spans="1:16" s="3" customFormat="1" ht="30" customHeight="1" thickBot="1">
      <c r="A10" s="240">
        <v>3</v>
      </c>
      <c r="B10" s="302" t="s">
        <v>249</v>
      </c>
      <c r="C10" s="245" t="s">
        <v>223</v>
      </c>
      <c r="D10" s="51">
        <f>COUNTA(E21:E85)+D9+1</f>
        <v>149</v>
      </c>
      <c r="E10" s="257">
        <f>COUNTA(E21:E85)+1</f>
        <v>63</v>
      </c>
      <c r="F10" s="141">
        <f>MIN(E21:E86)</f>
        <v>39.950000000000003</v>
      </c>
      <c r="G10" s="133">
        <f>AVERAGE(E21:E87)</f>
        <v>40.334032258064518</v>
      </c>
      <c r="H10" s="49"/>
      <c r="I10" s="266">
        <f t="shared" ref="I10:I15" si="0">G10-F10</f>
        <v>0.38403225806451502</v>
      </c>
      <c r="J10" s="273">
        <v>7.1932870370370369E-2</v>
      </c>
      <c r="K10" s="282">
        <f>J10-J9</f>
        <v>3.052083333333333E-2</v>
      </c>
      <c r="L10" s="283">
        <f>K10+L8</f>
        <v>4.3668981481481475E-2</v>
      </c>
      <c r="M10" s="306" t="s">
        <v>173</v>
      </c>
      <c r="N10" s="225"/>
      <c r="O10" s="147"/>
      <c r="P10" s="50"/>
    </row>
    <row r="11" spans="1:16" s="3" customFormat="1" ht="30" customHeight="1" thickBot="1">
      <c r="A11" s="240">
        <v>4</v>
      </c>
      <c r="B11" s="302" t="s">
        <v>59</v>
      </c>
      <c r="C11" s="245" t="s">
        <v>235</v>
      </c>
      <c r="D11" s="51">
        <f>COUNTA(F21:F85)+D10+1</f>
        <v>170</v>
      </c>
      <c r="E11" s="257">
        <f>COUNTA(F21:F85)+1</f>
        <v>21</v>
      </c>
      <c r="F11" s="323">
        <f>MIN(F21:F86)</f>
        <v>40.22</v>
      </c>
      <c r="G11" s="78">
        <f>AVERAGE(F21:F86)</f>
        <v>40.475499999999997</v>
      </c>
      <c r="H11" s="49"/>
      <c r="I11" s="266">
        <f t="shared" si="0"/>
        <v>0.25549999999999784</v>
      </c>
      <c r="J11" s="273">
        <v>8.2881944444444453E-2</v>
      </c>
      <c r="K11" s="282">
        <f>J11-J10</f>
        <v>1.0949074074074083E-2</v>
      </c>
      <c r="L11" s="283">
        <f>K11+L9</f>
        <v>3.9212962962962977E-2</v>
      </c>
      <c r="M11" s="306" t="s">
        <v>180</v>
      </c>
      <c r="N11" s="224"/>
      <c r="O11" s="131"/>
      <c r="P11" s="50"/>
    </row>
    <row r="12" spans="1:16" s="3" customFormat="1" ht="30" customHeight="1" thickBot="1">
      <c r="A12" s="240">
        <v>5</v>
      </c>
      <c r="B12" s="318" t="s">
        <v>59</v>
      </c>
      <c r="C12" s="246" t="s">
        <v>224</v>
      </c>
      <c r="D12" s="51">
        <f>COUNTA(G21:G85)+D11+1</f>
        <v>235</v>
      </c>
      <c r="E12" s="257">
        <f>COUNTA(G21:G85)+1</f>
        <v>65</v>
      </c>
      <c r="F12" s="138">
        <f>MIN(G21:G86)</f>
        <v>39.69</v>
      </c>
      <c r="G12" s="133">
        <f>AVERAGE(G21:G886)</f>
        <v>40.019062500000004</v>
      </c>
      <c r="H12" s="49"/>
      <c r="I12" s="266">
        <f t="shared" si="0"/>
        <v>0.32906250000000625</v>
      </c>
      <c r="J12" s="273">
        <v>0.11412037037037037</v>
      </c>
      <c r="K12" s="282">
        <f>J12-J11</f>
        <v>3.1238425925925919E-2</v>
      </c>
      <c r="L12" s="283">
        <f>K12+L11</f>
        <v>7.0451388888888897E-2</v>
      </c>
      <c r="M12" s="306" t="s">
        <v>196</v>
      </c>
      <c r="N12" s="224"/>
      <c r="O12" s="132"/>
    </row>
    <row r="13" spans="1:16" s="3" customFormat="1" ht="30" customHeight="1">
      <c r="A13" s="240">
        <v>6</v>
      </c>
      <c r="B13" s="318" t="s">
        <v>249</v>
      </c>
      <c r="C13" s="246" t="s">
        <v>234</v>
      </c>
      <c r="D13" s="51">
        <f>COUNTA(H21:H85)+D12+1</f>
        <v>268</v>
      </c>
      <c r="E13" s="257">
        <f>COUNTA(H21:H85)+1</f>
        <v>33</v>
      </c>
      <c r="F13" s="316">
        <f>MIN(H21:H86)</f>
        <v>40.14</v>
      </c>
      <c r="G13" s="78">
        <f>AVERAGE(H21:H86)</f>
        <v>40.479062499999998</v>
      </c>
      <c r="H13" s="49"/>
      <c r="I13" s="266">
        <f>G13-F13</f>
        <v>0.33906249999999716</v>
      </c>
      <c r="J13" s="273">
        <v>0.13070601851851851</v>
      </c>
      <c r="K13" s="282">
        <f t="shared" ref="K13:K15" si="1">J13-J12</f>
        <v>1.6585648148148141E-2</v>
      </c>
      <c r="L13" s="283">
        <f>K13+L10</f>
        <v>6.0254629629629616E-2</v>
      </c>
      <c r="M13" s="306" t="s">
        <v>206</v>
      </c>
      <c r="N13" s="224"/>
      <c r="O13" s="132"/>
    </row>
    <row r="14" spans="1:16" s="3" customFormat="1" ht="30" customHeight="1">
      <c r="A14" s="240">
        <v>7</v>
      </c>
      <c r="B14" s="318" t="s">
        <v>59</v>
      </c>
      <c r="C14" s="246" t="s">
        <v>240</v>
      </c>
      <c r="D14" s="51">
        <f>COUNTA(I21:I85)+D13+1</f>
        <v>295</v>
      </c>
      <c r="E14" s="257">
        <f>COUNTA(I21:I85)+1</f>
        <v>27</v>
      </c>
      <c r="F14" s="267">
        <f>MIN(I21:I86)</f>
        <v>39.9</v>
      </c>
      <c r="G14" s="78">
        <f>AVERAGE(I21:I86)</f>
        <v>40.193076923076923</v>
      </c>
      <c r="H14" s="49"/>
      <c r="I14" s="266">
        <f t="shared" si="0"/>
        <v>0.29307692307692434</v>
      </c>
      <c r="J14" s="273">
        <v>0.14438657407407407</v>
      </c>
      <c r="K14" s="282">
        <f t="shared" si="1"/>
        <v>1.3680555555555557E-2</v>
      </c>
      <c r="L14" s="284">
        <f t="shared" ref="L12:L15" si="2">K14+L12</f>
        <v>8.4131944444444454E-2</v>
      </c>
      <c r="M14" s="306" t="s">
        <v>211</v>
      </c>
      <c r="N14" s="224"/>
      <c r="O14" s="132"/>
    </row>
    <row r="15" spans="1:16" s="3" customFormat="1" ht="30" customHeight="1" thickBot="1">
      <c r="A15" s="241" t="s">
        <v>37</v>
      </c>
      <c r="B15" s="304" t="s">
        <v>249</v>
      </c>
      <c r="C15" s="247" t="s">
        <v>225</v>
      </c>
      <c r="D15" s="308">
        <f>COUNTA(J21:J85)+D14+1</f>
        <v>342</v>
      </c>
      <c r="E15" s="258">
        <f>COUNTA(J21:J85)+1</f>
        <v>47</v>
      </c>
      <c r="F15" s="268">
        <f>MIN(J21:J86)</f>
        <v>39.96</v>
      </c>
      <c r="G15" s="226">
        <f>AVERAGE(J21:J86)</f>
        <v>40.392391304347818</v>
      </c>
      <c r="H15" s="227"/>
      <c r="I15" s="269">
        <f t="shared" si="0"/>
        <v>0.43239130434781714</v>
      </c>
      <c r="J15" s="274">
        <v>0.16710648148148147</v>
      </c>
      <c r="K15" s="285">
        <f t="shared" si="1"/>
        <v>2.2719907407407397E-2</v>
      </c>
      <c r="L15" s="286">
        <f t="shared" si="2"/>
        <v>8.2974537037037013E-2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AVERAGE(F8,F10,F13,F15)</f>
        <v>40.0075</v>
      </c>
      <c r="G16" s="86">
        <f>AVERAGE(G8,G10,G13,G15)</f>
        <v>40.399228658460224</v>
      </c>
      <c r="H16" s="145" t="s">
        <v>248</v>
      </c>
      <c r="I16" s="87">
        <f>AVERAGE(I8,I10,I13,I15)</f>
        <v>0.39172865846022376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AVERAGE(F9,F11,F12,F14)</f>
        <v>40.002499999999998</v>
      </c>
      <c r="G17" s="57">
        <f>AVERAGE(G9,G11,G12,G14)</f>
        <v>40.277655469804316</v>
      </c>
      <c r="H17" s="146" t="s">
        <v>241</v>
      </c>
      <c r="I17" s="58">
        <f>AVERAGE(I9,I11,I12,I14)</f>
        <v>0.27515546980431793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40.004999999999995</v>
      </c>
      <c r="G18" s="61">
        <f>AVERAGE(C21:H77)</f>
        <v>40.320478087649384</v>
      </c>
      <c r="H18" s="62"/>
      <c r="I18" s="63">
        <f>AVERAGE(I8:I15)</f>
        <v>0.33344206413227084</v>
      </c>
      <c r="J18" s="55"/>
      <c r="K18" s="55"/>
      <c r="L18" s="55"/>
      <c r="M18" s="59"/>
      <c r="N18" s="59"/>
    </row>
    <row r="20" spans="1:14" ht="15.75" thickBot="1">
      <c r="C20" s="18" t="str">
        <f>B8</f>
        <v>Лысенкский Денис</v>
      </c>
      <c r="D20" s="18" t="str">
        <f>B9</f>
        <v>Гаврилюк Олег</v>
      </c>
      <c r="E20" s="18" t="str">
        <f>B10</f>
        <v>Лысенкский Денис</v>
      </c>
      <c r="F20" s="18" t="str">
        <f>B11</f>
        <v>Гаврилюк Олег</v>
      </c>
      <c r="G20" s="18" t="str">
        <f>B12</f>
        <v>Гаврилюк Олег</v>
      </c>
      <c r="H20" s="18" t="str">
        <f>B13</f>
        <v>Лысенкский Денис</v>
      </c>
      <c r="I20" s="18" t="str">
        <f>B14</f>
        <v>Гаврилюк Олег</v>
      </c>
      <c r="J20" s="18" t="str">
        <f>B15</f>
        <v>Лысенкский Денис</v>
      </c>
    </row>
    <row r="21" spans="1:14">
      <c r="B21" s="1">
        <v>1</v>
      </c>
      <c r="C21" s="65">
        <v>43.06</v>
      </c>
      <c r="D21" s="66">
        <v>40.840000000000003</v>
      </c>
      <c r="E21" s="66">
        <v>40.75</v>
      </c>
      <c r="F21" s="66">
        <v>40.6</v>
      </c>
      <c r="G21" s="66">
        <v>40.54</v>
      </c>
      <c r="H21" s="66">
        <v>41.47</v>
      </c>
      <c r="I21" s="289">
        <v>40.5</v>
      </c>
      <c r="J21" s="290">
        <v>40.450000000000003</v>
      </c>
      <c r="K21" s="287"/>
      <c r="M21" s="2"/>
      <c r="N21" s="2"/>
    </row>
    <row r="22" spans="1:14">
      <c r="B22" s="1">
        <v>2</v>
      </c>
      <c r="C22" s="67">
        <v>41.65</v>
      </c>
      <c r="D22" s="68">
        <v>40.549999999999997</v>
      </c>
      <c r="E22" s="68">
        <v>41.87</v>
      </c>
      <c r="F22" s="68">
        <v>40.659999999999997</v>
      </c>
      <c r="G22" s="68">
        <v>39.94</v>
      </c>
      <c r="H22" s="68">
        <v>40.94</v>
      </c>
      <c r="I22" s="287">
        <v>40.340000000000003</v>
      </c>
      <c r="J22" s="291">
        <v>40.5</v>
      </c>
      <c r="K22" s="287"/>
      <c r="M22" s="3"/>
      <c r="N22" s="3"/>
    </row>
    <row r="23" spans="1:14">
      <c r="B23" s="1">
        <v>3</v>
      </c>
      <c r="C23" s="67">
        <v>40.65</v>
      </c>
      <c r="D23" s="68">
        <v>40.49</v>
      </c>
      <c r="E23" s="68">
        <v>40.74</v>
      </c>
      <c r="F23" s="68">
        <v>40.369999999999997</v>
      </c>
      <c r="G23" s="68">
        <v>40.82</v>
      </c>
      <c r="H23" s="68">
        <v>40.64</v>
      </c>
      <c r="I23" s="287">
        <v>40.270000000000003</v>
      </c>
      <c r="J23" s="291">
        <v>40.130000000000003</v>
      </c>
      <c r="K23" s="287"/>
      <c r="M23" s="3"/>
      <c r="N23" s="3"/>
    </row>
    <row r="24" spans="1:14">
      <c r="B24" s="1">
        <v>4</v>
      </c>
      <c r="C24" s="67">
        <v>40.450000000000003</v>
      </c>
      <c r="D24" s="68">
        <v>40.32</v>
      </c>
      <c r="E24" s="68">
        <v>43</v>
      </c>
      <c r="F24" s="68">
        <v>40.520000000000003</v>
      </c>
      <c r="G24" s="68">
        <v>41.24</v>
      </c>
      <c r="H24" s="68">
        <v>40.630000000000003</v>
      </c>
      <c r="I24" s="287">
        <v>40.200000000000003</v>
      </c>
      <c r="J24" s="291">
        <v>40.08</v>
      </c>
      <c r="K24" s="287"/>
      <c r="M24" s="3"/>
      <c r="N24" s="3"/>
    </row>
    <row r="25" spans="1:14">
      <c r="B25" s="1">
        <v>5</v>
      </c>
      <c r="C25" s="67">
        <v>40.32</v>
      </c>
      <c r="D25" s="68">
        <v>40.659999999999997</v>
      </c>
      <c r="E25" s="68">
        <v>41.68</v>
      </c>
      <c r="F25" s="68">
        <v>40.4</v>
      </c>
      <c r="G25" s="68">
        <v>40.15</v>
      </c>
      <c r="H25" s="68">
        <v>40.31</v>
      </c>
      <c r="I25" s="287">
        <v>40.22</v>
      </c>
      <c r="J25" s="291">
        <v>40.11</v>
      </c>
      <c r="K25" s="287"/>
    </row>
    <row r="26" spans="1:14">
      <c r="B26" s="1">
        <v>6</v>
      </c>
      <c r="C26" s="67">
        <v>40.25</v>
      </c>
      <c r="D26" s="68">
        <v>40.32</v>
      </c>
      <c r="E26" s="68">
        <v>40.94</v>
      </c>
      <c r="F26" s="68">
        <v>40.619999999999997</v>
      </c>
      <c r="G26" s="68">
        <v>40.19</v>
      </c>
      <c r="H26" s="68">
        <v>40.5</v>
      </c>
      <c r="I26" s="287">
        <v>40.21</v>
      </c>
      <c r="J26" s="291">
        <v>40.06</v>
      </c>
      <c r="K26" s="287"/>
    </row>
    <row r="27" spans="1:14">
      <c r="B27" s="1">
        <v>7</v>
      </c>
      <c r="C27" s="67">
        <v>40.14</v>
      </c>
      <c r="D27" s="68">
        <v>40.43</v>
      </c>
      <c r="E27" s="68">
        <v>40.93</v>
      </c>
      <c r="F27" s="68">
        <v>40.450000000000003</v>
      </c>
      <c r="G27" s="68">
        <v>40.5</v>
      </c>
      <c r="H27" s="68">
        <v>40.479999999999997</v>
      </c>
      <c r="I27" s="287">
        <v>40.24</v>
      </c>
      <c r="J27" s="291">
        <v>40.76</v>
      </c>
      <c r="K27" s="287"/>
    </row>
    <row r="28" spans="1:14">
      <c r="B28" s="1">
        <v>8</v>
      </c>
      <c r="C28" s="67">
        <v>40.130000000000003</v>
      </c>
      <c r="D28" s="68">
        <v>40.42</v>
      </c>
      <c r="E28" s="68">
        <v>40.229999999999997</v>
      </c>
      <c r="F28" s="68">
        <v>40.520000000000003</v>
      </c>
      <c r="G28" s="68">
        <v>39.869999999999997</v>
      </c>
      <c r="H28" s="68">
        <v>40.35</v>
      </c>
      <c r="I28" s="287">
        <v>40.200000000000003</v>
      </c>
      <c r="J28" s="291">
        <v>42.97</v>
      </c>
      <c r="K28" s="287"/>
    </row>
    <row r="29" spans="1:14">
      <c r="B29" s="1">
        <v>9</v>
      </c>
      <c r="C29" s="84">
        <v>40.06</v>
      </c>
      <c r="D29" s="68">
        <v>40.409999999999997</v>
      </c>
      <c r="E29" s="68">
        <v>40.26</v>
      </c>
      <c r="F29" s="68">
        <v>40.42</v>
      </c>
      <c r="G29" s="68">
        <v>40.01</v>
      </c>
      <c r="H29" s="68">
        <v>40.44</v>
      </c>
      <c r="I29" s="287">
        <v>40.24</v>
      </c>
      <c r="J29" s="291">
        <v>40.43</v>
      </c>
      <c r="K29" s="287"/>
    </row>
    <row r="30" spans="1:14">
      <c r="B30" s="1">
        <v>10</v>
      </c>
      <c r="C30" s="67">
        <v>40.22</v>
      </c>
      <c r="D30" s="68">
        <v>40.380000000000003</v>
      </c>
      <c r="E30" s="68">
        <v>40.54</v>
      </c>
      <c r="F30" s="68">
        <v>40.68</v>
      </c>
      <c r="G30" s="68">
        <v>40.119999999999997</v>
      </c>
      <c r="H30" s="68">
        <v>40.29</v>
      </c>
      <c r="I30" s="287">
        <v>40.35</v>
      </c>
      <c r="J30" s="291">
        <v>40.21</v>
      </c>
      <c r="K30" s="287"/>
    </row>
    <row r="31" spans="1:14">
      <c r="B31" s="1">
        <v>11</v>
      </c>
      <c r="C31" s="67">
        <v>40.18</v>
      </c>
      <c r="D31" s="68">
        <v>40.340000000000003</v>
      </c>
      <c r="E31" s="68">
        <v>40.090000000000003</v>
      </c>
      <c r="F31" s="68">
        <v>40.450000000000003</v>
      </c>
      <c r="G31" s="68">
        <v>39.909999999999997</v>
      </c>
      <c r="H31" s="68">
        <v>40.36</v>
      </c>
      <c r="I31" s="287">
        <v>40.24</v>
      </c>
      <c r="J31" s="291">
        <v>40.03</v>
      </c>
      <c r="K31" s="287"/>
    </row>
    <row r="32" spans="1:14">
      <c r="B32" s="1">
        <v>12</v>
      </c>
      <c r="C32" s="67">
        <v>40.08</v>
      </c>
      <c r="D32" s="68">
        <v>40.57</v>
      </c>
      <c r="E32" s="68">
        <v>40.28</v>
      </c>
      <c r="F32" s="68">
        <v>40.53</v>
      </c>
      <c r="G32" s="68">
        <v>39.69</v>
      </c>
      <c r="H32" s="68">
        <v>40.14</v>
      </c>
      <c r="I32" s="287">
        <v>40.14</v>
      </c>
      <c r="J32" s="291">
        <v>39.979999999999997</v>
      </c>
      <c r="K32" s="287"/>
    </row>
    <row r="33" spans="2:12">
      <c r="B33" s="1">
        <v>13</v>
      </c>
      <c r="C33" s="67">
        <v>40.17</v>
      </c>
      <c r="D33" s="68">
        <v>40.409999999999997</v>
      </c>
      <c r="E33" s="68">
        <v>40.08</v>
      </c>
      <c r="F33" s="68">
        <v>40.450000000000003</v>
      </c>
      <c r="G33" s="68">
        <v>40.04</v>
      </c>
      <c r="H33" s="68">
        <v>40.21</v>
      </c>
      <c r="I33" s="287">
        <v>40.06</v>
      </c>
      <c r="J33" s="291">
        <v>40.1</v>
      </c>
      <c r="K33" s="288"/>
      <c r="L33" s="1"/>
    </row>
    <row r="34" spans="2:12">
      <c r="B34" s="1">
        <v>14</v>
      </c>
      <c r="C34" s="71">
        <v>39.979999999999997</v>
      </c>
      <c r="D34" s="68">
        <v>40.33</v>
      </c>
      <c r="E34" s="68">
        <v>40.04</v>
      </c>
      <c r="F34" s="68">
        <v>40.42</v>
      </c>
      <c r="G34" s="68">
        <v>39.92</v>
      </c>
      <c r="H34" s="68">
        <v>40.19</v>
      </c>
      <c r="I34" s="287">
        <v>40.119999999999997</v>
      </c>
      <c r="J34" s="291">
        <v>39.979999999999997</v>
      </c>
      <c r="K34" s="288"/>
      <c r="L34" s="1"/>
    </row>
    <row r="35" spans="2:12">
      <c r="B35" s="1">
        <v>15</v>
      </c>
      <c r="C35" s="67">
        <v>40.04</v>
      </c>
      <c r="D35" s="68">
        <v>40.42</v>
      </c>
      <c r="E35" s="68">
        <v>40.130000000000003</v>
      </c>
      <c r="F35" s="68">
        <v>40.22</v>
      </c>
      <c r="G35" s="68">
        <v>39.89</v>
      </c>
      <c r="H35" s="68">
        <v>40.21</v>
      </c>
      <c r="I35" s="287">
        <v>40.07</v>
      </c>
      <c r="J35" s="291">
        <v>40.1</v>
      </c>
      <c r="K35" s="288"/>
      <c r="L35" s="1"/>
    </row>
    <row r="36" spans="2:12">
      <c r="B36" s="1">
        <v>16</v>
      </c>
      <c r="C36" s="67">
        <v>40.01</v>
      </c>
      <c r="D36" s="92">
        <v>40.299999999999997</v>
      </c>
      <c r="E36" s="68">
        <v>40.15</v>
      </c>
      <c r="F36" s="68">
        <v>40.44</v>
      </c>
      <c r="G36" s="68">
        <v>39.94</v>
      </c>
      <c r="H36" s="68">
        <v>40.35</v>
      </c>
      <c r="I36" s="287">
        <v>40.380000000000003</v>
      </c>
      <c r="J36" s="291">
        <v>40.18</v>
      </c>
      <c r="K36" s="288"/>
      <c r="L36" s="1"/>
    </row>
    <row r="37" spans="2:12">
      <c r="B37" s="1">
        <v>17</v>
      </c>
      <c r="C37" s="67">
        <v>39.979999999999997</v>
      </c>
      <c r="D37" s="68">
        <v>40.53</v>
      </c>
      <c r="E37" s="68">
        <v>40.04</v>
      </c>
      <c r="F37" s="68">
        <v>40.26</v>
      </c>
      <c r="G37" s="68">
        <v>40</v>
      </c>
      <c r="H37" s="68">
        <v>40.44</v>
      </c>
      <c r="I37" s="287">
        <v>40.04</v>
      </c>
      <c r="J37" s="291">
        <v>40.1</v>
      </c>
      <c r="K37" s="288"/>
      <c r="L37" s="1"/>
    </row>
    <row r="38" spans="2:12">
      <c r="B38" s="1">
        <v>18</v>
      </c>
      <c r="C38" s="67">
        <v>40.07</v>
      </c>
      <c r="D38" s="68">
        <v>40.31</v>
      </c>
      <c r="E38" s="68">
        <v>40.25</v>
      </c>
      <c r="F38" s="68">
        <v>40.340000000000003</v>
      </c>
      <c r="G38" s="68">
        <v>39.979999999999997</v>
      </c>
      <c r="H38" s="68">
        <v>40.39</v>
      </c>
      <c r="I38" s="287">
        <v>40.130000000000003</v>
      </c>
      <c r="J38" s="291">
        <v>40.14</v>
      </c>
      <c r="K38" s="288"/>
      <c r="L38" s="1"/>
    </row>
    <row r="39" spans="2:12">
      <c r="B39" s="1">
        <v>19</v>
      </c>
      <c r="C39" s="67">
        <v>40.049999999999997</v>
      </c>
      <c r="D39" s="68">
        <v>40.33</v>
      </c>
      <c r="E39" s="68">
        <v>40.24</v>
      </c>
      <c r="F39" s="68">
        <v>40.44</v>
      </c>
      <c r="G39" s="68">
        <v>39.729999999999997</v>
      </c>
      <c r="H39" s="68">
        <v>40.54</v>
      </c>
      <c r="I39" s="287">
        <v>40.04</v>
      </c>
      <c r="J39" s="291">
        <v>40.299999999999997</v>
      </c>
      <c r="K39" s="288"/>
      <c r="L39" s="1"/>
    </row>
    <row r="40" spans="2:12">
      <c r="B40" s="1">
        <v>20</v>
      </c>
      <c r="C40" s="67">
        <v>40.1</v>
      </c>
      <c r="D40" s="68">
        <v>40.42</v>
      </c>
      <c r="E40" s="68">
        <v>40.21</v>
      </c>
      <c r="F40" s="68">
        <v>40.72</v>
      </c>
      <c r="G40" s="68">
        <v>39.869999999999997</v>
      </c>
      <c r="H40" s="68">
        <v>40.369999999999997</v>
      </c>
      <c r="I40" s="287">
        <v>40.159999999999997</v>
      </c>
      <c r="J40" s="291">
        <v>40.11</v>
      </c>
      <c r="K40" s="288"/>
      <c r="L40" s="1"/>
    </row>
    <row r="41" spans="2:12">
      <c r="B41" s="1">
        <v>21</v>
      </c>
      <c r="C41" s="67">
        <v>40.270000000000003</v>
      </c>
      <c r="D41" s="68">
        <v>40.5</v>
      </c>
      <c r="E41" s="68">
        <v>40.15</v>
      </c>
      <c r="F41" s="68"/>
      <c r="G41" s="68">
        <v>39.93</v>
      </c>
      <c r="H41" s="68">
        <v>40.369999999999997</v>
      </c>
      <c r="I41" s="287">
        <v>40.020000000000003</v>
      </c>
      <c r="J41" s="291">
        <v>40.18</v>
      </c>
      <c r="K41" s="288"/>
      <c r="L41" s="1"/>
    </row>
    <row r="42" spans="2:12">
      <c r="B42" s="1">
        <v>22</v>
      </c>
      <c r="C42" s="67">
        <v>40.39</v>
      </c>
      <c r="D42" s="68">
        <v>40.33</v>
      </c>
      <c r="E42" s="68">
        <v>40.14</v>
      </c>
      <c r="F42" s="68"/>
      <c r="G42" s="68">
        <v>39.82</v>
      </c>
      <c r="H42" s="68">
        <v>40.69</v>
      </c>
      <c r="I42" s="287">
        <v>39.9</v>
      </c>
      <c r="J42" s="291">
        <v>40</v>
      </c>
      <c r="K42" s="288"/>
      <c r="L42" s="1"/>
    </row>
    <row r="43" spans="2:12">
      <c r="B43" s="1">
        <v>23</v>
      </c>
      <c r="C43" s="67">
        <v>40.06</v>
      </c>
      <c r="D43" s="68">
        <v>40.35</v>
      </c>
      <c r="E43" s="68">
        <v>40.42</v>
      </c>
      <c r="F43" s="68"/>
      <c r="G43" s="68">
        <v>40.049999999999997</v>
      </c>
      <c r="H43" s="68">
        <v>40.32</v>
      </c>
      <c r="I43" s="287">
        <v>40.119999999999997</v>
      </c>
      <c r="J43" s="291">
        <v>40.03</v>
      </c>
      <c r="K43" s="288"/>
      <c r="L43" s="1"/>
    </row>
    <row r="44" spans="2:12">
      <c r="B44" s="1">
        <v>24</v>
      </c>
      <c r="C44" s="67">
        <v>40.15</v>
      </c>
      <c r="D44" s="68">
        <v>40.29</v>
      </c>
      <c r="E44" s="68">
        <v>40.19</v>
      </c>
      <c r="F44" s="68"/>
      <c r="G44" s="68">
        <v>39.979999999999997</v>
      </c>
      <c r="H44" s="68">
        <v>40.369999999999997</v>
      </c>
      <c r="I44" s="287">
        <v>40.43</v>
      </c>
      <c r="J44" s="291">
        <v>40.18</v>
      </c>
      <c r="K44" s="288"/>
      <c r="L44" s="1"/>
    </row>
    <row r="45" spans="2:12">
      <c r="B45" s="1">
        <v>25</v>
      </c>
      <c r="C45" s="67">
        <v>40.14</v>
      </c>
      <c r="D45" s="68">
        <v>40.369999999999997</v>
      </c>
      <c r="E45" s="68">
        <v>40.17</v>
      </c>
      <c r="F45" s="68"/>
      <c r="G45" s="68">
        <v>39.770000000000003</v>
      </c>
      <c r="H45" s="68">
        <v>40.51</v>
      </c>
      <c r="I45" s="287">
        <v>40.130000000000003</v>
      </c>
      <c r="J45" s="291">
        <v>40.29</v>
      </c>
      <c r="K45" s="288"/>
      <c r="L45" s="1"/>
    </row>
    <row r="46" spans="2:12">
      <c r="B46" s="1">
        <v>26</v>
      </c>
      <c r="C46" s="67">
        <v>40.71</v>
      </c>
      <c r="D46" s="68">
        <v>40.200000000000003</v>
      </c>
      <c r="E46" s="68">
        <v>40.299999999999997</v>
      </c>
      <c r="F46" s="68"/>
      <c r="G46" s="68">
        <v>40</v>
      </c>
      <c r="H46" s="68">
        <v>40.409999999999997</v>
      </c>
      <c r="I46" s="287">
        <v>40.270000000000003</v>
      </c>
      <c r="J46" s="291">
        <v>39.96</v>
      </c>
      <c r="K46" s="288"/>
      <c r="L46" s="1"/>
    </row>
    <row r="47" spans="2:12">
      <c r="B47" s="1">
        <v>27</v>
      </c>
      <c r="C47" s="67">
        <v>41.28</v>
      </c>
      <c r="D47" s="68">
        <v>40.33</v>
      </c>
      <c r="E47" s="68">
        <v>40.130000000000003</v>
      </c>
      <c r="F47" s="68"/>
      <c r="G47" s="68">
        <v>40.01</v>
      </c>
      <c r="H47" s="68">
        <v>40.450000000000003</v>
      </c>
      <c r="I47" s="287"/>
      <c r="J47" s="291">
        <v>40.090000000000003</v>
      </c>
      <c r="K47" s="288"/>
      <c r="L47" s="1"/>
    </row>
    <row r="48" spans="2:12">
      <c r="B48" s="1">
        <v>28</v>
      </c>
      <c r="C48" s="67">
        <v>40.369999999999997</v>
      </c>
      <c r="D48" s="68">
        <v>40.31</v>
      </c>
      <c r="E48" s="68">
        <v>40.08</v>
      </c>
      <c r="F48" s="68"/>
      <c r="G48" s="68">
        <v>39.93</v>
      </c>
      <c r="H48" s="68">
        <v>40.36</v>
      </c>
      <c r="I48" s="287"/>
      <c r="J48" s="291">
        <v>40.25</v>
      </c>
      <c r="K48" s="288"/>
      <c r="L48" s="1"/>
    </row>
    <row r="49" spans="2:12">
      <c r="B49" s="1">
        <v>29</v>
      </c>
      <c r="C49" s="67"/>
      <c r="D49" s="68">
        <v>40.6</v>
      </c>
      <c r="E49" s="68">
        <v>40.14</v>
      </c>
      <c r="F49" s="68"/>
      <c r="G49" s="68">
        <v>40.590000000000003</v>
      </c>
      <c r="H49" s="68">
        <v>40.71</v>
      </c>
      <c r="I49" s="287"/>
      <c r="J49" s="291">
        <v>40.1</v>
      </c>
      <c r="K49" s="288"/>
      <c r="L49" s="1"/>
    </row>
    <row r="50" spans="2:12">
      <c r="B50" s="1">
        <v>30</v>
      </c>
      <c r="C50" s="67"/>
      <c r="D50" s="68">
        <v>40.369999999999997</v>
      </c>
      <c r="E50" s="68">
        <v>40.159999999999997</v>
      </c>
      <c r="F50" s="68"/>
      <c r="G50" s="68">
        <v>39.950000000000003</v>
      </c>
      <c r="H50" s="68">
        <v>40.53</v>
      </c>
      <c r="I50" s="287"/>
      <c r="J50" s="291">
        <v>40.04</v>
      </c>
      <c r="K50" s="288"/>
      <c r="L50" s="1"/>
    </row>
    <row r="51" spans="2:12">
      <c r="B51" s="1">
        <v>31</v>
      </c>
      <c r="C51" s="67"/>
      <c r="D51" s="68">
        <v>40.340000000000003</v>
      </c>
      <c r="E51" s="68">
        <v>40.26</v>
      </c>
      <c r="F51" s="68"/>
      <c r="G51" s="68">
        <v>40.08</v>
      </c>
      <c r="H51" s="68">
        <v>40.6</v>
      </c>
      <c r="I51" s="287"/>
      <c r="J51" s="291">
        <v>40.479999999999997</v>
      </c>
      <c r="K51" s="288"/>
      <c r="L51" s="1"/>
    </row>
    <row r="52" spans="2:12">
      <c r="B52" s="1">
        <v>32</v>
      </c>
      <c r="C52" s="67"/>
      <c r="D52" s="68">
        <v>40.44</v>
      </c>
      <c r="E52" s="68">
        <v>40.28</v>
      </c>
      <c r="F52" s="68"/>
      <c r="G52" s="68">
        <v>39.9</v>
      </c>
      <c r="H52" s="68">
        <v>40.76</v>
      </c>
      <c r="I52" s="287"/>
      <c r="J52" s="291">
        <v>40.17</v>
      </c>
      <c r="K52" s="288"/>
      <c r="L52" s="1"/>
    </row>
    <row r="53" spans="2:12">
      <c r="B53" s="1">
        <v>33</v>
      </c>
      <c r="C53" s="67"/>
      <c r="D53" s="68">
        <v>40.4</v>
      </c>
      <c r="E53" s="68">
        <v>40.24</v>
      </c>
      <c r="F53" s="68"/>
      <c r="G53" s="68">
        <v>39.869999999999997</v>
      </c>
      <c r="H53" s="68"/>
      <c r="I53" s="287"/>
      <c r="J53" s="291">
        <v>40.56</v>
      </c>
      <c r="K53" s="288"/>
      <c r="L53" s="1"/>
    </row>
    <row r="54" spans="2:12">
      <c r="B54" s="1">
        <v>34</v>
      </c>
      <c r="C54" s="67"/>
      <c r="D54" s="68">
        <v>40.54</v>
      </c>
      <c r="E54" s="68">
        <v>39.950000000000003</v>
      </c>
      <c r="F54" s="68"/>
      <c r="G54" s="68">
        <v>40</v>
      </c>
      <c r="H54" s="68"/>
      <c r="I54" s="287"/>
      <c r="J54" s="291">
        <v>40.31</v>
      </c>
      <c r="K54" s="288"/>
      <c r="L54" s="1"/>
    </row>
    <row r="55" spans="2:12">
      <c r="B55" s="1">
        <v>35</v>
      </c>
      <c r="C55" s="67"/>
      <c r="D55" s="68">
        <v>40.72</v>
      </c>
      <c r="E55" s="68">
        <v>40.51</v>
      </c>
      <c r="F55" s="68"/>
      <c r="G55" s="68">
        <v>39.979999999999997</v>
      </c>
      <c r="H55" s="68"/>
      <c r="I55" s="287"/>
      <c r="J55" s="291">
        <v>40.04</v>
      </c>
      <c r="K55" s="288"/>
      <c r="L55" s="1"/>
    </row>
    <row r="56" spans="2:12">
      <c r="B56" s="1">
        <v>36</v>
      </c>
      <c r="C56" s="67"/>
      <c r="D56" s="68">
        <v>40.46</v>
      </c>
      <c r="E56" s="68">
        <v>40.24</v>
      </c>
      <c r="F56" s="68"/>
      <c r="G56" s="68">
        <v>40.04</v>
      </c>
      <c r="H56" s="68"/>
      <c r="I56" s="287"/>
      <c r="J56" s="291">
        <v>40.11</v>
      </c>
      <c r="K56" s="288"/>
      <c r="L56" s="1"/>
    </row>
    <row r="57" spans="2:12">
      <c r="B57" s="1">
        <v>37</v>
      </c>
      <c r="C57" s="67"/>
      <c r="D57" s="68">
        <v>40.26</v>
      </c>
      <c r="E57" s="68">
        <v>40.1</v>
      </c>
      <c r="F57" s="68"/>
      <c r="G57" s="68">
        <v>40.08</v>
      </c>
      <c r="H57" s="68"/>
      <c r="I57" s="287"/>
      <c r="J57" s="291">
        <v>40.28</v>
      </c>
      <c r="K57" s="288"/>
      <c r="L57" s="1"/>
    </row>
    <row r="58" spans="2:12">
      <c r="B58" s="1">
        <v>38</v>
      </c>
      <c r="C58" s="67"/>
      <c r="D58" s="68">
        <v>40.49</v>
      </c>
      <c r="E58" s="68">
        <v>40.26</v>
      </c>
      <c r="F58" s="68"/>
      <c r="G58" s="68">
        <v>40.020000000000003</v>
      </c>
      <c r="H58" s="68"/>
      <c r="I58" s="287"/>
      <c r="J58" s="291">
        <v>40.049999999999997</v>
      </c>
      <c r="K58" s="288"/>
      <c r="L58" s="1"/>
    </row>
    <row r="59" spans="2:12">
      <c r="B59" s="1">
        <v>39</v>
      </c>
      <c r="C59" s="67"/>
      <c r="D59" s="68">
        <v>40.44</v>
      </c>
      <c r="E59" s="68">
        <v>40.200000000000003</v>
      </c>
      <c r="F59" s="68"/>
      <c r="G59" s="68">
        <v>39.99</v>
      </c>
      <c r="H59" s="68"/>
      <c r="I59" s="287"/>
      <c r="J59" s="291">
        <v>39.97</v>
      </c>
      <c r="K59" s="288"/>
      <c r="L59" s="1"/>
    </row>
    <row r="60" spans="2:12">
      <c r="B60" s="1">
        <v>40</v>
      </c>
      <c r="C60" s="67"/>
      <c r="D60" s="68">
        <v>40.32</v>
      </c>
      <c r="E60" s="68">
        <v>40.130000000000003</v>
      </c>
      <c r="F60" s="68"/>
      <c r="G60" s="68">
        <v>39.93</v>
      </c>
      <c r="H60" s="68"/>
      <c r="I60" s="287"/>
      <c r="J60" s="291">
        <v>40.21</v>
      </c>
      <c r="K60" s="288"/>
      <c r="L60" s="1"/>
    </row>
    <row r="61" spans="2:12">
      <c r="B61" s="1">
        <v>41</v>
      </c>
      <c r="C61" s="67"/>
      <c r="D61" s="68">
        <v>40.340000000000003</v>
      </c>
      <c r="E61" s="68">
        <v>40.08</v>
      </c>
      <c r="F61" s="68"/>
      <c r="G61" s="68">
        <v>39.94</v>
      </c>
      <c r="H61" s="68"/>
      <c r="I61" s="287"/>
      <c r="J61" s="291">
        <v>46.1</v>
      </c>
      <c r="K61" s="288"/>
      <c r="L61" s="1"/>
    </row>
    <row r="62" spans="2:12">
      <c r="B62" s="1">
        <v>42</v>
      </c>
      <c r="C62" s="67"/>
      <c r="D62" s="68">
        <v>40.28</v>
      </c>
      <c r="E62" s="68">
        <v>40.06</v>
      </c>
      <c r="F62" s="68"/>
      <c r="G62" s="68">
        <v>39.81</v>
      </c>
      <c r="H62" s="68"/>
      <c r="I62" s="287"/>
      <c r="J62" s="291">
        <v>40.93</v>
      </c>
      <c r="K62" s="288"/>
      <c r="L62" s="1"/>
    </row>
    <row r="63" spans="2:12">
      <c r="B63" s="1">
        <v>43</v>
      </c>
      <c r="C63" s="67"/>
      <c r="D63" s="68">
        <v>40.479999999999997</v>
      </c>
      <c r="E63" s="68">
        <v>40.49</v>
      </c>
      <c r="F63" s="68"/>
      <c r="G63" s="68">
        <v>39.97</v>
      </c>
      <c r="H63" s="68"/>
      <c r="I63" s="287"/>
      <c r="J63" s="291">
        <v>40.270000000000003</v>
      </c>
      <c r="K63" s="288"/>
      <c r="L63" s="1"/>
    </row>
    <row r="64" spans="2:12">
      <c r="B64" s="1">
        <v>44</v>
      </c>
      <c r="C64" s="67"/>
      <c r="D64" s="68">
        <v>40.380000000000003</v>
      </c>
      <c r="E64" s="68">
        <v>40.11</v>
      </c>
      <c r="F64" s="68"/>
      <c r="G64" s="68">
        <v>39.880000000000003</v>
      </c>
      <c r="H64" s="68"/>
      <c r="I64" s="287"/>
      <c r="J64" s="291">
        <v>40.25</v>
      </c>
      <c r="K64" s="288"/>
      <c r="L64" s="1"/>
    </row>
    <row r="65" spans="2:12">
      <c r="B65" s="1">
        <v>45</v>
      </c>
      <c r="C65" s="67"/>
      <c r="D65" s="68">
        <v>40.44</v>
      </c>
      <c r="E65" s="68">
        <v>40.36</v>
      </c>
      <c r="F65" s="68"/>
      <c r="G65" s="68">
        <v>39.83</v>
      </c>
      <c r="H65" s="68"/>
      <c r="I65" s="287"/>
      <c r="J65" s="291">
        <v>40.380000000000003</v>
      </c>
      <c r="K65" s="288"/>
      <c r="L65" s="1"/>
    </row>
    <row r="66" spans="2:12">
      <c r="B66" s="1">
        <v>46</v>
      </c>
      <c r="C66" s="67"/>
      <c r="D66" s="68">
        <v>40.47</v>
      </c>
      <c r="E66" s="68">
        <v>40.200000000000003</v>
      </c>
      <c r="F66" s="68"/>
      <c r="G66" s="68">
        <v>39.96</v>
      </c>
      <c r="H66" s="68"/>
      <c r="I66" s="287"/>
      <c r="J66" s="291">
        <v>40.1</v>
      </c>
      <c r="K66" s="288"/>
      <c r="L66" s="1"/>
    </row>
    <row r="67" spans="2:12">
      <c r="B67" s="1">
        <v>47</v>
      </c>
      <c r="C67" s="67"/>
      <c r="D67" s="68">
        <v>40.409999999999997</v>
      </c>
      <c r="E67" s="68">
        <v>40.200000000000003</v>
      </c>
      <c r="F67" s="68"/>
      <c r="G67" s="68">
        <v>39.85</v>
      </c>
      <c r="H67" s="68"/>
      <c r="I67" s="287"/>
      <c r="J67" s="291"/>
      <c r="K67" s="288"/>
      <c r="L67" s="1"/>
    </row>
    <row r="68" spans="2:12">
      <c r="B68" s="1">
        <v>48</v>
      </c>
      <c r="C68" s="67"/>
      <c r="D68" s="68">
        <v>40.26</v>
      </c>
      <c r="E68" s="68">
        <v>39.96</v>
      </c>
      <c r="F68" s="68"/>
      <c r="G68" s="68">
        <v>39.9</v>
      </c>
      <c r="H68" s="68"/>
      <c r="I68" s="287"/>
      <c r="J68" s="291"/>
      <c r="K68" s="288"/>
      <c r="L68" s="1"/>
    </row>
    <row r="69" spans="2:12">
      <c r="B69" s="1">
        <v>49</v>
      </c>
      <c r="C69" s="67"/>
      <c r="D69" s="68">
        <v>40.340000000000003</v>
      </c>
      <c r="E69" s="68">
        <v>40.17</v>
      </c>
      <c r="F69" s="68"/>
      <c r="G69" s="68">
        <v>39.909999999999997</v>
      </c>
      <c r="H69" s="68"/>
      <c r="I69" s="287"/>
      <c r="J69" s="291"/>
      <c r="K69" s="288"/>
      <c r="L69" s="1"/>
    </row>
    <row r="70" spans="2:12">
      <c r="B70" s="1">
        <v>50</v>
      </c>
      <c r="C70" s="67"/>
      <c r="D70" s="68">
        <v>40.6</v>
      </c>
      <c r="E70" s="68">
        <v>40.409999999999997</v>
      </c>
      <c r="F70" s="68"/>
      <c r="G70" s="68">
        <v>39.75</v>
      </c>
      <c r="H70" s="68"/>
      <c r="I70" s="287"/>
      <c r="J70" s="291"/>
      <c r="K70" s="288"/>
      <c r="L70" s="1"/>
    </row>
    <row r="71" spans="2:12">
      <c r="B71" s="1">
        <v>51</v>
      </c>
      <c r="C71" s="67"/>
      <c r="D71" s="68">
        <v>40.409999999999997</v>
      </c>
      <c r="E71" s="68">
        <v>40.03</v>
      </c>
      <c r="F71" s="68"/>
      <c r="G71" s="68">
        <v>40</v>
      </c>
      <c r="H71" s="68"/>
      <c r="I71" s="287"/>
      <c r="J71" s="291"/>
      <c r="K71" s="288"/>
      <c r="L71" s="1"/>
    </row>
    <row r="72" spans="2:12">
      <c r="B72" s="1">
        <v>52</v>
      </c>
      <c r="C72" s="67"/>
      <c r="D72" s="68">
        <v>40.32</v>
      </c>
      <c r="E72" s="68">
        <v>40.14</v>
      </c>
      <c r="F72" s="68"/>
      <c r="G72" s="68">
        <v>40.22</v>
      </c>
      <c r="H72" s="68"/>
      <c r="I72" s="287"/>
      <c r="J72" s="291"/>
      <c r="K72" s="288"/>
      <c r="L72" s="1"/>
    </row>
    <row r="73" spans="2:12">
      <c r="B73" s="1">
        <v>53</v>
      </c>
      <c r="C73" s="67"/>
      <c r="D73" s="68">
        <v>40.32</v>
      </c>
      <c r="E73" s="68">
        <v>40.229999999999997</v>
      </c>
      <c r="F73" s="68"/>
      <c r="G73" s="68">
        <v>39.92</v>
      </c>
      <c r="H73" s="68"/>
      <c r="I73" s="287"/>
      <c r="J73" s="291"/>
      <c r="K73" s="288"/>
      <c r="L73" s="1"/>
    </row>
    <row r="74" spans="2:12">
      <c r="B74" s="1">
        <v>54</v>
      </c>
      <c r="C74" s="67"/>
      <c r="D74" s="68">
        <v>40.58</v>
      </c>
      <c r="E74" s="68">
        <v>40.340000000000003</v>
      </c>
      <c r="F74" s="68"/>
      <c r="G74" s="68">
        <v>39.78</v>
      </c>
      <c r="H74" s="68"/>
      <c r="I74" s="287"/>
      <c r="J74" s="291"/>
      <c r="K74" s="288"/>
      <c r="L74" s="1"/>
    </row>
    <row r="75" spans="2:12">
      <c r="B75" s="1">
        <v>55</v>
      </c>
      <c r="C75" s="67"/>
      <c r="D75" s="68">
        <v>40.42</v>
      </c>
      <c r="E75" s="68">
        <v>40.17</v>
      </c>
      <c r="F75" s="68"/>
      <c r="G75" s="68">
        <v>39.96</v>
      </c>
      <c r="H75" s="68"/>
      <c r="I75" s="287"/>
      <c r="J75" s="291"/>
      <c r="K75" s="288"/>
      <c r="L75" s="1"/>
    </row>
    <row r="76" spans="2:12">
      <c r="B76" s="1">
        <v>56</v>
      </c>
      <c r="C76" s="67"/>
      <c r="D76" s="68">
        <v>40.39</v>
      </c>
      <c r="E76" s="68">
        <v>40.299999999999997</v>
      </c>
      <c r="F76" s="68"/>
      <c r="G76" s="68">
        <v>39.770000000000003</v>
      </c>
      <c r="H76" s="68"/>
      <c r="I76" s="287"/>
      <c r="J76" s="291"/>
      <c r="K76" s="288"/>
      <c r="L76" s="1"/>
    </row>
    <row r="77" spans="2:12">
      <c r="B77" s="1">
        <v>57</v>
      </c>
      <c r="C77" s="140"/>
      <c r="D77" s="68">
        <v>40.83</v>
      </c>
      <c r="E77" s="68">
        <v>40.25</v>
      </c>
      <c r="F77" s="68"/>
      <c r="G77" s="68">
        <v>39.81</v>
      </c>
      <c r="H77" s="68"/>
      <c r="I77" s="287"/>
      <c r="J77" s="291"/>
      <c r="K77" s="288"/>
      <c r="L77" s="1"/>
    </row>
    <row r="78" spans="2:12">
      <c r="B78" s="1">
        <v>58</v>
      </c>
      <c r="C78" s="293"/>
      <c r="D78" s="287"/>
      <c r="E78" s="287">
        <v>40.18</v>
      </c>
      <c r="F78" s="287"/>
      <c r="G78" s="287">
        <v>39.9</v>
      </c>
      <c r="H78" s="287"/>
      <c r="I78" s="287"/>
      <c r="J78" s="291"/>
      <c r="K78" s="288"/>
      <c r="L78" s="1"/>
    </row>
    <row r="79" spans="2:12">
      <c r="B79" s="1">
        <v>59</v>
      </c>
      <c r="C79" s="293"/>
      <c r="D79" s="287"/>
      <c r="E79" s="287">
        <v>40.159999999999997</v>
      </c>
      <c r="F79" s="287"/>
      <c r="G79" s="287">
        <v>40.06</v>
      </c>
      <c r="H79" s="287"/>
      <c r="I79" s="287"/>
      <c r="J79" s="291"/>
      <c r="K79" s="287"/>
    </row>
    <row r="80" spans="2:12">
      <c r="B80" s="1">
        <v>60</v>
      </c>
      <c r="C80" s="293"/>
      <c r="D80" s="287"/>
      <c r="E80" s="287">
        <v>40.19</v>
      </c>
      <c r="F80" s="287"/>
      <c r="G80" s="287">
        <v>39.979999999999997</v>
      </c>
      <c r="H80" s="287"/>
      <c r="I80" s="287"/>
      <c r="J80" s="291"/>
      <c r="K80" s="287"/>
    </row>
    <row r="81" spans="2:11">
      <c r="B81" s="1">
        <v>61</v>
      </c>
      <c r="C81" s="293"/>
      <c r="D81" s="287"/>
      <c r="E81" s="287">
        <v>40.08</v>
      </c>
      <c r="F81" s="287"/>
      <c r="G81" s="287">
        <v>39.97</v>
      </c>
      <c r="H81" s="287"/>
      <c r="I81" s="287"/>
      <c r="J81" s="291"/>
      <c r="K81" s="287"/>
    </row>
    <row r="82" spans="2:11">
      <c r="B82" s="1">
        <v>62</v>
      </c>
      <c r="C82" s="293"/>
      <c r="D82" s="287"/>
      <c r="E82" s="287">
        <v>40.1</v>
      </c>
      <c r="F82" s="287"/>
      <c r="G82" s="287">
        <v>40.06</v>
      </c>
      <c r="H82" s="287"/>
      <c r="I82" s="287"/>
      <c r="J82" s="291"/>
      <c r="K82" s="287"/>
    </row>
    <row r="83" spans="2:11" ht="15.75" thickBot="1">
      <c r="B83" s="1">
        <v>63</v>
      </c>
      <c r="C83" s="294"/>
      <c r="D83" s="295"/>
      <c r="E83" s="295"/>
      <c r="F83" s="295"/>
      <c r="G83" s="295">
        <v>40.11</v>
      </c>
      <c r="H83" s="295"/>
      <c r="I83" s="295"/>
      <c r="J83" s="296"/>
      <c r="K83" s="287"/>
    </row>
    <row r="84" spans="2:11">
      <c r="B84" s="1">
        <v>64</v>
      </c>
      <c r="G84" s="2">
        <v>40.61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2:P84"/>
  <sheetViews>
    <sheetView topLeftCell="A4" workbookViewId="0">
      <selection activeCell="H8" sqref="H8:H15"/>
    </sheetView>
  </sheetViews>
  <sheetFormatPr defaultColWidth="8.85546875" defaultRowHeight="15"/>
  <cols>
    <col min="1" max="1" width="8.7109375" style="1" customWidth="1"/>
    <col min="2" max="2" width="2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77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>
      <c r="A8" s="239">
        <v>1</v>
      </c>
      <c r="B8" s="301" t="s">
        <v>115</v>
      </c>
      <c r="C8" s="244" t="s">
        <v>51</v>
      </c>
      <c r="D8" s="220">
        <f>COUNTA(C21:C85)</f>
        <v>42</v>
      </c>
      <c r="E8" s="256">
        <f>COUNTA(C21:C85)</f>
        <v>42</v>
      </c>
      <c r="F8" s="263">
        <f>MIN(C21:C84)</f>
        <v>40.08</v>
      </c>
      <c r="G8" s="221">
        <f>AVERAGE(C21:C87)</f>
        <v>40.51285714285715</v>
      </c>
      <c r="H8" s="222"/>
      <c r="I8" s="264">
        <f>G8-F8</f>
        <v>0.43285714285715216</v>
      </c>
      <c r="J8" s="272">
        <v>1.982638888888889E-2</v>
      </c>
      <c r="K8" s="280">
        <f>J8</f>
        <v>1.982638888888889E-2</v>
      </c>
      <c r="L8" s="281">
        <f>K8</f>
        <v>1.982638888888889E-2</v>
      </c>
      <c r="M8" s="305" t="s">
        <v>152</v>
      </c>
      <c r="N8" s="324" t="s">
        <v>227</v>
      </c>
      <c r="O8" s="311" t="s">
        <v>55</v>
      </c>
      <c r="P8" s="50"/>
    </row>
    <row r="9" spans="1:16" s="3" customFormat="1" ht="30" customHeight="1">
      <c r="A9" s="240">
        <v>2</v>
      </c>
      <c r="B9" s="302" t="s">
        <v>78</v>
      </c>
      <c r="C9" s="245" t="s">
        <v>236</v>
      </c>
      <c r="D9" s="51">
        <f>COUNTA(D21:D85)+D8+1</f>
        <v>90</v>
      </c>
      <c r="E9" s="257">
        <f>COUNTA(D21:D85)+1</f>
        <v>48</v>
      </c>
      <c r="F9" s="317">
        <f>MIN(D21:D84)</f>
        <v>40.4</v>
      </c>
      <c r="G9" s="79">
        <f>AVERAGE(D21:D86)</f>
        <v>40.842553191489365</v>
      </c>
      <c r="H9" s="49"/>
      <c r="I9" s="266">
        <f>G9-F9</f>
        <v>0.44255319148936678</v>
      </c>
      <c r="J9" s="273">
        <v>4.3958333333333328E-2</v>
      </c>
      <c r="K9" s="282">
        <f>J9-J8</f>
        <v>2.4131944444444439E-2</v>
      </c>
      <c r="L9" s="283">
        <f>K9</f>
        <v>2.4131944444444439E-2</v>
      </c>
      <c r="M9" s="306" t="s">
        <v>161</v>
      </c>
      <c r="N9" s="225" t="s">
        <v>251</v>
      </c>
      <c r="O9" s="311" t="s">
        <v>252</v>
      </c>
      <c r="P9" s="50"/>
    </row>
    <row r="10" spans="1:16" s="3" customFormat="1" ht="30" customHeight="1" thickBot="1">
      <c r="A10" s="240">
        <v>3</v>
      </c>
      <c r="B10" s="302" t="s">
        <v>115</v>
      </c>
      <c r="C10" s="245" t="s">
        <v>227</v>
      </c>
      <c r="D10" s="51">
        <f>COUNTA(E21:E85)+D9+1</f>
        <v>149</v>
      </c>
      <c r="E10" s="257">
        <f>COUNTA(E21:E85)+1</f>
        <v>59</v>
      </c>
      <c r="F10" s="315">
        <f>MIN(E21:E86)</f>
        <v>40.1</v>
      </c>
      <c r="G10" s="133">
        <f>AVERAGE(E21:E87)</f>
        <v>40.322413793103429</v>
      </c>
      <c r="H10" s="49"/>
      <c r="I10" s="266">
        <f t="shared" ref="I10:I15" si="0">G10-F10</f>
        <v>0.22241379310342779</v>
      </c>
      <c r="J10" s="273">
        <v>7.2013888888888891E-2</v>
      </c>
      <c r="K10" s="282">
        <f>J10-J9</f>
        <v>2.8055555555555563E-2</v>
      </c>
      <c r="L10" s="283">
        <f>K10+L8</f>
        <v>4.7881944444444449E-2</v>
      </c>
      <c r="M10" s="306" t="s">
        <v>175</v>
      </c>
      <c r="N10" s="225"/>
      <c r="O10" s="147"/>
      <c r="P10" s="50"/>
    </row>
    <row r="11" spans="1:16" s="3" customFormat="1" ht="30" customHeight="1" thickBot="1">
      <c r="A11" s="240">
        <v>4</v>
      </c>
      <c r="B11" s="302" t="s">
        <v>78</v>
      </c>
      <c r="C11" s="245" t="s">
        <v>223</v>
      </c>
      <c r="D11" s="51">
        <f>COUNTA(F21:F85)+D10+1</f>
        <v>179</v>
      </c>
      <c r="E11" s="257">
        <f>COUNTA(F21:F85)+1</f>
        <v>30</v>
      </c>
      <c r="F11" s="141">
        <f>MIN(F21:F86)</f>
        <v>40.29</v>
      </c>
      <c r="G11" s="133">
        <f>AVERAGE(F21:F86)</f>
        <v>40.761724137931033</v>
      </c>
      <c r="H11" s="49"/>
      <c r="I11" s="266">
        <f t="shared" si="0"/>
        <v>0.47172413793103374</v>
      </c>
      <c r="J11" s="273">
        <v>8.7303240740740737E-2</v>
      </c>
      <c r="K11" s="282">
        <f>J11-J10</f>
        <v>1.5289351851851846E-2</v>
      </c>
      <c r="L11" s="283">
        <f>K11+L9</f>
        <v>3.9421296296296288E-2</v>
      </c>
      <c r="M11" s="306" t="s">
        <v>184</v>
      </c>
      <c r="N11" s="224"/>
      <c r="O11" s="131"/>
      <c r="P11" s="50"/>
    </row>
    <row r="12" spans="1:16" s="3" customFormat="1" ht="30" customHeight="1" thickBot="1">
      <c r="A12" s="240">
        <v>5</v>
      </c>
      <c r="B12" s="318" t="s">
        <v>78</v>
      </c>
      <c r="C12" s="246" t="s">
        <v>235</v>
      </c>
      <c r="D12" s="51">
        <f>COUNTA(G21:G85)+D11+1</f>
        <v>238</v>
      </c>
      <c r="E12" s="257">
        <f>COUNTA(G21:G85)+1</f>
        <v>59</v>
      </c>
      <c r="F12" s="323">
        <f>MIN(G21:G86)</f>
        <v>40.619999999999997</v>
      </c>
      <c r="G12" s="133">
        <f>AVERAGE(G21:G886)</f>
        <v>40.992758620689663</v>
      </c>
      <c r="H12" s="49"/>
      <c r="I12" s="266">
        <f t="shared" si="0"/>
        <v>0.37275862068966603</v>
      </c>
      <c r="J12" s="273">
        <v>0.11641203703703702</v>
      </c>
      <c r="K12" s="282">
        <f>J12-J11</f>
        <v>2.9108796296296285E-2</v>
      </c>
      <c r="L12" s="283">
        <f>K12+L11</f>
        <v>6.8530092592592573E-2</v>
      </c>
      <c r="M12" s="306" t="s">
        <v>198</v>
      </c>
      <c r="N12" s="225" t="s">
        <v>247</v>
      </c>
      <c r="O12" s="314" t="s">
        <v>233</v>
      </c>
    </row>
    <row r="13" spans="1:16" s="3" customFormat="1" ht="30" customHeight="1" thickBot="1">
      <c r="A13" s="240">
        <v>6</v>
      </c>
      <c r="B13" s="318" t="s">
        <v>115</v>
      </c>
      <c r="C13" s="246" t="s">
        <v>242</v>
      </c>
      <c r="D13" s="51">
        <f>COUNTA(H21:H85)+D12+1</f>
        <v>295</v>
      </c>
      <c r="E13" s="257">
        <f>COUNTA(H21:H85)+1</f>
        <v>57</v>
      </c>
      <c r="F13" s="138">
        <f>MIN(H21:H86)</f>
        <v>40.04</v>
      </c>
      <c r="G13" s="133">
        <f>AVERAGE(H21:H86)</f>
        <v>40.260535714285702</v>
      </c>
      <c r="H13" s="49"/>
      <c r="I13" s="266">
        <f>G13-F13</f>
        <v>0.22053571428570251</v>
      </c>
      <c r="J13" s="273">
        <v>0.14406250000000001</v>
      </c>
      <c r="K13" s="282">
        <f t="shared" ref="K13:K15" si="1">J13-J12</f>
        <v>2.7650462962962988E-2</v>
      </c>
      <c r="L13" s="283">
        <f>K13+L10</f>
        <v>7.5532407407407437E-2</v>
      </c>
      <c r="M13" s="306" t="s">
        <v>212</v>
      </c>
      <c r="N13" s="224"/>
      <c r="O13" s="132"/>
    </row>
    <row r="14" spans="1:16" s="3" customFormat="1" ht="30" customHeight="1">
      <c r="A14" s="240">
        <v>7</v>
      </c>
      <c r="B14" s="318" t="s">
        <v>78</v>
      </c>
      <c r="C14" s="246" t="s">
        <v>235</v>
      </c>
      <c r="D14" s="51">
        <f>COUNTA(I21:I85)+D13+1</f>
        <v>318</v>
      </c>
      <c r="E14" s="257">
        <f>COUNTA(I21:I85)+1</f>
        <v>23</v>
      </c>
      <c r="F14" s="316">
        <f>MIN(I21:I86)</f>
        <v>40.5</v>
      </c>
      <c r="G14" s="78">
        <f>AVERAGE(I21:I86)</f>
        <v>41.052272727272729</v>
      </c>
      <c r="H14" s="49"/>
      <c r="I14" s="266">
        <f t="shared" si="0"/>
        <v>0.55227272727272947</v>
      </c>
      <c r="J14" s="273">
        <v>0.15611111111111112</v>
      </c>
      <c r="K14" s="282">
        <f t="shared" si="1"/>
        <v>1.2048611111111107E-2</v>
      </c>
      <c r="L14" s="284">
        <f t="shared" ref="L14:L15" si="2">K14+L12</f>
        <v>8.057870370370368E-2</v>
      </c>
      <c r="M14" s="306" t="s">
        <v>219</v>
      </c>
      <c r="N14" s="224"/>
      <c r="O14" s="132"/>
    </row>
    <row r="15" spans="1:16" s="3" customFormat="1" ht="30" customHeight="1" thickBot="1">
      <c r="A15" s="241" t="s">
        <v>37</v>
      </c>
      <c r="B15" s="304" t="s">
        <v>115</v>
      </c>
      <c r="C15" s="247" t="s">
        <v>239</v>
      </c>
      <c r="D15" s="308">
        <f>COUNTA(J21:J85)+D14+1</f>
        <v>340</v>
      </c>
      <c r="E15" s="258">
        <f>COUNTA(J21:J85)+1</f>
        <v>22</v>
      </c>
      <c r="F15" s="268">
        <f>MIN(J21:J86)</f>
        <v>40.130000000000003</v>
      </c>
      <c r="G15" s="226">
        <f>AVERAGE(J21:J86)</f>
        <v>40.367619047619051</v>
      </c>
      <c r="H15" s="227"/>
      <c r="I15" s="269">
        <f t="shared" si="0"/>
        <v>0.23761904761904873</v>
      </c>
      <c r="J15" s="274">
        <v>0.16710648148148147</v>
      </c>
      <c r="K15" s="285">
        <f t="shared" si="1"/>
        <v>1.099537037037035E-2</v>
      </c>
      <c r="L15" s="286">
        <f t="shared" si="2"/>
        <v>8.6527777777777787E-2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AVERAGE(F8,F10,F13,F15)</f>
        <v>40.087499999999999</v>
      </c>
      <c r="G16" s="86">
        <f>AVERAGE(G8,G10,G13,G15)</f>
        <v>40.365856424466337</v>
      </c>
      <c r="H16" s="145" t="s">
        <v>237</v>
      </c>
      <c r="I16" s="87">
        <f>AVERAGE(I8,I10,I13,I15)</f>
        <v>0.2783564244663328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AVERAGE(F9,F11,F12,F14)</f>
        <v>40.452500000000001</v>
      </c>
      <c r="G17" s="57">
        <f>AVERAGE(G9,G11,G12,G14)</f>
        <v>40.912327169345701</v>
      </c>
      <c r="H17" s="146" t="s">
        <v>250</v>
      </c>
      <c r="I17" s="58">
        <f>AVERAGE(I9,I11,I12,I14)</f>
        <v>0.45982716934569901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40.269999999999996</v>
      </c>
      <c r="G18" s="61">
        <f>AVERAGE(C21:H77)</f>
        <v>40.598923611111132</v>
      </c>
      <c r="H18" s="62"/>
      <c r="I18" s="63">
        <f>AVERAGE(I8:I15)</f>
        <v>0.3690917969060159</v>
      </c>
      <c r="J18" s="55"/>
      <c r="K18" s="55"/>
      <c r="L18" s="55"/>
      <c r="M18" s="59"/>
      <c r="N18" s="59"/>
    </row>
    <row r="20" spans="1:14" ht="15.75" thickBot="1">
      <c r="C20" s="18" t="str">
        <f>B8</f>
        <v>Терещенко Андрей</v>
      </c>
      <c r="D20" s="18" t="str">
        <f>B9</f>
        <v>Лихошерст Алексей</v>
      </c>
      <c r="E20" s="18" t="str">
        <f>B10</f>
        <v>Терещенко Андрей</v>
      </c>
      <c r="F20" s="18" t="str">
        <f>B11</f>
        <v>Лихошерст Алексей</v>
      </c>
      <c r="G20" s="18" t="str">
        <f>B12</f>
        <v>Лихошерст Алексей</v>
      </c>
      <c r="H20" s="18" t="str">
        <f>B13</f>
        <v>Терещенко Андрей</v>
      </c>
      <c r="I20" s="18" t="str">
        <f>B14</f>
        <v>Лихошерст Алексей</v>
      </c>
      <c r="J20" s="18" t="str">
        <f>B15</f>
        <v>Терещенко Андрей</v>
      </c>
    </row>
    <row r="21" spans="1:14">
      <c r="B21" s="1">
        <v>1</v>
      </c>
      <c r="C21" s="65">
        <v>42.57</v>
      </c>
      <c r="D21" s="66">
        <v>40.86</v>
      </c>
      <c r="E21" s="66">
        <v>40.54</v>
      </c>
      <c r="F21" s="66">
        <v>40.75</v>
      </c>
      <c r="G21" s="66">
        <v>41.11</v>
      </c>
      <c r="H21" s="66">
        <v>40.619999999999997</v>
      </c>
      <c r="I21" s="289">
        <v>40.96</v>
      </c>
      <c r="J21" s="290">
        <v>40.35</v>
      </c>
      <c r="K21" s="287"/>
      <c r="M21" s="2"/>
      <c r="N21" s="2"/>
    </row>
    <row r="22" spans="1:14">
      <c r="B22" s="1">
        <v>2</v>
      </c>
      <c r="C22" s="67">
        <v>42.31</v>
      </c>
      <c r="D22" s="68">
        <v>41.76</v>
      </c>
      <c r="E22" s="68">
        <v>40.799999999999997</v>
      </c>
      <c r="F22" s="68">
        <v>40.44</v>
      </c>
      <c r="G22" s="68">
        <v>40.700000000000003</v>
      </c>
      <c r="H22" s="68">
        <v>40.44</v>
      </c>
      <c r="I22" s="287">
        <v>41.23</v>
      </c>
      <c r="J22" s="291">
        <v>40.4</v>
      </c>
      <c r="K22" s="287"/>
      <c r="M22" s="3"/>
      <c r="N22" s="3"/>
    </row>
    <row r="23" spans="1:14">
      <c r="B23" s="1">
        <v>3</v>
      </c>
      <c r="C23" s="67">
        <v>42.13</v>
      </c>
      <c r="D23" s="68">
        <v>40.61</v>
      </c>
      <c r="E23" s="68">
        <v>41.09</v>
      </c>
      <c r="F23" s="68">
        <v>40.57</v>
      </c>
      <c r="G23" s="68">
        <v>40.99</v>
      </c>
      <c r="H23" s="68">
        <v>40.47</v>
      </c>
      <c r="I23" s="287">
        <v>40.81</v>
      </c>
      <c r="J23" s="291">
        <v>41.14</v>
      </c>
      <c r="K23" s="287"/>
      <c r="M23" s="3"/>
      <c r="N23" s="3"/>
    </row>
    <row r="24" spans="1:14">
      <c r="B24" s="1">
        <v>4</v>
      </c>
      <c r="C24" s="67">
        <v>40.770000000000003</v>
      </c>
      <c r="D24" s="68">
        <v>40.729999999999997</v>
      </c>
      <c r="E24" s="68">
        <v>40.39</v>
      </c>
      <c r="F24" s="68">
        <v>40.369999999999997</v>
      </c>
      <c r="G24" s="68">
        <v>40.700000000000003</v>
      </c>
      <c r="H24" s="68">
        <v>40.340000000000003</v>
      </c>
      <c r="I24" s="287">
        <v>41.12</v>
      </c>
      <c r="J24" s="291">
        <v>40.42</v>
      </c>
      <c r="K24" s="287"/>
      <c r="M24" s="3"/>
      <c r="N24" s="3"/>
    </row>
    <row r="25" spans="1:14">
      <c r="B25" s="1">
        <v>5</v>
      </c>
      <c r="C25" s="67">
        <v>40.4</v>
      </c>
      <c r="D25" s="68">
        <v>40.64</v>
      </c>
      <c r="E25" s="68">
        <v>40.32</v>
      </c>
      <c r="F25" s="68">
        <v>40.51</v>
      </c>
      <c r="G25" s="68">
        <v>40.85</v>
      </c>
      <c r="H25" s="68">
        <v>40.369999999999997</v>
      </c>
      <c r="I25" s="287">
        <v>41.13</v>
      </c>
      <c r="J25" s="291">
        <v>40.270000000000003</v>
      </c>
      <c r="K25" s="287"/>
    </row>
    <row r="26" spans="1:14">
      <c r="B26" s="1">
        <v>6</v>
      </c>
      <c r="C26" s="67">
        <v>40.299999999999997</v>
      </c>
      <c r="D26" s="68">
        <v>40.880000000000003</v>
      </c>
      <c r="E26" s="68">
        <v>40.28</v>
      </c>
      <c r="F26" s="68">
        <v>40.340000000000003</v>
      </c>
      <c r="G26" s="68">
        <v>40.67</v>
      </c>
      <c r="H26" s="68">
        <v>40.340000000000003</v>
      </c>
      <c r="I26" s="287">
        <v>40.81</v>
      </c>
      <c r="J26" s="291">
        <v>40.130000000000003</v>
      </c>
      <c r="K26" s="287"/>
    </row>
    <row r="27" spans="1:14">
      <c r="B27" s="1">
        <v>7</v>
      </c>
      <c r="C27" s="67">
        <v>40.58</v>
      </c>
      <c r="D27" s="68">
        <v>40.840000000000003</v>
      </c>
      <c r="E27" s="68">
        <v>40.32</v>
      </c>
      <c r="F27" s="68">
        <v>40.35</v>
      </c>
      <c r="G27" s="68">
        <v>40.78</v>
      </c>
      <c r="H27" s="68">
        <v>40.299999999999997</v>
      </c>
      <c r="I27" s="287">
        <v>41.09</v>
      </c>
      <c r="J27" s="291">
        <v>40.18</v>
      </c>
      <c r="K27" s="287"/>
    </row>
    <row r="28" spans="1:14">
      <c r="B28" s="1">
        <v>8</v>
      </c>
      <c r="C28" s="67">
        <v>40.75</v>
      </c>
      <c r="D28" s="68">
        <v>40.880000000000003</v>
      </c>
      <c r="E28" s="68">
        <v>40.58</v>
      </c>
      <c r="F28" s="68">
        <v>41.18</v>
      </c>
      <c r="G28" s="68">
        <v>40.81</v>
      </c>
      <c r="H28" s="68">
        <v>40.29</v>
      </c>
      <c r="I28" s="287">
        <v>41.08</v>
      </c>
      <c r="J28" s="291">
        <v>40.39</v>
      </c>
      <c r="K28" s="287"/>
    </row>
    <row r="29" spans="1:14">
      <c r="B29" s="1">
        <v>9</v>
      </c>
      <c r="C29" s="84">
        <v>40.380000000000003</v>
      </c>
      <c r="D29" s="68">
        <v>40.4</v>
      </c>
      <c r="E29" s="68">
        <v>40.19</v>
      </c>
      <c r="F29" s="68">
        <v>40.29</v>
      </c>
      <c r="G29" s="68">
        <v>41.41</v>
      </c>
      <c r="H29" s="68">
        <v>40.1</v>
      </c>
      <c r="I29" s="287">
        <v>40.5</v>
      </c>
      <c r="J29" s="291">
        <v>40.340000000000003</v>
      </c>
      <c r="K29" s="287"/>
    </row>
    <row r="30" spans="1:14">
      <c r="B30" s="1">
        <v>10</v>
      </c>
      <c r="C30" s="67">
        <v>40.43</v>
      </c>
      <c r="D30" s="68">
        <v>40.82</v>
      </c>
      <c r="E30" s="68">
        <v>40.17</v>
      </c>
      <c r="F30" s="68">
        <v>40.35</v>
      </c>
      <c r="G30" s="68">
        <v>40.64</v>
      </c>
      <c r="H30" s="68">
        <v>40.130000000000003</v>
      </c>
      <c r="I30" s="287">
        <v>40.880000000000003</v>
      </c>
      <c r="J30" s="291">
        <v>40.229999999999997</v>
      </c>
      <c r="K30" s="287"/>
    </row>
    <row r="31" spans="1:14">
      <c r="B31" s="1">
        <v>11</v>
      </c>
      <c r="C31" s="67">
        <v>40.29</v>
      </c>
      <c r="D31" s="68">
        <v>40.630000000000003</v>
      </c>
      <c r="E31" s="68">
        <v>40.380000000000003</v>
      </c>
      <c r="F31" s="68">
        <v>40.39</v>
      </c>
      <c r="G31" s="68">
        <v>40.94</v>
      </c>
      <c r="H31" s="68">
        <v>40.299999999999997</v>
      </c>
      <c r="I31" s="287">
        <v>40.799999999999997</v>
      </c>
      <c r="J31" s="291">
        <v>40.17</v>
      </c>
      <c r="K31" s="287"/>
    </row>
    <row r="32" spans="1:14">
      <c r="B32" s="1">
        <v>12</v>
      </c>
      <c r="C32" s="67">
        <v>40.15</v>
      </c>
      <c r="D32" s="68">
        <v>40.6</v>
      </c>
      <c r="E32" s="68">
        <v>40.270000000000003</v>
      </c>
      <c r="F32" s="68">
        <v>40.32</v>
      </c>
      <c r="G32" s="68">
        <v>40.619999999999997</v>
      </c>
      <c r="H32" s="68">
        <v>40.270000000000003</v>
      </c>
      <c r="I32" s="287">
        <v>41.06</v>
      </c>
      <c r="J32" s="291">
        <v>40.15</v>
      </c>
      <c r="K32" s="287"/>
    </row>
    <row r="33" spans="2:12">
      <c r="B33" s="1">
        <v>13</v>
      </c>
      <c r="C33" s="67">
        <v>40.43</v>
      </c>
      <c r="D33" s="68">
        <v>40.74</v>
      </c>
      <c r="E33" s="68">
        <v>40.36</v>
      </c>
      <c r="F33" s="68">
        <v>40.5</v>
      </c>
      <c r="G33" s="68">
        <v>40.69</v>
      </c>
      <c r="H33" s="68">
        <v>40.21</v>
      </c>
      <c r="I33" s="287">
        <v>41.08</v>
      </c>
      <c r="J33" s="291">
        <v>40.29</v>
      </c>
      <c r="K33" s="288"/>
      <c r="L33" s="1"/>
    </row>
    <row r="34" spans="2:12">
      <c r="B34" s="1">
        <v>14</v>
      </c>
      <c r="C34" s="71">
        <v>40.270000000000003</v>
      </c>
      <c r="D34" s="68">
        <v>40.68</v>
      </c>
      <c r="E34" s="68">
        <v>40.299999999999997</v>
      </c>
      <c r="F34" s="68">
        <v>40.6</v>
      </c>
      <c r="G34" s="68">
        <v>40.78</v>
      </c>
      <c r="H34" s="68">
        <v>40.340000000000003</v>
      </c>
      <c r="I34" s="287">
        <v>41.98</v>
      </c>
      <c r="J34" s="291">
        <v>40.22</v>
      </c>
      <c r="K34" s="288"/>
      <c r="L34" s="1"/>
    </row>
    <row r="35" spans="2:12">
      <c r="B35" s="1">
        <v>15</v>
      </c>
      <c r="C35" s="67">
        <v>40.08</v>
      </c>
      <c r="D35" s="68">
        <v>40.58</v>
      </c>
      <c r="E35" s="68">
        <v>40.22</v>
      </c>
      <c r="F35" s="68">
        <v>40.869999999999997</v>
      </c>
      <c r="G35" s="68">
        <v>40.92</v>
      </c>
      <c r="H35" s="68">
        <v>40.39</v>
      </c>
      <c r="I35" s="287">
        <v>40.74</v>
      </c>
      <c r="J35" s="291">
        <v>40.159999999999997</v>
      </c>
      <c r="K35" s="288"/>
      <c r="L35" s="1"/>
    </row>
    <row r="36" spans="2:12">
      <c r="B36" s="1">
        <v>16</v>
      </c>
      <c r="C36" s="67">
        <v>40.33</v>
      </c>
      <c r="D36" s="92">
        <v>40.659999999999997</v>
      </c>
      <c r="E36" s="68">
        <v>40.24</v>
      </c>
      <c r="F36" s="68">
        <v>40.840000000000003</v>
      </c>
      <c r="G36" s="68">
        <v>40.79</v>
      </c>
      <c r="H36" s="68">
        <v>40.44</v>
      </c>
      <c r="I36" s="287">
        <v>40.86</v>
      </c>
      <c r="J36" s="291">
        <v>40.299999999999997</v>
      </c>
      <c r="K36" s="288"/>
      <c r="L36" s="1"/>
    </row>
    <row r="37" spans="2:12">
      <c r="B37" s="1">
        <v>17</v>
      </c>
      <c r="C37" s="67">
        <v>40.83</v>
      </c>
      <c r="D37" s="68">
        <v>40.57</v>
      </c>
      <c r="E37" s="68">
        <v>40.21</v>
      </c>
      <c r="F37" s="68">
        <v>40.86</v>
      </c>
      <c r="G37" s="68">
        <v>40.869999999999997</v>
      </c>
      <c r="H37" s="68">
        <v>40.31</v>
      </c>
      <c r="I37" s="287">
        <v>41.01</v>
      </c>
      <c r="J37" s="291">
        <v>41.01</v>
      </c>
      <c r="K37" s="288"/>
      <c r="L37" s="1"/>
    </row>
    <row r="38" spans="2:12">
      <c r="B38" s="1">
        <v>18</v>
      </c>
      <c r="C38" s="67">
        <v>40.36</v>
      </c>
      <c r="D38" s="68">
        <v>40.6</v>
      </c>
      <c r="E38" s="68">
        <v>40.18</v>
      </c>
      <c r="F38" s="68">
        <v>40.69</v>
      </c>
      <c r="G38" s="68">
        <v>40.96</v>
      </c>
      <c r="H38" s="68">
        <v>40.299999999999997</v>
      </c>
      <c r="I38" s="287">
        <v>41.14</v>
      </c>
      <c r="J38" s="291">
        <v>40.18</v>
      </c>
      <c r="K38" s="288"/>
      <c r="L38" s="1"/>
    </row>
    <row r="39" spans="2:12">
      <c r="B39" s="1">
        <v>19</v>
      </c>
      <c r="C39" s="67">
        <v>40.1</v>
      </c>
      <c r="D39" s="68">
        <v>40.590000000000003</v>
      </c>
      <c r="E39" s="68">
        <v>40.76</v>
      </c>
      <c r="F39" s="68">
        <v>40.58</v>
      </c>
      <c r="G39" s="68">
        <v>41.81</v>
      </c>
      <c r="H39" s="68">
        <v>40.15</v>
      </c>
      <c r="I39" s="287">
        <v>41.14</v>
      </c>
      <c r="J39" s="291">
        <v>40.47</v>
      </c>
      <c r="K39" s="288"/>
      <c r="L39" s="1"/>
    </row>
    <row r="40" spans="2:12">
      <c r="B40" s="1">
        <v>20</v>
      </c>
      <c r="C40" s="67">
        <v>40.299999999999997</v>
      </c>
      <c r="D40" s="68">
        <v>40.630000000000003</v>
      </c>
      <c r="E40" s="68">
        <v>40.26</v>
      </c>
      <c r="F40" s="68">
        <v>40.380000000000003</v>
      </c>
      <c r="G40" s="68">
        <v>40.869999999999997</v>
      </c>
      <c r="H40" s="68">
        <v>40.07</v>
      </c>
      <c r="I40" s="287">
        <v>41.25</v>
      </c>
      <c r="J40" s="291">
        <v>40.57</v>
      </c>
      <c r="K40" s="288"/>
      <c r="L40" s="1"/>
    </row>
    <row r="41" spans="2:12">
      <c r="B41" s="1">
        <v>21</v>
      </c>
      <c r="C41" s="67">
        <v>40.26</v>
      </c>
      <c r="D41" s="68">
        <v>40.69</v>
      </c>
      <c r="E41" s="68">
        <v>40.119999999999997</v>
      </c>
      <c r="F41" s="68">
        <v>40.44</v>
      </c>
      <c r="G41" s="68">
        <v>40.799999999999997</v>
      </c>
      <c r="H41" s="68">
        <v>40.130000000000003</v>
      </c>
      <c r="I41" s="287">
        <v>41.36</v>
      </c>
      <c r="J41" s="291">
        <v>40.35</v>
      </c>
      <c r="K41" s="288"/>
      <c r="L41" s="1"/>
    </row>
    <row r="42" spans="2:12">
      <c r="B42" s="1">
        <v>22</v>
      </c>
      <c r="C42" s="67">
        <v>40.31</v>
      </c>
      <c r="D42" s="68">
        <v>40.6</v>
      </c>
      <c r="E42" s="68">
        <v>40.32</v>
      </c>
      <c r="F42" s="68">
        <v>40.57</v>
      </c>
      <c r="G42" s="68">
        <v>40.83</v>
      </c>
      <c r="H42" s="68">
        <v>40.159999999999997</v>
      </c>
      <c r="I42" s="287">
        <v>41.12</v>
      </c>
      <c r="J42" s="291"/>
      <c r="K42" s="288"/>
      <c r="L42" s="1"/>
    </row>
    <row r="43" spans="2:12">
      <c r="B43" s="1">
        <v>23</v>
      </c>
      <c r="C43" s="67">
        <v>40.29</v>
      </c>
      <c r="D43" s="68">
        <v>40.659999999999997</v>
      </c>
      <c r="E43" s="68">
        <v>40.28</v>
      </c>
      <c r="F43" s="68">
        <v>42.43</v>
      </c>
      <c r="G43" s="68">
        <v>40.770000000000003</v>
      </c>
      <c r="H43" s="68">
        <v>40.42</v>
      </c>
      <c r="I43" s="287"/>
      <c r="J43" s="291"/>
      <c r="K43" s="288"/>
      <c r="L43" s="1"/>
    </row>
    <row r="44" spans="2:12">
      <c r="B44" s="1">
        <v>24</v>
      </c>
      <c r="C44" s="67">
        <v>40.33</v>
      </c>
      <c r="D44" s="68">
        <v>40.51</v>
      </c>
      <c r="E44" s="68">
        <v>40.130000000000003</v>
      </c>
      <c r="F44" s="68">
        <v>42.13</v>
      </c>
      <c r="G44" s="68">
        <v>40.9</v>
      </c>
      <c r="H44" s="68">
        <v>40.22</v>
      </c>
      <c r="I44" s="287"/>
      <c r="J44" s="291"/>
      <c r="K44" s="288"/>
      <c r="L44" s="1"/>
    </row>
    <row r="45" spans="2:12">
      <c r="B45" s="1">
        <v>25</v>
      </c>
      <c r="C45" s="67">
        <v>40.18</v>
      </c>
      <c r="D45" s="68">
        <v>40.659999999999997</v>
      </c>
      <c r="E45" s="68">
        <v>40.159999999999997</v>
      </c>
      <c r="F45" s="68">
        <v>40.89</v>
      </c>
      <c r="G45" s="68">
        <v>41.01</v>
      </c>
      <c r="H45" s="68">
        <v>40.119999999999997</v>
      </c>
      <c r="I45" s="287"/>
      <c r="J45" s="291"/>
      <c r="K45" s="288"/>
      <c r="L45" s="1"/>
    </row>
    <row r="46" spans="2:12">
      <c r="B46" s="1">
        <v>26</v>
      </c>
      <c r="C46" s="67">
        <v>40.25</v>
      </c>
      <c r="D46" s="68">
        <v>40.549999999999997</v>
      </c>
      <c r="E46" s="68">
        <v>40.159999999999997</v>
      </c>
      <c r="F46" s="68">
        <v>40.770000000000003</v>
      </c>
      <c r="G46" s="68">
        <v>40.89</v>
      </c>
      <c r="H46" s="68">
        <v>40.28</v>
      </c>
      <c r="I46" s="287"/>
      <c r="J46" s="291"/>
      <c r="K46" s="288"/>
      <c r="L46" s="1"/>
    </row>
    <row r="47" spans="2:12">
      <c r="B47" s="1">
        <v>27</v>
      </c>
      <c r="C47" s="67">
        <v>40.17</v>
      </c>
      <c r="D47" s="68">
        <v>42.4</v>
      </c>
      <c r="E47" s="68">
        <v>40.869999999999997</v>
      </c>
      <c r="F47" s="68">
        <v>41.87</v>
      </c>
      <c r="G47" s="68">
        <v>40.729999999999997</v>
      </c>
      <c r="H47" s="68">
        <v>40.1</v>
      </c>
      <c r="I47" s="287"/>
      <c r="J47" s="291"/>
      <c r="K47" s="288"/>
      <c r="L47" s="1"/>
    </row>
    <row r="48" spans="2:12">
      <c r="B48" s="1">
        <v>28</v>
      </c>
      <c r="C48" s="67">
        <v>40.19</v>
      </c>
      <c r="D48" s="68">
        <v>40.770000000000003</v>
      </c>
      <c r="E48" s="68">
        <v>40.380000000000003</v>
      </c>
      <c r="F48" s="68">
        <v>41.05</v>
      </c>
      <c r="G48" s="68">
        <v>41</v>
      </c>
      <c r="H48" s="68">
        <v>40.19</v>
      </c>
      <c r="I48" s="287"/>
      <c r="J48" s="291"/>
      <c r="K48" s="288"/>
      <c r="L48" s="1"/>
    </row>
    <row r="49" spans="2:12">
      <c r="B49" s="1">
        <v>29</v>
      </c>
      <c r="C49" s="67">
        <v>40.25</v>
      </c>
      <c r="D49" s="68">
        <v>40.79</v>
      </c>
      <c r="E49" s="68">
        <v>40.25</v>
      </c>
      <c r="F49" s="68">
        <v>40.76</v>
      </c>
      <c r="G49" s="68">
        <v>41.09</v>
      </c>
      <c r="H49" s="68">
        <v>40.11</v>
      </c>
      <c r="I49" s="287"/>
      <c r="J49" s="291"/>
      <c r="K49" s="288"/>
      <c r="L49" s="1"/>
    </row>
    <row r="50" spans="2:12">
      <c r="B50" s="1">
        <v>30</v>
      </c>
      <c r="C50" s="67">
        <v>40.25</v>
      </c>
      <c r="D50" s="68">
        <v>40.68</v>
      </c>
      <c r="E50" s="68">
        <v>40.19</v>
      </c>
      <c r="F50" s="68"/>
      <c r="G50" s="68">
        <v>41.77</v>
      </c>
      <c r="H50" s="68">
        <v>40.22</v>
      </c>
      <c r="I50" s="287"/>
      <c r="J50" s="291"/>
      <c r="K50" s="288"/>
      <c r="L50" s="1"/>
    </row>
    <row r="51" spans="2:12">
      <c r="B51" s="1">
        <v>31</v>
      </c>
      <c r="C51" s="67">
        <v>40.24</v>
      </c>
      <c r="D51" s="68">
        <v>40.98</v>
      </c>
      <c r="E51" s="68">
        <v>40.19</v>
      </c>
      <c r="F51" s="68"/>
      <c r="G51" s="68">
        <v>40.86</v>
      </c>
      <c r="H51" s="68">
        <v>40.07</v>
      </c>
      <c r="I51" s="287"/>
      <c r="J51" s="291"/>
      <c r="K51" s="288"/>
      <c r="L51" s="1"/>
    </row>
    <row r="52" spans="2:12">
      <c r="B52" s="1">
        <v>32</v>
      </c>
      <c r="C52" s="67">
        <v>40.49</v>
      </c>
      <c r="D52" s="68">
        <v>40.590000000000003</v>
      </c>
      <c r="E52" s="68">
        <v>40.299999999999997</v>
      </c>
      <c r="F52" s="68"/>
      <c r="G52" s="68">
        <v>40.96</v>
      </c>
      <c r="H52" s="68">
        <v>41.48</v>
      </c>
      <c r="I52" s="287"/>
      <c r="J52" s="291"/>
      <c r="K52" s="288"/>
      <c r="L52" s="1"/>
    </row>
    <row r="53" spans="2:12">
      <c r="B53" s="1">
        <v>33</v>
      </c>
      <c r="C53" s="67">
        <v>40.4</v>
      </c>
      <c r="D53" s="68">
        <v>40.6</v>
      </c>
      <c r="E53" s="68">
        <v>40.21</v>
      </c>
      <c r="F53" s="68"/>
      <c r="G53" s="68">
        <v>41.2</v>
      </c>
      <c r="H53" s="68">
        <v>40.46</v>
      </c>
      <c r="I53" s="287"/>
      <c r="J53" s="291"/>
      <c r="K53" s="288"/>
      <c r="L53" s="1"/>
    </row>
    <row r="54" spans="2:12">
      <c r="B54" s="1">
        <v>34</v>
      </c>
      <c r="C54" s="67">
        <v>40.28</v>
      </c>
      <c r="D54" s="68">
        <v>40.65</v>
      </c>
      <c r="E54" s="68">
        <v>40.32</v>
      </c>
      <c r="F54" s="68"/>
      <c r="G54" s="68">
        <v>40.9</v>
      </c>
      <c r="H54" s="68">
        <v>40.200000000000003</v>
      </c>
      <c r="I54" s="287"/>
      <c r="J54" s="291"/>
      <c r="K54" s="288"/>
      <c r="L54" s="1"/>
    </row>
    <row r="55" spans="2:12">
      <c r="B55" s="1">
        <v>35</v>
      </c>
      <c r="C55" s="67">
        <v>40.200000000000003</v>
      </c>
      <c r="D55" s="68">
        <v>40.6</v>
      </c>
      <c r="E55" s="68">
        <v>40.71</v>
      </c>
      <c r="F55" s="68"/>
      <c r="G55" s="68">
        <v>40.78</v>
      </c>
      <c r="H55" s="68">
        <v>40.369999999999997</v>
      </c>
      <c r="I55" s="287"/>
      <c r="J55" s="291"/>
      <c r="K55" s="288"/>
      <c r="L55" s="1"/>
    </row>
    <row r="56" spans="2:12">
      <c r="B56" s="1">
        <v>36</v>
      </c>
      <c r="C56" s="67">
        <v>40.21</v>
      </c>
      <c r="D56" s="68">
        <v>40.520000000000003</v>
      </c>
      <c r="E56" s="68">
        <v>40.25</v>
      </c>
      <c r="F56" s="68"/>
      <c r="G56" s="68">
        <v>40.950000000000003</v>
      </c>
      <c r="H56" s="68">
        <v>40.19</v>
      </c>
      <c r="I56" s="287"/>
      <c r="J56" s="291"/>
      <c r="K56" s="288"/>
      <c r="L56" s="1"/>
    </row>
    <row r="57" spans="2:12">
      <c r="B57" s="1">
        <v>37</v>
      </c>
      <c r="C57" s="67">
        <v>41.04</v>
      </c>
      <c r="D57" s="68">
        <v>40.58</v>
      </c>
      <c r="E57" s="68">
        <v>40.1</v>
      </c>
      <c r="F57" s="68"/>
      <c r="G57" s="68">
        <v>40.9</v>
      </c>
      <c r="H57" s="68">
        <v>40.07</v>
      </c>
      <c r="I57" s="287"/>
      <c r="J57" s="291"/>
      <c r="K57" s="288"/>
      <c r="L57" s="1"/>
    </row>
    <row r="58" spans="2:12">
      <c r="B58" s="1">
        <v>38</v>
      </c>
      <c r="C58" s="67">
        <v>40.380000000000003</v>
      </c>
      <c r="D58" s="68">
        <v>41.47</v>
      </c>
      <c r="E58" s="68">
        <v>40.200000000000003</v>
      </c>
      <c r="F58" s="68"/>
      <c r="G58" s="68">
        <v>42.17</v>
      </c>
      <c r="H58" s="68">
        <v>40.299999999999997</v>
      </c>
      <c r="I58" s="287"/>
      <c r="J58" s="291"/>
      <c r="K58" s="288"/>
      <c r="L58" s="1"/>
    </row>
    <row r="59" spans="2:12">
      <c r="B59" s="1">
        <v>39</v>
      </c>
      <c r="C59" s="67">
        <v>40.61</v>
      </c>
      <c r="D59" s="68">
        <v>40.700000000000003</v>
      </c>
      <c r="E59" s="68">
        <v>40.29</v>
      </c>
      <c r="F59" s="68"/>
      <c r="G59" s="68">
        <v>40.840000000000003</v>
      </c>
      <c r="H59" s="68">
        <v>40.04</v>
      </c>
      <c r="I59" s="287"/>
      <c r="J59" s="291"/>
      <c r="K59" s="288"/>
      <c r="L59" s="1"/>
    </row>
    <row r="60" spans="2:12">
      <c r="B60" s="1">
        <v>40</v>
      </c>
      <c r="C60" s="67">
        <v>40.69</v>
      </c>
      <c r="D60" s="68">
        <v>41.16</v>
      </c>
      <c r="E60" s="68">
        <v>40.18</v>
      </c>
      <c r="F60" s="68"/>
      <c r="G60" s="68">
        <v>40.82</v>
      </c>
      <c r="H60" s="68">
        <v>40.18</v>
      </c>
      <c r="I60" s="287"/>
      <c r="J60" s="291"/>
      <c r="K60" s="288"/>
      <c r="L60" s="1"/>
    </row>
    <row r="61" spans="2:12">
      <c r="B61" s="1">
        <v>41</v>
      </c>
      <c r="C61" s="67">
        <v>40.56</v>
      </c>
      <c r="D61" s="68">
        <v>40.83</v>
      </c>
      <c r="E61" s="68">
        <v>40.44</v>
      </c>
      <c r="F61" s="68"/>
      <c r="G61" s="68">
        <v>40.71</v>
      </c>
      <c r="H61" s="68">
        <v>40.36</v>
      </c>
      <c r="I61" s="287"/>
      <c r="J61" s="291"/>
      <c r="K61" s="288"/>
      <c r="L61" s="1"/>
    </row>
    <row r="62" spans="2:12">
      <c r="B62" s="1">
        <v>42</v>
      </c>
      <c r="C62" s="67">
        <v>40.200000000000003</v>
      </c>
      <c r="D62" s="68">
        <v>40.82</v>
      </c>
      <c r="E62" s="68">
        <v>40.14</v>
      </c>
      <c r="F62" s="68"/>
      <c r="G62" s="68">
        <v>40.85</v>
      </c>
      <c r="H62" s="68">
        <v>40.26</v>
      </c>
      <c r="I62" s="287"/>
      <c r="J62" s="291"/>
      <c r="K62" s="288"/>
      <c r="L62" s="1"/>
    </row>
    <row r="63" spans="2:12">
      <c r="B63" s="1">
        <v>43</v>
      </c>
      <c r="C63" s="67"/>
      <c r="D63" s="68">
        <v>40.76</v>
      </c>
      <c r="E63" s="68">
        <v>40.369999999999997</v>
      </c>
      <c r="F63" s="68"/>
      <c r="G63" s="68">
        <v>40.82</v>
      </c>
      <c r="H63" s="68">
        <v>40.130000000000003</v>
      </c>
      <c r="I63" s="287"/>
      <c r="J63" s="291"/>
      <c r="K63" s="288"/>
      <c r="L63" s="1"/>
    </row>
    <row r="64" spans="2:12">
      <c r="B64" s="1">
        <v>44</v>
      </c>
      <c r="C64" s="67"/>
      <c r="D64" s="68">
        <v>40.53</v>
      </c>
      <c r="E64" s="68">
        <v>40.840000000000003</v>
      </c>
      <c r="F64" s="68"/>
      <c r="G64" s="68">
        <v>41.09</v>
      </c>
      <c r="H64" s="68">
        <v>40.06</v>
      </c>
      <c r="I64" s="287"/>
      <c r="J64" s="291"/>
      <c r="K64" s="288"/>
      <c r="L64" s="1"/>
    </row>
    <row r="65" spans="2:12">
      <c r="B65" s="1">
        <v>45</v>
      </c>
      <c r="C65" s="67"/>
      <c r="D65" s="68">
        <v>42.66</v>
      </c>
      <c r="E65" s="68">
        <v>40.229999999999997</v>
      </c>
      <c r="F65" s="68"/>
      <c r="G65" s="68">
        <v>40.700000000000003</v>
      </c>
      <c r="H65" s="68">
        <v>40.14</v>
      </c>
      <c r="I65" s="287"/>
      <c r="J65" s="291"/>
      <c r="K65" s="288"/>
      <c r="L65" s="1"/>
    </row>
    <row r="66" spans="2:12">
      <c r="B66" s="1">
        <v>46</v>
      </c>
      <c r="C66" s="67"/>
      <c r="D66" s="68">
        <v>40.9</v>
      </c>
      <c r="E66" s="68">
        <v>40.21</v>
      </c>
      <c r="F66" s="68"/>
      <c r="G66" s="68">
        <v>41.28</v>
      </c>
      <c r="H66" s="68">
        <v>40.159999999999997</v>
      </c>
      <c r="I66" s="287"/>
      <c r="J66" s="291"/>
      <c r="K66" s="288"/>
      <c r="L66" s="1"/>
    </row>
    <row r="67" spans="2:12">
      <c r="B67" s="1">
        <v>47</v>
      </c>
      <c r="C67" s="67"/>
      <c r="D67" s="68">
        <v>42.24</v>
      </c>
      <c r="E67" s="68">
        <v>40.229999999999997</v>
      </c>
      <c r="F67" s="68"/>
      <c r="G67" s="68">
        <v>41.98</v>
      </c>
      <c r="H67" s="68">
        <v>40.090000000000003</v>
      </c>
      <c r="I67" s="287"/>
      <c r="J67" s="291"/>
      <c r="K67" s="288"/>
      <c r="L67" s="1"/>
    </row>
    <row r="68" spans="2:12">
      <c r="B68" s="1">
        <v>48</v>
      </c>
      <c r="C68" s="67"/>
      <c r="D68" s="68"/>
      <c r="E68" s="68">
        <v>40.200000000000003</v>
      </c>
      <c r="F68" s="68"/>
      <c r="G68" s="68">
        <v>40.64</v>
      </c>
      <c r="H68" s="68">
        <v>40.19</v>
      </c>
      <c r="I68" s="287"/>
      <c r="J68" s="291"/>
      <c r="K68" s="288"/>
      <c r="L68" s="1"/>
    </row>
    <row r="69" spans="2:12">
      <c r="B69" s="1">
        <v>49</v>
      </c>
      <c r="C69" s="67"/>
      <c r="D69" s="68"/>
      <c r="E69" s="68">
        <v>40.29</v>
      </c>
      <c r="F69" s="68"/>
      <c r="G69" s="68">
        <v>40.729999999999997</v>
      </c>
      <c r="H69" s="68">
        <v>40.6</v>
      </c>
      <c r="I69" s="287"/>
      <c r="J69" s="291"/>
      <c r="K69" s="288"/>
      <c r="L69" s="1"/>
    </row>
    <row r="70" spans="2:12">
      <c r="B70" s="1">
        <v>50</v>
      </c>
      <c r="C70" s="67"/>
      <c r="D70" s="68"/>
      <c r="E70" s="68">
        <v>40.1</v>
      </c>
      <c r="F70" s="68"/>
      <c r="G70" s="68">
        <v>42.33</v>
      </c>
      <c r="H70" s="68">
        <v>40.119999999999997</v>
      </c>
      <c r="I70" s="287"/>
      <c r="J70" s="291"/>
      <c r="K70" s="288"/>
      <c r="L70" s="1"/>
    </row>
    <row r="71" spans="2:12">
      <c r="B71" s="1">
        <v>51</v>
      </c>
      <c r="C71" s="67"/>
      <c r="D71" s="68"/>
      <c r="E71" s="68">
        <v>40.1</v>
      </c>
      <c r="F71" s="68"/>
      <c r="G71" s="68">
        <v>41.63</v>
      </c>
      <c r="H71" s="68">
        <v>40.130000000000003</v>
      </c>
      <c r="I71" s="287"/>
      <c r="J71" s="291"/>
      <c r="K71" s="288"/>
      <c r="L71" s="1"/>
    </row>
    <row r="72" spans="2:12">
      <c r="B72" s="1">
        <v>52</v>
      </c>
      <c r="C72" s="67"/>
      <c r="D72" s="68"/>
      <c r="E72" s="68">
        <v>40.22</v>
      </c>
      <c r="F72" s="68"/>
      <c r="G72" s="68">
        <v>40.68</v>
      </c>
      <c r="H72" s="68">
        <v>40.229999999999997</v>
      </c>
      <c r="I72" s="287"/>
      <c r="J72" s="291"/>
      <c r="K72" s="288"/>
      <c r="L72" s="1"/>
    </row>
    <row r="73" spans="2:12">
      <c r="B73" s="1">
        <v>53</v>
      </c>
      <c r="C73" s="67"/>
      <c r="D73" s="68"/>
      <c r="E73" s="68">
        <v>40.24</v>
      </c>
      <c r="F73" s="68"/>
      <c r="G73" s="68">
        <v>40.83</v>
      </c>
      <c r="H73" s="68">
        <v>40.17</v>
      </c>
      <c r="I73" s="287"/>
      <c r="J73" s="291"/>
      <c r="K73" s="288"/>
      <c r="L73" s="1"/>
    </row>
    <row r="74" spans="2:12">
      <c r="B74" s="1">
        <v>54</v>
      </c>
      <c r="C74" s="67"/>
      <c r="D74" s="68"/>
      <c r="E74" s="68">
        <v>40.200000000000003</v>
      </c>
      <c r="F74" s="68"/>
      <c r="G74" s="68">
        <v>41.76</v>
      </c>
      <c r="H74" s="68">
        <v>40.18</v>
      </c>
      <c r="I74" s="287"/>
      <c r="J74" s="291"/>
      <c r="K74" s="288"/>
      <c r="L74" s="1"/>
    </row>
    <row r="75" spans="2:12">
      <c r="B75" s="1">
        <v>55</v>
      </c>
      <c r="C75" s="67"/>
      <c r="D75" s="68"/>
      <c r="E75" s="68">
        <v>40.33</v>
      </c>
      <c r="F75" s="68"/>
      <c r="G75" s="68">
        <v>40.79</v>
      </c>
      <c r="H75" s="68">
        <v>40.1</v>
      </c>
      <c r="I75" s="287"/>
      <c r="J75" s="291"/>
      <c r="K75" s="288"/>
      <c r="L75" s="1"/>
    </row>
    <row r="76" spans="2:12">
      <c r="B76" s="1">
        <v>56</v>
      </c>
      <c r="C76" s="67"/>
      <c r="D76" s="68"/>
      <c r="E76" s="68">
        <v>40.31</v>
      </c>
      <c r="F76" s="68"/>
      <c r="G76" s="68">
        <v>40.92</v>
      </c>
      <c r="H76" s="68">
        <v>40.18</v>
      </c>
      <c r="I76" s="287"/>
      <c r="J76" s="291"/>
      <c r="K76" s="288"/>
      <c r="L76" s="1"/>
    </row>
    <row r="77" spans="2:12">
      <c r="B77" s="1">
        <v>57</v>
      </c>
      <c r="C77" s="140"/>
      <c r="D77" s="68"/>
      <c r="E77" s="68">
        <v>40.18</v>
      </c>
      <c r="F77" s="68"/>
      <c r="G77" s="68">
        <v>40.75</v>
      </c>
      <c r="H77" s="68"/>
      <c r="I77" s="287"/>
      <c r="J77" s="291"/>
      <c r="K77" s="288"/>
      <c r="L77" s="1"/>
    </row>
    <row r="78" spans="2:12">
      <c r="B78" s="1">
        <v>58</v>
      </c>
      <c r="C78" s="293"/>
      <c r="D78" s="287"/>
      <c r="E78" s="287">
        <v>40.6</v>
      </c>
      <c r="F78" s="287"/>
      <c r="G78" s="287">
        <v>41.01</v>
      </c>
      <c r="H78" s="287"/>
      <c r="I78" s="287"/>
      <c r="J78" s="291"/>
      <c r="K78" s="288"/>
      <c r="L78" s="1"/>
    </row>
    <row r="79" spans="2:12">
      <c r="B79" s="1">
        <v>59</v>
      </c>
      <c r="C79" s="293"/>
      <c r="D79" s="287"/>
      <c r="E79" s="287"/>
      <c r="F79" s="287"/>
      <c r="G79" s="287"/>
      <c r="H79" s="287"/>
      <c r="I79" s="287"/>
      <c r="J79" s="291"/>
      <c r="K79" s="287"/>
    </row>
    <row r="80" spans="2:12">
      <c r="B80" s="1">
        <v>60</v>
      </c>
      <c r="C80" s="293"/>
      <c r="D80" s="287"/>
      <c r="E80" s="287"/>
      <c r="F80" s="287"/>
      <c r="G80" s="287"/>
      <c r="H80" s="287"/>
      <c r="I80" s="287"/>
      <c r="J80" s="291"/>
      <c r="K80" s="287"/>
    </row>
    <row r="81" spans="2:11">
      <c r="B81" s="1">
        <v>61</v>
      </c>
      <c r="C81" s="293"/>
      <c r="D81" s="287"/>
      <c r="E81" s="287"/>
      <c r="F81" s="287"/>
      <c r="G81" s="287"/>
      <c r="H81" s="287"/>
      <c r="I81" s="287"/>
      <c r="J81" s="291"/>
      <c r="K81" s="287"/>
    </row>
    <row r="82" spans="2:11">
      <c r="B82" s="1">
        <v>62</v>
      </c>
      <c r="C82" s="293"/>
      <c r="D82" s="287"/>
      <c r="E82" s="287"/>
      <c r="F82" s="287"/>
      <c r="G82" s="287"/>
      <c r="H82" s="287"/>
      <c r="I82" s="287"/>
      <c r="J82" s="291"/>
      <c r="K82" s="287"/>
    </row>
    <row r="83" spans="2:11" ht="15.75" thickBot="1">
      <c r="B83" s="1">
        <v>63</v>
      </c>
      <c r="C83" s="294"/>
      <c r="D83" s="295"/>
      <c r="E83" s="295"/>
      <c r="F83" s="295"/>
      <c r="G83" s="295"/>
      <c r="H83" s="295"/>
      <c r="I83" s="295"/>
      <c r="J83" s="296"/>
      <c r="K83" s="287"/>
    </row>
    <row r="84" spans="2:11">
      <c r="B84" s="1">
        <v>64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P83"/>
  <sheetViews>
    <sheetView topLeftCell="A4" zoomScale="90" zoomScaleNormal="90" workbookViewId="0">
      <selection activeCell="H8" sqref="H8:H15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710937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133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>
      <c r="A8" s="239">
        <v>1</v>
      </c>
      <c r="B8" s="250" t="s">
        <v>44</v>
      </c>
      <c r="C8" s="244" t="s">
        <v>242</v>
      </c>
      <c r="D8" s="220">
        <f>COUNTA(C21:C85)</f>
        <v>28</v>
      </c>
      <c r="E8" s="256">
        <f>COUNTA(C21:C85)</f>
        <v>28</v>
      </c>
      <c r="F8" s="263">
        <f>MIN(C21:C84)</f>
        <v>40.18</v>
      </c>
      <c r="G8" s="221">
        <f>AVERAGE(C21:C87)</f>
        <v>41.089642857142849</v>
      </c>
      <c r="H8" s="222"/>
      <c r="I8" s="264">
        <f>G8-F8</f>
        <v>0.90964285714284898</v>
      </c>
      <c r="J8" s="272">
        <v>1.3402777777777777E-2</v>
      </c>
      <c r="K8" s="280">
        <f>J8</f>
        <v>1.3402777777777777E-2</v>
      </c>
      <c r="L8" s="281">
        <f>K8</f>
        <v>1.3402777777777777E-2</v>
      </c>
      <c r="M8" s="305" t="s">
        <v>147</v>
      </c>
      <c r="N8" s="223"/>
      <c r="O8" s="219"/>
      <c r="P8" s="50"/>
    </row>
    <row r="9" spans="1:16" s="3" customFormat="1" ht="30" customHeight="1">
      <c r="A9" s="240">
        <v>2</v>
      </c>
      <c r="B9" s="251" t="s">
        <v>45</v>
      </c>
      <c r="C9" s="245" t="s">
        <v>234</v>
      </c>
      <c r="D9" s="51">
        <f>COUNTA(D21:D85)+D8+1</f>
        <v>89</v>
      </c>
      <c r="E9" s="257">
        <f>COUNTA(D21:D85)+1</f>
        <v>61</v>
      </c>
      <c r="F9" s="265">
        <f>MIN(D21:D84)</f>
        <v>40.159999999999997</v>
      </c>
      <c r="G9" s="79">
        <f>AVERAGE(D21:D86)</f>
        <v>40.445000000000014</v>
      </c>
      <c r="H9" s="49"/>
      <c r="I9" s="266">
        <f>G9-F9</f>
        <v>0.28500000000001791</v>
      </c>
      <c r="J9" s="273">
        <v>4.3078703703703702E-2</v>
      </c>
      <c r="K9" s="282">
        <f>J9-J8</f>
        <v>2.9675925925925925E-2</v>
      </c>
      <c r="L9" s="283">
        <f>K9</f>
        <v>2.9675925925925925E-2</v>
      </c>
      <c r="M9" s="306" t="s">
        <v>160</v>
      </c>
      <c r="N9" s="224"/>
      <c r="O9" s="131"/>
      <c r="P9" s="50"/>
    </row>
    <row r="10" spans="1:16" s="3" customFormat="1" ht="30" customHeight="1">
      <c r="A10" s="240">
        <v>3</v>
      </c>
      <c r="B10" s="251" t="s">
        <v>44</v>
      </c>
      <c r="C10" s="245" t="s">
        <v>235</v>
      </c>
      <c r="D10" s="51">
        <f>COUNTA(E21:E85)+D9+1</f>
        <v>128</v>
      </c>
      <c r="E10" s="257">
        <f>COUNTA(E21:E85)+1</f>
        <v>39</v>
      </c>
      <c r="F10" s="267">
        <f>MIN(E21:E86)</f>
        <v>40.39</v>
      </c>
      <c r="G10" s="78">
        <f>AVERAGE(E21:E87)</f>
        <v>40.704999999999991</v>
      </c>
      <c r="H10" s="49"/>
      <c r="I10" s="266">
        <f t="shared" ref="I10:I15" si="0">G10-F10</f>
        <v>0.31499999999999062</v>
      </c>
      <c r="J10" s="273">
        <v>6.2534722222222228E-2</v>
      </c>
      <c r="K10" s="282">
        <f>J10-J9</f>
        <v>1.9456018518518525E-2</v>
      </c>
      <c r="L10" s="283">
        <f>K10+L8</f>
        <v>3.2858796296296303E-2</v>
      </c>
      <c r="M10" s="306" t="s">
        <v>170</v>
      </c>
      <c r="N10" s="225"/>
      <c r="O10" s="147"/>
      <c r="P10" s="50"/>
    </row>
    <row r="11" spans="1:16" s="3" customFormat="1" ht="30" customHeight="1" thickBot="1">
      <c r="A11" s="240">
        <v>4</v>
      </c>
      <c r="B11" s="302" t="s">
        <v>45</v>
      </c>
      <c r="C11" s="245" t="s">
        <v>226</v>
      </c>
      <c r="D11" s="51">
        <f>COUNTA(F21:F85)+D10+1</f>
        <v>157</v>
      </c>
      <c r="E11" s="257">
        <f>COUNTA(F21:F85)+1</f>
        <v>29</v>
      </c>
      <c r="F11" s="315">
        <f>MIN(F21:F86)</f>
        <v>40.520000000000003</v>
      </c>
      <c r="G11" s="78">
        <f>AVERAGE(F21:F86)</f>
        <v>40.766071428571429</v>
      </c>
      <c r="H11" s="49"/>
      <c r="I11" s="266">
        <f t="shared" si="0"/>
        <v>0.24607142857142605</v>
      </c>
      <c r="J11" s="273">
        <v>7.7326388888888889E-2</v>
      </c>
      <c r="K11" s="282">
        <f>J11-J10</f>
        <v>1.4791666666666661E-2</v>
      </c>
      <c r="L11" s="283">
        <f>K11+L9</f>
        <v>4.4467592592592586E-2</v>
      </c>
      <c r="M11" s="306" t="s">
        <v>177</v>
      </c>
      <c r="N11" s="224"/>
      <c r="O11" s="131"/>
      <c r="P11" s="50"/>
    </row>
    <row r="12" spans="1:16" s="3" customFormat="1" ht="30" customHeight="1" thickBot="1">
      <c r="A12" s="240">
        <v>5</v>
      </c>
      <c r="B12" s="325" t="s">
        <v>44</v>
      </c>
      <c r="C12" s="246" t="s">
        <v>240</v>
      </c>
      <c r="D12" s="51">
        <f>COUNTA(G21:G85)+D11+1</f>
        <v>203</v>
      </c>
      <c r="E12" s="257">
        <f>COUNTA(G21:G85)+1</f>
        <v>46</v>
      </c>
      <c r="F12" s="141">
        <f>MIN(G21:G86)</f>
        <v>40.04</v>
      </c>
      <c r="G12" s="133">
        <f>AVERAGE(G21:G886)</f>
        <v>40.362222222222215</v>
      </c>
      <c r="H12" s="49"/>
      <c r="I12" s="266">
        <f t="shared" si="0"/>
        <v>0.32222222222221575</v>
      </c>
      <c r="J12" s="273">
        <v>9.9930555555555564E-2</v>
      </c>
      <c r="K12" s="282">
        <f>J12-J11</f>
        <v>2.2604166666666675E-2</v>
      </c>
      <c r="L12" s="283">
        <f t="shared" ref="L12:L15" si="1">K12+L10</f>
        <v>5.5462962962962978E-2</v>
      </c>
      <c r="M12" s="306" t="s">
        <v>191</v>
      </c>
      <c r="N12" s="224"/>
      <c r="O12" s="132"/>
    </row>
    <row r="13" spans="1:16" s="3" customFormat="1" ht="30" customHeight="1">
      <c r="A13" s="240">
        <v>6</v>
      </c>
      <c r="B13" s="325" t="s">
        <v>45</v>
      </c>
      <c r="C13" s="246" t="s">
        <v>236</v>
      </c>
      <c r="D13" s="51">
        <f>COUNTA(H21:H85)+D12+1</f>
        <v>231</v>
      </c>
      <c r="E13" s="257">
        <f>COUNTA(H21:H85)+1</f>
        <v>28</v>
      </c>
      <c r="F13" s="316">
        <f>MIN(H21:H86)</f>
        <v>40.340000000000003</v>
      </c>
      <c r="G13" s="78">
        <f>AVERAGE(H21:H86)</f>
        <v>40.639259259259262</v>
      </c>
      <c r="H13" s="49"/>
      <c r="I13" s="266">
        <f>G13-F13</f>
        <v>0.29925925925925867</v>
      </c>
      <c r="J13" s="273">
        <v>0.11421296296296296</v>
      </c>
      <c r="K13" s="282">
        <f t="shared" ref="K13:K15" si="2">J13-J12</f>
        <v>1.4282407407407396E-2</v>
      </c>
      <c r="L13" s="283">
        <f t="shared" si="1"/>
        <v>5.8749999999999983E-2</v>
      </c>
      <c r="M13" s="306" t="s">
        <v>194</v>
      </c>
      <c r="N13" s="224"/>
      <c r="O13" s="132"/>
    </row>
    <row r="14" spans="1:16" s="3" customFormat="1" ht="30" customHeight="1" thickBot="1">
      <c r="A14" s="240">
        <v>7</v>
      </c>
      <c r="B14" s="325" t="s">
        <v>44</v>
      </c>
      <c r="C14" s="246" t="s">
        <v>222</v>
      </c>
      <c r="D14" s="51">
        <f>COUNTA(I21:I85)+D13+1</f>
        <v>294</v>
      </c>
      <c r="E14" s="257">
        <f>COUNTA(I21:I85)+1</f>
        <v>63</v>
      </c>
      <c r="F14" s="315">
        <f>MIN(I21:I86)</f>
        <v>40.39</v>
      </c>
      <c r="G14" s="78">
        <f>AVERAGE(I21:I86)</f>
        <v>40.680645161290322</v>
      </c>
      <c r="H14" s="49"/>
      <c r="I14" s="266">
        <f t="shared" si="0"/>
        <v>0.29064516129032114</v>
      </c>
      <c r="J14" s="273">
        <v>0.14498842592592592</v>
      </c>
      <c r="K14" s="282">
        <f t="shared" si="2"/>
        <v>3.0775462962962963E-2</v>
      </c>
      <c r="L14" s="284">
        <f t="shared" si="1"/>
        <v>8.6238425925925941E-2</v>
      </c>
      <c r="M14" s="306" t="s">
        <v>209</v>
      </c>
      <c r="N14" s="224"/>
      <c r="O14" s="132"/>
    </row>
    <row r="15" spans="1:16" s="3" customFormat="1" ht="30" customHeight="1" thickBot="1">
      <c r="A15" s="241" t="s">
        <v>37</v>
      </c>
      <c r="B15" s="253" t="s">
        <v>45</v>
      </c>
      <c r="C15" s="247" t="s">
        <v>240</v>
      </c>
      <c r="D15" s="308">
        <f>COUNTA(J21:J85)+D14+1</f>
        <v>340</v>
      </c>
      <c r="E15" s="258">
        <f>COUNTA(J21:J85)+1</f>
        <v>46</v>
      </c>
      <c r="F15" s="138">
        <f>MIN(J21:J86)</f>
        <v>39.93</v>
      </c>
      <c r="G15" s="319">
        <f>AVERAGE(J21:J86)</f>
        <v>40.233555555555569</v>
      </c>
      <c r="H15" s="227"/>
      <c r="I15" s="269">
        <f t="shared" si="0"/>
        <v>0.3035555555555689</v>
      </c>
      <c r="J15" s="274">
        <v>0.16710648148148147</v>
      </c>
      <c r="K15" s="285">
        <f t="shared" si="2"/>
        <v>2.2118055555555544E-2</v>
      </c>
      <c r="L15" s="286">
        <f t="shared" si="1"/>
        <v>8.0868055555555526E-2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AVERAGE(F8,F10,F12,F14)</f>
        <v>40.25</v>
      </c>
      <c r="G16" s="86">
        <f>AVERAGE(G8,G10,G12,G14)</f>
        <v>40.709377560163844</v>
      </c>
      <c r="H16" s="145" t="s">
        <v>253</v>
      </c>
      <c r="I16" s="87">
        <f>AVERAGE(I8,I10,I12,I14)</f>
        <v>0.45937756016384412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AVERAGE(F9,F11,F13,F15)</f>
        <v>40.237500000000004</v>
      </c>
      <c r="G17" s="57">
        <f>AVERAGE(G9,G11,G13,G15)</f>
        <v>40.520971560846569</v>
      </c>
      <c r="H17" s="146" t="s">
        <v>248</v>
      </c>
      <c r="I17" s="58">
        <f>AVERAGE(I9,I11,I13,I15)</f>
        <v>0.28347156084656788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40.243749999999999</v>
      </c>
      <c r="G18" s="61">
        <f>AVERAGE(C21:H77)</f>
        <v>40.610134529147999</v>
      </c>
      <c r="H18" s="62"/>
      <c r="I18" s="63">
        <f>AVERAGE(I8:I15)</f>
        <v>0.371424560505206</v>
      </c>
      <c r="J18" s="55"/>
      <c r="K18" s="55"/>
      <c r="L18" s="55"/>
      <c r="M18" s="59"/>
      <c r="N18" s="59"/>
    </row>
    <row r="20" spans="1:14" ht="15.75" thickBot="1">
      <c r="C20" s="64" t="str">
        <f>B8</f>
        <v>Ткаченко Кирилл</v>
      </c>
      <c r="D20" s="64" t="str">
        <f>B9</f>
        <v>Манило Денис</v>
      </c>
      <c r="E20" s="64" t="str">
        <f>B10</f>
        <v>Ткаченко Кирилл</v>
      </c>
      <c r="F20" s="64" t="str">
        <f>B11</f>
        <v>Манило Денис</v>
      </c>
      <c r="G20" s="2" t="str">
        <f>B12</f>
        <v>Ткаченко Кирилл</v>
      </c>
      <c r="H20" s="2" t="str">
        <f>B13</f>
        <v>Манило Денис</v>
      </c>
      <c r="I20" s="2" t="str">
        <f>B14</f>
        <v>Ткаченко Кирилл</v>
      </c>
      <c r="J20" s="2" t="str">
        <f>B15</f>
        <v>Манило Денис</v>
      </c>
    </row>
    <row r="21" spans="1:14">
      <c r="B21" s="1">
        <v>1</v>
      </c>
      <c r="C21" s="65">
        <v>43.38</v>
      </c>
      <c r="D21" s="66">
        <v>40.68</v>
      </c>
      <c r="E21" s="66">
        <v>41.05</v>
      </c>
      <c r="F21" s="66">
        <v>41.76</v>
      </c>
      <c r="G21" s="66">
        <v>40.909999999999997</v>
      </c>
      <c r="H21" s="66">
        <v>40.75</v>
      </c>
      <c r="I21" s="289">
        <v>41.84</v>
      </c>
      <c r="J21" s="290">
        <v>40.5</v>
      </c>
      <c r="K21" s="287"/>
      <c r="M21" s="2"/>
      <c r="N21" s="2"/>
    </row>
    <row r="22" spans="1:14">
      <c r="B22" s="1">
        <v>2</v>
      </c>
      <c r="C22" s="67">
        <v>41.83</v>
      </c>
      <c r="D22" s="68">
        <v>40.54</v>
      </c>
      <c r="E22" s="68">
        <v>40.770000000000003</v>
      </c>
      <c r="F22" s="68">
        <v>40.74</v>
      </c>
      <c r="G22" s="68">
        <v>40.770000000000003</v>
      </c>
      <c r="H22" s="68">
        <v>40.68</v>
      </c>
      <c r="I22" s="287">
        <v>40.75</v>
      </c>
      <c r="J22" s="291">
        <v>40.409999999999997</v>
      </c>
      <c r="K22" s="287"/>
      <c r="M22" s="3"/>
      <c r="N22" s="3"/>
    </row>
    <row r="23" spans="1:14">
      <c r="B23" s="1">
        <v>3</v>
      </c>
      <c r="C23" s="67">
        <v>42.07</v>
      </c>
      <c r="D23" s="68">
        <v>40.65</v>
      </c>
      <c r="E23" s="68">
        <v>40.85</v>
      </c>
      <c r="F23" s="68">
        <v>41.4</v>
      </c>
      <c r="G23" s="68">
        <v>40.369999999999997</v>
      </c>
      <c r="H23" s="68">
        <v>40.68</v>
      </c>
      <c r="I23" s="287">
        <v>40.880000000000003</v>
      </c>
      <c r="J23" s="291">
        <v>40.24</v>
      </c>
      <c r="K23" s="287"/>
      <c r="M23" s="3"/>
      <c r="N23" s="3"/>
    </row>
    <row r="24" spans="1:14">
      <c r="B24" s="1">
        <v>4</v>
      </c>
      <c r="C24" s="67">
        <v>40.83</v>
      </c>
      <c r="D24" s="68">
        <v>40.54</v>
      </c>
      <c r="E24" s="68">
        <v>40.83</v>
      </c>
      <c r="F24" s="68">
        <v>40.68</v>
      </c>
      <c r="G24" s="68">
        <v>40.56</v>
      </c>
      <c r="H24" s="68">
        <v>40.590000000000003</v>
      </c>
      <c r="I24" s="287">
        <v>40.81</v>
      </c>
      <c r="J24" s="291">
        <v>40.26</v>
      </c>
      <c r="K24" s="287"/>
      <c r="M24" s="3"/>
      <c r="N24" s="3"/>
    </row>
    <row r="25" spans="1:14">
      <c r="B25" s="1">
        <v>5</v>
      </c>
      <c r="C25" s="67">
        <v>41.64</v>
      </c>
      <c r="D25" s="68">
        <v>40.39</v>
      </c>
      <c r="E25" s="68">
        <v>41.07</v>
      </c>
      <c r="F25" s="68">
        <v>40.71</v>
      </c>
      <c r="G25" s="68">
        <v>40.450000000000003</v>
      </c>
      <c r="H25" s="68">
        <v>40.479999999999997</v>
      </c>
      <c r="I25" s="287">
        <v>41.23</v>
      </c>
      <c r="J25" s="291">
        <v>40.28</v>
      </c>
      <c r="K25" s="287"/>
    </row>
    <row r="26" spans="1:14">
      <c r="B26" s="1">
        <v>6</v>
      </c>
      <c r="C26" s="67">
        <v>41.11</v>
      </c>
      <c r="D26" s="68">
        <v>40.880000000000003</v>
      </c>
      <c r="E26" s="68">
        <v>40.700000000000003</v>
      </c>
      <c r="F26" s="68">
        <v>40.700000000000003</v>
      </c>
      <c r="G26" s="68">
        <v>40.32</v>
      </c>
      <c r="H26" s="68">
        <v>40.729999999999997</v>
      </c>
      <c r="I26" s="287">
        <v>40.69</v>
      </c>
      <c r="J26" s="291">
        <v>40.18</v>
      </c>
      <c r="K26" s="287"/>
    </row>
    <row r="27" spans="1:14">
      <c r="B27" s="1">
        <v>7</v>
      </c>
      <c r="C27" s="67">
        <v>40.46</v>
      </c>
      <c r="D27" s="68">
        <v>40.51</v>
      </c>
      <c r="E27" s="68">
        <v>40.56</v>
      </c>
      <c r="F27" s="68">
        <v>41.1</v>
      </c>
      <c r="G27" s="68">
        <v>40.39</v>
      </c>
      <c r="H27" s="68">
        <v>41.12</v>
      </c>
      <c r="I27" s="287">
        <v>40.53</v>
      </c>
      <c r="J27" s="291">
        <v>40.17</v>
      </c>
      <c r="K27" s="287"/>
    </row>
    <row r="28" spans="1:14">
      <c r="B28" s="1">
        <v>8</v>
      </c>
      <c r="C28" s="67">
        <v>40.18</v>
      </c>
      <c r="D28" s="68">
        <v>40.76</v>
      </c>
      <c r="E28" s="68">
        <v>40.479999999999997</v>
      </c>
      <c r="F28" s="68">
        <v>40.770000000000003</v>
      </c>
      <c r="G28" s="68">
        <v>40.56</v>
      </c>
      <c r="H28" s="68">
        <v>40.46</v>
      </c>
      <c r="I28" s="287">
        <v>40.770000000000003</v>
      </c>
      <c r="J28" s="291">
        <v>40.229999999999997</v>
      </c>
      <c r="K28" s="287"/>
    </row>
    <row r="29" spans="1:14">
      <c r="B29" s="1">
        <v>9</v>
      </c>
      <c r="C29" s="84">
        <v>40.700000000000003</v>
      </c>
      <c r="D29" s="68">
        <v>40.5</v>
      </c>
      <c r="E29" s="68">
        <v>40.56</v>
      </c>
      <c r="F29" s="68">
        <v>40.520000000000003</v>
      </c>
      <c r="G29" s="68">
        <v>40.090000000000003</v>
      </c>
      <c r="H29" s="68">
        <v>40.340000000000003</v>
      </c>
      <c r="I29" s="287">
        <v>41.35</v>
      </c>
      <c r="J29" s="291">
        <v>40.14</v>
      </c>
      <c r="K29" s="287"/>
    </row>
    <row r="30" spans="1:14">
      <c r="B30" s="1">
        <v>10</v>
      </c>
      <c r="C30" s="67">
        <v>40.619999999999997</v>
      </c>
      <c r="D30" s="68">
        <v>40.31</v>
      </c>
      <c r="E30" s="68">
        <v>41.14</v>
      </c>
      <c r="F30" s="68">
        <v>40.840000000000003</v>
      </c>
      <c r="G30" s="68">
        <v>40.19</v>
      </c>
      <c r="H30" s="68">
        <v>40.61</v>
      </c>
      <c r="I30" s="287">
        <v>40.549999999999997</v>
      </c>
      <c r="J30" s="291">
        <v>40.29</v>
      </c>
      <c r="K30" s="287"/>
    </row>
    <row r="31" spans="1:14">
      <c r="B31" s="1">
        <v>11</v>
      </c>
      <c r="C31" s="67">
        <v>40.24</v>
      </c>
      <c r="D31" s="68">
        <v>40.32</v>
      </c>
      <c r="E31" s="68">
        <v>40.549999999999997</v>
      </c>
      <c r="F31" s="68">
        <v>40.57</v>
      </c>
      <c r="G31" s="68">
        <v>40.29</v>
      </c>
      <c r="H31" s="68">
        <v>40.69</v>
      </c>
      <c r="I31" s="287">
        <v>40.49</v>
      </c>
      <c r="J31" s="291">
        <v>40.1</v>
      </c>
      <c r="K31" s="287"/>
    </row>
    <row r="32" spans="1:14">
      <c r="B32" s="1">
        <v>12</v>
      </c>
      <c r="C32" s="67">
        <v>40.409999999999997</v>
      </c>
      <c r="D32" s="68">
        <v>40.200000000000003</v>
      </c>
      <c r="E32" s="68">
        <v>40.39</v>
      </c>
      <c r="F32" s="68">
        <v>40.590000000000003</v>
      </c>
      <c r="G32" s="68">
        <v>40.22</v>
      </c>
      <c r="H32" s="68">
        <v>41.2</v>
      </c>
      <c r="I32" s="287">
        <v>40.44</v>
      </c>
      <c r="J32" s="291">
        <v>40.01</v>
      </c>
      <c r="K32" s="287"/>
    </row>
    <row r="33" spans="2:12">
      <c r="B33" s="1">
        <v>13</v>
      </c>
      <c r="C33" s="67">
        <v>40.53</v>
      </c>
      <c r="D33" s="68">
        <v>40.49</v>
      </c>
      <c r="E33" s="68">
        <v>40.520000000000003</v>
      </c>
      <c r="F33" s="68">
        <v>40.700000000000003</v>
      </c>
      <c r="G33" s="68">
        <v>40.46</v>
      </c>
      <c r="H33" s="68">
        <v>40.369999999999997</v>
      </c>
      <c r="I33" s="287">
        <v>40.549999999999997</v>
      </c>
      <c r="J33" s="291">
        <v>40.15</v>
      </c>
      <c r="K33" s="288"/>
      <c r="L33" s="1"/>
    </row>
    <row r="34" spans="2:12">
      <c r="B34" s="1">
        <v>14</v>
      </c>
      <c r="C34" s="71">
        <v>40.56</v>
      </c>
      <c r="D34" s="68">
        <v>40.25</v>
      </c>
      <c r="E34" s="68">
        <v>40.450000000000003</v>
      </c>
      <c r="F34" s="68">
        <v>40.619999999999997</v>
      </c>
      <c r="G34" s="68">
        <v>40.299999999999997</v>
      </c>
      <c r="H34" s="68">
        <v>40.35</v>
      </c>
      <c r="I34" s="287">
        <v>40.619999999999997</v>
      </c>
      <c r="J34" s="291">
        <v>40.020000000000003</v>
      </c>
      <c r="K34" s="288"/>
      <c r="L34" s="1"/>
    </row>
    <row r="35" spans="2:12">
      <c r="B35" s="1">
        <v>15</v>
      </c>
      <c r="C35" s="67">
        <v>40.69</v>
      </c>
      <c r="D35" s="68">
        <v>40.340000000000003</v>
      </c>
      <c r="E35" s="68">
        <v>40.86</v>
      </c>
      <c r="F35" s="68">
        <v>40.61</v>
      </c>
      <c r="G35" s="68">
        <v>40.4</v>
      </c>
      <c r="H35" s="68">
        <v>41.14</v>
      </c>
      <c r="I35" s="287">
        <v>40.54</v>
      </c>
      <c r="J35" s="291">
        <v>40.020000000000003</v>
      </c>
      <c r="K35" s="288"/>
      <c r="L35" s="1"/>
    </row>
    <row r="36" spans="2:12">
      <c r="B36" s="1">
        <v>16</v>
      </c>
      <c r="C36" s="67">
        <v>40.76</v>
      </c>
      <c r="D36" s="92">
        <v>40.229999999999997</v>
      </c>
      <c r="E36" s="68">
        <v>40.83</v>
      </c>
      <c r="F36" s="68">
        <v>40.57</v>
      </c>
      <c r="G36" s="68">
        <v>40.29</v>
      </c>
      <c r="H36" s="68">
        <v>40.6</v>
      </c>
      <c r="I36" s="287">
        <v>40.39</v>
      </c>
      <c r="J36" s="291">
        <v>40.19</v>
      </c>
      <c r="K36" s="288"/>
      <c r="L36" s="1"/>
    </row>
    <row r="37" spans="2:12">
      <c r="B37" s="1">
        <v>17</v>
      </c>
      <c r="C37" s="67">
        <v>40.36</v>
      </c>
      <c r="D37" s="68">
        <v>40.36</v>
      </c>
      <c r="E37" s="68">
        <v>40.92</v>
      </c>
      <c r="F37" s="68">
        <v>40.869999999999997</v>
      </c>
      <c r="G37" s="68">
        <v>40.159999999999997</v>
      </c>
      <c r="H37" s="68">
        <v>40.53</v>
      </c>
      <c r="I37" s="287">
        <v>40.49</v>
      </c>
      <c r="J37" s="291">
        <v>40.35</v>
      </c>
      <c r="K37" s="288"/>
      <c r="L37" s="1"/>
    </row>
    <row r="38" spans="2:12">
      <c r="B38" s="1">
        <v>18</v>
      </c>
      <c r="C38" s="67">
        <v>40.270000000000003</v>
      </c>
      <c r="D38" s="68">
        <v>40.299999999999997</v>
      </c>
      <c r="E38" s="68">
        <v>40.67</v>
      </c>
      <c r="F38" s="68">
        <v>40.85</v>
      </c>
      <c r="G38" s="68">
        <v>40.090000000000003</v>
      </c>
      <c r="H38" s="68">
        <v>40.69</v>
      </c>
      <c r="I38" s="287">
        <v>40.49</v>
      </c>
      <c r="J38" s="291">
        <v>40.700000000000003</v>
      </c>
      <c r="K38" s="288"/>
      <c r="L38" s="1"/>
    </row>
    <row r="39" spans="2:12">
      <c r="B39" s="1">
        <v>19</v>
      </c>
      <c r="C39" s="67">
        <v>46.53</v>
      </c>
      <c r="D39" s="68">
        <v>40.21</v>
      </c>
      <c r="E39" s="68">
        <v>40.67</v>
      </c>
      <c r="F39" s="68">
        <v>40.69</v>
      </c>
      <c r="G39" s="68">
        <v>40.42</v>
      </c>
      <c r="H39" s="68">
        <v>40.54</v>
      </c>
      <c r="I39" s="287">
        <v>40.520000000000003</v>
      </c>
      <c r="J39" s="291">
        <v>40.5</v>
      </c>
      <c r="K39" s="288"/>
      <c r="L39" s="1"/>
    </row>
    <row r="40" spans="2:12">
      <c r="B40" s="1">
        <v>20</v>
      </c>
      <c r="C40" s="67">
        <v>40.81</v>
      </c>
      <c r="D40" s="68">
        <v>40.21</v>
      </c>
      <c r="E40" s="68">
        <v>40.74</v>
      </c>
      <c r="F40" s="68">
        <v>40.619999999999997</v>
      </c>
      <c r="G40" s="68">
        <v>41.27</v>
      </c>
      <c r="H40" s="68">
        <v>40.58</v>
      </c>
      <c r="I40" s="287">
        <v>40.57</v>
      </c>
      <c r="J40" s="291">
        <v>40.54</v>
      </c>
      <c r="K40" s="288"/>
      <c r="L40" s="1"/>
    </row>
    <row r="41" spans="2:12">
      <c r="B41" s="1">
        <v>21</v>
      </c>
      <c r="C41" s="67">
        <v>40.729999999999997</v>
      </c>
      <c r="D41" s="68">
        <v>40.22</v>
      </c>
      <c r="E41" s="68">
        <v>40.6</v>
      </c>
      <c r="F41" s="68">
        <v>40.799999999999997</v>
      </c>
      <c r="G41" s="68">
        <v>40.29</v>
      </c>
      <c r="H41" s="68">
        <v>40.450000000000003</v>
      </c>
      <c r="I41" s="287">
        <v>40.51</v>
      </c>
      <c r="J41" s="291">
        <v>40.49</v>
      </c>
      <c r="K41" s="288"/>
      <c r="L41" s="1"/>
    </row>
    <row r="42" spans="2:12">
      <c r="B42" s="1">
        <v>22</v>
      </c>
      <c r="C42" s="67">
        <v>40.43</v>
      </c>
      <c r="D42" s="68">
        <v>40.200000000000003</v>
      </c>
      <c r="E42" s="68">
        <v>40.619999999999997</v>
      </c>
      <c r="F42" s="68">
        <v>40.69</v>
      </c>
      <c r="G42" s="68">
        <v>40.229999999999997</v>
      </c>
      <c r="H42" s="68">
        <v>40.520000000000003</v>
      </c>
      <c r="I42" s="287">
        <v>40.51</v>
      </c>
      <c r="J42" s="291">
        <v>40.46</v>
      </c>
      <c r="K42" s="288"/>
      <c r="L42" s="1"/>
    </row>
    <row r="43" spans="2:12">
      <c r="B43" s="1">
        <v>23</v>
      </c>
      <c r="C43" s="67">
        <v>40.58</v>
      </c>
      <c r="D43" s="68">
        <v>40.380000000000003</v>
      </c>
      <c r="E43" s="68">
        <v>40.6</v>
      </c>
      <c r="F43" s="68">
        <v>40.67</v>
      </c>
      <c r="G43" s="68">
        <v>40.29</v>
      </c>
      <c r="H43" s="68">
        <v>40.450000000000003</v>
      </c>
      <c r="I43" s="287">
        <v>40.53</v>
      </c>
      <c r="J43" s="291">
        <v>40.31</v>
      </c>
      <c r="K43" s="288"/>
      <c r="L43" s="1"/>
    </row>
    <row r="44" spans="2:12">
      <c r="B44" s="1">
        <v>24</v>
      </c>
      <c r="C44" s="67">
        <v>40.630000000000003</v>
      </c>
      <c r="D44" s="68">
        <v>40.33</v>
      </c>
      <c r="E44" s="68">
        <v>40.79</v>
      </c>
      <c r="F44" s="68">
        <v>40.520000000000003</v>
      </c>
      <c r="G44" s="68">
        <v>40.5</v>
      </c>
      <c r="H44" s="68">
        <v>40.520000000000003</v>
      </c>
      <c r="I44" s="287">
        <v>40.630000000000003</v>
      </c>
      <c r="J44" s="291">
        <v>40.01</v>
      </c>
      <c r="K44" s="288"/>
      <c r="L44" s="1"/>
    </row>
    <row r="45" spans="2:12">
      <c r="B45" s="1">
        <v>25</v>
      </c>
      <c r="C45" s="67">
        <v>40.380000000000003</v>
      </c>
      <c r="D45" s="68">
        <v>40.409999999999997</v>
      </c>
      <c r="E45" s="68">
        <v>40.770000000000003</v>
      </c>
      <c r="F45" s="68">
        <v>40.58</v>
      </c>
      <c r="G45" s="68">
        <v>40.36</v>
      </c>
      <c r="H45" s="68">
        <v>40.57</v>
      </c>
      <c r="I45" s="287">
        <v>40.39</v>
      </c>
      <c r="J45" s="291">
        <v>40.119999999999997</v>
      </c>
      <c r="K45" s="288"/>
      <c r="L45" s="1"/>
    </row>
    <row r="46" spans="2:12">
      <c r="B46" s="1">
        <v>26</v>
      </c>
      <c r="C46" s="67">
        <v>41.34</v>
      </c>
      <c r="D46" s="68">
        <v>40.450000000000003</v>
      </c>
      <c r="E46" s="68">
        <v>40.61</v>
      </c>
      <c r="F46" s="68">
        <v>40.74</v>
      </c>
      <c r="G46" s="68">
        <v>40.21</v>
      </c>
      <c r="H46" s="68">
        <v>40.58</v>
      </c>
      <c r="I46" s="287">
        <v>40.840000000000003</v>
      </c>
      <c r="J46" s="291">
        <v>40.090000000000003</v>
      </c>
      <c r="K46" s="288"/>
      <c r="L46" s="1"/>
    </row>
    <row r="47" spans="2:12">
      <c r="B47" s="1">
        <v>27</v>
      </c>
      <c r="C47" s="67">
        <v>41.37</v>
      </c>
      <c r="D47" s="68">
        <v>40.369999999999997</v>
      </c>
      <c r="E47" s="68">
        <v>40.79</v>
      </c>
      <c r="F47" s="68">
        <v>40.729999999999997</v>
      </c>
      <c r="G47" s="68">
        <v>41.22</v>
      </c>
      <c r="H47" s="68">
        <v>41.04</v>
      </c>
      <c r="I47" s="287">
        <v>40.479999999999997</v>
      </c>
      <c r="J47" s="291">
        <v>40.04</v>
      </c>
      <c r="K47" s="288"/>
      <c r="L47" s="1"/>
    </row>
    <row r="48" spans="2:12">
      <c r="B48" s="1">
        <v>28</v>
      </c>
      <c r="C48" s="67">
        <v>41.07</v>
      </c>
      <c r="D48" s="68">
        <v>40.46</v>
      </c>
      <c r="E48" s="68">
        <v>40.51</v>
      </c>
      <c r="F48" s="68">
        <v>40.81</v>
      </c>
      <c r="G48" s="68">
        <v>40.53</v>
      </c>
      <c r="H48" s="68"/>
      <c r="I48" s="287">
        <v>40.54</v>
      </c>
      <c r="J48" s="291">
        <v>39.97</v>
      </c>
      <c r="K48" s="288"/>
      <c r="L48" s="1"/>
    </row>
    <row r="49" spans="2:12">
      <c r="B49" s="1">
        <v>29</v>
      </c>
      <c r="C49" s="67"/>
      <c r="D49" s="68">
        <v>40.270000000000003</v>
      </c>
      <c r="E49" s="68">
        <v>40.54</v>
      </c>
      <c r="F49" s="68"/>
      <c r="G49" s="68">
        <v>40.08</v>
      </c>
      <c r="H49" s="68"/>
      <c r="I49" s="287">
        <v>40.54</v>
      </c>
      <c r="J49" s="291">
        <v>40.15</v>
      </c>
      <c r="K49" s="288"/>
      <c r="L49" s="1"/>
    </row>
    <row r="50" spans="2:12">
      <c r="B50" s="1">
        <v>30</v>
      </c>
      <c r="C50" s="67"/>
      <c r="D50" s="68">
        <v>40.39</v>
      </c>
      <c r="E50" s="68">
        <v>40.53</v>
      </c>
      <c r="F50" s="68"/>
      <c r="G50" s="68">
        <v>40.090000000000003</v>
      </c>
      <c r="H50" s="68"/>
      <c r="I50" s="287">
        <v>40.93</v>
      </c>
      <c r="J50" s="291">
        <v>39.93</v>
      </c>
      <c r="K50" s="288"/>
      <c r="L50" s="1"/>
    </row>
    <row r="51" spans="2:12">
      <c r="B51" s="1">
        <v>31</v>
      </c>
      <c r="C51" s="67"/>
      <c r="D51" s="68">
        <v>40.270000000000003</v>
      </c>
      <c r="E51" s="68">
        <v>40.71</v>
      </c>
      <c r="F51" s="68"/>
      <c r="G51" s="68">
        <v>41.51</v>
      </c>
      <c r="H51" s="68"/>
      <c r="I51" s="287">
        <v>40.49</v>
      </c>
      <c r="J51" s="291">
        <v>39.979999999999997</v>
      </c>
      <c r="K51" s="288"/>
      <c r="L51" s="1"/>
    </row>
    <row r="52" spans="2:12">
      <c r="B52" s="1">
        <v>32</v>
      </c>
      <c r="C52" s="67"/>
      <c r="D52" s="68">
        <v>40.380000000000003</v>
      </c>
      <c r="E52" s="68">
        <v>40.770000000000003</v>
      </c>
      <c r="F52" s="68"/>
      <c r="G52" s="68">
        <v>40.21</v>
      </c>
      <c r="H52" s="68"/>
      <c r="I52" s="287">
        <v>41.79</v>
      </c>
      <c r="J52" s="291">
        <v>40.72</v>
      </c>
      <c r="K52" s="288"/>
      <c r="L52" s="1"/>
    </row>
    <row r="53" spans="2:12">
      <c r="B53" s="1">
        <v>33</v>
      </c>
      <c r="C53" s="67"/>
      <c r="D53" s="68">
        <v>40.409999999999997</v>
      </c>
      <c r="E53" s="68">
        <v>40.71</v>
      </c>
      <c r="F53" s="68"/>
      <c r="G53" s="68">
        <v>40.119999999999997</v>
      </c>
      <c r="H53" s="68"/>
      <c r="I53" s="287">
        <v>40.71</v>
      </c>
      <c r="J53" s="291">
        <v>41.54</v>
      </c>
      <c r="K53" s="288"/>
      <c r="L53" s="1"/>
    </row>
    <row r="54" spans="2:12">
      <c r="B54" s="1">
        <v>34</v>
      </c>
      <c r="C54" s="67"/>
      <c r="D54" s="68">
        <v>40.74</v>
      </c>
      <c r="E54" s="68">
        <v>40.65</v>
      </c>
      <c r="F54" s="68"/>
      <c r="G54" s="68">
        <v>40.04</v>
      </c>
      <c r="H54" s="68"/>
      <c r="I54" s="287">
        <v>40.56</v>
      </c>
      <c r="J54" s="291">
        <v>40.15</v>
      </c>
      <c r="K54" s="288"/>
      <c r="L54" s="1"/>
    </row>
    <row r="55" spans="2:12">
      <c r="B55" s="1">
        <v>35</v>
      </c>
      <c r="C55" s="67"/>
      <c r="D55" s="68">
        <v>40.42</v>
      </c>
      <c r="E55" s="68">
        <v>40.86</v>
      </c>
      <c r="F55" s="68"/>
      <c r="G55" s="68">
        <v>40.04</v>
      </c>
      <c r="H55" s="68"/>
      <c r="I55" s="287">
        <v>40.61</v>
      </c>
      <c r="J55" s="291">
        <v>40.18</v>
      </c>
      <c r="K55" s="288"/>
      <c r="L55" s="1"/>
    </row>
    <row r="56" spans="2:12">
      <c r="B56" s="1">
        <v>36</v>
      </c>
      <c r="C56" s="67"/>
      <c r="D56" s="68">
        <v>40.31</v>
      </c>
      <c r="E56" s="68">
        <v>40.58</v>
      </c>
      <c r="F56" s="68"/>
      <c r="G56" s="68">
        <v>40.200000000000003</v>
      </c>
      <c r="H56" s="68"/>
      <c r="I56" s="287">
        <v>40.54</v>
      </c>
      <c r="J56" s="291">
        <v>40.17</v>
      </c>
      <c r="K56" s="288"/>
      <c r="L56" s="1"/>
    </row>
    <row r="57" spans="2:12">
      <c r="B57" s="1">
        <v>37</v>
      </c>
      <c r="C57" s="67"/>
      <c r="D57" s="68">
        <v>40.159999999999997</v>
      </c>
      <c r="E57" s="68">
        <v>40.67</v>
      </c>
      <c r="F57" s="68"/>
      <c r="G57" s="68">
        <v>40.19</v>
      </c>
      <c r="H57" s="68"/>
      <c r="I57" s="287">
        <v>40.83</v>
      </c>
      <c r="J57" s="291">
        <v>39.979999999999997</v>
      </c>
      <c r="K57" s="288"/>
      <c r="L57" s="1"/>
    </row>
    <row r="58" spans="2:12">
      <c r="B58" s="1">
        <v>38</v>
      </c>
      <c r="C58" s="67"/>
      <c r="D58" s="68">
        <v>41.4</v>
      </c>
      <c r="E58" s="68">
        <v>40.869999999999997</v>
      </c>
      <c r="F58" s="68"/>
      <c r="G58" s="68">
        <v>40.18</v>
      </c>
      <c r="H58" s="68"/>
      <c r="I58" s="287">
        <v>40.56</v>
      </c>
      <c r="J58" s="291">
        <v>40.159999999999997</v>
      </c>
      <c r="K58" s="288"/>
      <c r="L58" s="1"/>
    </row>
    <row r="59" spans="2:12">
      <c r="B59" s="1">
        <v>39</v>
      </c>
      <c r="C59" s="67"/>
      <c r="D59" s="68">
        <v>40.4</v>
      </c>
      <c r="E59" s="68"/>
      <c r="F59" s="68"/>
      <c r="G59" s="68">
        <v>40.17</v>
      </c>
      <c r="H59" s="68"/>
      <c r="I59" s="287">
        <v>40.520000000000003</v>
      </c>
      <c r="J59" s="291">
        <v>40.01</v>
      </c>
      <c r="K59" s="288"/>
      <c r="L59" s="1"/>
    </row>
    <row r="60" spans="2:12">
      <c r="B60" s="1">
        <v>40</v>
      </c>
      <c r="C60" s="67"/>
      <c r="D60" s="68">
        <v>40.26</v>
      </c>
      <c r="E60" s="68"/>
      <c r="F60" s="68"/>
      <c r="G60" s="68">
        <v>40.18</v>
      </c>
      <c r="H60" s="68"/>
      <c r="I60" s="287">
        <v>40.53</v>
      </c>
      <c r="J60" s="291">
        <v>40.08</v>
      </c>
      <c r="K60" s="288"/>
      <c r="L60" s="1"/>
    </row>
    <row r="61" spans="2:12">
      <c r="B61" s="1">
        <v>41</v>
      </c>
      <c r="C61" s="67"/>
      <c r="D61" s="68">
        <v>40.200000000000003</v>
      </c>
      <c r="E61" s="68"/>
      <c r="F61" s="68"/>
      <c r="G61" s="68">
        <v>40.1</v>
      </c>
      <c r="H61" s="68"/>
      <c r="I61" s="287">
        <v>40.57</v>
      </c>
      <c r="J61" s="291">
        <v>40.06</v>
      </c>
      <c r="K61" s="288"/>
      <c r="L61" s="1"/>
    </row>
    <row r="62" spans="2:12">
      <c r="B62" s="1">
        <v>42</v>
      </c>
      <c r="C62" s="67"/>
      <c r="D62" s="68">
        <v>40.29</v>
      </c>
      <c r="E62" s="68"/>
      <c r="F62" s="68"/>
      <c r="G62" s="68">
        <v>40.159999999999997</v>
      </c>
      <c r="H62" s="68"/>
      <c r="I62" s="287">
        <v>40.71</v>
      </c>
      <c r="J62" s="291">
        <v>40.03</v>
      </c>
      <c r="K62" s="288"/>
      <c r="L62" s="1"/>
    </row>
    <row r="63" spans="2:12">
      <c r="B63" s="1">
        <v>43</v>
      </c>
      <c r="C63" s="67"/>
      <c r="D63" s="68">
        <v>40.200000000000003</v>
      </c>
      <c r="E63" s="68"/>
      <c r="F63" s="68"/>
      <c r="G63" s="68">
        <v>40.11</v>
      </c>
      <c r="H63" s="68"/>
      <c r="I63" s="287">
        <v>40.53</v>
      </c>
      <c r="J63" s="291">
        <v>40.15</v>
      </c>
      <c r="K63" s="288"/>
      <c r="L63" s="1"/>
    </row>
    <row r="64" spans="2:12">
      <c r="B64" s="1">
        <v>44</v>
      </c>
      <c r="C64" s="67"/>
      <c r="D64" s="68">
        <v>40.25</v>
      </c>
      <c r="E64" s="68"/>
      <c r="F64" s="68"/>
      <c r="G64" s="68">
        <v>40.25</v>
      </c>
      <c r="H64" s="68"/>
      <c r="I64" s="287">
        <v>40.590000000000003</v>
      </c>
      <c r="J64" s="291">
        <v>40.32</v>
      </c>
      <c r="K64" s="288"/>
      <c r="L64" s="1"/>
    </row>
    <row r="65" spans="2:12">
      <c r="B65" s="1">
        <v>45</v>
      </c>
      <c r="C65" s="67"/>
      <c r="D65" s="68">
        <v>40.33</v>
      </c>
      <c r="E65" s="68"/>
      <c r="F65" s="68"/>
      <c r="G65" s="68">
        <v>40.53</v>
      </c>
      <c r="H65" s="68"/>
      <c r="I65" s="287">
        <v>40.67</v>
      </c>
      <c r="J65" s="291">
        <v>40.130000000000003</v>
      </c>
      <c r="K65" s="288"/>
      <c r="L65" s="1"/>
    </row>
    <row r="66" spans="2:12">
      <c r="B66" s="1">
        <v>46</v>
      </c>
      <c r="C66" s="67"/>
      <c r="D66" s="68">
        <v>40.25</v>
      </c>
      <c r="E66" s="68"/>
      <c r="F66" s="68"/>
      <c r="G66" s="68"/>
      <c r="H66" s="68"/>
      <c r="I66" s="287">
        <v>40.520000000000003</v>
      </c>
      <c r="J66" s="291"/>
      <c r="K66" s="288"/>
      <c r="L66" s="1"/>
    </row>
    <row r="67" spans="2:12">
      <c r="B67" s="1">
        <v>47</v>
      </c>
      <c r="C67" s="67"/>
      <c r="D67" s="68">
        <v>40.229999999999997</v>
      </c>
      <c r="E67" s="68"/>
      <c r="F67" s="68"/>
      <c r="G67" s="68"/>
      <c r="H67" s="68"/>
      <c r="I67" s="287">
        <v>40.85</v>
      </c>
      <c r="J67" s="291"/>
      <c r="K67" s="288"/>
      <c r="L67" s="1"/>
    </row>
    <row r="68" spans="2:12">
      <c r="B68" s="1">
        <v>48</v>
      </c>
      <c r="C68" s="67"/>
      <c r="D68" s="68">
        <v>40.57</v>
      </c>
      <c r="E68" s="68"/>
      <c r="F68" s="68"/>
      <c r="G68" s="68"/>
      <c r="H68" s="68"/>
      <c r="I68" s="287">
        <v>40.64</v>
      </c>
      <c r="J68" s="291"/>
      <c r="K68" s="288"/>
      <c r="L68" s="1"/>
    </row>
    <row r="69" spans="2:12">
      <c r="B69" s="1">
        <v>49</v>
      </c>
      <c r="C69" s="67"/>
      <c r="D69" s="68">
        <v>40.450000000000003</v>
      </c>
      <c r="E69" s="68"/>
      <c r="F69" s="68"/>
      <c r="G69" s="68"/>
      <c r="H69" s="68"/>
      <c r="I69" s="287">
        <v>40.43</v>
      </c>
      <c r="J69" s="291"/>
      <c r="K69" s="288"/>
      <c r="L69" s="1"/>
    </row>
    <row r="70" spans="2:12">
      <c r="B70" s="1">
        <v>50</v>
      </c>
      <c r="C70" s="67"/>
      <c r="D70" s="68">
        <v>40.31</v>
      </c>
      <c r="E70" s="68"/>
      <c r="F70" s="68"/>
      <c r="G70" s="68"/>
      <c r="H70" s="68"/>
      <c r="I70" s="287">
        <v>40.71</v>
      </c>
      <c r="J70" s="291"/>
      <c r="K70" s="288"/>
      <c r="L70" s="1"/>
    </row>
    <row r="71" spans="2:12">
      <c r="B71" s="1">
        <v>51</v>
      </c>
      <c r="C71" s="67"/>
      <c r="D71" s="68">
        <v>40.65</v>
      </c>
      <c r="E71" s="68"/>
      <c r="F71" s="68"/>
      <c r="G71" s="68"/>
      <c r="H71" s="68"/>
      <c r="I71" s="287">
        <v>40.549999999999997</v>
      </c>
      <c r="J71" s="291"/>
      <c r="K71" s="288"/>
      <c r="L71" s="1"/>
    </row>
    <row r="72" spans="2:12">
      <c r="B72" s="1">
        <v>52</v>
      </c>
      <c r="C72" s="67"/>
      <c r="D72" s="68">
        <v>40.299999999999997</v>
      </c>
      <c r="E72" s="68"/>
      <c r="F72" s="68"/>
      <c r="G72" s="68"/>
      <c r="H72" s="68"/>
      <c r="I72" s="287">
        <v>40.549999999999997</v>
      </c>
      <c r="J72" s="291"/>
      <c r="K72" s="288"/>
      <c r="L72" s="1"/>
    </row>
    <row r="73" spans="2:12">
      <c r="B73" s="1">
        <v>53</v>
      </c>
      <c r="C73" s="67"/>
      <c r="D73" s="68">
        <v>40.42</v>
      </c>
      <c r="E73" s="68"/>
      <c r="F73" s="68"/>
      <c r="G73" s="68"/>
      <c r="H73" s="68"/>
      <c r="I73" s="287">
        <v>40.68</v>
      </c>
      <c r="J73" s="291"/>
      <c r="K73" s="288"/>
      <c r="L73" s="1"/>
    </row>
    <row r="74" spans="2:12">
      <c r="B74" s="1">
        <v>54</v>
      </c>
      <c r="C74" s="67"/>
      <c r="D74" s="68">
        <v>40.71</v>
      </c>
      <c r="E74" s="68"/>
      <c r="F74" s="68"/>
      <c r="G74" s="68"/>
      <c r="H74" s="68"/>
      <c r="I74" s="287">
        <v>40.4</v>
      </c>
      <c r="J74" s="291"/>
      <c r="K74" s="288"/>
      <c r="L74" s="1"/>
    </row>
    <row r="75" spans="2:12">
      <c r="B75" s="1">
        <v>55</v>
      </c>
      <c r="C75" s="67"/>
      <c r="D75" s="68">
        <v>40.57</v>
      </c>
      <c r="E75" s="68"/>
      <c r="F75" s="68"/>
      <c r="G75" s="68"/>
      <c r="H75" s="68"/>
      <c r="I75" s="287">
        <v>40.71</v>
      </c>
      <c r="J75" s="291"/>
      <c r="K75" s="288"/>
      <c r="L75" s="1"/>
    </row>
    <row r="76" spans="2:12">
      <c r="B76" s="1">
        <v>56</v>
      </c>
      <c r="C76" s="67"/>
      <c r="D76" s="68">
        <v>40.43</v>
      </c>
      <c r="E76" s="68"/>
      <c r="F76" s="68"/>
      <c r="G76" s="68"/>
      <c r="H76" s="68"/>
      <c r="I76" s="287">
        <v>40.700000000000003</v>
      </c>
      <c r="J76" s="291"/>
      <c r="K76" s="288"/>
      <c r="L76" s="1"/>
    </row>
    <row r="77" spans="2:12">
      <c r="B77" s="1">
        <v>57</v>
      </c>
      <c r="C77" s="140"/>
      <c r="D77" s="68">
        <v>40.69</v>
      </c>
      <c r="E77" s="68"/>
      <c r="F77" s="68"/>
      <c r="G77" s="68"/>
      <c r="H77" s="68"/>
      <c r="I77" s="287">
        <v>41.26</v>
      </c>
      <c r="J77" s="291"/>
      <c r="K77" s="288"/>
      <c r="L77" s="1"/>
    </row>
    <row r="78" spans="2:12">
      <c r="B78" s="1">
        <v>58</v>
      </c>
      <c r="C78" s="293"/>
      <c r="D78" s="287">
        <v>40.58</v>
      </c>
      <c r="E78" s="287"/>
      <c r="F78" s="287"/>
      <c r="G78" s="287"/>
      <c r="H78" s="287"/>
      <c r="I78" s="287">
        <v>40.47</v>
      </c>
      <c r="J78" s="291"/>
      <c r="K78" s="288"/>
      <c r="L78" s="1"/>
    </row>
    <row r="79" spans="2:12">
      <c r="B79" s="1">
        <v>59</v>
      </c>
      <c r="C79" s="293"/>
      <c r="D79" s="287">
        <v>40.56</v>
      </c>
      <c r="E79" s="287"/>
      <c r="F79" s="287"/>
      <c r="G79" s="287"/>
      <c r="H79" s="287"/>
      <c r="I79" s="287">
        <v>40.49</v>
      </c>
      <c r="J79" s="291"/>
      <c r="K79" s="287"/>
    </row>
    <row r="80" spans="2:12">
      <c r="B80" s="1">
        <v>60</v>
      </c>
      <c r="C80" s="293"/>
      <c r="D80" s="287">
        <v>41.81</v>
      </c>
      <c r="E80" s="287"/>
      <c r="F80" s="287"/>
      <c r="G80" s="287"/>
      <c r="H80" s="287"/>
      <c r="I80" s="287">
        <v>40.78</v>
      </c>
      <c r="J80" s="291"/>
      <c r="K80" s="287"/>
    </row>
    <row r="81" spans="2:11">
      <c r="B81" s="1">
        <v>61</v>
      </c>
      <c r="C81" s="293"/>
      <c r="D81" s="287"/>
      <c r="E81" s="287"/>
      <c r="F81" s="287"/>
      <c r="G81" s="287"/>
      <c r="H81" s="287"/>
      <c r="I81" s="287">
        <v>40.76</v>
      </c>
      <c r="J81" s="291"/>
      <c r="K81" s="287"/>
    </row>
    <row r="82" spans="2:11">
      <c r="B82" s="1">
        <v>62</v>
      </c>
      <c r="C82" s="293"/>
      <c r="D82" s="287"/>
      <c r="E82" s="287"/>
      <c r="F82" s="287"/>
      <c r="G82" s="287"/>
      <c r="H82" s="287"/>
      <c r="I82" s="287">
        <v>41.09</v>
      </c>
      <c r="J82" s="291"/>
      <c r="K82" s="287"/>
    </row>
    <row r="83" spans="2:11" ht="15.75" thickBot="1">
      <c r="C83" s="294"/>
      <c r="D83" s="295"/>
      <c r="E83" s="295"/>
      <c r="F83" s="295"/>
      <c r="G83" s="295"/>
      <c r="H83" s="295"/>
      <c r="I83" s="295"/>
      <c r="J83" s="296"/>
      <c r="K83" s="28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P84"/>
  <sheetViews>
    <sheetView zoomScale="90" zoomScaleNormal="90" workbookViewId="0">
      <selection activeCell="O12" sqref="O12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254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>
      <c r="A8" s="239">
        <v>1</v>
      </c>
      <c r="B8" s="250" t="s">
        <v>255</v>
      </c>
      <c r="C8" s="244" t="s">
        <v>226</v>
      </c>
      <c r="D8" s="220">
        <f>COUNTA(C21:C85)</f>
        <v>22</v>
      </c>
      <c r="E8" s="256">
        <f>COUNTA(C21:C85)</f>
        <v>22</v>
      </c>
      <c r="F8" s="263">
        <f>MIN(C21:C84)</f>
        <v>40.74</v>
      </c>
      <c r="G8" s="221">
        <f>AVERAGE(C21:C87)</f>
        <v>41.282272727272719</v>
      </c>
      <c r="H8" s="222"/>
      <c r="I8" s="264">
        <f>G8-F8</f>
        <v>0.54227272727271725</v>
      </c>
      <c r="J8" s="272">
        <v>1.0590277777777777E-2</v>
      </c>
      <c r="K8" s="280">
        <f>J8</f>
        <v>1.0590277777777777E-2</v>
      </c>
      <c r="L8" s="281">
        <f>K8</f>
        <v>1.0590277777777777E-2</v>
      </c>
      <c r="M8" s="305" t="s">
        <v>143</v>
      </c>
      <c r="N8" s="223"/>
      <c r="O8" s="219"/>
      <c r="P8" s="50"/>
    </row>
    <row r="9" spans="1:16" s="3" customFormat="1" ht="30" customHeight="1">
      <c r="A9" s="240">
        <v>2</v>
      </c>
      <c r="B9" s="251" t="s">
        <v>255</v>
      </c>
      <c r="C9" s="245" t="s">
        <v>243</v>
      </c>
      <c r="D9" s="51">
        <f>COUNTA(D21:D85)+D8+1</f>
        <v>44</v>
      </c>
      <c r="E9" s="257">
        <f>COUNTA(D21:D85)+1</f>
        <v>22</v>
      </c>
      <c r="F9" s="265">
        <f>MIN(D21:D84)</f>
        <v>40.92</v>
      </c>
      <c r="G9" s="79">
        <f>AVERAGE(D21:D86)</f>
        <v>41.367142857142866</v>
      </c>
      <c r="H9" s="49"/>
      <c r="I9" s="266">
        <f>G9-F9</f>
        <v>0.44714285714286461</v>
      </c>
      <c r="J9" s="273">
        <v>2.2268518518518521E-2</v>
      </c>
      <c r="K9" s="282">
        <f>J9-J8</f>
        <v>1.1678240740740744E-2</v>
      </c>
      <c r="L9" s="283">
        <f>K9+L8</f>
        <v>2.2268518518518521E-2</v>
      </c>
      <c r="M9" s="306" t="s">
        <v>154</v>
      </c>
      <c r="N9" s="224"/>
      <c r="O9" s="131"/>
      <c r="P9" s="50"/>
    </row>
    <row r="10" spans="1:16" s="3" customFormat="1" ht="30" customHeight="1" thickBot="1">
      <c r="A10" s="240">
        <v>3</v>
      </c>
      <c r="B10" s="302" t="s">
        <v>106</v>
      </c>
      <c r="C10" s="245" t="s">
        <v>51</v>
      </c>
      <c r="D10" s="51">
        <f>COUNTA(E21:E85)+D9+1</f>
        <v>106</v>
      </c>
      <c r="E10" s="257">
        <f>COUNTA(E21:E85)+1</f>
        <v>62</v>
      </c>
      <c r="F10" s="315">
        <f>MIN(E21:E86)</f>
        <v>39.979999999999997</v>
      </c>
      <c r="G10" s="78">
        <f>AVERAGE(E21:E87)</f>
        <v>40.215245901639349</v>
      </c>
      <c r="H10" s="49"/>
      <c r="I10" s="266">
        <f t="shared" ref="I10:I15" si="0">G10-F10</f>
        <v>0.23524590163935244</v>
      </c>
      <c r="J10" s="273">
        <v>5.2256944444444446E-2</v>
      </c>
      <c r="K10" s="282">
        <f>J10-J9</f>
        <v>2.9988425925925925E-2</v>
      </c>
      <c r="L10" s="283">
        <f>K10</f>
        <v>2.9988425925925925E-2</v>
      </c>
      <c r="M10" s="306" t="s">
        <v>165</v>
      </c>
      <c r="N10" s="225" t="s">
        <v>232</v>
      </c>
      <c r="O10" s="147" t="s">
        <v>257</v>
      </c>
      <c r="P10" s="50"/>
    </row>
    <row r="11" spans="1:16" s="3" customFormat="1" ht="30" customHeight="1" thickBot="1">
      <c r="A11" s="240">
        <v>4</v>
      </c>
      <c r="B11" s="302" t="s">
        <v>255</v>
      </c>
      <c r="C11" s="245" t="s">
        <v>224</v>
      </c>
      <c r="D11" s="51">
        <f>COUNTA(F21:F85)+D10+1</f>
        <v>169</v>
      </c>
      <c r="E11" s="257">
        <f>COUNTA(F21:F85)+1</f>
        <v>63</v>
      </c>
      <c r="F11" s="141">
        <f>MIN(F21:F86)</f>
        <v>40</v>
      </c>
      <c r="G11" s="133">
        <f>AVERAGE(F21:F86)</f>
        <v>40.434838709677422</v>
      </c>
      <c r="H11" s="49"/>
      <c r="I11" s="266">
        <f t="shared" si="0"/>
        <v>0.43483870967742178</v>
      </c>
      <c r="J11" s="273">
        <v>8.2731481481481475E-2</v>
      </c>
      <c r="K11" s="282">
        <f>J11-J10</f>
        <v>3.0474537037037029E-2</v>
      </c>
      <c r="L11" s="283">
        <f>K11+L9</f>
        <v>5.274305555555555E-2</v>
      </c>
      <c r="M11" s="306" t="s">
        <v>178</v>
      </c>
      <c r="N11" s="225" t="s">
        <v>227</v>
      </c>
      <c r="O11" s="311" t="s">
        <v>271</v>
      </c>
      <c r="P11" s="50"/>
    </row>
    <row r="12" spans="1:16" s="3" customFormat="1" ht="30" customHeight="1" thickBot="1">
      <c r="A12" s="240">
        <v>5</v>
      </c>
      <c r="B12" s="318" t="s">
        <v>106</v>
      </c>
      <c r="C12" s="246" t="s">
        <v>242</v>
      </c>
      <c r="D12" s="51">
        <f>COUNTA(G21:G85)+D11+1</f>
        <v>234</v>
      </c>
      <c r="E12" s="257">
        <f>COUNTA(G21:G85)+1</f>
        <v>65</v>
      </c>
      <c r="F12" s="138">
        <f>MIN(G21:G86)</f>
        <v>39.869999999999997</v>
      </c>
      <c r="G12" s="133">
        <f>AVERAGE(G21:G886)</f>
        <v>40.327187499999987</v>
      </c>
      <c r="H12" s="49"/>
      <c r="I12" s="266">
        <f t="shared" si="0"/>
        <v>0.4571874999999892</v>
      </c>
      <c r="J12" s="273">
        <v>0.11434027777777778</v>
      </c>
      <c r="K12" s="313">
        <f>J12-J11</f>
        <v>3.1608796296296301E-2</v>
      </c>
      <c r="L12" s="283">
        <f t="shared" ref="L12:L15" si="1">K12+L10</f>
        <v>6.1597222222222227E-2</v>
      </c>
      <c r="M12" s="306" t="s">
        <v>195</v>
      </c>
      <c r="N12" s="224"/>
      <c r="O12" s="132"/>
    </row>
    <row r="13" spans="1:16" s="3" customFormat="1" ht="30" customHeight="1">
      <c r="A13" s="240">
        <v>6</v>
      </c>
      <c r="B13" s="318" t="s">
        <v>255</v>
      </c>
      <c r="C13" s="246" t="s">
        <v>236</v>
      </c>
      <c r="D13" s="51">
        <f>COUNTA(H21:H85)+D12+1</f>
        <v>279</v>
      </c>
      <c r="E13" s="257">
        <f>COUNTA(H21:H85)+1</f>
        <v>45</v>
      </c>
      <c r="F13" s="316">
        <f>MIN(H21:H86)</f>
        <v>40.43</v>
      </c>
      <c r="G13" s="78">
        <f>AVERAGE(H21:H86)</f>
        <v>40.791818181818186</v>
      </c>
      <c r="H13" s="49"/>
      <c r="I13" s="266">
        <f>G13-F13</f>
        <v>0.3618181818181867</v>
      </c>
      <c r="J13" s="273">
        <v>0.13668981481481482</v>
      </c>
      <c r="K13" s="282">
        <f t="shared" ref="K13:K15" si="2">J13-J12</f>
        <v>2.2349537037037043E-2</v>
      </c>
      <c r="L13" s="283">
        <f t="shared" si="1"/>
        <v>7.50925925925926E-2</v>
      </c>
      <c r="M13" s="306" t="s">
        <v>174</v>
      </c>
      <c r="N13" s="224"/>
      <c r="O13" s="132"/>
    </row>
    <row r="14" spans="1:16" s="3" customFormat="1" ht="30" customHeight="1">
      <c r="A14" s="240">
        <v>7</v>
      </c>
      <c r="B14" s="318" t="s">
        <v>106</v>
      </c>
      <c r="C14" s="246" t="s">
        <v>243</v>
      </c>
      <c r="D14" s="51">
        <f>COUNTA(I21:I85)+D13+1</f>
        <v>318</v>
      </c>
      <c r="E14" s="257">
        <f>COUNTA(I21:I85)+1</f>
        <v>39</v>
      </c>
      <c r="F14" s="267">
        <f>MIN(I21:I86)</f>
        <v>40.15</v>
      </c>
      <c r="G14" s="78">
        <f>AVERAGE(I21:I86)</f>
        <v>40.510526315789477</v>
      </c>
      <c r="H14" s="49"/>
      <c r="I14" s="266">
        <f t="shared" si="0"/>
        <v>0.36052631578947825</v>
      </c>
      <c r="J14" s="273">
        <v>0.15616898148148148</v>
      </c>
      <c r="K14" s="282">
        <f t="shared" si="2"/>
        <v>1.9479166666666659E-2</v>
      </c>
      <c r="L14" s="284">
        <f t="shared" si="1"/>
        <v>8.1076388888888878E-2</v>
      </c>
      <c r="M14" s="306" t="s">
        <v>218</v>
      </c>
      <c r="N14" s="224"/>
      <c r="O14" s="132"/>
    </row>
    <row r="15" spans="1:16" s="3" customFormat="1" ht="30" customHeight="1" thickBot="1">
      <c r="A15" s="241" t="s">
        <v>37</v>
      </c>
      <c r="B15" s="253" t="s">
        <v>255</v>
      </c>
      <c r="C15" s="247" t="s">
        <v>234</v>
      </c>
      <c r="D15" s="308">
        <f>COUNTA(J21:J85)+D14+1</f>
        <v>339</v>
      </c>
      <c r="E15" s="258">
        <f>COUNTA(J21:J85)+1</f>
        <v>21</v>
      </c>
      <c r="F15" s="268">
        <f>MIN(J21:J86)</f>
        <v>40.659999999999997</v>
      </c>
      <c r="G15" s="226">
        <f>AVERAGE(J21:J86)</f>
        <v>41.132500000000007</v>
      </c>
      <c r="H15" s="227"/>
      <c r="I15" s="269">
        <f t="shared" si="0"/>
        <v>0.4725000000000108</v>
      </c>
      <c r="J15" s="274">
        <v>0.16710648148148147</v>
      </c>
      <c r="K15" s="285">
        <f t="shared" si="2"/>
        <v>1.0937499999999989E-2</v>
      </c>
      <c r="L15" s="286">
        <f t="shared" si="1"/>
        <v>8.6030092592592589E-2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AVERAGE(F8,F9,F11,F13,F15)</f>
        <v>40.549999999999997</v>
      </c>
      <c r="G16" s="86">
        <f>AVERAGE(G8,G9,G11,G13,G15)</f>
        <v>41.001714495182242</v>
      </c>
      <c r="H16" s="145" t="s">
        <v>256</v>
      </c>
      <c r="I16" s="87">
        <f>AVERAGE(I8,I9,I11,I13,I15)</f>
        <v>0.45171449518224022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AVERAGE(F10,F12,F14)</f>
        <v>40</v>
      </c>
      <c r="G17" s="57">
        <f>AVERAGE(G10,G12,G14)</f>
        <v>40.350986572476266</v>
      </c>
      <c r="H17" s="146" t="s">
        <v>228</v>
      </c>
      <c r="I17" s="58">
        <f>AVERAGE(I10,I12,I14)</f>
        <v>0.3509865724762733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40.34375</v>
      </c>
      <c r="G18" s="61">
        <f>AVERAGE(C21:H77)</f>
        <v>40.581124031007782</v>
      </c>
      <c r="H18" s="62"/>
      <c r="I18" s="63">
        <f>AVERAGE(I8:I15)</f>
        <v>0.41394152416750263</v>
      </c>
      <c r="J18" s="55"/>
      <c r="K18" s="55"/>
      <c r="L18" s="55"/>
      <c r="M18" s="59"/>
      <c r="N18" s="59"/>
    </row>
    <row r="20" spans="1:14" ht="15.75" thickBot="1">
      <c r="C20" s="64" t="str">
        <f>B8</f>
        <v>Фалько Константин</v>
      </c>
      <c r="D20" s="64" t="str">
        <f>B9</f>
        <v>Фалько Константин</v>
      </c>
      <c r="E20" s="64" t="str">
        <f>B10</f>
        <v>Лантушенко Игорь</v>
      </c>
      <c r="F20" s="64" t="str">
        <f>B11</f>
        <v>Фалько Константин</v>
      </c>
      <c r="G20" s="2" t="str">
        <f>B12</f>
        <v>Лантушенко Игорь</v>
      </c>
      <c r="H20" s="2" t="str">
        <f>B13</f>
        <v>Фалько Константин</v>
      </c>
      <c r="I20" s="2" t="str">
        <f>B14</f>
        <v>Лантушенко Игорь</v>
      </c>
      <c r="J20" s="2" t="str">
        <f>B15</f>
        <v>Фалько Константин</v>
      </c>
    </row>
    <row r="21" spans="1:14">
      <c r="B21" s="1">
        <v>1</v>
      </c>
      <c r="C21" s="65">
        <v>44.15</v>
      </c>
      <c r="D21" s="66">
        <v>41.77</v>
      </c>
      <c r="E21" s="66">
        <v>40.619999999999997</v>
      </c>
      <c r="F21" s="66">
        <v>40.729999999999997</v>
      </c>
      <c r="G21" s="66">
        <v>41.66</v>
      </c>
      <c r="H21" s="66">
        <v>40.86</v>
      </c>
      <c r="I21" s="289">
        <v>41.27</v>
      </c>
      <c r="J21" s="290">
        <v>40.81</v>
      </c>
      <c r="K21" s="287"/>
      <c r="M21" s="2"/>
      <c r="N21" s="2"/>
    </row>
    <row r="22" spans="1:14">
      <c r="B22" s="1">
        <v>2</v>
      </c>
      <c r="C22" s="67">
        <v>41.3</v>
      </c>
      <c r="D22" s="68">
        <v>41.33</v>
      </c>
      <c r="E22" s="68">
        <v>40.57</v>
      </c>
      <c r="F22" s="68">
        <v>40.6</v>
      </c>
      <c r="G22" s="68">
        <v>40.869999999999997</v>
      </c>
      <c r="H22" s="68">
        <v>40.65</v>
      </c>
      <c r="I22" s="287">
        <v>41.16</v>
      </c>
      <c r="J22" s="291">
        <v>40.93</v>
      </c>
      <c r="K22" s="287"/>
      <c r="M22" s="3"/>
      <c r="N22" s="3"/>
    </row>
    <row r="23" spans="1:14">
      <c r="B23" s="1">
        <v>3</v>
      </c>
      <c r="C23" s="67">
        <v>41.99</v>
      </c>
      <c r="D23" s="68">
        <v>41.12</v>
      </c>
      <c r="E23" s="68">
        <v>40.340000000000003</v>
      </c>
      <c r="F23" s="68">
        <v>40.729999999999997</v>
      </c>
      <c r="G23" s="68">
        <v>40.950000000000003</v>
      </c>
      <c r="H23" s="68">
        <v>40.51</v>
      </c>
      <c r="I23" s="287">
        <v>40.71</v>
      </c>
      <c r="J23" s="291">
        <v>41.69</v>
      </c>
      <c r="K23" s="287"/>
      <c r="M23" s="3"/>
      <c r="N23" s="3"/>
    </row>
    <row r="24" spans="1:14">
      <c r="B24" s="1">
        <v>4</v>
      </c>
      <c r="C24" s="67">
        <v>41.42</v>
      </c>
      <c r="D24" s="68">
        <v>41.59</v>
      </c>
      <c r="E24" s="68">
        <v>40.43</v>
      </c>
      <c r="F24" s="68">
        <v>40.58</v>
      </c>
      <c r="G24" s="68">
        <v>42.38</v>
      </c>
      <c r="H24" s="68">
        <v>40.729999999999997</v>
      </c>
      <c r="I24" s="287">
        <v>40.46</v>
      </c>
      <c r="J24" s="291">
        <v>40.68</v>
      </c>
      <c r="K24" s="287"/>
      <c r="M24" s="3"/>
      <c r="N24" s="3"/>
    </row>
    <row r="25" spans="1:14">
      <c r="B25" s="1">
        <v>5</v>
      </c>
      <c r="C25" s="67">
        <v>41.21</v>
      </c>
      <c r="D25" s="68">
        <v>41.26</v>
      </c>
      <c r="E25" s="68">
        <v>40.35</v>
      </c>
      <c r="F25" s="68">
        <v>41.25</v>
      </c>
      <c r="G25" s="68">
        <v>41.86</v>
      </c>
      <c r="H25" s="68">
        <v>40.72</v>
      </c>
      <c r="I25" s="287">
        <v>40.340000000000003</v>
      </c>
      <c r="J25" s="291">
        <v>41.09</v>
      </c>
      <c r="K25" s="287"/>
    </row>
    <row r="26" spans="1:14">
      <c r="B26" s="1">
        <v>6</v>
      </c>
      <c r="C26" s="67">
        <v>41.13</v>
      </c>
      <c r="D26" s="68">
        <v>42.18</v>
      </c>
      <c r="E26" s="68">
        <v>40.18</v>
      </c>
      <c r="F26" s="68">
        <v>40.520000000000003</v>
      </c>
      <c r="G26" s="68">
        <v>40.89</v>
      </c>
      <c r="H26" s="68">
        <v>40.79</v>
      </c>
      <c r="I26" s="287">
        <v>40.33</v>
      </c>
      <c r="J26" s="291">
        <v>40.71</v>
      </c>
      <c r="K26" s="287"/>
    </row>
    <row r="27" spans="1:14">
      <c r="B27" s="1">
        <v>7</v>
      </c>
      <c r="C27" s="67">
        <v>40.74</v>
      </c>
      <c r="D27" s="68">
        <v>40.92</v>
      </c>
      <c r="E27" s="68">
        <v>40.5</v>
      </c>
      <c r="F27" s="68">
        <v>40.54</v>
      </c>
      <c r="G27" s="68">
        <v>40.14</v>
      </c>
      <c r="H27" s="68">
        <v>40.659999999999997</v>
      </c>
      <c r="I27" s="287">
        <v>40.47</v>
      </c>
      <c r="J27" s="291">
        <v>40.659999999999997</v>
      </c>
      <c r="K27" s="287"/>
    </row>
    <row r="28" spans="1:14">
      <c r="B28" s="1">
        <v>8</v>
      </c>
      <c r="C28" s="67">
        <v>40.880000000000003</v>
      </c>
      <c r="D28" s="68">
        <v>41.28</v>
      </c>
      <c r="E28" s="68">
        <v>40.03</v>
      </c>
      <c r="F28" s="68">
        <v>40.5</v>
      </c>
      <c r="G28" s="68">
        <v>41.13</v>
      </c>
      <c r="H28" s="68">
        <v>40.92</v>
      </c>
      <c r="I28" s="287">
        <v>40.43</v>
      </c>
      <c r="J28" s="291">
        <v>41.22</v>
      </c>
      <c r="K28" s="287"/>
    </row>
    <row r="29" spans="1:14">
      <c r="B29" s="1">
        <v>9</v>
      </c>
      <c r="C29" s="84">
        <v>40.93</v>
      </c>
      <c r="D29" s="68">
        <v>41.19</v>
      </c>
      <c r="E29" s="68">
        <v>40.090000000000003</v>
      </c>
      <c r="F29" s="68">
        <v>40.53</v>
      </c>
      <c r="G29" s="68">
        <v>40.21</v>
      </c>
      <c r="H29" s="68">
        <v>40.83</v>
      </c>
      <c r="I29" s="287">
        <v>40.33</v>
      </c>
      <c r="J29" s="291">
        <v>42.58</v>
      </c>
      <c r="K29" s="287"/>
    </row>
    <row r="30" spans="1:14">
      <c r="B30" s="1">
        <v>10</v>
      </c>
      <c r="C30" s="67">
        <v>41.02</v>
      </c>
      <c r="D30" s="68">
        <v>41.3</v>
      </c>
      <c r="E30" s="68">
        <v>40.200000000000003</v>
      </c>
      <c r="F30" s="68">
        <v>40.53</v>
      </c>
      <c r="G30" s="68">
        <v>40.15</v>
      </c>
      <c r="H30" s="68">
        <v>40.67</v>
      </c>
      <c r="I30" s="287">
        <v>40.25</v>
      </c>
      <c r="J30" s="291">
        <v>41.21</v>
      </c>
      <c r="K30" s="287"/>
    </row>
    <row r="31" spans="1:14">
      <c r="B31" s="1">
        <v>11</v>
      </c>
      <c r="C31" s="67">
        <v>41.03</v>
      </c>
      <c r="D31" s="68">
        <v>41.67</v>
      </c>
      <c r="E31" s="68">
        <v>40.11</v>
      </c>
      <c r="F31" s="68">
        <v>40.340000000000003</v>
      </c>
      <c r="G31" s="68">
        <v>40.1</v>
      </c>
      <c r="H31" s="68">
        <v>40.54</v>
      </c>
      <c r="I31" s="287">
        <v>41.27</v>
      </c>
      <c r="J31" s="291">
        <v>41.06</v>
      </c>
      <c r="K31" s="287"/>
    </row>
    <row r="32" spans="1:14">
      <c r="B32" s="1">
        <v>12</v>
      </c>
      <c r="C32" s="67">
        <v>41.16</v>
      </c>
      <c r="D32" s="68">
        <v>41.21</v>
      </c>
      <c r="E32" s="68">
        <v>40.14</v>
      </c>
      <c r="F32" s="68">
        <v>40.36</v>
      </c>
      <c r="G32" s="68">
        <v>40.99</v>
      </c>
      <c r="H32" s="68">
        <v>40.75</v>
      </c>
      <c r="I32" s="287">
        <v>40.51</v>
      </c>
      <c r="J32" s="291">
        <v>40.85</v>
      </c>
      <c r="K32" s="287"/>
    </row>
    <row r="33" spans="2:12">
      <c r="B33" s="1">
        <v>13</v>
      </c>
      <c r="C33" s="67">
        <v>41.08</v>
      </c>
      <c r="D33" s="68">
        <v>41.5</v>
      </c>
      <c r="E33" s="68">
        <v>40.03</v>
      </c>
      <c r="F33" s="68">
        <v>40.42</v>
      </c>
      <c r="G33" s="68">
        <v>40.18</v>
      </c>
      <c r="H33" s="68">
        <v>40.54</v>
      </c>
      <c r="I33" s="287">
        <v>40.49</v>
      </c>
      <c r="J33" s="291">
        <v>41.11</v>
      </c>
      <c r="K33" s="288"/>
      <c r="L33" s="1"/>
    </row>
    <row r="34" spans="2:12">
      <c r="B34" s="1">
        <v>14</v>
      </c>
      <c r="C34" s="71">
        <v>40.97</v>
      </c>
      <c r="D34" s="68">
        <v>41.14</v>
      </c>
      <c r="E34" s="68">
        <v>40.520000000000003</v>
      </c>
      <c r="F34" s="68">
        <v>40.47</v>
      </c>
      <c r="G34" s="68">
        <v>40.119999999999997</v>
      </c>
      <c r="H34" s="68">
        <v>40.83</v>
      </c>
      <c r="I34" s="287">
        <v>40.39</v>
      </c>
      <c r="J34" s="291">
        <v>41.03</v>
      </c>
      <c r="K34" s="288"/>
      <c r="L34" s="1"/>
    </row>
    <row r="35" spans="2:12">
      <c r="B35" s="1">
        <v>15</v>
      </c>
      <c r="C35" s="67">
        <v>40.98</v>
      </c>
      <c r="D35" s="68">
        <v>41.15</v>
      </c>
      <c r="E35" s="68">
        <v>40.01</v>
      </c>
      <c r="F35" s="68">
        <v>40.28</v>
      </c>
      <c r="G35" s="68">
        <v>41.41</v>
      </c>
      <c r="H35" s="68">
        <v>40.520000000000003</v>
      </c>
      <c r="I35" s="287">
        <v>40.479999999999997</v>
      </c>
      <c r="J35" s="291">
        <v>41.08</v>
      </c>
      <c r="K35" s="288"/>
      <c r="L35" s="1"/>
    </row>
    <row r="36" spans="2:12">
      <c r="B36" s="1">
        <v>16</v>
      </c>
      <c r="C36" s="67">
        <v>41.39</v>
      </c>
      <c r="D36" s="92">
        <v>41.26</v>
      </c>
      <c r="E36" s="68">
        <v>39.979999999999997</v>
      </c>
      <c r="F36" s="68">
        <v>40.36</v>
      </c>
      <c r="G36" s="68">
        <v>40.83</v>
      </c>
      <c r="H36" s="68">
        <v>40.47</v>
      </c>
      <c r="I36" s="287">
        <v>40.61</v>
      </c>
      <c r="J36" s="291">
        <v>40.96</v>
      </c>
      <c r="K36" s="288"/>
      <c r="L36" s="1"/>
    </row>
    <row r="37" spans="2:12">
      <c r="B37" s="1">
        <v>17</v>
      </c>
      <c r="C37" s="67">
        <v>41.19</v>
      </c>
      <c r="D37" s="68">
        <v>41.95</v>
      </c>
      <c r="E37" s="68">
        <v>40.11</v>
      </c>
      <c r="F37" s="68">
        <v>40.31</v>
      </c>
      <c r="G37" s="68">
        <v>40.07</v>
      </c>
      <c r="H37" s="68">
        <v>42.21</v>
      </c>
      <c r="I37" s="287">
        <v>40.479999999999997</v>
      </c>
      <c r="J37" s="291">
        <v>41.59</v>
      </c>
      <c r="K37" s="288"/>
      <c r="L37" s="1"/>
    </row>
    <row r="38" spans="2:12">
      <c r="B38" s="1">
        <v>18</v>
      </c>
      <c r="C38" s="67">
        <v>41.1</v>
      </c>
      <c r="D38" s="68">
        <v>41.15</v>
      </c>
      <c r="E38" s="68">
        <v>39.99</v>
      </c>
      <c r="F38" s="68">
        <v>40.200000000000003</v>
      </c>
      <c r="G38" s="68">
        <v>40.18</v>
      </c>
      <c r="H38" s="68">
        <v>41.52</v>
      </c>
      <c r="I38" s="287">
        <v>40.380000000000003</v>
      </c>
      <c r="J38" s="291">
        <v>40.78</v>
      </c>
      <c r="K38" s="288"/>
      <c r="L38" s="1"/>
    </row>
    <row r="39" spans="2:12">
      <c r="B39" s="1">
        <v>19</v>
      </c>
      <c r="C39" s="67">
        <v>41.17</v>
      </c>
      <c r="D39" s="68">
        <v>41.2</v>
      </c>
      <c r="E39" s="68">
        <v>40.25</v>
      </c>
      <c r="F39" s="68">
        <v>40.479999999999997</v>
      </c>
      <c r="G39" s="68">
        <v>41.27</v>
      </c>
      <c r="H39" s="68">
        <v>40.9</v>
      </c>
      <c r="I39" s="287">
        <v>40.15</v>
      </c>
      <c r="J39" s="291">
        <v>41.16</v>
      </c>
      <c r="K39" s="288"/>
      <c r="L39" s="1"/>
    </row>
    <row r="40" spans="2:12">
      <c r="B40" s="1">
        <v>20</v>
      </c>
      <c r="C40" s="67">
        <v>41.04</v>
      </c>
      <c r="D40" s="68">
        <v>41.19</v>
      </c>
      <c r="E40" s="68">
        <v>40.21</v>
      </c>
      <c r="F40" s="68">
        <v>40.53</v>
      </c>
      <c r="G40" s="68">
        <v>40.299999999999997</v>
      </c>
      <c r="H40" s="68">
        <v>40.54</v>
      </c>
      <c r="I40" s="287">
        <v>40.29</v>
      </c>
      <c r="J40" s="291">
        <v>41.45</v>
      </c>
      <c r="K40" s="288"/>
      <c r="L40" s="1"/>
    </row>
    <row r="41" spans="2:12">
      <c r="B41" s="1">
        <v>21</v>
      </c>
      <c r="C41" s="67">
        <v>41.06</v>
      </c>
      <c r="D41" s="68">
        <v>41.35</v>
      </c>
      <c r="E41" s="68">
        <v>40.25</v>
      </c>
      <c r="F41" s="68">
        <v>40.32</v>
      </c>
      <c r="G41" s="68">
        <v>40.03</v>
      </c>
      <c r="H41" s="68">
        <v>40.590000000000003</v>
      </c>
      <c r="I41" s="287">
        <v>40.299999999999997</v>
      </c>
      <c r="J41" s="291"/>
      <c r="K41" s="288"/>
      <c r="L41" s="1"/>
    </row>
    <row r="42" spans="2:12">
      <c r="B42" s="1">
        <v>22</v>
      </c>
      <c r="C42" s="67">
        <v>41.27</v>
      </c>
      <c r="D42" s="68"/>
      <c r="E42" s="68">
        <v>40.340000000000003</v>
      </c>
      <c r="F42" s="68">
        <v>40.35</v>
      </c>
      <c r="G42" s="68">
        <v>40.049999999999997</v>
      </c>
      <c r="H42" s="68">
        <v>40.53</v>
      </c>
      <c r="I42" s="287">
        <v>40.24</v>
      </c>
      <c r="J42" s="291"/>
      <c r="K42" s="288"/>
      <c r="L42" s="1"/>
    </row>
    <row r="43" spans="2:12">
      <c r="B43" s="1">
        <v>23</v>
      </c>
      <c r="C43" s="67"/>
      <c r="D43" s="68"/>
      <c r="E43" s="68">
        <v>40.200000000000003</v>
      </c>
      <c r="F43" s="68">
        <v>40.270000000000003</v>
      </c>
      <c r="G43" s="68">
        <v>40.06</v>
      </c>
      <c r="H43" s="68">
        <v>40.65</v>
      </c>
      <c r="I43" s="287">
        <v>40.200000000000003</v>
      </c>
      <c r="J43" s="291"/>
      <c r="K43" s="288"/>
      <c r="L43" s="1"/>
    </row>
    <row r="44" spans="2:12">
      <c r="B44" s="1">
        <v>24</v>
      </c>
      <c r="C44" s="67"/>
      <c r="D44" s="68"/>
      <c r="E44" s="68">
        <v>40.090000000000003</v>
      </c>
      <c r="F44" s="68">
        <v>40.340000000000003</v>
      </c>
      <c r="G44" s="68">
        <v>40.130000000000003</v>
      </c>
      <c r="H44" s="68">
        <v>40.57</v>
      </c>
      <c r="I44" s="287">
        <v>40.299999999999997</v>
      </c>
      <c r="J44" s="291"/>
      <c r="K44" s="288"/>
      <c r="L44" s="1"/>
    </row>
    <row r="45" spans="2:12">
      <c r="B45" s="1">
        <v>25</v>
      </c>
      <c r="C45" s="67"/>
      <c r="D45" s="68"/>
      <c r="E45" s="68">
        <v>40.159999999999997</v>
      </c>
      <c r="F45" s="68">
        <v>40.36</v>
      </c>
      <c r="G45" s="68">
        <v>40.07</v>
      </c>
      <c r="H45" s="68">
        <v>40.51</v>
      </c>
      <c r="I45" s="287">
        <v>40.299999999999997</v>
      </c>
      <c r="J45" s="291"/>
      <c r="K45" s="288"/>
      <c r="L45" s="1"/>
    </row>
    <row r="46" spans="2:12">
      <c r="B46" s="1">
        <v>26</v>
      </c>
      <c r="C46" s="67"/>
      <c r="D46" s="68"/>
      <c r="E46" s="68">
        <v>40.28</v>
      </c>
      <c r="F46" s="68">
        <v>40.270000000000003</v>
      </c>
      <c r="G46" s="68">
        <v>40.14</v>
      </c>
      <c r="H46" s="68">
        <v>40.659999999999997</v>
      </c>
      <c r="I46" s="287">
        <v>40.51</v>
      </c>
      <c r="J46" s="291"/>
      <c r="K46" s="288"/>
      <c r="L46" s="1"/>
    </row>
    <row r="47" spans="2:12">
      <c r="B47" s="1">
        <v>27</v>
      </c>
      <c r="C47" s="67"/>
      <c r="D47" s="68"/>
      <c r="E47" s="68">
        <v>40.130000000000003</v>
      </c>
      <c r="F47" s="68">
        <v>40.36</v>
      </c>
      <c r="G47" s="68">
        <v>40.020000000000003</v>
      </c>
      <c r="H47" s="68">
        <v>40.56</v>
      </c>
      <c r="I47" s="287">
        <v>40.51</v>
      </c>
      <c r="J47" s="291"/>
      <c r="K47" s="288"/>
      <c r="L47" s="1"/>
    </row>
    <row r="48" spans="2:12">
      <c r="B48" s="1">
        <v>28</v>
      </c>
      <c r="C48" s="67"/>
      <c r="D48" s="68"/>
      <c r="E48" s="68">
        <v>40.24</v>
      </c>
      <c r="F48" s="68">
        <v>40.25</v>
      </c>
      <c r="G48" s="68">
        <v>40.14</v>
      </c>
      <c r="H48" s="68">
        <v>40.43</v>
      </c>
      <c r="I48" s="287">
        <v>40.43</v>
      </c>
      <c r="J48" s="291"/>
      <c r="K48" s="288"/>
      <c r="L48" s="1"/>
    </row>
    <row r="49" spans="2:12">
      <c r="B49" s="1">
        <v>29</v>
      </c>
      <c r="C49" s="67"/>
      <c r="D49" s="68"/>
      <c r="E49" s="68">
        <v>40.17</v>
      </c>
      <c r="F49" s="68">
        <v>40.28</v>
      </c>
      <c r="G49" s="68">
        <v>40.11</v>
      </c>
      <c r="H49" s="68">
        <v>40.630000000000003</v>
      </c>
      <c r="I49" s="287">
        <v>40.64</v>
      </c>
      <c r="J49" s="291"/>
      <c r="K49" s="288"/>
      <c r="L49" s="1"/>
    </row>
    <row r="50" spans="2:12">
      <c r="B50" s="1">
        <v>30</v>
      </c>
      <c r="C50" s="67"/>
      <c r="D50" s="68"/>
      <c r="E50" s="68">
        <v>40.19</v>
      </c>
      <c r="F50" s="68">
        <v>41.42</v>
      </c>
      <c r="G50" s="68">
        <v>40.22</v>
      </c>
      <c r="H50" s="68">
        <v>40.659999999999997</v>
      </c>
      <c r="I50" s="287">
        <v>40.54</v>
      </c>
      <c r="J50" s="291"/>
      <c r="K50" s="288"/>
      <c r="L50" s="1"/>
    </row>
    <row r="51" spans="2:12">
      <c r="B51" s="1">
        <v>31</v>
      </c>
      <c r="C51" s="67"/>
      <c r="D51" s="68"/>
      <c r="E51" s="68">
        <v>40.17</v>
      </c>
      <c r="F51" s="68">
        <v>40.409999999999997</v>
      </c>
      <c r="G51" s="68">
        <v>40.1</v>
      </c>
      <c r="H51" s="68">
        <v>40.549999999999997</v>
      </c>
      <c r="I51" s="287">
        <v>40.39</v>
      </c>
      <c r="J51" s="291"/>
      <c r="K51" s="288"/>
      <c r="L51" s="1"/>
    </row>
    <row r="52" spans="2:12">
      <c r="B52" s="1">
        <v>32</v>
      </c>
      <c r="C52" s="67"/>
      <c r="D52" s="68"/>
      <c r="E52" s="68">
        <v>40.22</v>
      </c>
      <c r="F52" s="68">
        <v>40.369999999999997</v>
      </c>
      <c r="G52" s="68">
        <v>39.99</v>
      </c>
      <c r="H52" s="68">
        <v>40.81</v>
      </c>
      <c r="I52" s="287">
        <v>40.31</v>
      </c>
      <c r="J52" s="291"/>
      <c r="K52" s="288"/>
      <c r="L52" s="1"/>
    </row>
    <row r="53" spans="2:12">
      <c r="B53" s="1">
        <v>33</v>
      </c>
      <c r="C53" s="67"/>
      <c r="D53" s="68"/>
      <c r="E53" s="68">
        <v>40.049999999999997</v>
      </c>
      <c r="F53" s="68">
        <v>40.200000000000003</v>
      </c>
      <c r="G53" s="68">
        <v>40.159999999999997</v>
      </c>
      <c r="H53" s="68">
        <v>41.59</v>
      </c>
      <c r="I53" s="287">
        <v>40.43</v>
      </c>
      <c r="J53" s="291"/>
      <c r="K53" s="288"/>
      <c r="L53" s="1"/>
    </row>
    <row r="54" spans="2:12">
      <c r="B54" s="1">
        <v>34</v>
      </c>
      <c r="C54" s="67"/>
      <c r="D54" s="68"/>
      <c r="E54" s="68">
        <v>40.130000000000003</v>
      </c>
      <c r="F54" s="68">
        <v>40.25</v>
      </c>
      <c r="G54" s="68">
        <v>40.03</v>
      </c>
      <c r="H54" s="68">
        <v>41.28</v>
      </c>
      <c r="I54" s="287">
        <v>40.32</v>
      </c>
      <c r="J54" s="291"/>
      <c r="K54" s="288"/>
      <c r="L54" s="1"/>
    </row>
    <row r="55" spans="2:12">
      <c r="B55" s="1">
        <v>35</v>
      </c>
      <c r="C55" s="67"/>
      <c r="D55" s="68"/>
      <c r="E55" s="68">
        <v>40.36</v>
      </c>
      <c r="F55" s="68">
        <v>40.369999999999997</v>
      </c>
      <c r="G55" s="68">
        <v>39.979999999999997</v>
      </c>
      <c r="H55" s="68">
        <v>40.83</v>
      </c>
      <c r="I55" s="287">
        <v>40.76</v>
      </c>
      <c r="J55" s="291"/>
      <c r="K55" s="288"/>
      <c r="L55" s="1"/>
    </row>
    <row r="56" spans="2:12">
      <c r="B56" s="1">
        <v>36</v>
      </c>
      <c r="C56" s="67"/>
      <c r="D56" s="68"/>
      <c r="E56" s="68">
        <v>40.07</v>
      </c>
      <c r="F56" s="68">
        <v>40.28</v>
      </c>
      <c r="G56" s="68">
        <v>40.11</v>
      </c>
      <c r="H56" s="68">
        <v>40.94</v>
      </c>
      <c r="I56" s="287">
        <v>40.909999999999997</v>
      </c>
      <c r="J56" s="291"/>
      <c r="K56" s="288"/>
      <c r="L56" s="1"/>
    </row>
    <row r="57" spans="2:12">
      <c r="B57" s="1">
        <v>37</v>
      </c>
      <c r="C57" s="67"/>
      <c r="D57" s="68"/>
      <c r="E57" s="68">
        <v>40.11</v>
      </c>
      <c r="F57" s="68">
        <v>40.29</v>
      </c>
      <c r="G57" s="68">
        <v>40</v>
      </c>
      <c r="H57" s="68">
        <v>40.630000000000003</v>
      </c>
      <c r="I57" s="287">
        <v>40.68</v>
      </c>
      <c r="J57" s="291"/>
      <c r="K57" s="288"/>
      <c r="L57" s="1"/>
    </row>
    <row r="58" spans="2:12">
      <c r="B58" s="1">
        <v>38</v>
      </c>
      <c r="C58" s="67"/>
      <c r="D58" s="68"/>
      <c r="E58" s="68">
        <v>40.1</v>
      </c>
      <c r="F58" s="68">
        <v>40.25</v>
      </c>
      <c r="G58" s="68">
        <v>40.1</v>
      </c>
      <c r="H58" s="68">
        <v>40.76</v>
      </c>
      <c r="I58" s="287">
        <v>40.83</v>
      </c>
      <c r="J58" s="291"/>
      <c r="K58" s="288"/>
      <c r="L58" s="1"/>
    </row>
    <row r="59" spans="2:12">
      <c r="B59" s="1">
        <v>39</v>
      </c>
      <c r="C59" s="67"/>
      <c r="D59" s="68"/>
      <c r="E59" s="68">
        <v>40.1</v>
      </c>
      <c r="F59" s="68">
        <v>40.24</v>
      </c>
      <c r="G59" s="68">
        <v>40.130000000000003</v>
      </c>
      <c r="H59" s="68">
        <v>40.770000000000003</v>
      </c>
      <c r="I59" s="287"/>
      <c r="J59" s="291"/>
      <c r="K59" s="288"/>
      <c r="L59" s="1"/>
    </row>
    <row r="60" spans="2:12">
      <c r="B60" s="1">
        <v>40</v>
      </c>
      <c r="C60" s="67"/>
      <c r="D60" s="68"/>
      <c r="E60" s="68">
        <v>40.29</v>
      </c>
      <c r="F60" s="68">
        <v>40.549999999999997</v>
      </c>
      <c r="G60" s="68">
        <v>39.9</v>
      </c>
      <c r="H60" s="68">
        <v>40.72</v>
      </c>
      <c r="I60" s="287"/>
      <c r="J60" s="291"/>
      <c r="K60" s="288"/>
      <c r="L60" s="1"/>
    </row>
    <row r="61" spans="2:12">
      <c r="B61" s="1">
        <v>41</v>
      </c>
      <c r="C61" s="67"/>
      <c r="D61" s="68"/>
      <c r="E61" s="68">
        <v>40.29</v>
      </c>
      <c r="F61" s="68">
        <v>40.32</v>
      </c>
      <c r="G61" s="68">
        <v>40.26</v>
      </c>
      <c r="H61" s="68">
        <v>40.700000000000003</v>
      </c>
      <c r="I61" s="287"/>
      <c r="J61" s="291"/>
      <c r="K61" s="288"/>
      <c r="L61" s="1"/>
    </row>
    <row r="62" spans="2:12">
      <c r="B62" s="1">
        <v>42</v>
      </c>
      <c r="C62" s="67"/>
      <c r="D62" s="68"/>
      <c r="E62" s="68">
        <v>40.15</v>
      </c>
      <c r="F62" s="68">
        <v>40.36</v>
      </c>
      <c r="G62" s="68">
        <v>40.04</v>
      </c>
      <c r="H62" s="68">
        <v>40.75</v>
      </c>
      <c r="I62" s="287"/>
      <c r="J62" s="291"/>
      <c r="K62" s="288"/>
      <c r="L62" s="1"/>
    </row>
    <row r="63" spans="2:12">
      <c r="B63" s="1">
        <v>43</v>
      </c>
      <c r="C63" s="67"/>
      <c r="D63" s="68"/>
      <c r="E63" s="68">
        <v>40.14</v>
      </c>
      <c r="F63" s="68">
        <v>40.619999999999997</v>
      </c>
      <c r="G63" s="68">
        <v>40.36</v>
      </c>
      <c r="H63" s="68">
        <v>41.51</v>
      </c>
      <c r="I63" s="287"/>
      <c r="J63" s="291"/>
      <c r="K63" s="288"/>
      <c r="L63" s="1"/>
    </row>
    <row r="64" spans="2:12">
      <c r="B64" s="1">
        <v>44</v>
      </c>
      <c r="C64" s="67"/>
      <c r="D64" s="68"/>
      <c r="E64" s="68">
        <v>40.24</v>
      </c>
      <c r="F64" s="68">
        <v>40.590000000000003</v>
      </c>
      <c r="G64" s="68">
        <v>40.520000000000003</v>
      </c>
      <c r="H64" s="68">
        <v>41.05</v>
      </c>
      <c r="I64" s="287"/>
      <c r="J64" s="291"/>
      <c r="K64" s="288"/>
      <c r="L64" s="1"/>
    </row>
    <row r="65" spans="2:12">
      <c r="B65" s="1">
        <v>45</v>
      </c>
      <c r="C65" s="67"/>
      <c r="D65" s="68"/>
      <c r="E65" s="68">
        <v>40.35</v>
      </c>
      <c r="F65" s="68">
        <v>40.33</v>
      </c>
      <c r="G65" s="68">
        <v>39.99</v>
      </c>
      <c r="H65" s="68"/>
      <c r="I65" s="287"/>
      <c r="J65" s="291"/>
      <c r="K65" s="288"/>
      <c r="L65" s="1"/>
    </row>
    <row r="66" spans="2:12">
      <c r="B66" s="1">
        <v>46</v>
      </c>
      <c r="C66" s="67"/>
      <c r="D66" s="68"/>
      <c r="E66" s="68">
        <v>40.11</v>
      </c>
      <c r="F66" s="68">
        <v>40.29</v>
      </c>
      <c r="G66" s="68">
        <v>40.159999999999997</v>
      </c>
      <c r="H66" s="68"/>
      <c r="I66" s="287"/>
      <c r="J66" s="291"/>
      <c r="K66" s="288"/>
      <c r="L66" s="1"/>
    </row>
    <row r="67" spans="2:12">
      <c r="B67" s="1">
        <v>47</v>
      </c>
      <c r="C67" s="67"/>
      <c r="D67" s="68"/>
      <c r="E67" s="68">
        <v>40.33</v>
      </c>
      <c r="F67" s="68">
        <v>40.049999999999997</v>
      </c>
      <c r="G67" s="68">
        <v>40.07</v>
      </c>
      <c r="H67" s="68"/>
      <c r="I67" s="287"/>
      <c r="J67" s="291"/>
      <c r="K67" s="288"/>
      <c r="L67" s="1"/>
    </row>
    <row r="68" spans="2:12">
      <c r="B68" s="1">
        <v>48</v>
      </c>
      <c r="C68" s="67"/>
      <c r="D68" s="68"/>
      <c r="E68" s="68">
        <v>40.29</v>
      </c>
      <c r="F68" s="68">
        <v>40.11</v>
      </c>
      <c r="G68" s="68">
        <v>41.11</v>
      </c>
      <c r="H68" s="68"/>
      <c r="I68" s="287"/>
      <c r="J68" s="291"/>
      <c r="K68" s="288"/>
      <c r="L68" s="1"/>
    </row>
    <row r="69" spans="2:12">
      <c r="B69" s="1">
        <v>49</v>
      </c>
      <c r="C69" s="67"/>
      <c r="D69" s="68"/>
      <c r="E69" s="68">
        <v>40.26</v>
      </c>
      <c r="F69" s="68">
        <v>41.38</v>
      </c>
      <c r="G69" s="68">
        <v>40.01</v>
      </c>
      <c r="H69" s="68"/>
      <c r="I69" s="287"/>
      <c r="J69" s="291"/>
      <c r="K69" s="288"/>
      <c r="L69" s="1"/>
    </row>
    <row r="70" spans="2:12">
      <c r="B70" s="1">
        <v>50</v>
      </c>
      <c r="C70" s="67"/>
      <c r="D70" s="68"/>
      <c r="E70" s="68">
        <v>40.36</v>
      </c>
      <c r="F70" s="68">
        <v>40.43</v>
      </c>
      <c r="G70" s="68">
        <v>40.21</v>
      </c>
      <c r="H70" s="68"/>
      <c r="I70" s="287"/>
      <c r="J70" s="291"/>
      <c r="K70" s="288"/>
      <c r="L70" s="1"/>
    </row>
    <row r="71" spans="2:12">
      <c r="B71" s="1">
        <v>51</v>
      </c>
      <c r="C71" s="67"/>
      <c r="D71" s="68"/>
      <c r="E71" s="68">
        <v>40.119999999999997</v>
      </c>
      <c r="F71" s="68">
        <v>40.39</v>
      </c>
      <c r="G71" s="68">
        <v>40.1</v>
      </c>
      <c r="H71" s="68"/>
      <c r="I71" s="287"/>
      <c r="J71" s="291"/>
      <c r="K71" s="288"/>
      <c r="L71" s="1"/>
    </row>
    <row r="72" spans="2:12">
      <c r="B72" s="1">
        <v>52</v>
      </c>
      <c r="C72" s="67"/>
      <c r="D72" s="68"/>
      <c r="E72" s="68">
        <v>40.229999999999997</v>
      </c>
      <c r="F72" s="68">
        <v>40.51</v>
      </c>
      <c r="G72" s="68">
        <v>40.15</v>
      </c>
      <c r="H72" s="68"/>
      <c r="I72" s="287"/>
      <c r="J72" s="291"/>
      <c r="K72" s="288"/>
      <c r="L72" s="1"/>
    </row>
    <row r="73" spans="2:12">
      <c r="B73" s="1">
        <v>53</v>
      </c>
      <c r="C73" s="67"/>
      <c r="D73" s="68"/>
      <c r="E73" s="68">
        <v>40.15</v>
      </c>
      <c r="F73" s="68">
        <v>40.42</v>
      </c>
      <c r="G73" s="68">
        <v>40.119999999999997</v>
      </c>
      <c r="H73" s="68"/>
      <c r="I73" s="287"/>
      <c r="J73" s="291"/>
      <c r="K73" s="288"/>
      <c r="L73" s="1"/>
    </row>
    <row r="74" spans="2:12">
      <c r="B74" s="1">
        <v>54</v>
      </c>
      <c r="C74" s="67"/>
      <c r="D74" s="68"/>
      <c r="E74" s="68">
        <v>40.08</v>
      </c>
      <c r="F74" s="68">
        <v>40.369999999999997</v>
      </c>
      <c r="G74" s="68">
        <v>40.130000000000003</v>
      </c>
      <c r="H74" s="68"/>
      <c r="I74" s="287"/>
      <c r="J74" s="291"/>
      <c r="K74" s="288"/>
      <c r="L74" s="1"/>
    </row>
    <row r="75" spans="2:12">
      <c r="B75" s="1">
        <v>55</v>
      </c>
      <c r="C75" s="67"/>
      <c r="D75" s="68"/>
      <c r="E75" s="68">
        <v>40.07</v>
      </c>
      <c r="F75" s="68">
        <v>40.51</v>
      </c>
      <c r="G75" s="68">
        <v>40.159999999999997</v>
      </c>
      <c r="H75" s="68"/>
      <c r="I75" s="287"/>
      <c r="J75" s="291"/>
      <c r="K75" s="288"/>
      <c r="L75" s="1"/>
    </row>
    <row r="76" spans="2:12">
      <c r="B76" s="1">
        <v>56</v>
      </c>
      <c r="C76" s="67"/>
      <c r="D76" s="68"/>
      <c r="E76" s="68">
        <v>40.090000000000003</v>
      </c>
      <c r="F76" s="68">
        <v>40.380000000000003</v>
      </c>
      <c r="G76" s="68">
        <v>40.19</v>
      </c>
      <c r="H76" s="68"/>
      <c r="I76" s="287"/>
      <c r="J76" s="291"/>
      <c r="K76" s="288"/>
      <c r="L76" s="1"/>
    </row>
    <row r="77" spans="2:12">
      <c r="B77" s="1">
        <v>57</v>
      </c>
      <c r="C77" s="140"/>
      <c r="D77" s="68"/>
      <c r="E77" s="68">
        <v>40.14</v>
      </c>
      <c r="F77" s="68">
        <v>41.03</v>
      </c>
      <c r="G77" s="68">
        <v>39.94</v>
      </c>
      <c r="H77" s="68"/>
      <c r="I77" s="287"/>
      <c r="J77" s="291"/>
      <c r="K77" s="288"/>
      <c r="L77" s="1"/>
    </row>
    <row r="78" spans="2:12">
      <c r="B78" s="1">
        <v>58</v>
      </c>
      <c r="C78" s="293"/>
      <c r="D78" s="287"/>
      <c r="E78" s="287">
        <v>40.25</v>
      </c>
      <c r="F78" s="287">
        <v>40.200000000000003</v>
      </c>
      <c r="G78" s="287">
        <v>39.869999999999997</v>
      </c>
      <c r="H78" s="287"/>
      <c r="I78" s="287"/>
      <c r="J78" s="291"/>
      <c r="K78" s="288"/>
      <c r="L78" s="1"/>
    </row>
    <row r="79" spans="2:12">
      <c r="B79" s="1">
        <v>59</v>
      </c>
      <c r="C79" s="293"/>
      <c r="D79" s="287"/>
      <c r="E79" s="287">
        <v>39.979999999999997</v>
      </c>
      <c r="F79" s="287">
        <v>40</v>
      </c>
      <c r="G79" s="287">
        <v>39.950000000000003</v>
      </c>
      <c r="H79" s="287"/>
      <c r="I79" s="287"/>
      <c r="J79" s="291"/>
      <c r="K79" s="287"/>
    </row>
    <row r="80" spans="2:12">
      <c r="B80" s="1">
        <v>60</v>
      </c>
      <c r="C80" s="293"/>
      <c r="D80" s="287"/>
      <c r="E80" s="287">
        <v>40.659999999999997</v>
      </c>
      <c r="F80" s="287">
        <v>40.14</v>
      </c>
      <c r="G80" s="287">
        <v>39.97</v>
      </c>
      <c r="H80" s="287"/>
      <c r="I80" s="287"/>
      <c r="J80" s="291"/>
      <c r="K80" s="287"/>
    </row>
    <row r="81" spans="2:11">
      <c r="B81" s="1">
        <v>61</v>
      </c>
      <c r="C81" s="293"/>
      <c r="D81" s="287"/>
      <c r="E81" s="287">
        <v>40.53</v>
      </c>
      <c r="F81" s="287">
        <v>40.270000000000003</v>
      </c>
      <c r="G81" s="287">
        <v>40.04</v>
      </c>
      <c r="H81" s="287"/>
      <c r="I81" s="287"/>
      <c r="J81" s="291"/>
      <c r="K81" s="287"/>
    </row>
    <row r="82" spans="2:11">
      <c r="B82" s="1">
        <v>62</v>
      </c>
      <c r="C82" s="293"/>
      <c r="D82" s="287"/>
      <c r="E82" s="287"/>
      <c r="F82" s="287">
        <v>40.57</v>
      </c>
      <c r="G82" s="287">
        <v>40.130000000000003</v>
      </c>
      <c r="H82" s="287"/>
      <c r="I82" s="287"/>
      <c r="J82" s="291"/>
      <c r="K82" s="287"/>
    </row>
    <row r="83" spans="2:11" ht="15.75" thickBot="1">
      <c r="B83" s="1">
        <v>63</v>
      </c>
      <c r="C83" s="294"/>
      <c r="D83" s="295"/>
      <c r="E83" s="295"/>
      <c r="F83" s="295"/>
      <c r="G83" s="295">
        <v>40.08</v>
      </c>
      <c r="H83" s="295"/>
      <c r="I83" s="295"/>
      <c r="J83" s="296"/>
      <c r="K83" s="287"/>
    </row>
    <row r="84" spans="2:11">
      <c r="B84" s="1">
        <v>64</v>
      </c>
      <c r="G84" s="2">
        <v>40.22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P84"/>
  <sheetViews>
    <sheetView topLeftCell="A4" workbookViewId="0">
      <selection activeCell="H8" sqref="H8:H15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71093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570312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135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 thickBot="1">
      <c r="A8" s="239">
        <v>1</v>
      </c>
      <c r="B8" s="250" t="s">
        <v>83</v>
      </c>
      <c r="C8" s="244" t="s">
        <v>235</v>
      </c>
      <c r="D8" s="220">
        <f>COUNTA(C22:C86)</f>
        <v>22</v>
      </c>
      <c r="E8" s="256">
        <f>COUNTA(C22:C86)</f>
        <v>22</v>
      </c>
      <c r="F8" s="320">
        <f>MIN(C21:C84)</f>
        <v>41.28</v>
      </c>
      <c r="G8" s="221">
        <f>AVERAGE(C21:C87)</f>
        <v>41.73681818181818</v>
      </c>
      <c r="H8" s="222"/>
      <c r="I8" s="264">
        <f>G8-F8</f>
        <v>0.45681818181817846</v>
      </c>
      <c r="J8" s="272">
        <v>1.0706018518518517E-2</v>
      </c>
      <c r="K8" s="280">
        <f>J8</f>
        <v>1.0706018518518517E-2</v>
      </c>
      <c r="L8" s="281">
        <f>K8</f>
        <v>1.0706018518518517E-2</v>
      </c>
      <c r="M8" s="305" t="s">
        <v>144</v>
      </c>
      <c r="N8" s="327" t="s">
        <v>262</v>
      </c>
      <c r="O8" s="329" t="s">
        <v>230</v>
      </c>
      <c r="P8" s="50"/>
    </row>
    <row r="9" spans="1:16" s="3" customFormat="1" ht="30" customHeight="1" thickBot="1">
      <c r="A9" s="240">
        <v>2</v>
      </c>
      <c r="B9" s="251" t="s">
        <v>258</v>
      </c>
      <c r="C9" s="245" t="s">
        <v>222</v>
      </c>
      <c r="D9" s="51">
        <f>COUNTA(D22:D86)+D8+1</f>
        <v>84</v>
      </c>
      <c r="E9" s="257">
        <f>COUNTA(D22:D86)+1</f>
        <v>62</v>
      </c>
      <c r="F9" s="139">
        <f>MIN(D21:D84)</f>
        <v>40.54</v>
      </c>
      <c r="G9" s="134">
        <f>AVERAGE(D21:D86)</f>
        <v>40.965901639344267</v>
      </c>
      <c r="H9" s="49"/>
      <c r="I9" s="266">
        <f>G9-F9</f>
        <v>0.42590163934426783</v>
      </c>
      <c r="J9" s="273">
        <v>4.1122685185185186E-2</v>
      </c>
      <c r="K9" s="282">
        <f>J9-J8</f>
        <v>3.0416666666666668E-2</v>
      </c>
      <c r="L9" s="283">
        <f>K9</f>
        <v>3.0416666666666668E-2</v>
      </c>
      <c r="M9" s="306" t="s">
        <v>156</v>
      </c>
      <c r="N9" s="326"/>
      <c r="O9" s="328"/>
      <c r="P9" s="50"/>
    </row>
    <row r="10" spans="1:16" s="3" customFormat="1" ht="30" customHeight="1">
      <c r="A10" s="240">
        <v>3</v>
      </c>
      <c r="B10" s="251" t="s">
        <v>48</v>
      </c>
      <c r="C10" s="245" t="s">
        <v>243</v>
      </c>
      <c r="D10" s="51">
        <f>COUNTA(E22:E86)+D9+1</f>
        <v>106</v>
      </c>
      <c r="E10" s="257">
        <f>COUNTA(E22:E86)+1</f>
        <v>22</v>
      </c>
      <c r="F10" s="316">
        <f>MIN(E21:E86)</f>
        <v>40.5</v>
      </c>
      <c r="G10" s="78">
        <f>AVERAGE(E21:E87)</f>
        <v>40.818571428571431</v>
      </c>
      <c r="H10" s="49"/>
      <c r="I10" s="266">
        <f t="shared" ref="I10:I15" si="0">G10-F10</f>
        <v>0.31857142857143117</v>
      </c>
      <c r="J10" s="273">
        <v>5.2141203703703703E-2</v>
      </c>
      <c r="K10" s="282">
        <f>J10-J9</f>
        <v>1.1018518518518518E-2</v>
      </c>
      <c r="L10" s="283">
        <f>K10+L8</f>
        <v>2.1724537037037035E-2</v>
      </c>
      <c r="M10" s="306" t="s">
        <v>166</v>
      </c>
      <c r="N10" s="225"/>
      <c r="O10" s="147"/>
      <c r="P10" s="50"/>
    </row>
    <row r="11" spans="1:16" s="3" customFormat="1" ht="30" customHeight="1">
      <c r="A11" s="240">
        <v>4</v>
      </c>
      <c r="B11" s="302" t="s">
        <v>83</v>
      </c>
      <c r="C11" s="245" t="s">
        <v>239</v>
      </c>
      <c r="D11" s="51">
        <f>COUNTA(F22:F86)+D10+1</f>
        <v>169</v>
      </c>
      <c r="E11" s="257">
        <f>COUNTA(F22:F86)+1</f>
        <v>63</v>
      </c>
      <c r="F11" s="267">
        <f>MIN(F21:F86)</f>
        <v>40.61</v>
      </c>
      <c r="G11" s="78">
        <f>AVERAGE(F21:F86)</f>
        <v>40.982096774193572</v>
      </c>
      <c r="H11" s="49"/>
      <c r="I11" s="266">
        <f t="shared" si="0"/>
        <v>0.37209677419357234</v>
      </c>
      <c r="J11" s="273">
        <v>8.3148148148148152E-2</v>
      </c>
      <c r="K11" s="282">
        <f>J11-J10</f>
        <v>3.1006944444444448E-2</v>
      </c>
      <c r="L11" s="283">
        <f>K11+L9</f>
        <v>6.1423611111111116E-2</v>
      </c>
      <c r="M11" s="306" t="s">
        <v>179</v>
      </c>
      <c r="N11" s="224"/>
      <c r="O11" s="131"/>
      <c r="P11" s="50"/>
    </row>
    <row r="12" spans="1:16" s="3" customFormat="1" ht="30" customHeight="1">
      <c r="A12" s="240">
        <v>5</v>
      </c>
      <c r="B12" s="325" t="s">
        <v>258</v>
      </c>
      <c r="C12" s="246" t="s">
        <v>236</v>
      </c>
      <c r="D12" s="51">
        <f>COUNTA(G22:G86)+D11+1</f>
        <v>201</v>
      </c>
      <c r="E12" s="257">
        <f>COUNTA(G22:G86)+1</f>
        <v>32</v>
      </c>
      <c r="F12" s="267">
        <f>MIN(G21:G86)</f>
        <v>40.58</v>
      </c>
      <c r="G12" s="78">
        <f>AVERAGE(G21:G886)</f>
        <v>40.868387096774192</v>
      </c>
      <c r="H12" s="49"/>
      <c r="I12" s="266">
        <f t="shared" si="0"/>
        <v>0.28838709677419416</v>
      </c>
      <c r="J12" s="273">
        <v>9.9398148148148138E-2</v>
      </c>
      <c r="K12" s="282">
        <f>J12-J11</f>
        <v>1.6249999999999987E-2</v>
      </c>
      <c r="L12" s="284">
        <f t="shared" ref="L12:L15" si="1">K12+L10</f>
        <v>3.7974537037037022E-2</v>
      </c>
      <c r="M12" s="306" t="s">
        <v>188</v>
      </c>
      <c r="N12" s="224"/>
      <c r="O12" s="132"/>
    </row>
    <row r="13" spans="1:16" s="3" customFormat="1" ht="30" customHeight="1" thickBot="1">
      <c r="A13" s="240">
        <v>6</v>
      </c>
      <c r="B13" s="325" t="s">
        <v>48</v>
      </c>
      <c r="C13" s="246" t="s">
        <v>243</v>
      </c>
      <c r="D13" s="51">
        <f>COUNTA(H22:H86)+D12+1</f>
        <v>230</v>
      </c>
      <c r="E13" s="257">
        <f>COUNTA(H22:H86)+1</f>
        <v>29</v>
      </c>
      <c r="F13" s="315">
        <f>MIN(H21:H86)</f>
        <v>40.46</v>
      </c>
      <c r="G13" s="78">
        <f>AVERAGE(H21:H86)</f>
        <v>40.945357142857141</v>
      </c>
      <c r="H13" s="49"/>
      <c r="I13" s="266">
        <f>G13-F13</f>
        <v>0.48535714285713993</v>
      </c>
      <c r="J13" s="273">
        <v>0.11425925925925927</v>
      </c>
      <c r="K13" s="282">
        <f t="shared" ref="K13:K15" si="2">J13-J12</f>
        <v>1.486111111111113E-2</v>
      </c>
      <c r="L13" s="283">
        <f t="shared" si="1"/>
        <v>7.628472222222224E-2</v>
      </c>
      <c r="M13" s="306" t="s">
        <v>193</v>
      </c>
      <c r="N13" s="224"/>
      <c r="O13" s="132"/>
    </row>
    <row r="14" spans="1:16" s="3" customFormat="1" ht="30" customHeight="1" thickBot="1">
      <c r="A14" s="240">
        <v>7</v>
      </c>
      <c r="B14" s="325" t="s">
        <v>83</v>
      </c>
      <c r="C14" s="246">
        <v>69</v>
      </c>
      <c r="D14" s="51">
        <f>COUNTA(I22:I86)+D13+1</f>
        <v>291</v>
      </c>
      <c r="E14" s="257">
        <f>COUNTA(I22:I86)+1</f>
        <v>61</v>
      </c>
      <c r="F14" s="141">
        <f>MIN(I21:I86)</f>
        <v>40.549999999999997</v>
      </c>
      <c r="G14" s="133">
        <f>AVERAGE(I21:I86)</f>
        <v>40.901666666666671</v>
      </c>
      <c r="H14" s="49"/>
      <c r="I14" s="266">
        <f t="shared" si="0"/>
        <v>0.35166666666667368</v>
      </c>
      <c r="J14" s="273">
        <v>0.14429398148148148</v>
      </c>
      <c r="K14" s="282">
        <f t="shared" si="2"/>
        <v>3.0034722222222213E-2</v>
      </c>
      <c r="L14" s="284">
        <f t="shared" si="1"/>
        <v>6.8009259259259242E-2</v>
      </c>
      <c r="M14" s="306" t="s">
        <v>208</v>
      </c>
      <c r="N14" s="224"/>
      <c r="O14" s="132"/>
    </row>
    <row r="15" spans="1:16" s="3" customFormat="1" ht="30" customHeight="1" thickBot="1">
      <c r="A15" s="241" t="s">
        <v>37</v>
      </c>
      <c r="B15" s="253" t="s">
        <v>48</v>
      </c>
      <c r="C15" s="247">
        <v>21</v>
      </c>
      <c r="D15" s="308">
        <f>COUNTA(J22:J86)+D14+1</f>
        <v>338</v>
      </c>
      <c r="E15" s="258">
        <f>COUNTA(J22:J86)+1</f>
        <v>47</v>
      </c>
      <c r="F15" s="138">
        <f>MIN(J21:J86)</f>
        <v>40.26</v>
      </c>
      <c r="G15" s="319">
        <f>AVERAGE(J21:J86)</f>
        <v>40.651086956521745</v>
      </c>
      <c r="H15" s="227"/>
      <c r="I15" s="269">
        <f t="shared" si="0"/>
        <v>0.39108695652174674</v>
      </c>
      <c r="J15" s="274">
        <v>0.16710648148148147</v>
      </c>
      <c r="K15" s="285">
        <f t="shared" si="2"/>
        <v>2.2812499999999986E-2</v>
      </c>
      <c r="L15" s="286">
        <f t="shared" si="1"/>
        <v>9.9097222222222225E-2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AVERAGE(F8,F11,F14)</f>
        <v>40.813333333333333</v>
      </c>
      <c r="G16" s="86">
        <f>AVERAGE(G8,G11,G14)</f>
        <v>41.206860540892812</v>
      </c>
      <c r="H16" s="145" t="s">
        <v>259</v>
      </c>
      <c r="I16" s="87">
        <f>AVERAGE(I8,I11,I14)</f>
        <v>0.39352720755947485</v>
      </c>
      <c r="J16" s="144"/>
      <c r="K16" s="144"/>
      <c r="L16" s="144"/>
      <c r="M16" s="52"/>
      <c r="N16" s="52"/>
    </row>
    <row r="17" spans="1:14" s="3" customFormat="1" ht="30" customHeight="1">
      <c r="A17" s="142"/>
      <c r="B17" s="143"/>
      <c r="C17" s="144"/>
      <c r="D17" s="144"/>
      <c r="E17" s="144"/>
      <c r="F17" s="72">
        <f>AVERAGE(F9,F12)</f>
        <v>40.56</v>
      </c>
      <c r="G17" s="86">
        <f>AVERAGE(G9,G12)</f>
        <v>40.917144368059226</v>
      </c>
      <c r="H17" s="145" t="s">
        <v>261</v>
      </c>
      <c r="I17" s="87">
        <f>AVERAGE(I9,I12)</f>
        <v>0.357144368059231</v>
      </c>
      <c r="J17" s="144"/>
      <c r="K17" s="144"/>
      <c r="L17" s="144"/>
      <c r="M17" s="52"/>
      <c r="N17" s="52"/>
    </row>
    <row r="18" spans="1:14" ht="27.75" customHeight="1">
      <c r="A18" s="53"/>
      <c r="B18" s="53"/>
      <c r="C18" s="53"/>
      <c r="D18" s="54"/>
      <c r="E18" s="55"/>
      <c r="F18" s="56">
        <f>AVERAGE(F10,F13,F15)</f>
        <v>40.406666666666666</v>
      </c>
      <c r="G18" s="57">
        <f>AVERAGE(G10,G13,G15)</f>
        <v>40.805005175983439</v>
      </c>
      <c r="H18" s="146" t="s">
        <v>260</v>
      </c>
      <c r="I18" s="58">
        <f>AVERAGE(I10,I13,I15)</f>
        <v>0.39833850931677262</v>
      </c>
      <c r="J18" s="55"/>
      <c r="K18" s="55" t="s">
        <v>22</v>
      </c>
      <c r="L18" s="55"/>
      <c r="M18" s="52"/>
      <c r="N18" s="52"/>
    </row>
    <row r="19" spans="1:14" ht="30" customHeight="1" thickBot="1">
      <c r="A19" s="59"/>
      <c r="B19" s="59"/>
      <c r="C19" s="59"/>
      <c r="D19" s="55"/>
      <c r="E19" s="55"/>
      <c r="F19" s="60">
        <f>AVERAGE(F8:F15)</f>
        <v>40.597499999999997</v>
      </c>
      <c r="G19" s="61">
        <f>AVERAGE(C22:H78)</f>
        <v>41.021481481481487</v>
      </c>
      <c r="H19" s="62"/>
      <c r="I19" s="63">
        <f>AVERAGE(I8:I15)</f>
        <v>0.38623573584340054</v>
      </c>
      <c r="J19" s="55"/>
      <c r="K19" s="55"/>
      <c r="L19" s="55"/>
      <c r="M19" s="59"/>
      <c r="N19" s="59"/>
    </row>
    <row r="21" spans="1:14" ht="15.75" thickBot="1">
      <c r="C21" s="64" t="str">
        <f>B8</f>
        <v>Загорулько Иван</v>
      </c>
      <c r="D21" s="64" t="str">
        <f>B9</f>
        <v>Резанко Ольга</v>
      </c>
      <c r="E21" s="64" t="str">
        <f>B10</f>
        <v>Таволжан Виталий</v>
      </c>
      <c r="F21" s="64" t="str">
        <f>B11</f>
        <v>Загорулько Иван</v>
      </c>
      <c r="G21" s="2" t="str">
        <f>B12</f>
        <v>Резанко Ольга</v>
      </c>
      <c r="H21" s="2" t="str">
        <f>B13</f>
        <v>Таволжан Виталий</v>
      </c>
      <c r="I21" s="2" t="str">
        <f>B14</f>
        <v>Загорулько Иван</v>
      </c>
      <c r="J21" s="2" t="str">
        <f>B15</f>
        <v>Таволжан Виталий</v>
      </c>
    </row>
    <row r="22" spans="1:14">
      <c r="B22" s="1">
        <v>1</v>
      </c>
      <c r="C22" s="65">
        <v>44.82</v>
      </c>
      <c r="D22" s="66">
        <v>42.57</v>
      </c>
      <c r="E22" s="66">
        <v>41.81</v>
      </c>
      <c r="F22" s="66">
        <v>41.14</v>
      </c>
      <c r="G22" s="66">
        <v>40.770000000000003</v>
      </c>
      <c r="H22" s="66">
        <v>42.47</v>
      </c>
      <c r="I22" s="289">
        <v>41.47</v>
      </c>
      <c r="J22" s="290">
        <v>40.880000000000003</v>
      </c>
      <c r="K22" s="287"/>
      <c r="M22" s="2"/>
      <c r="N22" s="2"/>
    </row>
    <row r="23" spans="1:14">
      <c r="B23" s="1">
        <v>2</v>
      </c>
      <c r="C23" s="67">
        <v>42.27</v>
      </c>
      <c r="D23" s="68">
        <v>40.6</v>
      </c>
      <c r="E23" s="68">
        <v>40.85</v>
      </c>
      <c r="F23" s="68">
        <v>41.13</v>
      </c>
      <c r="G23" s="68">
        <v>40.85</v>
      </c>
      <c r="H23" s="68">
        <v>41.08</v>
      </c>
      <c r="I23" s="287">
        <v>40.770000000000003</v>
      </c>
      <c r="J23" s="291">
        <v>40.79</v>
      </c>
      <c r="K23" s="287"/>
      <c r="M23" s="3"/>
      <c r="N23" s="3"/>
    </row>
    <row r="24" spans="1:14">
      <c r="B24" s="1">
        <v>3</v>
      </c>
      <c r="C24" s="67">
        <v>41.73</v>
      </c>
      <c r="D24" s="68">
        <v>40.79</v>
      </c>
      <c r="E24" s="68">
        <v>41.02</v>
      </c>
      <c r="F24" s="68">
        <v>41.22</v>
      </c>
      <c r="G24" s="68">
        <v>40.81</v>
      </c>
      <c r="H24" s="68">
        <v>41.09</v>
      </c>
      <c r="I24" s="287">
        <v>41.06</v>
      </c>
      <c r="J24" s="291">
        <v>40.5</v>
      </c>
      <c r="K24" s="287"/>
      <c r="M24" s="3"/>
      <c r="N24" s="3"/>
    </row>
    <row r="25" spans="1:14">
      <c r="B25" s="1">
        <v>4</v>
      </c>
      <c r="C25" s="67">
        <v>41.78</v>
      </c>
      <c r="D25" s="68">
        <v>40.79</v>
      </c>
      <c r="E25" s="68">
        <v>40.869999999999997</v>
      </c>
      <c r="F25" s="68">
        <v>41.18</v>
      </c>
      <c r="G25" s="68">
        <v>40.93</v>
      </c>
      <c r="H25" s="68">
        <v>40.89</v>
      </c>
      <c r="I25" s="287">
        <v>40.93</v>
      </c>
      <c r="J25" s="291">
        <v>40.26</v>
      </c>
      <c r="K25" s="287"/>
      <c r="M25" s="3"/>
      <c r="N25" s="3"/>
    </row>
    <row r="26" spans="1:14">
      <c r="B26" s="1">
        <v>5</v>
      </c>
      <c r="C26" s="67">
        <v>41.55</v>
      </c>
      <c r="D26" s="68">
        <v>40.68</v>
      </c>
      <c r="E26" s="68">
        <v>41.04</v>
      </c>
      <c r="F26" s="68">
        <v>41.2</v>
      </c>
      <c r="G26" s="68">
        <v>40.909999999999997</v>
      </c>
      <c r="H26" s="68">
        <v>40.64</v>
      </c>
      <c r="I26" s="287">
        <v>41</v>
      </c>
      <c r="J26" s="291">
        <v>40.409999999999997</v>
      </c>
      <c r="K26" s="287"/>
    </row>
    <row r="27" spans="1:14">
      <c r="B27" s="1">
        <v>6</v>
      </c>
      <c r="C27" s="67">
        <v>41.57</v>
      </c>
      <c r="D27" s="68">
        <v>40.74</v>
      </c>
      <c r="E27" s="68">
        <v>41.06</v>
      </c>
      <c r="F27" s="68">
        <v>41.43</v>
      </c>
      <c r="G27" s="68">
        <v>41</v>
      </c>
      <c r="H27" s="68">
        <v>40.700000000000003</v>
      </c>
      <c r="I27" s="287">
        <v>41.06</v>
      </c>
      <c r="J27" s="291">
        <v>40.82</v>
      </c>
      <c r="K27" s="287"/>
    </row>
    <row r="28" spans="1:14">
      <c r="B28" s="1">
        <v>7</v>
      </c>
      <c r="C28" s="67">
        <v>41.57</v>
      </c>
      <c r="D28" s="68">
        <v>40.6</v>
      </c>
      <c r="E28" s="68">
        <v>40.840000000000003</v>
      </c>
      <c r="F28" s="68">
        <v>41.05</v>
      </c>
      <c r="G28" s="68">
        <v>40.97</v>
      </c>
      <c r="H28" s="68">
        <v>41.13</v>
      </c>
      <c r="I28" s="287">
        <v>41.18</v>
      </c>
      <c r="J28" s="291">
        <v>40.69</v>
      </c>
      <c r="K28" s="287"/>
    </row>
    <row r="29" spans="1:14">
      <c r="B29" s="1">
        <v>8</v>
      </c>
      <c r="C29" s="67">
        <v>41.53</v>
      </c>
      <c r="D29" s="68">
        <v>40.840000000000003</v>
      </c>
      <c r="E29" s="68">
        <v>40.92</v>
      </c>
      <c r="F29" s="68">
        <v>41.14</v>
      </c>
      <c r="G29" s="68">
        <v>41.62</v>
      </c>
      <c r="H29" s="68">
        <v>41.04</v>
      </c>
      <c r="I29" s="287">
        <v>41.74</v>
      </c>
      <c r="J29" s="291">
        <v>40.729999999999997</v>
      </c>
      <c r="K29" s="287"/>
    </row>
    <row r="30" spans="1:14">
      <c r="B30" s="1">
        <v>9</v>
      </c>
      <c r="C30" s="84">
        <v>41.39</v>
      </c>
      <c r="D30" s="68">
        <v>40.840000000000003</v>
      </c>
      <c r="E30" s="68">
        <v>40.659999999999997</v>
      </c>
      <c r="F30" s="68">
        <v>41.96</v>
      </c>
      <c r="G30" s="68">
        <v>40.880000000000003</v>
      </c>
      <c r="H30" s="68">
        <v>40.869999999999997</v>
      </c>
      <c r="I30" s="287">
        <v>40.880000000000003</v>
      </c>
      <c r="J30" s="291">
        <v>40.56</v>
      </c>
      <c r="K30" s="287"/>
    </row>
    <row r="31" spans="1:14">
      <c r="B31" s="1">
        <v>10</v>
      </c>
      <c r="C31" s="67">
        <v>41.78</v>
      </c>
      <c r="D31" s="68">
        <v>40.64</v>
      </c>
      <c r="E31" s="68">
        <v>40.86</v>
      </c>
      <c r="F31" s="68">
        <v>41.45</v>
      </c>
      <c r="G31" s="68">
        <v>40.71</v>
      </c>
      <c r="H31" s="68">
        <v>40.840000000000003</v>
      </c>
      <c r="I31" s="287">
        <v>40.799999999999997</v>
      </c>
      <c r="J31" s="291">
        <v>40.68</v>
      </c>
      <c r="K31" s="287"/>
    </row>
    <row r="32" spans="1:14">
      <c r="B32" s="1">
        <v>11</v>
      </c>
      <c r="C32" s="67">
        <v>41.38</v>
      </c>
      <c r="D32" s="68">
        <v>40.64</v>
      </c>
      <c r="E32" s="68">
        <v>40.6</v>
      </c>
      <c r="F32" s="68">
        <v>40.61</v>
      </c>
      <c r="G32" s="68">
        <v>40.74</v>
      </c>
      <c r="H32" s="68">
        <v>40.619999999999997</v>
      </c>
      <c r="I32" s="287">
        <v>40.799999999999997</v>
      </c>
      <c r="J32" s="291">
        <v>40.47</v>
      </c>
      <c r="K32" s="287"/>
    </row>
    <row r="33" spans="2:12">
      <c r="B33" s="1">
        <v>12</v>
      </c>
      <c r="C33" s="67">
        <v>41.28</v>
      </c>
      <c r="D33" s="68">
        <v>41.06</v>
      </c>
      <c r="E33" s="68">
        <v>40.69</v>
      </c>
      <c r="F33" s="68">
        <v>40.869999999999997</v>
      </c>
      <c r="G33" s="68">
        <v>40.75</v>
      </c>
      <c r="H33" s="68">
        <v>42.53</v>
      </c>
      <c r="I33" s="287">
        <v>41.22</v>
      </c>
      <c r="J33" s="291">
        <v>40.33</v>
      </c>
      <c r="K33" s="287"/>
    </row>
    <row r="34" spans="2:12">
      <c r="B34" s="1">
        <v>13</v>
      </c>
      <c r="C34" s="67">
        <v>41.42</v>
      </c>
      <c r="D34" s="68">
        <v>41.69</v>
      </c>
      <c r="E34" s="68">
        <v>40.880000000000003</v>
      </c>
      <c r="F34" s="68">
        <v>40.880000000000003</v>
      </c>
      <c r="G34" s="68">
        <v>40.83</v>
      </c>
      <c r="H34" s="68">
        <v>40.79</v>
      </c>
      <c r="I34" s="287">
        <v>40.61</v>
      </c>
      <c r="J34" s="291">
        <v>40.54</v>
      </c>
      <c r="K34" s="288"/>
      <c r="L34" s="1"/>
    </row>
    <row r="35" spans="2:12">
      <c r="B35" s="1">
        <v>14</v>
      </c>
      <c r="C35" s="71">
        <v>41.5</v>
      </c>
      <c r="D35" s="68">
        <v>40.54</v>
      </c>
      <c r="E35" s="68">
        <v>40.64</v>
      </c>
      <c r="F35" s="68">
        <v>41.09</v>
      </c>
      <c r="G35" s="68">
        <v>40.58</v>
      </c>
      <c r="H35" s="68">
        <v>40.46</v>
      </c>
      <c r="I35" s="287">
        <v>41.61</v>
      </c>
      <c r="J35" s="291">
        <v>40.409999999999997</v>
      </c>
      <c r="K35" s="288"/>
      <c r="L35" s="1"/>
    </row>
    <row r="36" spans="2:12">
      <c r="B36" s="1">
        <v>15</v>
      </c>
      <c r="C36" s="67">
        <v>41.31</v>
      </c>
      <c r="D36" s="68">
        <v>41.18</v>
      </c>
      <c r="E36" s="68">
        <v>40.54</v>
      </c>
      <c r="F36" s="68">
        <v>41.53</v>
      </c>
      <c r="G36" s="68">
        <v>40.659999999999997</v>
      </c>
      <c r="H36" s="68">
        <v>41.69</v>
      </c>
      <c r="I36" s="287">
        <v>40.700000000000003</v>
      </c>
      <c r="J36" s="291">
        <v>41.14</v>
      </c>
      <c r="K36" s="288"/>
      <c r="L36" s="1"/>
    </row>
    <row r="37" spans="2:12">
      <c r="B37" s="1">
        <v>16</v>
      </c>
      <c r="C37" s="67">
        <v>41.49</v>
      </c>
      <c r="D37" s="92">
        <v>40.83</v>
      </c>
      <c r="E37" s="68">
        <v>40.64</v>
      </c>
      <c r="F37" s="68">
        <v>40.71</v>
      </c>
      <c r="G37" s="68">
        <v>40.630000000000003</v>
      </c>
      <c r="H37" s="68">
        <v>40.56</v>
      </c>
      <c r="I37" s="287">
        <v>40.549999999999997</v>
      </c>
      <c r="J37" s="291">
        <v>40.42</v>
      </c>
      <c r="K37" s="288"/>
      <c r="L37" s="1"/>
    </row>
    <row r="38" spans="2:12">
      <c r="B38" s="1">
        <v>17</v>
      </c>
      <c r="C38" s="67">
        <v>41.67</v>
      </c>
      <c r="D38" s="68">
        <v>41.64</v>
      </c>
      <c r="E38" s="68">
        <v>40.5</v>
      </c>
      <c r="F38" s="68">
        <v>40.840000000000003</v>
      </c>
      <c r="G38" s="68">
        <v>40.94</v>
      </c>
      <c r="H38" s="68">
        <v>40.630000000000003</v>
      </c>
      <c r="I38" s="287">
        <v>40.64</v>
      </c>
      <c r="J38" s="291">
        <v>40.29</v>
      </c>
      <c r="K38" s="288"/>
      <c r="L38" s="1"/>
    </row>
    <row r="39" spans="2:12">
      <c r="B39" s="1">
        <v>18</v>
      </c>
      <c r="C39" s="67">
        <v>41.52</v>
      </c>
      <c r="D39" s="68">
        <v>40.840000000000003</v>
      </c>
      <c r="E39" s="68">
        <v>40.61</v>
      </c>
      <c r="F39" s="68">
        <v>40.92</v>
      </c>
      <c r="G39" s="68">
        <v>40.78</v>
      </c>
      <c r="H39" s="68">
        <v>40.909999999999997</v>
      </c>
      <c r="I39" s="287">
        <v>41.05</v>
      </c>
      <c r="J39" s="291">
        <v>40.450000000000003</v>
      </c>
      <c r="K39" s="288"/>
      <c r="L39" s="1"/>
    </row>
    <row r="40" spans="2:12">
      <c r="B40" s="1">
        <v>19</v>
      </c>
      <c r="C40" s="67">
        <v>41.64</v>
      </c>
      <c r="D40" s="68">
        <v>40.78</v>
      </c>
      <c r="E40" s="68">
        <v>40.770000000000003</v>
      </c>
      <c r="F40" s="68">
        <v>40.909999999999997</v>
      </c>
      <c r="G40" s="68">
        <v>40.68</v>
      </c>
      <c r="H40" s="68">
        <v>40.6</v>
      </c>
      <c r="I40" s="287">
        <v>40.71</v>
      </c>
      <c r="J40" s="291">
        <v>40.39</v>
      </c>
      <c r="K40" s="288"/>
      <c r="L40" s="1"/>
    </row>
    <row r="41" spans="2:12">
      <c r="B41" s="1">
        <v>20</v>
      </c>
      <c r="C41" s="67">
        <v>41.69</v>
      </c>
      <c r="D41" s="68">
        <v>40.950000000000003</v>
      </c>
      <c r="E41" s="68">
        <v>40.659999999999997</v>
      </c>
      <c r="F41" s="68">
        <v>40.94</v>
      </c>
      <c r="G41" s="68">
        <v>40.729999999999997</v>
      </c>
      <c r="H41" s="68">
        <v>40.659999999999997</v>
      </c>
      <c r="I41" s="287">
        <v>40.72</v>
      </c>
      <c r="J41" s="291">
        <v>40.46</v>
      </c>
      <c r="K41" s="288"/>
      <c r="L41" s="1"/>
    </row>
    <row r="42" spans="2:12">
      <c r="B42" s="1">
        <v>21</v>
      </c>
      <c r="C42" s="67">
        <v>41.57</v>
      </c>
      <c r="D42" s="68">
        <v>40.82</v>
      </c>
      <c r="E42" s="68">
        <v>40.729999999999997</v>
      </c>
      <c r="F42" s="68">
        <v>40.86</v>
      </c>
      <c r="G42" s="68">
        <v>40.65</v>
      </c>
      <c r="H42" s="68">
        <v>40.869999999999997</v>
      </c>
      <c r="I42" s="287">
        <v>40.74</v>
      </c>
      <c r="J42" s="291">
        <v>40.409999999999997</v>
      </c>
      <c r="K42" s="288"/>
      <c r="L42" s="1"/>
    </row>
    <row r="43" spans="2:12">
      <c r="B43" s="1">
        <v>22</v>
      </c>
      <c r="C43" s="67">
        <v>41.75</v>
      </c>
      <c r="D43" s="68">
        <v>40.76</v>
      </c>
      <c r="E43" s="68"/>
      <c r="F43" s="68">
        <v>40.86</v>
      </c>
      <c r="G43" s="68">
        <v>40.92</v>
      </c>
      <c r="H43" s="68">
        <v>40.83</v>
      </c>
      <c r="I43" s="287">
        <v>41</v>
      </c>
      <c r="J43" s="291">
        <v>40.53</v>
      </c>
      <c r="K43" s="288"/>
      <c r="L43" s="1"/>
    </row>
    <row r="44" spans="2:12">
      <c r="B44" s="1">
        <v>23</v>
      </c>
      <c r="C44" s="67"/>
      <c r="D44" s="68">
        <v>40.56</v>
      </c>
      <c r="E44" s="68"/>
      <c r="F44" s="68">
        <v>41.04</v>
      </c>
      <c r="G44" s="68">
        <v>40.99</v>
      </c>
      <c r="H44" s="68">
        <v>40.54</v>
      </c>
      <c r="I44" s="287">
        <v>40.68</v>
      </c>
      <c r="J44" s="291">
        <v>40.47</v>
      </c>
      <c r="K44" s="288"/>
      <c r="L44" s="1"/>
    </row>
    <row r="45" spans="2:12">
      <c r="B45" s="1">
        <v>24</v>
      </c>
      <c r="C45" s="67"/>
      <c r="D45" s="68">
        <v>40.93</v>
      </c>
      <c r="E45" s="68"/>
      <c r="F45" s="68">
        <v>40.97</v>
      </c>
      <c r="G45" s="68">
        <v>41.03</v>
      </c>
      <c r="H45" s="68">
        <v>40.700000000000003</v>
      </c>
      <c r="I45" s="287">
        <v>40.68</v>
      </c>
      <c r="J45" s="291">
        <v>40.409999999999997</v>
      </c>
      <c r="K45" s="288"/>
      <c r="L45" s="1"/>
    </row>
    <row r="46" spans="2:12">
      <c r="B46" s="1">
        <v>25</v>
      </c>
      <c r="C46" s="67"/>
      <c r="D46" s="68">
        <v>40.9</v>
      </c>
      <c r="E46" s="68"/>
      <c r="F46" s="68">
        <v>40.89</v>
      </c>
      <c r="G46" s="68">
        <v>41.64</v>
      </c>
      <c r="H46" s="68">
        <v>40.71</v>
      </c>
      <c r="I46" s="287">
        <v>40.78</v>
      </c>
      <c r="J46" s="291">
        <v>40.53</v>
      </c>
      <c r="K46" s="288"/>
      <c r="L46" s="1"/>
    </row>
    <row r="47" spans="2:12">
      <c r="B47" s="1">
        <v>26</v>
      </c>
      <c r="C47" s="67"/>
      <c r="D47" s="68">
        <v>41.7</v>
      </c>
      <c r="E47" s="68"/>
      <c r="F47" s="68">
        <v>40.93</v>
      </c>
      <c r="G47" s="68">
        <v>40.89</v>
      </c>
      <c r="H47" s="68">
        <v>40.729999999999997</v>
      </c>
      <c r="I47" s="287">
        <v>40.86</v>
      </c>
      <c r="J47" s="291">
        <v>40.42</v>
      </c>
      <c r="K47" s="288"/>
      <c r="L47" s="1"/>
    </row>
    <row r="48" spans="2:12">
      <c r="B48" s="1">
        <v>27</v>
      </c>
      <c r="C48" s="67"/>
      <c r="D48" s="68">
        <v>40.68</v>
      </c>
      <c r="E48" s="68"/>
      <c r="F48" s="68">
        <v>40.93</v>
      </c>
      <c r="G48" s="68">
        <v>40.68</v>
      </c>
      <c r="H48" s="68">
        <v>40.93</v>
      </c>
      <c r="I48" s="287">
        <v>41.34</v>
      </c>
      <c r="J48" s="291">
        <v>40.630000000000003</v>
      </c>
      <c r="K48" s="288"/>
      <c r="L48" s="1"/>
    </row>
    <row r="49" spans="2:12">
      <c r="B49" s="1">
        <v>28</v>
      </c>
      <c r="C49" s="67"/>
      <c r="D49" s="68">
        <v>40.75</v>
      </c>
      <c r="E49" s="68"/>
      <c r="F49" s="68">
        <v>40.93</v>
      </c>
      <c r="G49" s="68">
        <v>40.93</v>
      </c>
      <c r="H49" s="68">
        <v>40.96</v>
      </c>
      <c r="I49" s="287">
        <v>40.83</v>
      </c>
      <c r="J49" s="291">
        <v>40.549999999999997</v>
      </c>
      <c r="K49" s="288"/>
      <c r="L49" s="1"/>
    </row>
    <row r="50" spans="2:12">
      <c r="B50" s="1">
        <v>29</v>
      </c>
      <c r="C50" s="67"/>
      <c r="D50" s="68">
        <v>41</v>
      </c>
      <c r="E50" s="68"/>
      <c r="F50" s="68">
        <v>41.05</v>
      </c>
      <c r="G50" s="68">
        <v>40.64</v>
      </c>
      <c r="H50" s="68"/>
      <c r="I50" s="287">
        <v>40.68</v>
      </c>
      <c r="J50" s="291">
        <v>40.549999999999997</v>
      </c>
      <c r="K50" s="288"/>
      <c r="L50" s="1"/>
    </row>
    <row r="51" spans="2:12">
      <c r="B51" s="1">
        <v>30</v>
      </c>
      <c r="C51" s="67"/>
      <c r="D51" s="68">
        <v>40.770000000000003</v>
      </c>
      <c r="E51" s="68"/>
      <c r="F51" s="68">
        <v>40.72</v>
      </c>
      <c r="G51" s="68">
        <v>40.72</v>
      </c>
      <c r="H51" s="68"/>
      <c r="I51" s="287">
        <v>41.25</v>
      </c>
      <c r="J51" s="291">
        <v>40.56</v>
      </c>
      <c r="K51" s="288"/>
      <c r="L51" s="1"/>
    </row>
    <row r="52" spans="2:12">
      <c r="B52" s="1">
        <v>31</v>
      </c>
      <c r="C52" s="67"/>
      <c r="D52" s="68">
        <v>40.72</v>
      </c>
      <c r="E52" s="68"/>
      <c r="F52" s="68">
        <v>41.09</v>
      </c>
      <c r="G52" s="68">
        <v>41.06</v>
      </c>
      <c r="H52" s="68"/>
      <c r="I52" s="287">
        <v>40.700000000000003</v>
      </c>
      <c r="J52" s="291">
        <v>41.17</v>
      </c>
      <c r="K52" s="288"/>
      <c r="L52" s="1"/>
    </row>
    <row r="53" spans="2:12">
      <c r="B53" s="1">
        <v>32</v>
      </c>
      <c r="C53" s="67"/>
      <c r="D53" s="68">
        <v>40.6</v>
      </c>
      <c r="E53" s="68"/>
      <c r="F53" s="68">
        <v>40.96</v>
      </c>
      <c r="G53" s="68"/>
      <c r="H53" s="68"/>
      <c r="I53" s="287">
        <v>40.880000000000003</v>
      </c>
      <c r="J53" s="291">
        <v>40.630000000000003</v>
      </c>
      <c r="K53" s="288"/>
      <c r="L53" s="1"/>
    </row>
    <row r="54" spans="2:12">
      <c r="B54" s="1">
        <v>33</v>
      </c>
      <c r="C54" s="67"/>
      <c r="D54" s="68">
        <v>40.72</v>
      </c>
      <c r="E54" s="68"/>
      <c r="F54" s="68">
        <v>41.16</v>
      </c>
      <c r="G54" s="68"/>
      <c r="H54" s="68"/>
      <c r="I54" s="287">
        <v>40.96</v>
      </c>
      <c r="J54" s="291">
        <v>40.630000000000003</v>
      </c>
      <c r="K54" s="288"/>
      <c r="L54" s="1"/>
    </row>
    <row r="55" spans="2:12">
      <c r="B55" s="1">
        <v>34</v>
      </c>
      <c r="C55" s="67"/>
      <c r="D55" s="68">
        <v>42.06</v>
      </c>
      <c r="E55" s="68"/>
      <c r="F55" s="68">
        <v>40.97</v>
      </c>
      <c r="G55" s="68"/>
      <c r="H55" s="68"/>
      <c r="I55" s="287">
        <v>40.880000000000003</v>
      </c>
      <c r="J55" s="291">
        <v>40.64</v>
      </c>
      <c r="K55" s="288"/>
      <c r="L55" s="1"/>
    </row>
    <row r="56" spans="2:12">
      <c r="B56" s="1">
        <v>35</v>
      </c>
      <c r="C56" s="67"/>
      <c r="D56" s="68">
        <v>40.76</v>
      </c>
      <c r="E56" s="68"/>
      <c r="F56" s="68">
        <v>40.93</v>
      </c>
      <c r="G56" s="68"/>
      <c r="H56" s="68"/>
      <c r="I56" s="287">
        <v>40.86</v>
      </c>
      <c r="J56" s="291">
        <v>40.68</v>
      </c>
      <c r="K56" s="288"/>
      <c r="L56" s="1"/>
    </row>
    <row r="57" spans="2:12">
      <c r="B57" s="1">
        <v>36</v>
      </c>
      <c r="C57" s="67"/>
      <c r="D57" s="68">
        <v>40.909999999999997</v>
      </c>
      <c r="E57" s="68"/>
      <c r="F57" s="68">
        <v>40.840000000000003</v>
      </c>
      <c r="G57" s="68"/>
      <c r="H57" s="68"/>
      <c r="I57" s="287">
        <v>40.89</v>
      </c>
      <c r="J57" s="291">
        <v>40.57</v>
      </c>
      <c r="K57" s="288"/>
      <c r="L57" s="1"/>
    </row>
    <row r="58" spans="2:12">
      <c r="B58" s="1">
        <v>37</v>
      </c>
      <c r="C58" s="67"/>
      <c r="D58" s="68">
        <v>40.78</v>
      </c>
      <c r="E58" s="68"/>
      <c r="F58" s="68">
        <v>40.96</v>
      </c>
      <c r="G58" s="68"/>
      <c r="H58" s="68"/>
      <c r="I58" s="287">
        <v>41.53</v>
      </c>
      <c r="J58" s="291">
        <v>40.65</v>
      </c>
      <c r="K58" s="288"/>
      <c r="L58" s="1"/>
    </row>
    <row r="59" spans="2:12">
      <c r="B59" s="1">
        <v>38</v>
      </c>
      <c r="C59" s="67"/>
      <c r="D59" s="68">
        <v>40.72</v>
      </c>
      <c r="E59" s="68"/>
      <c r="F59" s="68">
        <v>40.9</v>
      </c>
      <c r="G59" s="68"/>
      <c r="H59" s="68"/>
      <c r="I59" s="287">
        <v>40.9</v>
      </c>
      <c r="J59" s="291">
        <v>40.31</v>
      </c>
      <c r="K59" s="288"/>
      <c r="L59" s="1"/>
    </row>
    <row r="60" spans="2:12">
      <c r="B60" s="1">
        <v>39</v>
      </c>
      <c r="C60" s="67"/>
      <c r="D60" s="68">
        <v>40.6</v>
      </c>
      <c r="E60" s="68"/>
      <c r="F60" s="68">
        <v>40.950000000000003</v>
      </c>
      <c r="G60" s="68"/>
      <c r="H60" s="68"/>
      <c r="I60" s="287">
        <v>40.65</v>
      </c>
      <c r="J60" s="291">
        <v>41.48</v>
      </c>
      <c r="K60" s="288"/>
      <c r="L60" s="1"/>
    </row>
    <row r="61" spans="2:12">
      <c r="B61" s="1">
        <v>40</v>
      </c>
      <c r="C61" s="67"/>
      <c r="D61" s="68">
        <v>40.700000000000003</v>
      </c>
      <c r="E61" s="68"/>
      <c r="F61" s="68">
        <v>40.86</v>
      </c>
      <c r="G61" s="68"/>
      <c r="H61" s="68"/>
      <c r="I61" s="287">
        <v>40.67</v>
      </c>
      <c r="J61" s="291">
        <v>40.58</v>
      </c>
      <c r="K61" s="288"/>
      <c r="L61" s="1"/>
    </row>
    <row r="62" spans="2:12">
      <c r="B62" s="1">
        <v>41</v>
      </c>
      <c r="C62" s="67"/>
      <c r="D62" s="68">
        <v>41.12</v>
      </c>
      <c r="E62" s="68"/>
      <c r="F62" s="68">
        <v>40.97</v>
      </c>
      <c r="G62" s="68"/>
      <c r="H62" s="68"/>
      <c r="I62" s="287">
        <v>41.03</v>
      </c>
      <c r="J62" s="291">
        <v>41.15</v>
      </c>
      <c r="K62" s="288"/>
      <c r="L62" s="1"/>
    </row>
    <row r="63" spans="2:12">
      <c r="B63" s="1">
        <v>42</v>
      </c>
      <c r="C63" s="67"/>
      <c r="D63" s="68">
        <v>41</v>
      </c>
      <c r="E63" s="68"/>
      <c r="F63" s="68">
        <v>40.89</v>
      </c>
      <c r="G63" s="68"/>
      <c r="H63" s="68"/>
      <c r="I63" s="287">
        <v>40.770000000000003</v>
      </c>
      <c r="J63" s="291">
        <v>42.01</v>
      </c>
      <c r="K63" s="288"/>
      <c r="L63" s="1"/>
    </row>
    <row r="64" spans="2:12">
      <c r="B64" s="1">
        <v>43</v>
      </c>
      <c r="C64" s="67"/>
      <c r="D64" s="68">
        <v>40.9</v>
      </c>
      <c r="E64" s="68"/>
      <c r="F64" s="68">
        <v>40.98</v>
      </c>
      <c r="G64" s="68"/>
      <c r="H64" s="68"/>
      <c r="I64" s="287">
        <v>40.869999999999997</v>
      </c>
      <c r="J64" s="291">
        <v>40.6</v>
      </c>
      <c r="K64" s="288"/>
      <c r="L64" s="1"/>
    </row>
    <row r="65" spans="2:12">
      <c r="B65" s="1">
        <v>44</v>
      </c>
      <c r="C65" s="67"/>
      <c r="D65" s="68">
        <v>40.82</v>
      </c>
      <c r="E65" s="68"/>
      <c r="F65" s="68">
        <v>40.86</v>
      </c>
      <c r="G65" s="68"/>
      <c r="H65" s="68"/>
      <c r="I65" s="287">
        <v>40.770000000000003</v>
      </c>
      <c r="J65" s="291">
        <v>40.51</v>
      </c>
      <c r="K65" s="288"/>
      <c r="L65" s="1"/>
    </row>
    <row r="66" spans="2:12">
      <c r="B66" s="1">
        <v>45</v>
      </c>
      <c r="C66" s="67"/>
      <c r="D66" s="68">
        <v>41.05</v>
      </c>
      <c r="E66" s="68"/>
      <c r="F66" s="68">
        <v>40.85</v>
      </c>
      <c r="G66" s="68"/>
      <c r="H66" s="68"/>
      <c r="I66" s="287">
        <v>40.98</v>
      </c>
      <c r="J66" s="291">
        <v>41.5</v>
      </c>
      <c r="K66" s="288"/>
      <c r="L66" s="1"/>
    </row>
    <row r="67" spans="2:12">
      <c r="B67" s="1">
        <v>46</v>
      </c>
      <c r="C67" s="67"/>
      <c r="D67" s="68">
        <v>40.799999999999997</v>
      </c>
      <c r="E67" s="68"/>
      <c r="F67" s="68">
        <v>40.83</v>
      </c>
      <c r="G67" s="68"/>
      <c r="H67" s="68"/>
      <c r="I67" s="287">
        <v>40.81</v>
      </c>
      <c r="J67" s="291">
        <v>40.56</v>
      </c>
      <c r="K67" s="288"/>
      <c r="L67" s="1"/>
    </row>
    <row r="68" spans="2:12">
      <c r="B68" s="1">
        <v>47</v>
      </c>
      <c r="C68" s="67"/>
      <c r="D68" s="68">
        <v>40.83</v>
      </c>
      <c r="E68" s="68"/>
      <c r="F68" s="68">
        <v>40.82</v>
      </c>
      <c r="G68" s="68"/>
      <c r="H68" s="68"/>
      <c r="I68" s="287">
        <v>40.9</v>
      </c>
      <c r="J68" s="291"/>
      <c r="K68" s="288"/>
      <c r="L68" s="1"/>
    </row>
    <row r="69" spans="2:12">
      <c r="B69" s="1">
        <v>48</v>
      </c>
      <c r="C69" s="67"/>
      <c r="D69" s="68">
        <v>41.45</v>
      </c>
      <c r="E69" s="68"/>
      <c r="F69" s="68">
        <v>40.770000000000003</v>
      </c>
      <c r="G69" s="68"/>
      <c r="H69" s="68"/>
      <c r="I69" s="287">
        <v>40.64</v>
      </c>
      <c r="J69" s="291"/>
      <c r="K69" s="288"/>
      <c r="L69" s="1"/>
    </row>
    <row r="70" spans="2:12">
      <c r="B70" s="1">
        <v>49</v>
      </c>
      <c r="C70" s="67"/>
      <c r="D70" s="68">
        <v>40.69</v>
      </c>
      <c r="E70" s="68"/>
      <c r="F70" s="68">
        <v>40.9</v>
      </c>
      <c r="G70" s="68"/>
      <c r="H70" s="68"/>
      <c r="I70" s="287">
        <v>40.82</v>
      </c>
      <c r="J70" s="291"/>
      <c r="K70" s="288"/>
      <c r="L70" s="1"/>
    </row>
    <row r="71" spans="2:12">
      <c r="B71" s="1">
        <v>50</v>
      </c>
      <c r="C71" s="67"/>
      <c r="D71" s="68">
        <v>42.24</v>
      </c>
      <c r="E71" s="68"/>
      <c r="F71" s="68">
        <v>41.55</v>
      </c>
      <c r="G71" s="68"/>
      <c r="H71" s="68"/>
      <c r="I71" s="287">
        <v>40.909999999999997</v>
      </c>
      <c r="J71" s="291"/>
      <c r="K71" s="288"/>
      <c r="L71" s="1"/>
    </row>
    <row r="72" spans="2:12">
      <c r="B72" s="1">
        <v>51</v>
      </c>
      <c r="C72" s="67"/>
      <c r="D72" s="68">
        <v>41.92</v>
      </c>
      <c r="E72" s="68"/>
      <c r="F72" s="68">
        <v>40.729999999999997</v>
      </c>
      <c r="G72" s="68"/>
      <c r="H72" s="68"/>
      <c r="I72" s="287">
        <v>40.909999999999997</v>
      </c>
      <c r="J72" s="291"/>
      <c r="K72" s="288"/>
      <c r="L72" s="1"/>
    </row>
    <row r="73" spans="2:12">
      <c r="B73" s="1">
        <v>52</v>
      </c>
      <c r="C73" s="67"/>
      <c r="D73" s="68">
        <v>41.78</v>
      </c>
      <c r="E73" s="68"/>
      <c r="F73" s="68">
        <v>40.700000000000003</v>
      </c>
      <c r="G73" s="68"/>
      <c r="H73" s="68"/>
      <c r="I73" s="287">
        <v>40.96</v>
      </c>
      <c r="J73" s="291"/>
      <c r="K73" s="288"/>
      <c r="L73" s="1"/>
    </row>
    <row r="74" spans="2:12">
      <c r="B74" s="1">
        <v>53</v>
      </c>
      <c r="C74" s="67"/>
      <c r="D74" s="68">
        <v>40.92</v>
      </c>
      <c r="E74" s="68"/>
      <c r="F74" s="68">
        <v>40.729999999999997</v>
      </c>
      <c r="G74" s="68"/>
      <c r="H74" s="68"/>
      <c r="I74" s="287">
        <v>40.700000000000003</v>
      </c>
      <c r="J74" s="291"/>
      <c r="K74" s="288"/>
      <c r="L74" s="1"/>
    </row>
    <row r="75" spans="2:12">
      <c r="B75" s="1">
        <v>54</v>
      </c>
      <c r="C75" s="67"/>
      <c r="D75" s="68">
        <v>40.76</v>
      </c>
      <c r="E75" s="68"/>
      <c r="F75" s="68">
        <v>40.799999999999997</v>
      </c>
      <c r="G75" s="68"/>
      <c r="H75" s="68"/>
      <c r="I75" s="287">
        <v>40.98</v>
      </c>
      <c r="J75" s="291"/>
      <c r="K75" s="288"/>
      <c r="L75" s="1"/>
    </row>
    <row r="76" spans="2:12">
      <c r="B76" s="1">
        <v>55</v>
      </c>
      <c r="C76" s="67"/>
      <c r="D76" s="68">
        <v>40.619999999999997</v>
      </c>
      <c r="E76" s="68"/>
      <c r="F76" s="68">
        <v>40.85</v>
      </c>
      <c r="G76" s="68"/>
      <c r="H76" s="68"/>
      <c r="I76" s="287">
        <v>40.840000000000003</v>
      </c>
      <c r="J76" s="291"/>
      <c r="K76" s="288"/>
      <c r="L76" s="1"/>
    </row>
    <row r="77" spans="2:12">
      <c r="B77" s="1">
        <v>56</v>
      </c>
      <c r="C77" s="67"/>
      <c r="D77" s="68">
        <v>41.24</v>
      </c>
      <c r="E77" s="68"/>
      <c r="F77" s="68">
        <v>40.76</v>
      </c>
      <c r="G77" s="68"/>
      <c r="H77" s="68"/>
      <c r="I77" s="287">
        <v>40.79</v>
      </c>
      <c r="J77" s="291"/>
      <c r="K77" s="288"/>
      <c r="L77" s="1"/>
    </row>
    <row r="78" spans="2:12">
      <c r="B78" s="1">
        <v>57</v>
      </c>
      <c r="C78" s="140"/>
      <c r="D78" s="68">
        <v>40.89</v>
      </c>
      <c r="E78" s="68"/>
      <c r="F78" s="68">
        <v>41.15</v>
      </c>
      <c r="G78" s="68"/>
      <c r="H78" s="68"/>
      <c r="I78" s="287">
        <v>40.69</v>
      </c>
      <c r="J78" s="291"/>
      <c r="K78" s="288"/>
      <c r="L78" s="1"/>
    </row>
    <row r="79" spans="2:12">
      <c r="B79" s="1">
        <v>58</v>
      </c>
      <c r="C79" s="293"/>
      <c r="D79" s="287">
        <v>40.630000000000003</v>
      </c>
      <c r="E79" s="287"/>
      <c r="F79" s="287">
        <v>40.799999999999997</v>
      </c>
      <c r="G79" s="287"/>
      <c r="H79" s="287"/>
      <c r="I79" s="287">
        <v>40.659999999999997</v>
      </c>
      <c r="J79" s="291"/>
      <c r="K79" s="288"/>
      <c r="L79" s="1"/>
    </row>
    <row r="80" spans="2:12">
      <c r="B80" s="1">
        <v>59</v>
      </c>
      <c r="C80" s="293"/>
      <c r="D80" s="287">
        <v>40.549999999999997</v>
      </c>
      <c r="E80" s="287"/>
      <c r="F80" s="287">
        <v>40.770000000000003</v>
      </c>
      <c r="G80" s="287"/>
      <c r="H80" s="287"/>
      <c r="I80" s="287">
        <v>40.880000000000003</v>
      </c>
      <c r="J80" s="291"/>
      <c r="K80" s="287"/>
    </row>
    <row r="81" spans="1:16">
      <c r="B81" s="1">
        <v>60</v>
      </c>
      <c r="C81" s="293"/>
      <c r="D81" s="287">
        <v>40.81</v>
      </c>
      <c r="E81" s="287"/>
      <c r="F81" s="287">
        <v>40.880000000000003</v>
      </c>
      <c r="G81" s="287"/>
      <c r="H81" s="287"/>
      <c r="I81" s="287">
        <v>40.93</v>
      </c>
      <c r="J81" s="291"/>
      <c r="K81" s="287"/>
    </row>
    <row r="82" spans="1:16" s="2" customFormat="1">
      <c r="A82" s="1"/>
      <c r="B82" s="1">
        <v>61</v>
      </c>
      <c r="C82" s="293"/>
      <c r="D82" s="287">
        <v>41.22</v>
      </c>
      <c r="E82" s="287"/>
      <c r="F82" s="287">
        <v>40.799999999999997</v>
      </c>
      <c r="G82" s="287"/>
      <c r="H82" s="287"/>
      <c r="I82" s="287"/>
      <c r="J82" s="291"/>
      <c r="K82" s="287"/>
      <c r="M82" s="1"/>
      <c r="N82" s="1"/>
      <c r="O82" s="1"/>
      <c r="P82" s="1"/>
    </row>
    <row r="83" spans="1:16" s="2" customFormat="1">
      <c r="A83" s="1"/>
      <c r="B83" s="1">
        <v>62</v>
      </c>
      <c r="C83" s="293"/>
      <c r="D83" s="287"/>
      <c r="E83" s="287"/>
      <c r="F83" s="287">
        <v>41.5</v>
      </c>
      <c r="G83" s="287"/>
      <c r="H83" s="287"/>
      <c r="I83" s="287"/>
      <c r="J83" s="291"/>
      <c r="K83" s="287"/>
      <c r="M83" s="1"/>
      <c r="N83" s="1"/>
      <c r="O83" s="1"/>
      <c r="P83" s="1"/>
    </row>
    <row r="84" spans="1:16" s="2" customFormat="1" ht="15.75" thickBot="1">
      <c r="A84" s="1"/>
      <c r="B84" s="1"/>
      <c r="C84" s="294"/>
      <c r="D84" s="295"/>
      <c r="E84" s="295"/>
      <c r="F84" s="295"/>
      <c r="G84" s="295"/>
      <c r="H84" s="295"/>
      <c r="I84" s="295"/>
      <c r="J84" s="296"/>
      <c r="K84" s="287"/>
      <c r="M84" s="1"/>
      <c r="N84" s="1"/>
      <c r="O84" s="1"/>
      <c r="P84" s="1"/>
    </row>
  </sheetData>
  <mergeCells count="12">
    <mergeCell ref="N8:N9"/>
    <mergeCell ref="O8:O9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P83"/>
  <sheetViews>
    <sheetView topLeftCell="A4" workbookViewId="0">
      <selection activeCell="H8" sqref="H8:H15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1.8554687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84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>
      <c r="A8" s="239">
        <v>1</v>
      </c>
      <c r="B8" s="250" t="s">
        <v>85</v>
      </c>
      <c r="C8" s="244" t="s">
        <v>240</v>
      </c>
      <c r="D8" s="220">
        <f>COUNTA(C21:C85)</f>
        <v>28</v>
      </c>
      <c r="E8" s="256">
        <f>COUNTA(C21:C85)</f>
        <v>28</v>
      </c>
      <c r="F8" s="263">
        <f>MIN(C21:C84)</f>
        <v>40.4</v>
      </c>
      <c r="G8" s="221">
        <f>AVERAGE(C21:C87)</f>
        <v>41.057857142857138</v>
      </c>
      <c r="H8" s="222"/>
      <c r="I8" s="264">
        <f>G8-F8</f>
        <v>0.65785714285713937</v>
      </c>
      <c r="J8" s="272">
        <v>1.3391203703703704E-2</v>
      </c>
      <c r="K8" s="280">
        <f>J8</f>
        <v>1.3391203703703704E-2</v>
      </c>
      <c r="L8" s="281">
        <f>K8</f>
        <v>1.3391203703703704E-2</v>
      </c>
      <c r="M8" s="305" t="s">
        <v>148</v>
      </c>
      <c r="N8" s="223"/>
      <c r="O8" s="219"/>
      <c r="P8" s="50"/>
    </row>
    <row r="9" spans="1:16" s="3" customFormat="1" ht="30" customHeight="1">
      <c r="A9" s="240">
        <v>2</v>
      </c>
      <c r="B9" s="251" t="s">
        <v>50</v>
      </c>
      <c r="C9" s="245" t="s">
        <v>227</v>
      </c>
      <c r="D9" s="51">
        <f>COUNTA(D21:D85)+D8+1</f>
        <v>86</v>
      </c>
      <c r="E9" s="257">
        <f>COUNTA(D21:D85)+1</f>
        <v>58</v>
      </c>
      <c r="F9" s="265">
        <f>MIN(D21:D84)</f>
        <v>40.24</v>
      </c>
      <c r="G9" s="79">
        <f>AVERAGE(D21:D86)</f>
        <v>40.52157894736844</v>
      </c>
      <c r="H9" s="49"/>
      <c r="I9" s="266">
        <f>G9-F9</f>
        <v>0.28157894736843758</v>
      </c>
      <c r="J9" s="273">
        <v>4.1701388888888885E-2</v>
      </c>
      <c r="K9" s="282">
        <f>J9-J8</f>
        <v>2.8310185185185181E-2</v>
      </c>
      <c r="L9" s="283">
        <f>K9</f>
        <v>2.8310185185185181E-2</v>
      </c>
      <c r="M9" s="306" t="s">
        <v>159</v>
      </c>
      <c r="N9" s="224"/>
      <c r="O9" s="131"/>
      <c r="P9" s="50"/>
    </row>
    <row r="10" spans="1:16" s="3" customFormat="1" ht="30" customHeight="1">
      <c r="A10" s="240">
        <v>3</v>
      </c>
      <c r="B10" s="302" t="s">
        <v>85</v>
      </c>
      <c r="C10" s="245" t="s">
        <v>226</v>
      </c>
      <c r="D10" s="51">
        <f>COUNTA(E21:E85)+D9+1</f>
        <v>127</v>
      </c>
      <c r="E10" s="257">
        <f>COUNTA(E21:E85)+1</f>
        <v>41</v>
      </c>
      <c r="F10" s="267">
        <f>MIN(E21:E86)</f>
        <v>40.56</v>
      </c>
      <c r="G10" s="78">
        <f>AVERAGE(E21:E87)</f>
        <v>41.013249999999999</v>
      </c>
      <c r="H10" s="49"/>
      <c r="I10" s="266">
        <f t="shared" ref="I10:I15" si="0">G10-F10</f>
        <v>0.45324999999999704</v>
      </c>
      <c r="J10" s="273">
        <v>6.2256944444444441E-2</v>
      </c>
      <c r="K10" s="282">
        <f>J10-J9</f>
        <v>2.0555555555555556E-2</v>
      </c>
      <c r="L10" s="283">
        <f>K10+L8</f>
        <v>3.394675925925926E-2</v>
      </c>
      <c r="M10" s="306" t="s">
        <v>169</v>
      </c>
      <c r="N10" s="225"/>
      <c r="O10" s="147"/>
      <c r="P10" s="50"/>
    </row>
    <row r="11" spans="1:16" s="3" customFormat="1" ht="30" customHeight="1">
      <c r="A11" s="240">
        <v>4</v>
      </c>
      <c r="B11" s="302" t="s">
        <v>50</v>
      </c>
      <c r="C11" s="245" t="s">
        <v>243</v>
      </c>
      <c r="D11" s="51">
        <f>COUNTA(F21:F85)+D10+1</f>
        <v>156</v>
      </c>
      <c r="E11" s="257">
        <f>COUNTA(F21:F85)+1</f>
        <v>29</v>
      </c>
      <c r="F11" s="267">
        <f>MIN(F21:F86)</f>
        <v>40.729999999999997</v>
      </c>
      <c r="G11" s="78">
        <f>AVERAGE(F21:F86)</f>
        <v>41.152857142857137</v>
      </c>
      <c r="H11" s="49"/>
      <c r="I11" s="266">
        <f t="shared" si="0"/>
        <v>0.42285714285713993</v>
      </c>
      <c r="J11" s="273">
        <v>7.7175925925925926E-2</v>
      </c>
      <c r="K11" s="282">
        <f>J11-J10</f>
        <v>1.4918981481481484E-2</v>
      </c>
      <c r="L11" s="283">
        <f>K11+L9</f>
        <v>4.3229166666666666E-2</v>
      </c>
      <c r="M11" s="306" t="s">
        <v>176</v>
      </c>
      <c r="N11" s="224"/>
      <c r="O11" s="131"/>
      <c r="P11" s="50"/>
    </row>
    <row r="12" spans="1:16" s="3" customFormat="1" ht="30" customHeight="1">
      <c r="A12" s="240">
        <v>5</v>
      </c>
      <c r="B12" s="318" t="s">
        <v>85</v>
      </c>
      <c r="C12" s="246" t="s">
        <v>234</v>
      </c>
      <c r="D12" s="51">
        <f>COUNTA(G21:G85)+D11+1</f>
        <v>202</v>
      </c>
      <c r="E12" s="257">
        <f>COUNTA(G21:G85)+1</f>
        <v>46</v>
      </c>
      <c r="F12" s="267">
        <f>MIN(G21:G86)</f>
        <v>40.35</v>
      </c>
      <c r="G12" s="78">
        <f>AVERAGE(G21:G886)</f>
        <v>40.981999999999992</v>
      </c>
      <c r="H12" s="49"/>
      <c r="I12" s="266">
        <f t="shared" si="0"/>
        <v>0.63199999999999079</v>
      </c>
      <c r="J12" s="273">
        <v>0.10010416666666666</v>
      </c>
      <c r="K12" s="282">
        <f>J12-J11</f>
        <v>2.2928240740740735E-2</v>
      </c>
      <c r="L12" s="283">
        <f t="shared" ref="L12:L15" si="1">K12+L10</f>
        <v>5.6874999999999995E-2</v>
      </c>
      <c r="M12" s="306" t="s">
        <v>189</v>
      </c>
      <c r="N12" s="224"/>
      <c r="O12" s="132"/>
    </row>
    <row r="13" spans="1:16" s="3" customFormat="1" ht="30" customHeight="1" thickBot="1">
      <c r="A13" s="240">
        <v>6</v>
      </c>
      <c r="B13" s="318" t="s">
        <v>50</v>
      </c>
      <c r="C13" s="246" t="s">
        <v>226</v>
      </c>
      <c r="D13" s="51">
        <f>COUNTA(H21:H85)+D12+1</f>
        <v>241</v>
      </c>
      <c r="E13" s="257">
        <f>COUNTA(H21:H85)+1</f>
        <v>39</v>
      </c>
      <c r="F13" s="315">
        <f>MIN(H21:H86)</f>
        <v>40.81</v>
      </c>
      <c r="G13" s="78">
        <f>AVERAGE(H21:H86)</f>
        <v>41.291315789473693</v>
      </c>
      <c r="H13" s="49"/>
      <c r="I13" s="266">
        <f>G13-F13</f>
        <v>0.48131578947369036</v>
      </c>
      <c r="J13" s="273">
        <v>0.11986111111111113</v>
      </c>
      <c r="K13" s="282">
        <f t="shared" ref="K13:K15" si="2">J13-J12</f>
        <v>1.9756944444444466E-2</v>
      </c>
      <c r="L13" s="283">
        <f t="shared" si="1"/>
        <v>6.2986111111111132E-2</v>
      </c>
      <c r="M13" s="306" t="s">
        <v>200</v>
      </c>
      <c r="N13" s="224"/>
      <c r="O13" s="132"/>
    </row>
    <row r="14" spans="1:16" s="3" customFormat="1" ht="30" customHeight="1" thickBot="1">
      <c r="A14" s="240">
        <v>7</v>
      </c>
      <c r="B14" s="318" t="s">
        <v>85</v>
      </c>
      <c r="C14" s="246" t="s">
        <v>239</v>
      </c>
      <c r="D14" s="51">
        <f>COUNTA(I21:I85)+D13+1</f>
        <v>291</v>
      </c>
      <c r="E14" s="257">
        <f>COUNTA(I21:I85)+1</f>
        <v>50</v>
      </c>
      <c r="F14" s="141">
        <f>MIN(I21:I86)</f>
        <v>40.14</v>
      </c>
      <c r="G14" s="133">
        <f>AVERAGE(I21:I86)</f>
        <v>40.428775510204076</v>
      </c>
      <c r="H14" s="49"/>
      <c r="I14" s="266">
        <f t="shared" si="0"/>
        <v>0.28877551020407566</v>
      </c>
      <c r="J14" s="273">
        <v>0.144375</v>
      </c>
      <c r="K14" s="282">
        <f t="shared" si="2"/>
        <v>2.4513888888888877E-2</v>
      </c>
      <c r="L14" s="284">
        <f t="shared" si="1"/>
        <v>8.1388888888888872E-2</v>
      </c>
      <c r="M14" s="306" t="s">
        <v>197</v>
      </c>
      <c r="N14" s="224"/>
      <c r="O14" s="132"/>
    </row>
    <row r="15" spans="1:16" s="3" customFormat="1" ht="30" customHeight="1" thickBot="1">
      <c r="A15" s="241" t="s">
        <v>37</v>
      </c>
      <c r="B15" s="304" t="s">
        <v>50</v>
      </c>
      <c r="C15" s="247" t="s">
        <v>224</v>
      </c>
      <c r="D15" s="308">
        <f>COUNTA(J21:J85)+D14+1</f>
        <v>338</v>
      </c>
      <c r="E15" s="258">
        <f>COUNTA(J21:J85)+1</f>
        <v>47</v>
      </c>
      <c r="F15" s="138">
        <f>MIN(J21:J86)</f>
        <v>39.950000000000003</v>
      </c>
      <c r="G15" s="319">
        <f>AVERAGE(J21:J86)</f>
        <v>40.528260869565209</v>
      </c>
      <c r="H15" s="227"/>
      <c r="I15" s="269">
        <f t="shared" si="0"/>
        <v>0.57826086956520584</v>
      </c>
      <c r="J15" s="274">
        <v>0.16710648148148147</v>
      </c>
      <c r="K15" s="285">
        <f t="shared" si="2"/>
        <v>2.2731481481481464E-2</v>
      </c>
      <c r="L15" s="286">
        <f t="shared" si="1"/>
        <v>8.5717592592592595E-2</v>
      </c>
      <c r="M15" s="276"/>
      <c r="N15" s="228"/>
      <c r="O15" s="132"/>
    </row>
    <row r="16" spans="1:16" s="3" customFormat="1" ht="30" customHeight="1">
      <c r="A16" s="142"/>
      <c r="B16" s="330"/>
      <c r="C16" s="144"/>
      <c r="D16" s="144"/>
      <c r="E16" s="144"/>
      <c r="F16" s="72">
        <f>AVERAGE(F8,F10,F12,F14)</f>
        <v>40.362499999999997</v>
      </c>
      <c r="G16" s="86">
        <f>AVERAGE(G8,G10,G12,G14)</f>
        <v>40.870470663265301</v>
      </c>
      <c r="H16" s="145" t="s">
        <v>263</v>
      </c>
      <c r="I16" s="87">
        <f>AVERAGE(I8,I10,I12,I14)</f>
        <v>0.50797066326530071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AVERAGE(F9,F11,F13,F15)</f>
        <v>40.432500000000005</v>
      </c>
      <c r="G17" s="57">
        <f>AVERAGE(G9,G11,G13,G15)</f>
        <v>40.873503187316118</v>
      </c>
      <c r="H17" s="146" t="s">
        <v>264</v>
      </c>
      <c r="I17" s="58">
        <f>AVERAGE(I9,I11,I13,I15)</f>
        <v>0.44100318731611843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40.397500000000001</v>
      </c>
      <c r="G18" s="61">
        <f>AVERAGE(C21:H77)</f>
        <v>40.95516949152541</v>
      </c>
      <c r="H18" s="62"/>
      <c r="I18" s="63">
        <f>AVERAGE(I8:I15)</f>
        <v>0.47448692529070957</v>
      </c>
      <c r="J18" s="55"/>
      <c r="K18" s="55"/>
      <c r="L18" s="55"/>
      <c r="M18" s="59"/>
      <c r="N18" s="59"/>
    </row>
    <row r="20" spans="1:14" ht="15.75" thickBot="1">
      <c r="C20" s="64" t="str">
        <f>B8</f>
        <v>Коруз Вадим</v>
      </c>
      <c r="D20" s="64" t="str">
        <f>B9</f>
        <v>Звягин Григорий</v>
      </c>
      <c r="E20" s="64" t="str">
        <f>B10</f>
        <v>Коруз Вадим</v>
      </c>
      <c r="F20" s="64" t="str">
        <f>B11</f>
        <v>Звягин Григорий</v>
      </c>
      <c r="G20" s="2" t="str">
        <f>B12</f>
        <v>Коруз Вадим</v>
      </c>
      <c r="H20" s="2" t="str">
        <f>B13</f>
        <v>Звягин Григорий</v>
      </c>
      <c r="I20" s="2" t="str">
        <f>B14</f>
        <v>Коруз Вадим</v>
      </c>
      <c r="J20" s="2" t="str">
        <f>B15</f>
        <v>Звягин Григорий</v>
      </c>
    </row>
    <row r="21" spans="1:14">
      <c r="B21" s="1">
        <v>1</v>
      </c>
      <c r="C21" s="65">
        <v>42.57</v>
      </c>
      <c r="D21" s="66">
        <v>40.97</v>
      </c>
      <c r="E21" s="66">
        <v>40.799999999999997</v>
      </c>
      <c r="F21" s="66">
        <v>41.45</v>
      </c>
      <c r="G21" s="66">
        <v>41.82</v>
      </c>
      <c r="H21" s="66">
        <v>41.34</v>
      </c>
      <c r="I21" s="289">
        <v>40.880000000000003</v>
      </c>
      <c r="J21" s="290">
        <v>40.43</v>
      </c>
      <c r="K21" s="287"/>
      <c r="M21" s="2"/>
      <c r="N21" s="2"/>
    </row>
    <row r="22" spans="1:14">
      <c r="B22" s="1">
        <v>2</v>
      </c>
      <c r="C22" s="67">
        <v>41.31</v>
      </c>
      <c r="D22" s="68">
        <v>40.840000000000003</v>
      </c>
      <c r="E22" s="68">
        <v>40.92</v>
      </c>
      <c r="F22" s="68">
        <v>41.36</v>
      </c>
      <c r="G22" s="68">
        <v>40.53</v>
      </c>
      <c r="H22" s="68">
        <v>41.07</v>
      </c>
      <c r="I22" s="287">
        <v>40.520000000000003</v>
      </c>
      <c r="J22" s="291">
        <v>40.450000000000003</v>
      </c>
      <c r="K22" s="287"/>
      <c r="M22" s="3"/>
      <c r="N22" s="3"/>
    </row>
    <row r="23" spans="1:14">
      <c r="B23" s="1">
        <v>3</v>
      </c>
      <c r="C23" s="67">
        <v>41.57</v>
      </c>
      <c r="D23" s="68">
        <v>40.74</v>
      </c>
      <c r="E23" s="68">
        <v>40.630000000000003</v>
      </c>
      <c r="F23" s="68">
        <v>41.4</v>
      </c>
      <c r="G23" s="68">
        <v>40.81</v>
      </c>
      <c r="H23" s="68">
        <v>40.909999999999997</v>
      </c>
      <c r="I23" s="287">
        <v>40.68</v>
      </c>
      <c r="J23" s="291">
        <v>40.159999999999997</v>
      </c>
      <c r="K23" s="287"/>
      <c r="M23" s="3"/>
      <c r="N23" s="3"/>
    </row>
    <row r="24" spans="1:14">
      <c r="B24" s="1">
        <v>4</v>
      </c>
      <c r="C24" s="67">
        <v>40.909999999999997</v>
      </c>
      <c r="D24" s="68">
        <v>40.68</v>
      </c>
      <c r="E24" s="68">
        <v>40.840000000000003</v>
      </c>
      <c r="F24" s="68">
        <v>41.09</v>
      </c>
      <c r="G24" s="68">
        <v>40.799999999999997</v>
      </c>
      <c r="H24" s="68">
        <v>41.01</v>
      </c>
      <c r="I24" s="287">
        <v>40.56</v>
      </c>
      <c r="J24" s="291">
        <v>40.17</v>
      </c>
      <c r="K24" s="287"/>
      <c r="M24" s="3"/>
      <c r="N24" s="3"/>
    </row>
    <row r="25" spans="1:14">
      <c r="B25" s="1">
        <v>5</v>
      </c>
      <c r="C25" s="67">
        <v>40.53</v>
      </c>
      <c r="D25" s="68">
        <v>40.44</v>
      </c>
      <c r="E25" s="68">
        <v>40.68</v>
      </c>
      <c r="F25" s="68">
        <v>40.82</v>
      </c>
      <c r="G25" s="68">
        <v>40.78</v>
      </c>
      <c r="H25" s="68">
        <v>41.04</v>
      </c>
      <c r="I25" s="287">
        <v>40.39</v>
      </c>
      <c r="J25" s="291">
        <v>40.15</v>
      </c>
      <c r="K25" s="287"/>
    </row>
    <row r="26" spans="1:14">
      <c r="B26" s="1">
        <v>6</v>
      </c>
      <c r="C26" s="67">
        <v>40.78</v>
      </c>
      <c r="D26" s="68">
        <v>41.01</v>
      </c>
      <c r="E26" s="68">
        <v>41.42</v>
      </c>
      <c r="F26" s="68">
        <v>40.729999999999997</v>
      </c>
      <c r="G26" s="68">
        <v>40.81</v>
      </c>
      <c r="H26" s="68">
        <v>42.72</v>
      </c>
      <c r="I26" s="287">
        <v>40.61</v>
      </c>
      <c r="J26" s="291">
        <v>40.159999999999997</v>
      </c>
      <c r="K26" s="287"/>
    </row>
    <row r="27" spans="1:14">
      <c r="B27" s="1">
        <v>7</v>
      </c>
      <c r="C27" s="67">
        <v>40.68</v>
      </c>
      <c r="D27" s="68">
        <v>40.549999999999997</v>
      </c>
      <c r="E27" s="68">
        <v>40.79</v>
      </c>
      <c r="F27" s="68">
        <v>40.74</v>
      </c>
      <c r="G27" s="68">
        <v>40.630000000000003</v>
      </c>
      <c r="H27" s="68">
        <v>40.98</v>
      </c>
      <c r="I27" s="287">
        <v>40.369999999999997</v>
      </c>
      <c r="J27" s="291">
        <v>41.11</v>
      </c>
      <c r="K27" s="287"/>
    </row>
    <row r="28" spans="1:14">
      <c r="B28" s="1">
        <v>8</v>
      </c>
      <c r="C28" s="67">
        <v>41.26</v>
      </c>
      <c r="D28" s="68">
        <v>41.23</v>
      </c>
      <c r="E28" s="68">
        <v>40.97</v>
      </c>
      <c r="F28" s="68">
        <v>40.880000000000003</v>
      </c>
      <c r="G28" s="68">
        <v>40.54</v>
      </c>
      <c r="H28" s="68">
        <v>40.880000000000003</v>
      </c>
      <c r="I28" s="287">
        <v>40.46</v>
      </c>
      <c r="J28" s="291">
        <v>43.67</v>
      </c>
      <c r="K28" s="287"/>
    </row>
    <row r="29" spans="1:14">
      <c r="B29" s="1">
        <v>9</v>
      </c>
      <c r="C29" s="84">
        <v>40.86</v>
      </c>
      <c r="D29" s="68">
        <v>40.46</v>
      </c>
      <c r="E29" s="68">
        <v>40.729999999999997</v>
      </c>
      <c r="F29" s="68">
        <v>41</v>
      </c>
      <c r="G29" s="68">
        <v>40.35</v>
      </c>
      <c r="H29" s="68">
        <v>40.81</v>
      </c>
      <c r="I29" s="287">
        <v>40.479999999999997</v>
      </c>
      <c r="J29" s="291">
        <v>41.06</v>
      </c>
      <c r="K29" s="287"/>
    </row>
    <row r="30" spans="1:14">
      <c r="B30" s="1">
        <v>10</v>
      </c>
      <c r="C30" s="67">
        <v>41.1</v>
      </c>
      <c r="D30" s="68">
        <v>40.33</v>
      </c>
      <c r="E30" s="68">
        <v>40.619999999999997</v>
      </c>
      <c r="F30" s="68">
        <v>40.840000000000003</v>
      </c>
      <c r="G30" s="68">
        <v>40.47</v>
      </c>
      <c r="H30" s="68">
        <v>40.869999999999997</v>
      </c>
      <c r="I30" s="287">
        <v>40.409999999999997</v>
      </c>
      <c r="J30" s="291">
        <v>43.13</v>
      </c>
      <c r="K30" s="287"/>
    </row>
    <row r="31" spans="1:14">
      <c r="B31" s="1">
        <v>11</v>
      </c>
      <c r="C31" s="67">
        <v>40.479999999999997</v>
      </c>
      <c r="D31" s="68">
        <v>40.299999999999997</v>
      </c>
      <c r="E31" s="68">
        <v>40.72</v>
      </c>
      <c r="F31" s="68">
        <v>40.770000000000003</v>
      </c>
      <c r="G31" s="68">
        <v>40.78</v>
      </c>
      <c r="H31" s="68">
        <v>41.21</v>
      </c>
      <c r="I31" s="287">
        <v>40.26</v>
      </c>
      <c r="J31" s="291">
        <v>40.28</v>
      </c>
      <c r="K31" s="287"/>
    </row>
    <row r="32" spans="1:14">
      <c r="B32" s="1">
        <v>12</v>
      </c>
      <c r="C32" s="67">
        <v>40.520000000000003</v>
      </c>
      <c r="D32" s="68">
        <v>40.31</v>
      </c>
      <c r="E32" s="68">
        <v>40.909999999999997</v>
      </c>
      <c r="F32" s="68">
        <v>40.78</v>
      </c>
      <c r="G32" s="68">
        <v>41.5</v>
      </c>
      <c r="H32" s="68">
        <v>41.19</v>
      </c>
      <c r="I32" s="287">
        <v>40.369999999999997</v>
      </c>
      <c r="J32" s="291">
        <v>40.51</v>
      </c>
      <c r="K32" s="287"/>
    </row>
    <row r="33" spans="2:12">
      <c r="B33" s="1">
        <v>13</v>
      </c>
      <c r="C33" s="67">
        <v>40.520000000000003</v>
      </c>
      <c r="D33" s="68">
        <v>40.42</v>
      </c>
      <c r="E33" s="68">
        <v>40.72</v>
      </c>
      <c r="F33" s="68">
        <v>40.92</v>
      </c>
      <c r="G33" s="68">
        <v>42.55</v>
      </c>
      <c r="H33" s="68">
        <v>41.11</v>
      </c>
      <c r="I33" s="287">
        <v>40.49</v>
      </c>
      <c r="J33" s="291">
        <v>40.39</v>
      </c>
      <c r="K33" s="288"/>
      <c r="L33" s="1"/>
    </row>
    <row r="34" spans="2:12">
      <c r="B34" s="1">
        <v>14</v>
      </c>
      <c r="C34" s="71">
        <v>40.799999999999997</v>
      </c>
      <c r="D34" s="68">
        <v>40.33</v>
      </c>
      <c r="E34" s="68">
        <v>40.68</v>
      </c>
      <c r="F34" s="68">
        <v>40.93</v>
      </c>
      <c r="G34" s="68">
        <v>40.729999999999997</v>
      </c>
      <c r="H34" s="68">
        <v>41.17</v>
      </c>
      <c r="I34" s="287">
        <v>40.47</v>
      </c>
      <c r="J34" s="291">
        <v>41.76</v>
      </c>
      <c r="K34" s="288"/>
      <c r="L34" s="1"/>
    </row>
    <row r="35" spans="2:12">
      <c r="B35" s="1">
        <v>15</v>
      </c>
      <c r="C35" s="67">
        <v>40.49</v>
      </c>
      <c r="D35" s="68">
        <v>40.29</v>
      </c>
      <c r="E35" s="68">
        <v>40.56</v>
      </c>
      <c r="F35" s="68">
        <v>40.97</v>
      </c>
      <c r="G35" s="68">
        <v>41.01</v>
      </c>
      <c r="H35" s="68">
        <v>41.47</v>
      </c>
      <c r="I35" s="287">
        <v>40.46</v>
      </c>
      <c r="J35" s="291">
        <v>41.1</v>
      </c>
      <c r="K35" s="288"/>
      <c r="L35" s="1"/>
    </row>
    <row r="36" spans="2:12">
      <c r="B36" s="1">
        <v>16</v>
      </c>
      <c r="C36" s="67">
        <v>40.4</v>
      </c>
      <c r="D36" s="92">
        <v>40.28</v>
      </c>
      <c r="E36" s="68">
        <v>41.97</v>
      </c>
      <c r="F36" s="68">
        <v>40.840000000000003</v>
      </c>
      <c r="G36" s="68">
        <v>41.29</v>
      </c>
      <c r="H36" s="68">
        <v>41</v>
      </c>
      <c r="I36" s="287">
        <v>40.44</v>
      </c>
      <c r="J36" s="291">
        <v>40.57</v>
      </c>
      <c r="K36" s="288"/>
      <c r="L36" s="1"/>
    </row>
    <row r="37" spans="2:12">
      <c r="B37" s="1">
        <v>17</v>
      </c>
      <c r="C37" s="67">
        <v>40.67</v>
      </c>
      <c r="D37" s="68">
        <v>40.56</v>
      </c>
      <c r="E37" s="68">
        <v>40.64</v>
      </c>
      <c r="F37" s="68">
        <v>41.21</v>
      </c>
      <c r="G37" s="68">
        <v>40.69</v>
      </c>
      <c r="H37" s="68">
        <v>41.69</v>
      </c>
      <c r="I37" s="287">
        <v>40.200000000000003</v>
      </c>
      <c r="J37" s="291">
        <v>40.26</v>
      </c>
      <c r="K37" s="288"/>
      <c r="L37" s="1"/>
    </row>
    <row r="38" spans="2:12">
      <c r="B38" s="1">
        <v>18</v>
      </c>
      <c r="C38" s="67">
        <v>40.53</v>
      </c>
      <c r="D38" s="68">
        <v>40.24</v>
      </c>
      <c r="E38" s="68">
        <v>41.22</v>
      </c>
      <c r="F38" s="68">
        <v>40.9</v>
      </c>
      <c r="G38" s="68">
        <v>40.61</v>
      </c>
      <c r="H38" s="68">
        <v>41.02</v>
      </c>
      <c r="I38" s="287">
        <v>40.42</v>
      </c>
      <c r="J38" s="291">
        <v>40.56</v>
      </c>
      <c r="K38" s="288"/>
      <c r="L38" s="1"/>
    </row>
    <row r="39" spans="2:12">
      <c r="B39" s="1">
        <v>19</v>
      </c>
      <c r="C39" s="67">
        <v>46.29</v>
      </c>
      <c r="D39" s="68">
        <v>40.32</v>
      </c>
      <c r="E39" s="68">
        <v>41.27</v>
      </c>
      <c r="F39" s="68">
        <v>43.06</v>
      </c>
      <c r="G39" s="68">
        <v>41.42</v>
      </c>
      <c r="H39" s="68">
        <v>41.19</v>
      </c>
      <c r="I39" s="287">
        <v>40.520000000000003</v>
      </c>
      <c r="J39" s="291">
        <v>40.61</v>
      </c>
      <c r="K39" s="288"/>
      <c r="L39" s="1"/>
    </row>
    <row r="40" spans="2:12">
      <c r="B40" s="1">
        <v>20</v>
      </c>
      <c r="C40" s="67">
        <v>40.81</v>
      </c>
      <c r="D40" s="68">
        <v>40.25</v>
      </c>
      <c r="E40" s="68">
        <v>40.97</v>
      </c>
      <c r="F40" s="68">
        <v>41.18</v>
      </c>
      <c r="G40" s="68">
        <v>40.770000000000003</v>
      </c>
      <c r="H40" s="68">
        <v>41.01</v>
      </c>
      <c r="I40" s="287">
        <v>40.32</v>
      </c>
      <c r="J40" s="291">
        <v>40.409999999999997</v>
      </c>
      <c r="K40" s="288"/>
      <c r="L40" s="1"/>
    </row>
    <row r="41" spans="2:12">
      <c r="B41" s="1">
        <v>21</v>
      </c>
      <c r="C41" s="67">
        <v>40.75</v>
      </c>
      <c r="D41" s="68">
        <v>40.56</v>
      </c>
      <c r="E41" s="68">
        <v>41.68</v>
      </c>
      <c r="F41" s="68">
        <v>41.57</v>
      </c>
      <c r="G41" s="68">
        <v>40.799999999999997</v>
      </c>
      <c r="H41" s="68">
        <v>40.950000000000003</v>
      </c>
      <c r="I41" s="287">
        <v>40.28</v>
      </c>
      <c r="J41" s="291">
        <v>40.72</v>
      </c>
      <c r="K41" s="288"/>
      <c r="L41" s="1"/>
    </row>
    <row r="42" spans="2:12">
      <c r="B42" s="1">
        <v>22</v>
      </c>
      <c r="C42" s="67">
        <v>40.450000000000003</v>
      </c>
      <c r="D42" s="68">
        <v>40.409999999999997</v>
      </c>
      <c r="E42" s="68">
        <v>40.65</v>
      </c>
      <c r="F42" s="68">
        <v>41.7</v>
      </c>
      <c r="G42" s="68">
        <v>40.770000000000003</v>
      </c>
      <c r="H42" s="68">
        <v>41.18</v>
      </c>
      <c r="I42" s="287">
        <v>40.54</v>
      </c>
      <c r="J42" s="291">
        <v>40.53</v>
      </c>
      <c r="K42" s="288"/>
      <c r="L42" s="1"/>
    </row>
    <row r="43" spans="2:12">
      <c r="B43" s="1">
        <v>23</v>
      </c>
      <c r="C43" s="67">
        <v>40.57</v>
      </c>
      <c r="D43" s="68">
        <v>40.450000000000003</v>
      </c>
      <c r="E43" s="68">
        <v>41.1</v>
      </c>
      <c r="F43" s="68">
        <v>41.15</v>
      </c>
      <c r="G43" s="68">
        <v>40.700000000000003</v>
      </c>
      <c r="H43" s="68">
        <v>41.46</v>
      </c>
      <c r="I43" s="287">
        <v>40.409999999999997</v>
      </c>
      <c r="J43" s="291">
        <v>40.909999999999997</v>
      </c>
      <c r="K43" s="288"/>
      <c r="L43" s="1"/>
    </row>
    <row r="44" spans="2:12">
      <c r="B44" s="1">
        <v>24</v>
      </c>
      <c r="C44" s="67">
        <v>40.5</v>
      </c>
      <c r="D44" s="68">
        <v>40.53</v>
      </c>
      <c r="E44" s="68">
        <v>40.869999999999997</v>
      </c>
      <c r="F44" s="68">
        <v>41.17</v>
      </c>
      <c r="G44" s="68">
        <v>40.53</v>
      </c>
      <c r="H44" s="68">
        <v>41.15</v>
      </c>
      <c r="I44" s="287">
        <v>40.4</v>
      </c>
      <c r="J44" s="291">
        <v>40.26</v>
      </c>
      <c r="K44" s="288"/>
      <c r="L44" s="1"/>
    </row>
    <row r="45" spans="2:12">
      <c r="B45" s="1">
        <v>25</v>
      </c>
      <c r="C45" s="67">
        <v>40.58</v>
      </c>
      <c r="D45" s="68">
        <v>40.4</v>
      </c>
      <c r="E45" s="68">
        <v>41.05</v>
      </c>
      <c r="F45" s="68">
        <v>40.96</v>
      </c>
      <c r="G45" s="68">
        <v>40.64</v>
      </c>
      <c r="H45" s="68">
        <v>41.43</v>
      </c>
      <c r="I45" s="287">
        <v>40.51</v>
      </c>
      <c r="J45" s="291">
        <v>40.200000000000003</v>
      </c>
      <c r="K45" s="288"/>
      <c r="L45" s="1"/>
    </row>
    <row r="46" spans="2:12">
      <c r="B46" s="1">
        <v>26</v>
      </c>
      <c r="C46" s="67">
        <v>41.53</v>
      </c>
      <c r="D46" s="68">
        <v>40.380000000000003</v>
      </c>
      <c r="E46" s="68">
        <v>40.619999999999997</v>
      </c>
      <c r="F46" s="68">
        <v>41.47</v>
      </c>
      <c r="G46" s="68">
        <v>40.72</v>
      </c>
      <c r="H46" s="68">
        <v>41.22</v>
      </c>
      <c r="I46" s="287">
        <v>40.47</v>
      </c>
      <c r="J46" s="291">
        <v>40.04</v>
      </c>
      <c r="K46" s="288"/>
      <c r="L46" s="1"/>
    </row>
    <row r="47" spans="2:12">
      <c r="B47" s="1">
        <v>27</v>
      </c>
      <c r="C47" s="67">
        <v>41.3</v>
      </c>
      <c r="D47" s="68">
        <v>41.45</v>
      </c>
      <c r="E47" s="68">
        <v>41.77</v>
      </c>
      <c r="F47" s="68">
        <v>41.12</v>
      </c>
      <c r="G47" s="68">
        <v>41.26</v>
      </c>
      <c r="H47" s="68">
        <v>41.53</v>
      </c>
      <c r="I47" s="287">
        <v>40.549999999999997</v>
      </c>
      <c r="J47" s="291">
        <v>40.21</v>
      </c>
      <c r="K47" s="288"/>
      <c r="L47" s="1"/>
    </row>
    <row r="48" spans="2:12">
      <c r="B48" s="1">
        <v>28</v>
      </c>
      <c r="C48" s="67">
        <v>40.86</v>
      </c>
      <c r="D48" s="68">
        <v>40.270000000000003</v>
      </c>
      <c r="E48" s="68">
        <v>41</v>
      </c>
      <c r="F48" s="68">
        <v>41.27</v>
      </c>
      <c r="G48" s="68">
        <v>42.02</v>
      </c>
      <c r="H48" s="68">
        <v>41.76</v>
      </c>
      <c r="I48" s="287">
        <v>40.44</v>
      </c>
      <c r="J48" s="291">
        <v>40.04</v>
      </c>
      <c r="K48" s="288"/>
      <c r="L48" s="1"/>
    </row>
    <row r="49" spans="2:12">
      <c r="B49" s="1">
        <v>29</v>
      </c>
      <c r="C49" s="67"/>
      <c r="D49" s="68">
        <v>40.54</v>
      </c>
      <c r="E49" s="68">
        <v>40.909999999999997</v>
      </c>
      <c r="F49" s="68"/>
      <c r="G49" s="68">
        <v>41.01</v>
      </c>
      <c r="H49" s="68">
        <v>41.04</v>
      </c>
      <c r="I49" s="287">
        <v>40.31</v>
      </c>
      <c r="J49" s="291">
        <v>40.11</v>
      </c>
      <c r="K49" s="288"/>
      <c r="L49" s="1"/>
    </row>
    <row r="50" spans="2:12">
      <c r="B50" s="1">
        <v>30</v>
      </c>
      <c r="C50" s="67"/>
      <c r="D50" s="68">
        <v>40.369999999999997</v>
      </c>
      <c r="E50" s="68">
        <v>40.869999999999997</v>
      </c>
      <c r="F50" s="68"/>
      <c r="G50" s="68">
        <v>40.770000000000003</v>
      </c>
      <c r="H50" s="68">
        <v>41.14</v>
      </c>
      <c r="I50" s="287">
        <v>40.54</v>
      </c>
      <c r="J50" s="291">
        <v>39.97</v>
      </c>
      <c r="K50" s="288"/>
      <c r="L50" s="1"/>
    </row>
    <row r="51" spans="2:12">
      <c r="B51" s="1">
        <v>31</v>
      </c>
      <c r="C51" s="67"/>
      <c r="D51" s="68">
        <v>40.369999999999997</v>
      </c>
      <c r="E51" s="68">
        <v>40.96</v>
      </c>
      <c r="F51" s="68"/>
      <c r="G51" s="68">
        <v>40.79</v>
      </c>
      <c r="H51" s="68">
        <v>41.46</v>
      </c>
      <c r="I51" s="287">
        <v>40.299999999999997</v>
      </c>
      <c r="J51" s="291">
        <v>40.08</v>
      </c>
      <c r="K51" s="288"/>
      <c r="L51" s="1"/>
    </row>
    <row r="52" spans="2:12">
      <c r="B52" s="1">
        <v>32</v>
      </c>
      <c r="C52" s="67"/>
      <c r="D52" s="68">
        <v>40.46</v>
      </c>
      <c r="E52" s="68">
        <v>40.909999999999997</v>
      </c>
      <c r="F52" s="68"/>
      <c r="G52" s="68">
        <v>40.82</v>
      </c>
      <c r="H52" s="68">
        <v>41.29</v>
      </c>
      <c r="I52" s="287">
        <v>40.47</v>
      </c>
      <c r="J52" s="291">
        <v>40.049999999999997</v>
      </c>
      <c r="K52" s="288"/>
      <c r="L52" s="1"/>
    </row>
    <row r="53" spans="2:12">
      <c r="B53" s="1">
        <v>33</v>
      </c>
      <c r="C53" s="67"/>
      <c r="D53" s="68">
        <v>40.479999999999997</v>
      </c>
      <c r="E53" s="68">
        <v>40.89</v>
      </c>
      <c r="F53" s="68"/>
      <c r="G53" s="68">
        <v>40.85</v>
      </c>
      <c r="H53" s="68">
        <v>41.45</v>
      </c>
      <c r="I53" s="287">
        <v>40.549999999999997</v>
      </c>
      <c r="J53" s="291">
        <v>40.29</v>
      </c>
      <c r="K53" s="288"/>
      <c r="L53" s="1"/>
    </row>
    <row r="54" spans="2:12">
      <c r="B54" s="1">
        <v>34</v>
      </c>
      <c r="C54" s="67"/>
      <c r="D54" s="68">
        <v>40.43</v>
      </c>
      <c r="E54" s="68">
        <v>41.47</v>
      </c>
      <c r="F54" s="68"/>
      <c r="G54" s="68">
        <v>40.729999999999997</v>
      </c>
      <c r="H54" s="68">
        <v>41.44</v>
      </c>
      <c r="I54" s="287">
        <v>40.14</v>
      </c>
      <c r="J54" s="291">
        <v>41.92</v>
      </c>
      <c r="K54" s="288"/>
      <c r="L54" s="1"/>
    </row>
    <row r="55" spans="2:12">
      <c r="B55" s="1">
        <v>35</v>
      </c>
      <c r="C55" s="67"/>
      <c r="D55" s="68">
        <v>40.65</v>
      </c>
      <c r="E55" s="68">
        <v>40.82</v>
      </c>
      <c r="F55" s="68"/>
      <c r="G55" s="68">
        <v>40.6</v>
      </c>
      <c r="H55" s="68">
        <v>41.43</v>
      </c>
      <c r="I55" s="287">
        <v>40.35</v>
      </c>
      <c r="J55" s="291">
        <v>40.340000000000003</v>
      </c>
      <c r="K55" s="288"/>
      <c r="L55" s="1"/>
    </row>
    <row r="56" spans="2:12">
      <c r="B56" s="1">
        <v>36</v>
      </c>
      <c r="C56" s="67"/>
      <c r="D56" s="68">
        <v>40.65</v>
      </c>
      <c r="E56" s="68">
        <v>41.25</v>
      </c>
      <c r="F56" s="68"/>
      <c r="G56" s="68">
        <v>40.69</v>
      </c>
      <c r="H56" s="68">
        <v>41.86</v>
      </c>
      <c r="I56" s="287">
        <v>40.24</v>
      </c>
      <c r="J56" s="291">
        <v>40.29</v>
      </c>
      <c r="K56" s="288"/>
      <c r="L56" s="1"/>
    </row>
    <row r="57" spans="2:12">
      <c r="B57" s="1">
        <v>37</v>
      </c>
      <c r="C57" s="67"/>
      <c r="D57" s="68">
        <v>40.46</v>
      </c>
      <c r="E57" s="68">
        <v>40.97</v>
      </c>
      <c r="F57" s="68"/>
      <c r="G57" s="68">
        <v>41.16</v>
      </c>
      <c r="H57" s="68">
        <v>41.94</v>
      </c>
      <c r="I57" s="287">
        <v>40.29</v>
      </c>
      <c r="J57" s="291">
        <v>39.97</v>
      </c>
      <c r="K57" s="288"/>
      <c r="L57" s="1"/>
    </row>
    <row r="58" spans="2:12">
      <c r="B58" s="1">
        <v>38</v>
      </c>
      <c r="C58" s="67"/>
      <c r="D58" s="68">
        <v>40.5</v>
      </c>
      <c r="E58" s="68">
        <v>41.36</v>
      </c>
      <c r="F58" s="68"/>
      <c r="G58" s="68">
        <v>40.78</v>
      </c>
      <c r="H58" s="68">
        <v>41.65</v>
      </c>
      <c r="I58" s="287">
        <v>40.549999999999997</v>
      </c>
      <c r="J58" s="291">
        <v>40</v>
      </c>
      <c r="K58" s="288"/>
      <c r="L58" s="1"/>
    </row>
    <row r="59" spans="2:12">
      <c r="B59" s="1">
        <v>39</v>
      </c>
      <c r="C59" s="67"/>
      <c r="D59" s="68">
        <v>40.42</v>
      </c>
      <c r="E59" s="68">
        <v>41.52</v>
      </c>
      <c r="F59" s="68"/>
      <c r="G59" s="68">
        <v>40.82</v>
      </c>
      <c r="H59" s="68"/>
      <c r="I59" s="287">
        <v>40.22</v>
      </c>
      <c r="J59" s="291">
        <v>40.17</v>
      </c>
      <c r="K59" s="288"/>
      <c r="L59" s="1"/>
    </row>
    <row r="60" spans="2:12">
      <c r="B60" s="1">
        <v>40</v>
      </c>
      <c r="C60" s="67"/>
      <c r="D60" s="68">
        <v>40.369999999999997</v>
      </c>
      <c r="E60" s="68">
        <v>41.8</v>
      </c>
      <c r="F60" s="68"/>
      <c r="G60" s="68">
        <v>41.89</v>
      </c>
      <c r="H60" s="68"/>
      <c r="I60" s="287">
        <v>40.520000000000003</v>
      </c>
      <c r="J60" s="291">
        <v>39.950000000000003</v>
      </c>
      <c r="K60" s="288"/>
      <c r="L60" s="1"/>
    </row>
    <row r="61" spans="2:12">
      <c r="B61" s="1">
        <v>41</v>
      </c>
      <c r="C61" s="67"/>
      <c r="D61" s="68">
        <v>40.35</v>
      </c>
      <c r="E61" s="68"/>
      <c r="F61" s="68"/>
      <c r="G61" s="68">
        <v>41.89</v>
      </c>
      <c r="H61" s="68"/>
      <c r="I61" s="287">
        <v>40.26</v>
      </c>
      <c r="J61" s="291">
        <v>40.04</v>
      </c>
      <c r="K61" s="288"/>
      <c r="L61" s="1"/>
    </row>
    <row r="62" spans="2:12">
      <c r="B62" s="1">
        <v>42</v>
      </c>
      <c r="C62" s="67"/>
      <c r="D62" s="68">
        <v>40.630000000000003</v>
      </c>
      <c r="E62" s="68"/>
      <c r="F62" s="68"/>
      <c r="G62" s="68">
        <v>42.14</v>
      </c>
      <c r="H62" s="68"/>
      <c r="I62" s="287">
        <v>40.19</v>
      </c>
      <c r="J62" s="291">
        <v>39.99</v>
      </c>
      <c r="K62" s="288"/>
      <c r="L62" s="1"/>
    </row>
    <row r="63" spans="2:12">
      <c r="B63" s="1">
        <v>43</v>
      </c>
      <c r="C63" s="67"/>
      <c r="D63" s="68">
        <v>40.630000000000003</v>
      </c>
      <c r="E63" s="68"/>
      <c r="F63" s="68"/>
      <c r="G63" s="68">
        <v>40.81</v>
      </c>
      <c r="H63" s="68"/>
      <c r="I63" s="287">
        <v>40.369999999999997</v>
      </c>
      <c r="J63" s="291">
        <v>40.049999999999997</v>
      </c>
      <c r="K63" s="288"/>
      <c r="L63" s="1"/>
    </row>
    <row r="64" spans="2:12">
      <c r="B64" s="1">
        <v>44</v>
      </c>
      <c r="C64" s="67"/>
      <c r="D64" s="68">
        <v>40.630000000000003</v>
      </c>
      <c r="E64" s="68"/>
      <c r="F64" s="68"/>
      <c r="G64" s="68">
        <v>41.08</v>
      </c>
      <c r="H64" s="68"/>
      <c r="I64" s="287">
        <v>40.35</v>
      </c>
      <c r="J64" s="291">
        <v>40.08</v>
      </c>
      <c r="K64" s="288"/>
      <c r="L64" s="1"/>
    </row>
    <row r="65" spans="2:12">
      <c r="B65" s="1">
        <v>45</v>
      </c>
      <c r="C65" s="67"/>
      <c r="D65" s="68">
        <v>40.479999999999997</v>
      </c>
      <c r="E65" s="68"/>
      <c r="F65" s="68"/>
      <c r="G65" s="68">
        <v>41.03</v>
      </c>
      <c r="H65" s="68"/>
      <c r="I65" s="287">
        <v>40.42</v>
      </c>
      <c r="J65" s="291">
        <v>40.86</v>
      </c>
      <c r="K65" s="288"/>
      <c r="L65" s="1"/>
    </row>
    <row r="66" spans="2:12">
      <c r="B66" s="1">
        <v>46</v>
      </c>
      <c r="C66" s="67"/>
      <c r="D66" s="68">
        <v>40.56</v>
      </c>
      <c r="E66" s="68"/>
      <c r="F66" s="68"/>
      <c r="G66" s="68"/>
      <c r="H66" s="68"/>
      <c r="I66" s="287">
        <v>40.43</v>
      </c>
      <c r="J66" s="291">
        <v>40.29</v>
      </c>
      <c r="K66" s="288"/>
      <c r="L66" s="1"/>
    </row>
    <row r="67" spans="2:12">
      <c r="B67" s="1">
        <v>47</v>
      </c>
      <c r="C67" s="67"/>
      <c r="D67" s="68">
        <v>40.42</v>
      </c>
      <c r="E67" s="68"/>
      <c r="F67" s="68"/>
      <c r="G67" s="68"/>
      <c r="H67" s="68"/>
      <c r="I67" s="287">
        <v>40.31</v>
      </c>
      <c r="J67" s="291"/>
      <c r="K67" s="288"/>
      <c r="L67" s="1"/>
    </row>
    <row r="68" spans="2:12">
      <c r="B68" s="1">
        <v>48</v>
      </c>
      <c r="C68" s="67"/>
      <c r="D68" s="68">
        <v>40.72</v>
      </c>
      <c r="E68" s="68"/>
      <c r="F68" s="68"/>
      <c r="G68" s="68"/>
      <c r="H68" s="68"/>
      <c r="I68" s="287">
        <v>40.68</v>
      </c>
      <c r="J68" s="291"/>
      <c r="K68" s="288"/>
      <c r="L68" s="1"/>
    </row>
    <row r="69" spans="2:12">
      <c r="B69" s="1">
        <v>49</v>
      </c>
      <c r="C69" s="67"/>
      <c r="D69" s="68">
        <v>40.29</v>
      </c>
      <c r="E69" s="68"/>
      <c r="F69" s="68"/>
      <c r="G69" s="68"/>
      <c r="H69" s="68"/>
      <c r="I69" s="287">
        <v>40.61</v>
      </c>
      <c r="J69" s="291"/>
      <c r="K69" s="288"/>
      <c r="L69" s="1"/>
    </row>
    <row r="70" spans="2:12">
      <c r="B70" s="1">
        <v>50</v>
      </c>
      <c r="C70" s="67"/>
      <c r="D70" s="68">
        <v>40.47</v>
      </c>
      <c r="E70" s="68"/>
      <c r="F70" s="68"/>
      <c r="G70" s="68"/>
      <c r="H70" s="68"/>
      <c r="I70" s="287"/>
      <c r="J70" s="291"/>
      <c r="K70" s="288"/>
      <c r="L70" s="1"/>
    </row>
    <row r="71" spans="2:12">
      <c r="B71" s="1">
        <v>51</v>
      </c>
      <c r="C71" s="67"/>
      <c r="D71" s="68">
        <v>40.51</v>
      </c>
      <c r="E71" s="68"/>
      <c r="F71" s="68"/>
      <c r="G71" s="68"/>
      <c r="H71" s="68"/>
      <c r="I71" s="287"/>
      <c r="J71" s="291"/>
      <c r="K71" s="288"/>
      <c r="L71" s="1"/>
    </row>
    <row r="72" spans="2:12">
      <c r="B72" s="1">
        <v>52</v>
      </c>
      <c r="C72" s="67"/>
      <c r="D72" s="68">
        <v>41.02</v>
      </c>
      <c r="E72" s="68"/>
      <c r="F72" s="68"/>
      <c r="G72" s="68"/>
      <c r="H72" s="68"/>
      <c r="I72" s="287"/>
      <c r="J72" s="291"/>
      <c r="K72" s="288"/>
      <c r="L72" s="1"/>
    </row>
    <row r="73" spans="2:12">
      <c r="B73" s="1">
        <v>53</v>
      </c>
      <c r="C73" s="67"/>
      <c r="D73" s="68">
        <v>40.409999999999997</v>
      </c>
      <c r="E73" s="68"/>
      <c r="F73" s="68"/>
      <c r="G73" s="68"/>
      <c r="H73" s="68"/>
      <c r="I73" s="287"/>
      <c r="J73" s="291"/>
      <c r="K73" s="288"/>
      <c r="L73" s="1"/>
    </row>
    <row r="74" spans="2:12">
      <c r="B74" s="1">
        <v>54</v>
      </c>
      <c r="C74" s="67"/>
      <c r="D74" s="68">
        <v>40.51</v>
      </c>
      <c r="E74" s="68"/>
      <c r="F74" s="68"/>
      <c r="G74" s="68"/>
      <c r="H74" s="68"/>
      <c r="I74" s="287"/>
      <c r="J74" s="291"/>
      <c r="K74" s="288"/>
      <c r="L74" s="1"/>
    </row>
    <row r="75" spans="2:12">
      <c r="B75" s="1">
        <v>55</v>
      </c>
      <c r="C75" s="67"/>
      <c r="D75" s="68">
        <v>40.33</v>
      </c>
      <c r="E75" s="68"/>
      <c r="F75" s="68"/>
      <c r="G75" s="68"/>
      <c r="H75" s="68"/>
      <c r="I75" s="287"/>
      <c r="J75" s="291"/>
      <c r="K75" s="288"/>
      <c r="L75" s="1"/>
    </row>
    <row r="76" spans="2:12">
      <c r="B76" s="1">
        <v>56</v>
      </c>
      <c r="C76" s="67"/>
      <c r="D76" s="68">
        <v>40.549999999999997</v>
      </c>
      <c r="E76" s="68"/>
      <c r="F76" s="68"/>
      <c r="G76" s="68"/>
      <c r="H76" s="68"/>
      <c r="I76" s="287"/>
      <c r="J76" s="291"/>
      <c r="K76" s="288"/>
      <c r="L76" s="1"/>
    </row>
    <row r="77" spans="2:12">
      <c r="B77" s="1">
        <v>57</v>
      </c>
      <c r="C77" s="140"/>
      <c r="D77" s="68">
        <v>40.520000000000003</v>
      </c>
      <c r="E77" s="68"/>
      <c r="F77" s="68"/>
      <c r="G77" s="68"/>
      <c r="H77" s="68"/>
      <c r="I77" s="287"/>
      <c r="J77" s="291"/>
      <c r="K77" s="288"/>
      <c r="L77" s="1"/>
    </row>
    <row r="78" spans="2:12">
      <c r="C78" s="293"/>
      <c r="D78" s="287"/>
      <c r="E78" s="287"/>
      <c r="F78" s="287"/>
      <c r="G78" s="287"/>
      <c r="H78" s="287"/>
      <c r="I78" s="287"/>
      <c r="J78" s="291"/>
      <c r="K78" s="288"/>
      <c r="L78" s="1"/>
    </row>
    <row r="79" spans="2:12">
      <c r="C79" s="293"/>
      <c r="D79" s="287"/>
      <c r="E79" s="287"/>
      <c r="F79" s="287"/>
      <c r="G79" s="287"/>
      <c r="H79" s="287"/>
      <c r="I79" s="287"/>
      <c r="J79" s="291"/>
      <c r="K79" s="287"/>
    </row>
    <row r="80" spans="2:12">
      <c r="C80" s="293"/>
      <c r="D80" s="287"/>
      <c r="E80" s="287"/>
      <c r="F80" s="287"/>
      <c r="G80" s="287"/>
      <c r="H80" s="287"/>
      <c r="I80" s="287"/>
      <c r="J80" s="291"/>
      <c r="K80" s="287"/>
    </row>
    <row r="81" spans="3:11">
      <c r="C81" s="293"/>
      <c r="D81" s="287"/>
      <c r="E81" s="287"/>
      <c r="F81" s="287"/>
      <c r="G81" s="287"/>
      <c r="H81" s="287"/>
      <c r="I81" s="287"/>
      <c r="J81" s="291"/>
      <c r="K81" s="287"/>
    </row>
    <row r="82" spans="3:11">
      <c r="C82" s="293"/>
      <c r="D82" s="287"/>
      <c r="E82" s="287"/>
      <c r="F82" s="287"/>
      <c r="G82" s="287"/>
      <c r="H82" s="287"/>
      <c r="I82" s="287"/>
      <c r="J82" s="291"/>
      <c r="K82" s="287"/>
    </row>
    <row r="83" spans="3:11" ht="15.75" thickBot="1">
      <c r="C83" s="294"/>
      <c r="D83" s="295"/>
      <c r="E83" s="295"/>
      <c r="F83" s="295"/>
      <c r="G83" s="295"/>
      <c r="H83" s="295"/>
      <c r="I83" s="295"/>
      <c r="J83" s="296"/>
      <c r="K83" s="28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P88"/>
  <sheetViews>
    <sheetView topLeftCell="A5" workbookViewId="0">
      <selection activeCell="F12" sqref="F12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130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2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 thickBot="1">
      <c r="A8" s="239">
        <v>1</v>
      </c>
      <c r="B8" s="301" t="s">
        <v>47</v>
      </c>
      <c r="C8" s="244" t="s">
        <v>225</v>
      </c>
      <c r="D8" s="220">
        <f>COUNTA(C22:C88)</f>
        <v>42</v>
      </c>
      <c r="E8" s="256">
        <f>COUNTA(C22:C88)</f>
        <v>42</v>
      </c>
      <c r="F8" s="138">
        <f>MIN(C22:C88)</f>
        <v>39.99</v>
      </c>
      <c r="G8" s="321">
        <f>AVERAGE(C22:C78)</f>
        <v>40.473095238095233</v>
      </c>
      <c r="H8" s="222"/>
      <c r="I8" s="264">
        <f>G8-F8</f>
        <v>0.48309523809523114</v>
      </c>
      <c r="J8" s="272">
        <v>1.9768518518518515E-2</v>
      </c>
      <c r="K8" s="280">
        <f>J8</f>
        <v>1.9768518518518515E-2</v>
      </c>
      <c r="L8" s="281">
        <f>K8</f>
        <v>1.9768518518518515E-2</v>
      </c>
      <c r="M8" s="305" t="s">
        <v>151</v>
      </c>
      <c r="N8" s="223"/>
      <c r="O8" s="219"/>
      <c r="P8" s="50"/>
    </row>
    <row r="9" spans="1:16" s="3" customFormat="1" ht="30" customHeight="1">
      <c r="A9" s="240">
        <v>2</v>
      </c>
      <c r="B9" s="302" t="s">
        <v>40</v>
      </c>
      <c r="C9" s="245" t="s">
        <v>239</v>
      </c>
      <c r="D9" s="51">
        <f>COUNTA(D22:D88)+D8+1</f>
        <v>107</v>
      </c>
      <c r="E9" s="309">
        <f>COUNTA(D22:D88)+1</f>
        <v>65</v>
      </c>
      <c r="F9" s="322">
        <f>MIN(D22:D88)</f>
        <v>40.11</v>
      </c>
      <c r="G9" s="79">
        <f>AVERAGE(D22:D77)</f>
        <v>40.39928571428571</v>
      </c>
      <c r="H9" s="49"/>
      <c r="I9" s="266">
        <f>G9-F9</f>
        <v>0.28928571428571104</v>
      </c>
      <c r="J9" s="273">
        <v>5.1296296296296291E-2</v>
      </c>
      <c r="K9" s="313">
        <f>J9-J8</f>
        <v>3.152777777777778E-2</v>
      </c>
      <c r="L9" s="283">
        <f>K9</f>
        <v>3.152777777777778E-2</v>
      </c>
      <c r="M9" s="306" t="s">
        <v>168</v>
      </c>
      <c r="N9" s="225" t="s">
        <v>227</v>
      </c>
      <c r="O9" s="311" t="s">
        <v>54</v>
      </c>
      <c r="P9" s="50"/>
    </row>
    <row r="10" spans="1:16" s="3" customFormat="1" ht="30" customHeight="1">
      <c r="A10" s="337">
        <v>3</v>
      </c>
      <c r="B10" s="343" t="s">
        <v>47</v>
      </c>
      <c r="C10" s="245" t="s">
        <v>240</v>
      </c>
      <c r="D10" s="51">
        <v>139</v>
      </c>
      <c r="E10" s="346">
        <f>COUNTA(E22:E88)+1</f>
        <v>63</v>
      </c>
      <c r="F10" s="267">
        <f>MIN(E22:E51)</f>
        <v>40.1</v>
      </c>
      <c r="G10" s="78">
        <f>AVERAGE(E22:E51)</f>
        <v>40.614333333333335</v>
      </c>
      <c r="H10" s="49"/>
      <c r="I10" s="266">
        <f t="shared" ref="I10:I16" si="0">G10-F10</f>
        <v>0.51433333333333309</v>
      </c>
      <c r="J10" s="334">
        <v>8.2754629629629636E-2</v>
      </c>
      <c r="K10" s="341">
        <f>J10-J9</f>
        <v>3.1458333333333345E-2</v>
      </c>
      <c r="L10" s="332">
        <f>K10+L8</f>
        <v>5.1226851851851857E-2</v>
      </c>
      <c r="M10" s="345" t="s">
        <v>181</v>
      </c>
      <c r="N10" s="339" t="s">
        <v>227</v>
      </c>
      <c r="O10" s="347" t="s">
        <v>54</v>
      </c>
      <c r="P10" s="50"/>
    </row>
    <row r="11" spans="1:16" s="3" customFormat="1" ht="30" customHeight="1" thickBot="1">
      <c r="A11" s="338"/>
      <c r="B11" s="344"/>
      <c r="C11" s="245" t="s">
        <v>236</v>
      </c>
      <c r="D11" s="51">
        <v>170</v>
      </c>
      <c r="E11" s="336"/>
      <c r="F11" s="315">
        <f>MIN(E53:E84)</f>
        <v>40.47</v>
      </c>
      <c r="G11" s="267">
        <f>AVERAGE(E53:E84)</f>
        <v>40.757419354838717</v>
      </c>
      <c r="H11" s="49"/>
      <c r="I11" s="266">
        <f t="shared" si="0"/>
        <v>0.28741935483871828</v>
      </c>
      <c r="J11" s="335"/>
      <c r="K11" s="342"/>
      <c r="L11" s="333"/>
      <c r="M11" s="331"/>
      <c r="N11" s="340"/>
      <c r="O11" s="347"/>
      <c r="P11" s="50"/>
    </row>
    <row r="12" spans="1:16" s="3" customFormat="1" ht="30" customHeight="1" thickBot="1">
      <c r="A12" s="240">
        <v>4</v>
      </c>
      <c r="B12" s="302" t="s">
        <v>40</v>
      </c>
      <c r="C12" s="245" t="s">
        <v>225</v>
      </c>
      <c r="D12" s="51">
        <f>COUNTA(F22:F88)+D11+1</f>
        <v>238</v>
      </c>
      <c r="E12" s="309">
        <f>COUNTA(F22:F88)+1</f>
        <v>68</v>
      </c>
      <c r="F12" s="141">
        <f>MIN(F22:F77)</f>
        <v>40.01</v>
      </c>
      <c r="G12" s="133">
        <f>AVERAGE(F22:F77)</f>
        <v>40.969107142857148</v>
      </c>
      <c r="H12" s="49"/>
      <c r="I12" s="266">
        <f t="shared" si="0"/>
        <v>0.9591071428571496</v>
      </c>
      <c r="J12" s="273">
        <v>0.11618055555555555</v>
      </c>
      <c r="K12" s="313">
        <f>J12-J10</f>
        <v>3.3425925925925914E-2</v>
      </c>
      <c r="L12" s="283">
        <f>K12+L9</f>
        <v>6.4953703703703694E-2</v>
      </c>
      <c r="M12" s="306" t="s">
        <v>197</v>
      </c>
      <c r="N12" s="224"/>
      <c r="O12" s="131"/>
      <c r="P12" s="50"/>
    </row>
    <row r="13" spans="1:16" s="3" customFormat="1" ht="30" customHeight="1">
      <c r="A13" s="240">
        <v>5</v>
      </c>
      <c r="B13" s="318" t="s">
        <v>47</v>
      </c>
      <c r="C13" s="246" t="s">
        <v>243</v>
      </c>
      <c r="D13" s="51">
        <f>COUNTA(G22:G88)+D12+1</f>
        <v>278</v>
      </c>
      <c r="E13" s="309">
        <f>COUNTA(G22:G88)+1</f>
        <v>40</v>
      </c>
      <c r="F13" s="316">
        <f>MIN(G22:G77)</f>
        <v>40.11</v>
      </c>
      <c r="G13" s="78">
        <f>AVERAGE(G22:G77)</f>
        <v>40.666410256410259</v>
      </c>
      <c r="H13" s="49"/>
      <c r="I13" s="266">
        <f t="shared" si="0"/>
        <v>0.55641025641025976</v>
      </c>
      <c r="J13" s="273">
        <v>0.13052083333333334</v>
      </c>
      <c r="K13" s="282">
        <f>J13-J12</f>
        <v>1.4340277777777785E-2</v>
      </c>
      <c r="L13" s="283">
        <f>K13+L10</f>
        <v>6.5567129629629642E-2</v>
      </c>
      <c r="M13" s="306" t="s">
        <v>205</v>
      </c>
      <c r="N13" s="225" t="s">
        <v>268</v>
      </c>
      <c r="O13" s="314" t="s">
        <v>267</v>
      </c>
    </row>
    <row r="14" spans="1:16" s="3" customFormat="1" ht="30" customHeight="1">
      <c r="A14" s="240">
        <v>6</v>
      </c>
      <c r="B14" s="318" t="s">
        <v>47</v>
      </c>
      <c r="C14" s="246" t="s">
        <v>227</v>
      </c>
      <c r="D14" s="51">
        <f>COUNTA(H22:H88)+D13+1</f>
        <v>306</v>
      </c>
      <c r="E14" s="309">
        <f>COUNTA(H22:H88)+1</f>
        <v>28</v>
      </c>
      <c r="F14" s="267">
        <f>MIN(H22:H77)</f>
        <v>40.04</v>
      </c>
      <c r="G14" s="78">
        <f>AVERAGE(H22:H77)</f>
        <v>40.268888888888881</v>
      </c>
      <c r="H14" s="49"/>
      <c r="I14" s="266">
        <f>G14-F14</f>
        <v>0.22888888888888204</v>
      </c>
      <c r="J14" s="273">
        <v>0.14450231481481482</v>
      </c>
      <c r="K14" s="282">
        <f t="shared" ref="K14" si="1">J14-J13</f>
        <v>1.3981481481481484E-2</v>
      </c>
      <c r="L14" s="284">
        <f>K14+L13</f>
        <v>7.9548611111111125E-2</v>
      </c>
      <c r="M14" s="306" t="s">
        <v>210</v>
      </c>
      <c r="N14" s="224"/>
      <c r="O14" s="132"/>
    </row>
    <row r="15" spans="1:16" s="3" customFormat="1" ht="30" customHeight="1">
      <c r="A15" s="240">
        <v>7</v>
      </c>
      <c r="B15" s="318" t="s">
        <v>40</v>
      </c>
      <c r="C15" s="246" t="s">
        <v>239</v>
      </c>
      <c r="D15" s="51">
        <f>COUNTA(I22:I88)+D14+1</f>
        <v>334</v>
      </c>
      <c r="E15" s="257">
        <f>COUNTA(I22:I88)+1</f>
        <v>28</v>
      </c>
      <c r="F15" s="267">
        <f>MIN(I22:I77)</f>
        <v>40.04</v>
      </c>
      <c r="G15" s="78">
        <f>AVERAGE(I22:I77)</f>
        <v>40.327777777777776</v>
      </c>
      <c r="H15" s="49"/>
      <c r="I15" s="266">
        <f t="shared" si="0"/>
        <v>0.28777777777777658</v>
      </c>
      <c r="J15" s="273">
        <v>0.1560300925925926</v>
      </c>
      <c r="K15" s="282">
        <f>J15-J14</f>
        <v>1.1527777777777776E-2</v>
      </c>
      <c r="L15" s="283">
        <f>K15+L12</f>
        <v>7.648148148148147E-2</v>
      </c>
      <c r="M15" s="306" t="s">
        <v>217</v>
      </c>
      <c r="N15" s="225" t="s">
        <v>266</v>
      </c>
      <c r="O15" s="314" t="s">
        <v>233</v>
      </c>
    </row>
    <row r="16" spans="1:16" s="3" customFormat="1" ht="30" customHeight="1" thickBot="1">
      <c r="A16" s="241" t="s">
        <v>37</v>
      </c>
      <c r="B16" s="304" t="s">
        <v>40</v>
      </c>
      <c r="C16" s="247" t="s">
        <v>226</v>
      </c>
      <c r="D16" s="308">
        <f>COUNTA(J22:J88)+D15+1</f>
        <v>356</v>
      </c>
      <c r="E16" s="258">
        <f>COUNTA(J22:J88)+1</f>
        <v>22</v>
      </c>
      <c r="F16" s="268">
        <f>MIN(J22:J77)</f>
        <v>40.85</v>
      </c>
      <c r="G16" s="226">
        <f>AVERAGE(J22:J77)</f>
        <v>41.280476190476193</v>
      </c>
      <c r="H16" s="227"/>
      <c r="I16" s="269">
        <f t="shared" si="0"/>
        <v>0.43047619047619179</v>
      </c>
      <c r="J16" s="274">
        <v>0.16710648148148147</v>
      </c>
      <c r="K16" s="285">
        <f>J16-J15</f>
        <v>1.1076388888888872E-2</v>
      </c>
      <c r="L16" s="286">
        <f>K16+L15</f>
        <v>8.7557870370370341E-2</v>
      </c>
      <c r="M16" s="276"/>
      <c r="N16" s="228"/>
      <c r="O16" s="132"/>
    </row>
    <row r="17" spans="1:14" s="3" customFormat="1" ht="30" customHeight="1">
      <c r="A17" s="142"/>
      <c r="B17" s="143"/>
      <c r="C17" s="144"/>
      <c r="D17" s="144"/>
      <c r="E17" s="144"/>
      <c r="F17" s="72">
        <f>AVERAGE(F8,F10,F11,F13,F14)</f>
        <v>40.142000000000003</v>
      </c>
      <c r="G17" s="86">
        <f>AVERAGE(G8,G10,G11,G13,G14)</f>
        <v>40.556029414313286</v>
      </c>
      <c r="H17" s="145" t="s">
        <v>260</v>
      </c>
      <c r="I17" s="87">
        <f>AVERAGE(I8,I10,I11,I13,I14)</f>
        <v>0.41402941431328488</v>
      </c>
      <c r="J17" s="144"/>
      <c r="K17" s="144"/>
      <c r="L17" s="144"/>
      <c r="M17" s="52"/>
      <c r="N17" s="52"/>
    </row>
    <row r="18" spans="1:14" ht="27.75" customHeight="1">
      <c r="A18" s="53"/>
      <c r="B18" s="53"/>
      <c r="C18" s="53"/>
      <c r="D18" s="54"/>
      <c r="E18" s="55"/>
      <c r="F18" s="56">
        <f>AVERAGE(F9,F12,F15,F16)</f>
        <v>40.252499999999998</v>
      </c>
      <c r="G18" s="57">
        <f>AVERAGE(G9,G12,G15,G16)</f>
        <v>40.744161706349203</v>
      </c>
      <c r="H18" s="146" t="s">
        <v>265</v>
      </c>
      <c r="I18" s="58">
        <f>AVERAGE(I9,I12,I15,I16)</f>
        <v>0.49166170634920725</v>
      </c>
      <c r="J18" s="55"/>
      <c r="K18" s="55" t="s">
        <v>22</v>
      </c>
      <c r="L18" s="55"/>
      <c r="M18" s="52"/>
      <c r="N18" s="52"/>
    </row>
    <row r="19" spans="1:14" ht="30" customHeight="1" thickBot="1">
      <c r="A19" s="59"/>
      <c r="B19" s="59"/>
      <c r="C19" s="59"/>
      <c r="D19" s="55"/>
      <c r="E19" s="55"/>
      <c r="F19" s="60">
        <f>AVERAGE(F8:F16)</f>
        <v>40.191111111111113</v>
      </c>
      <c r="G19" s="61">
        <f>AVERAGE(C22:H78)</f>
        <v>40.804121863799253</v>
      </c>
      <c r="H19" s="62"/>
      <c r="I19" s="63">
        <f>AVERAGE(I8:I16)</f>
        <v>0.44853265521813923</v>
      </c>
      <c r="J19" s="55"/>
      <c r="K19" s="55"/>
      <c r="L19" s="55"/>
      <c r="M19" s="59"/>
      <c r="N19" s="59"/>
    </row>
    <row r="21" spans="1:14" ht="15.75" thickBot="1">
      <c r="C21" s="64" t="str">
        <f>B8</f>
        <v>Шутка Виталий</v>
      </c>
      <c r="D21" s="64" t="str">
        <f>B9</f>
        <v>Фортуна Таня</v>
      </c>
      <c r="E21" s="64" t="str">
        <f>B10</f>
        <v>Шутка Виталий</v>
      </c>
      <c r="F21" s="64" t="str">
        <f>B12</f>
        <v>Фортуна Таня</v>
      </c>
      <c r="G21" s="2" t="str">
        <f>B13</f>
        <v>Шутка Виталий</v>
      </c>
      <c r="H21" s="2" t="str">
        <f>B14</f>
        <v>Шутка Виталий</v>
      </c>
      <c r="I21" s="2" t="str">
        <f>B15</f>
        <v>Фортуна Таня</v>
      </c>
      <c r="J21" s="2" t="str">
        <f>B16</f>
        <v>Фортуна Таня</v>
      </c>
    </row>
    <row r="22" spans="1:14">
      <c r="B22" s="1">
        <v>1</v>
      </c>
      <c r="C22" s="65">
        <v>43.16</v>
      </c>
      <c r="D22" s="66">
        <v>40.78</v>
      </c>
      <c r="E22" s="66">
        <v>40.31</v>
      </c>
      <c r="F22" s="66">
        <v>41.29</v>
      </c>
      <c r="G22" s="66">
        <v>41.33</v>
      </c>
      <c r="H22" s="66">
        <v>40.630000000000003</v>
      </c>
      <c r="I22" s="289">
        <v>40.29</v>
      </c>
      <c r="J22" s="290">
        <v>41.34</v>
      </c>
      <c r="K22" s="287"/>
      <c r="M22" s="2"/>
      <c r="N22" s="2"/>
    </row>
    <row r="23" spans="1:14">
      <c r="B23" s="1">
        <v>2</v>
      </c>
      <c r="C23" s="67">
        <v>41.13</v>
      </c>
      <c r="D23" s="68">
        <v>41.46</v>
      </c>
      <c r="E23" s="68">
        <v>40.549999999999997</v>
      </c>
      <c r="F23" s="68">
        <v>40.5</v>
      </c>
      <c r="G23" s="68">
        <v>41.22</v>
      </c>
      <c r="H23" s="68">
        <v>40.51</v>
      </c>
      <c r="I23" s="287">
        <v>40.299999999999997</v>
      </c>
      <c r="J23" s="291">
        <v>41.44</v>
      </c>
      <c r="K23" s="287"/>
      <c r="M23" s="3"/>
      <c r="N23" s="3"/>
    </row>
    <row r="24" spans="1:14">
      <c r="B24" s="1">
        <v>3</v>
      </c>
      <c r="C24" s="67">
        <v>42.54</v>
      </c>
      <c r="D24" s="68">
        <v>40.42</v>
      </c>
      <c r="E24" s="68">
        <v>40.36</v>
      </c>
      <c r="F24" s="68">
        <v>40.380000000000003</v>
      </c>
      <c r="G24" s="68">
        <v>41.24</v>
      </c>
      <c r="H24" s="68">
        <v>40.200000000000003</v>
      </c>
      <c r="I24" s="287">
        <v>40.369999999999997</v>
      </c>
      <c r="J24" s="291">
        <v>41.07</v>
      </c>
      <c r="K24" s="287"/>
      <c r="M24" s="3"/>
      <c r="N24" s="3"/>
    </row>
    <row r="25" spans="1:14">
      <c r="B25" s="1">
        <v>4</v>
      </c>
      <c r="C25" s="67">
        <v>41.08</v>
      </c>
      <c r="D25" s="68">
        <v>41.07</v>
      </c>
      <c r="E25" s="68">
        <v>40.29</v>
      </c>
      <c r="F25" s="68">
        <v>41.7</v>
      </c>
      <c r="G25" s="68">
        <v>41.08</v>
      </c>
      <c r="H25" s="68">
        <v>40.43</v>
      </c>
      <c r="I25" s="287">
        <v>40.19</v>
      </c>
      <c r="J25" s="291">
        <v>41.26</v>
      </c>
      <c r="K25" s="287"/>
      <c r="M25" s="3"/>
      <c r="N25" s="3"/>
    </row>
    <row r="26" spans="1:14">
      <c r="B26" s="1">
        <v>5</v>
      </c>
      <c r="C26" s="67">
        <v>40.869999999999997</v>
      </c>
      <c r="D26" s="68">
        <v>40.39</v>
      </c>
      <c r="E26" s="68">
        <v>40.36</v>
      </c>
      <c r="F26" s="68">
        <v>41.08</v>
      </c>
      <c r="G26" s="68">
        <v>41.52</v>
      </c>
      <c r="H26" s="68">
        <v>40.36</v>
      </c>
      <c r="I26" s="287">
        <v>40.42</v>
      </c>
      <c r="J26" s="291">
        <v>41</v>
      </c>
      <c r="K26" s="287"/>
    </row>
    <row r="27" spans="1:14">
      <c r="B27" s="1">
        <v>6</v>
      </c>
      <c r="C27" s="67">
        <v>40.47</v>
      </c>
      <c r="D27" s="68">
        <v>40.19</v>
      </c>
      <c r="E27" s="68">
        <v>40.340000000000003</v>
      </c>
      <c r="F27" s="68">
        <v>40.61</v>
      </c>
      <c r="G27" s="68">
        <v>40.549999999999997</v>
      </c>
      <c r="H27" s="68">
        <v>40.46</v>
      </c>
      <c r="I27" s="287">
        <v>40.21</v>
      </c>
      <c r="J27" s="291">
        <v>40.92</v>
      </c>
      <c r="K27" s="287"/>
    </row>
    <row r="28" spans="1:14">
      <c r="B28" s="1">
        <v>7</v>
      </c>
      <c r="C28" s="67">
        <v>40.49</v>
      </c>
      <c r="D28" s="68">
        <v>40.450000000000003</v>
      </c>
      <c r="E28" s="68">
        <v>40.47</v>
      </c>
      <c r="F28" s="68">
        <v>40.36</v>
      </c>
      <c r="G28" s="68">
        <v>40.81</v>
      </c>
      <c r="H28" s="68">
        <v>40.18</v>
      </c>
      <c r="I28" s="287">
        <v>40.090000000000003</v>
      </c>
      <c r="J28" s="291">
        <v>41.02</v>
      </c>
      <c r="K28" s="287"/>
    </row>
    <row r="29" spans="1:14">
      <c r="B29" s="1">
        <v>8</v>
      </c>
      <c r="C29" s="67">
        <v>40.46</v>
      </c>
      <c r="D29" s="68">
        <v>40.22</v>
      </c>
      <c r="E29" s="68">
        <v>40.36</v>
      </c>
      <c r="F29" s="68">
        <v>41.6</v>
      </c>
      <c r="G29" s="68">
        <v>41.16</v>
      </c>
      <c r="H29" s="68">
        <v>40.200000000000003</v>
      </c>
      <c r="I29" s="287">
        <v>40.44</v>
      </c>
      <c r="J29" s="291">
        <v>41.1</v>
      </c>
      <c r="K29" s="287"/>
    </row>
    <row r="30" spans="1:14">
      <c r="B30" s="1">
        <v>9</v>
      </c>
      <c r="C30" s="84">
        <v>40.229999999999997</v>
      </c>
      <c r="D30" s="68">
        <v>40.340000000000003</v>
      </c>
      <c r="E30" s="68">
        <v>40.340000000000003</v>
      </c>
      <c r="F30" s="68">
        <v>40.409999999999997</v>
      </c>
      <c r="G30" s="68">
        <v>40.4</v>
      </c>
      <c r="H30" s="68">
        <v>40.159999999999997</v>
      </c>
      <c r="I30" s="287">
        <v>40.29</v>
      </c>
      <c r="J30" s="291">
        <v>41.19</v>
      </c>
      <c r="K30" s="287"/>
    </row>
    <row r="31" spans="1:14">
      <c r="B31" s="1">
        <v>10</v>
      </c>
      <c r="C31" s="67">
        <v>40.409999999999997</v>
      </c>
      <c r="D31" s="68">
        <v>40.85</v>
      </c>
      <c r="E31" s="68">
        <v>40.479999999999997</v>
      </c>
      <c r="F31" s="68">
        <v>40.11</v>
      </c>
      <c r="G31" s="68">
        <v>40.479999999999997</v>
      </c>
      <c r="H31" s="68">
        <v>40.090000000000003</v>
      </c>
      <c r="I31" s="287">
        <v>40.44</v>
      </c>
      <c r="J31" s="291">
        <v>40.96</v>
      </c>
      <c r="K31" s="287"/>
    </row>
    <row r="32" spans="1:14">
      <c r="B32" s="1">
        <v>11</v>
      </c>
      <c r="C32" s="67">
        <v>40.119999999999997</v>
      </c>
      <c r="D32" s="68">
        <v>40.520000000000003</v>
      </c>
      <c r="E32" s="68">
        <v>40.619999999999997</v>
      </c>
      <c r="F32" s="68">
        <v>40.22</v>
      </c>
      <c r="G32" s="68">
        <v>40.479999999999997</v>
      </c>
      <c r="H32" s="68">
        <v>40.22</v>
      </c>
      <c r="I32" s="287">
        <v>40.340000000000003</v>
      </c>
      <c r="J32" s="291">
        <v>41.35</v>
      </c>
      <c r="K32" s="287"/>
    </row>
    <row r="33" spans="2:12">
      <c r="B33" s="1">
        <v>12</v>
      </c>
      <c r="C33" s="67">
        <v>40.21</v>
      </c>
      <c r="D33" s="68">
        <v>40.6</v>
      </c>
      <c r="E33" s="68">
        <v>40.5</v>
      </c>
      <c r="F33" s="68">
        <v>40.75</v>
      </c>
      <c r="G33" s="68">
        <v>40.340000000000003</v>
      </c>
      <c r="H33" s="68">
        <v>40.42</v>
      </c>
      <c r="I33" s="287">
        <v>40.520000000000003</v>
      </c>
      <c r="J33" s="291">
        <v>41.08</v>
      </c>
      <c r="K33" s="287"/>
    </row>
    <row r="34" spans="2:12">
      <c r="B34" s="1">
        <v>13</v>
      </c>
      <c r="C34" s="67">
        <v>40.270000000000003</v>
      </c>
      <c r="D34" s="68">
        <v>40.46</v>
      </c>
      <c r="E34" s="68">
        <v>40.200000000000003</v>
      </c>
      <c r="F34" s="68">
        <v>40.369999999999997</v>
      </c>
      <c r="G34" s="68">
        <v>41.29</v>
      </c>
      <c r="H34" s="68">
        <v>40.54</v>
      </c>
      <c r="I34" s="287">
        <v>40.96</v>
      </c>
      <c r="J34" s="291">
        <v>41.04</v>
      </c>
      <c r="K34" s="288"/>
      <c r="L34" s="1"/>
    </row>
    <row r="35" spans="2:12">
      <c r="B35" s="1">
        <v>14</v>
      </c>
      <c r="C35" s="71">
        <v>40.17</v>
      </c>
      <c r="D35" s="68">
        <v>40.46</v>
      </c>
      <c r="E35" s="68">
        <v>40.28</v>
      </c>
      <c r="F35" s="68">
        <v>40.18</v>
      </c>
      <c r="G35" s="68">
        <v>41.38</v>
      </c>
      <c r="H35" s="68">
        <v>40.29</v>
      </c>
      <c r="I35" s="287">
        <v>40.32</v>
      </c>
      <c r="J35" s="291">
        <v>42.36</v>
      </c>
      <c r="K35" s="288"/>
      <c r="L35" s="1"/>
    </row>
    <row r="36" spans="2:12">
      <c r="B36" s="1">
        <v>15</v>
      </c>
      <c r="C36" s="67">
        <v>39.99</v>
      </c>
      <c r="D36" s="68">
        <v>40.17</v>
      </c>
      <c r="E36" s="68">
        <v>40.380000000000003</v>
      </c>
      <c r="F36" s="68">
        <v>46.1</v>
      </c>
      <c r="G36" s="68">
        <v>41.07</v>
      </c>
      <c r="H36" s="68">
        <v>40.32</v>
      </c>
      <c r="I36" s="287">
        <v>40.229999999999997</v>
      </c>
      <c r="J36" s="291">
        <v>41.31</v>
      </c>
      <c r="K36" s="288"/>
      <c r="L36" s="1"/>
    </row>
    <row r="37" spans="2:12">
      <c r="B37" s="1">
        <v>16</v>
      </c>
      <c r="C37" s="67">
        <v>40.159999999999997</v>
      </c>
      <c r="D37" s="92">
        <v>40.31</v>
      </c>
      <c r="E37" s="68">
        <v>40.380000000000003</v>
      </c>
      <c r="F37" s="68">
        <v>40.270000000000003</v>
      </c>
      <c r="G37" s="68">
        <v>40.46</v>
      </c>
      <c r="H37" s="68">
        <v>40.17</v>
      </c>
      <c r="I37" s="287">
        <v>40.35</v>
      </c>
      <c r="J37" s="291">
        <v>40.85</v>
      </c>
      <c r="K37" s="288"/>
      <c r="L37" s="1"/>
    </row>
    <row r="38" spans="2:12">
      <c r="B38" s="1">
        <v>17</v>
      </c>
      <c r="C38" s="67">
        <v>40.19</v>
      </c>
      <c r="D38" s="68">
        <v>40.340000000000003</v>
      </c>
      <c r="E38" s="68">
        <v>40.56</v>
      </c>
      <c r="F38" s="68">
        <v>40.5</v>
      </c>
      <c r="G38" s="68">
        <v>40.619999999999997</v>
      </c>
      <c r="H38" s="68">
        <v>40.15</v>
      </c>
      <c r="I38" s="287">
        <v>40.14</v>
      </c>
      <c r="J38" s="291">
        <v>41.88</v>
      </c>
      <c r="K38" s="288"/>
      <c r="L38" s="1"/>
    </row>
    <row r="39" spans="2:12">
      <c r="B39" s="1">
        <v>18</v>
      </c>
      <c r="C39" s="67">
        <v>40.22</v>
      </c>
      <c r="D39" s="68">
        <v>40.11</v>
      </c>
      <c r="E39" s="68">
        <v>40.33</v>
      </c>
      <c r="F39" s="68">
        <v>40.56</v>
      </c>
      <c r="G39" s="68">
        <v>40.29</v>
      </c>
      <c r="H39" s="68">
        <v>40.18</v>
      </c>
      <c r="I39" s="287">
        <v>40.270000000000003</v>
      </c>
      <c r="J39" s="291">
        <v>41.42</v>
      </c>
      <c r="K39" s="288"/>
      <c r="L39" s="1"/>
    </row>
    <row r="40" spans="2:12">
      <c r="B40" s="1">
        <v>19</v>
      </c>
      <c r="C40" s="67">
        <v>40.200000000000003</v>
      </c>
      <c r="D40" s="68">
        <v>40.229999999999997</v>
      </c>
      <c r="E40" s="68">
        <v>40.28</v>
      </c>
      <c r="F40" s="68">
        <v>40.28</v>
      </c>
      <c r="G40" s="68">
        <v>40.53</v>
      </c>
      <c r="H40" s="68">
        <v>40.1</v>
      </c>
      <c r="I40" s="287">
        <v>40.31</v>
      </c>
      <c r="J40" s="291">
        <v>40.98</v>
      </c>
      <c r="K40" s="288"/>
      <c r="L40" s="1"/>
    </row>
    <row r="41" spans="2:12">
      <c r="B41" s="1">
        <v>20</v>
      </c>
      <c r="C41" s="67">
        <v>40.9</v>
      </c>
      <c r="D41" s="68">
        <v>40.29</v>
      </c>
      <c r="E41" s="68">
        <v>40.14</v>
      </c>
      <c r="F41" s="68">
        <v>40.35</v>
      </c>
      <c r="G41" s="68">
        <v>40.51</v>
      </c>
      <c r="H41" s="68">
        <v>40.15</v>
      </c>
      <c r="I41" s="287">
        <v>40.36</v>
      </c>
      <c r="J41" s="291">
        <v>42.32</v>
      </c>
      <c r="K41" s="288"/>
      <c r="L41" s="1"/>
    </row>
    <row r="42" spans="2:12">
      <c r="B42" s="1">
        <v>21</v>
      </c>
      <c r="C42" s="67">
        <v>40.270000000000003</v>
      </c>
      <c r="D42" s="68">
        <v>40.159999999999997</v>
      </c>
      <c r="E42" s="68">
        <v>40.75</v>
      </c>
      <c r="F42" s="68">
        <v>40.119999999999997</v>
      </c>
      <c r="G42" s="68">
        <v>40.33</v>
      </c>
      <c r="H42" s="68">
        <v>40.24</v>
      </c>
      <c r="I42" s="287">
        <v>40.75</v>
      </c>
      <c r="J42" s="291">
        <v>41</v>
      </c>
      <c r="K42" s="288"/>
      <c r="L42" s="1"/>
    </row>
    <row r="43" spans="2:12">
      <c r="B43" s="1">
        <v>22</v>
      </c>
      <c r="C43" s="67">
        <v>40.4</v>
      </c>
      <c r="D43" s="68">
        <v>40.5</v>
      </c>
      <c r="E43" s="68">
        <v>40.340000000000003</v>
      </c>
      <c r="F43" s="68">
        <v>40.9</v>
      </c>
      <c r="G43" s="68">
        <v>40.36</v>
      </c>
      <c r="H43" s="68">
        <v>40.18</v>
      </c>
      <c r="I43" s="287">
        <v>40.18</v>
      </c>
      <c r="J43" s="291"/>
      <c r="K43" s="288"/>
      <c r="L43" s="1"/>
    </row>
    <row r="44" spans="2:12">
      <c r="B44" s="1">
        <v>23</v>
      </c>
      <c r="C44" s="67">
        <v>40.200000000000003</v>
      </c>
      <c r="D44" s="68">
        <v>40.549999999999997</v>
      </c>
      <c r="E44" s="68">
        <v>40.1</v>
      </c>
      <c r="F44" s="68">
        <v>40.01</v>
      </c>
      <c r="G44" s="68">
        <v>40.49</v>
      </c>
      <c r="H44" s="68">
        <v>40.04</v>
      </c>
      <c r="I44" s="287">
        <v>40.04</v>
      </c>
      <c r="J44" s="291"/>
      <c r="K44" s="288"/>
      <c r="L44" s="1"/>
    </row>
    <row r="45" spans="2:12">
      <c r="B45" s="1">
        <v>24</v>
      </c>
      <c r="C45" s="67">
        <v>40.29</v>
      </c>
      <c r="D45" s="68">
        <v>40.97</v>
      </c>
      <c r="E45" s="68">
        <v>40.32</v>
      </c>
      <c r="F45" s="68">
        <v>40.19</v>
      </c>
      <c r="G45" s="68">
        <v>40.58</v>
      </c>
      <c r="H45" s="68">
        <v>40.159999999999997</v>
      </c>
      <c r="I45" s="287">
        <v>40.159999999999997</v>
      </c>
      <c r="J45" s="291"/>
      <c r="K45" s="288"/>
      <c r="L45" s="1"/>
    </row>
    <row r="46" spans="2:12">
      <c r="B46" s="1">
        <v>25</v>
      </c>
      <c r="C46" s="67">
        <v>40.26</v>
      </c>
      <c r="D46" s="68">
        <v>40.26</v>
      </c>
      <c r="E46" s="68">
        <v>40.31</v>
      </c>
      <c r="F46" s="68">
        <v>41.44</v>
      </c>
      <c r="G46" s="68">
        <v>40.44</v>
      </c>
      <c r="H46" s="68">
        <v>40.340000000000003</v>
      </c>
      <c r="I46" s="287">
        <v>40.340000000000003</v>
      </c>
      <c r="J46" s="291"/>
      <c r="K46" s="288"/>
      <c r="L46" s="1"/>
    </row>
    <row r="47" spans="2:12">
      <c r="B47" s="1">
        <v>26</v>
      </c>
      <c r="C47" s="67">
        <v>40.28</v>
      </c>
      <c r="D47" s="68">
        <v>40.26</v>
      </c>
      <c r="E47" s="68">
        <v>40.17</v>
      </c>
      <c r="F47" s="68">
        <v>40.22</v>
      </c>
      <c r="G47" s="68">
        <v>40.619999999999997</v>
      </c>
      <c r="H47" s="68">
        <v>40.200000000000003</v>
      </c>
      <c r="I47" s="287">
        <v>40.200000000000003</v>
      </c>
      <c r="J47" s="291"/>
      <c r="K47" s="288"/>
      <c r="L47" s="1"/>
    </row>
    <row r="48" spans="2:12">
      <c r="B48" s="1">
        <v>27</v>
      </c>
      <c r="C48" s="67">
        <v>40.299999999999997</v>
      </c>
      <c r="D48" s="68">
        <v>40.299999999999997</v>
      </c>
      <c r="E48" s="68">
        <v>40.36</v>
      </c>
      <c r="F48" s="68">
        <v>40.96</v>
      </c>
      <c r="G48" s="68">
        <v>40.78</v>
      </c>
      <c r="H48" s="68">
        <v>40.340000000000003</v>
      </c>
      <c r="I48" s="287">
        <v>40.340000000000003</v>
      </c>
      <c r="J48" s="291"/>
      <c r="K48" s="288"/>
      <c r="L48" s="1"/>
    </row>
    <row r="49" spans="2:12">
      <c r="B49" s="1">
        <v>28</v>
      </c>
      <c r="C49" s="67">
        <v>40.4</v>
      </c>
      <c r="D49" s="68">
        <v>40.74</v>
      </c>
      <c r="E49" s="68">
        <v>40.28</v>
      </c>
      <c r="F49" s="68">
        <v>62.93</v>
      </c>
      <c r="G49" s="68">
        <v>40.299999999999997</v>
      </c>
      <c r="H49" s="68"/>
      <c r="I49" s="287"/>
      <c r="J49" s="291"/>
      <c r="K49" s="288"/>
      <c r="L49" s="1"/>
    </row>
    <row r="50" spans="2:12">
      <c r="B50" s="1">
        <v>29</v>
      </c>
      <c r="C50" s="67">
        <v>40.36</v>
      </c>
      <c r="D50" s="68">
        <v>40.42</v>
      </c>
      <c r="E50" s="68">
        <v>40.29</v>
      </c>
      <c r="F50" s="68">
        <v>40.340000000000003</v>
      </c>
      <c r="G50" s="68">
        <v>40.14</v>
      </c>
      <c r="H50" s="68"/>
      <c r="I50" s="287"/>
      <c r="J50" s="291"/>
      <c r="K50" s="288"/>
      <c r="L50" s="1"/>
    </row>
    <row r="51" spans="2:12">
      <c r="B51" s="1">
        <v>30</v>
      </c>
      <c r="C51" s="67">
        <v>40.299999999999997</v>
      </c>
      <c r="D51" s="68">
        <v>40.200000000000003</v>
      </c>
      <c r="E51" s="68">
        <v>47.98</v>
      </c>
      <c r="F51" s="68">
        <v>40.18</v>
      </c>
      <c r="G51" s="68">
        <v>40.11</v>
      </c>
      <c r="H51" s="68"/>
      <c r="I51" s="287"/>
      <c r="J51" s="291"/>
      <c r="K51" s="288"/>
      <c r="L51" s="1"/>
    </row>
    <row r="52" spans="2:12">
      <c r="B52" s="1">
        <v>31</v>
      </c>
      <c r="C52" s="67">
        <v>40.18</v>
      </c>
      <c r="D52" s="68">
        <v>40.69</v>
      </c>
      <c r="E52" s="68">
        <v>96.34</v>
      </c>
      <c r="F52" s="68">
        <v>40.159999999999997</v>
      </c>
      <c r="G52" s="68">
        <v>40.46</v>
      </c>
      <c r="H52" s="68"/>
      <c r="I52" s="287"/>
      <c r="J52" s="291"/>
      <c r="K52" s="288"/>
      <c r="L52" s="1"/>
    </row>
    <row r="53" spans="2:12">
      <c r="B53" s="1">
        <v>32</v>
      </c>
      <c r="C53" s="67">
        <v>40.159999999999997</v>
      </c>
      <c r="D53" s="68">
        <v>40.28</v>
      </c>
      <c r="E53" s="68">
        <v>40.880000000000003</v>
      </c>
      <c r="F53" s="68">
        <v>40.340000000000003</v>
      </c>
      <c r="G53" s="68">
        <v>40.43</v>
      </c>
      <c r="H53" s="68"/>
      <c r="I53" s="287"/>
      <c r="J53" s="291"/>
      <c r="K53" s="288"/>
      <c r="L53" s="1"/>
    </row>
    <row r="54" spans="2:12">
      <c r="B54" s="1">
        <v>33</v>
      </c>
      <c r="C54" s="67">
        <v>40.130000000000003</v>
      </c>
      <c r="D54" s="68">
        <v>40.24</v>
      </c>
      <c r="E54" s="68">
        <v>40.729999999999997</v>
      </c>
      <c r="F54" s="68">
        <v>40.619999999999997</v>
      </c>
      <c r="G54" s="68">
        <v>40.24</v>
      </c>
      <c r="H54" s="68"/>
      <c r="I54" s="287"/>
      <c r="J54" s="291"/>
      <c r="K54" s="288"/>
      <c r="L54" s="1"/>
    </row>
    <row r="55" spans="2:12">
      <c r="B55" s="1">
        <v>34</v>
      </c>
      <c r="C55" s="67">
        <v>40.29</v>
      </c>
      <c r="D55" s="68">
        <v>40.22</v>
      </c>
      <c r="E55" s="68">
        <v>40.74</v>
      </c>
      <c r="F55" s="68">
        <v>40.270000000000003</v>
      </c>
      <c r="G55" s="68">
        <v>41.6</v>
      </c>
      <c r="H55" s="68"/>
      <c r="I55" s="287"/>
      <c r="J55" s="291"/>
      <c r="K55" s="288"/>
      <c r="L55" s="1"/>
    </row>
    <row r="56" spans="2:12">
      <c r="B56" s="1">
        <v>35</v>
      </c>
      <c r="C56" s="67">
        <v>40.159999999999997</v>
      </c>
      <c r="D56" s="68">
        <v>40.24</v>
      </c>
      <c r="E56" s="68">
        <v>41.55</v>
      </c>
      <c r="F56" s="68">
        <v>40.49</v>
      </c>
      <c r="G56" s="68">
        <v>40.130000000000003</v>
      </c>
      <c r="H56" s="68"/>
      <c r="I56" s="287"/>
      <c r="J56" s="291"/>
      <c r="K56" s="288"/>
      <c r="L56" s="1"/>
    </row>
    <row r="57" spans="2:12">
      <c r="B57" s="1">
        <v>36</v>
      </c>
      <c r="C57" s="67">
        <v>40.299999999999997</v>
      </c>
      <c r="D57" s="68">
        <v>40.270000000000003</v>
      </c>
      <c r="E57" s="68">
        <v>40.49</v>
      </c>
      <c r="F57" s="68">
        <v>40.44</v>
      </c>
      <c r="G57" s="68">
        <v>40.630000000000003</v>
      </c>
      <c r="H57" s="68"/>
      <c r="I57" s="287"/>
      <c r="J57" s="291"/>
      <c r="K57" s="288"/>
      <c r="L57" s="1"/>
    </row>
    <row r="58" spans="2:12">
      <c r="B58" s="1">
        <v>37</v>
      </c>
      <c r="C58" s="67">
        <v>40.51</v>
      </c>
      <c r="D58" s="68">
        <v>40.29</v>
      </c>
      <c r="E58" s="68">
        <v>40.56</v>
      </c>
      <c r="F58" s="68">
        <v>40.119999999999997</v>
      </c>
      <c r="G58" s="68">
        <v>40.46</v>
      </c>
      <c r="H58" s="68"/>
      <c r="I58" s="287"/>
      <c r="J58" s="291"/>
      <c r="K58" s="288"/>
      <c r="L58" s="1"/>
    </row>
    <row r="59" spans="2:12">
      <c r="B59" s="1">
        <v>38</v>
      </c>
      <c r="C59" s="67">
        <v>40.29</v>
      </c>
      <c r="D59" s="68">
        <v>40.22</v>
      </c>
      <c r="E59" s="68">
        <v>40.58</v>
      </c>
      <c r="F59" s="68">
        <v>40.130000000000003</v>
      </c>
      <c r="G59" s="68">
        <v>40.200000000000003</v>
      </c>
      <c r="H59" s="68"/>
      <c r="I59" s="287"/>
      <c r="J59" s="291"/>
      <c r="K59" s="288"/>
      <c r="L59" s="1"/>
    </row>
    <row r="60" spans="2:12">
      <c r="B60" s="1">
        <v>39</v>
      </c>
      <c r="C60" s="67">
        <v>40.51</v>
      </c>
      <c r="D60" s="68">
        <v>40.22</v>
      </c>
      <c r="E60" s="68">
        <v>40.47</v>
      </c>
      <c r="F60" s="68">
        <v>40.68</v>
      </c>
      <c r="G60" s="68">
        <v>40.93</v>
      </c>
      <c r="H60" s="68"/>
      <c r="I60" s="287"/>
      <c r="J60" s="291"/>
      <c r="K60" s="288"/>
      <c r="L60" s="1"/>
    </row>
    <row r="61" spans="2:12">
      <c r="B61" s="1">
        <v>40</v>
      </c>
      <c r="C61" s="67">
        <v>40.229999999999997</v>
      </c>
      <c r="D61" s="68">
        <v>40.21</v>
      </c>
      <c r="E61" s="68">
        <v>40.630000000000003</v>
      </c>
      <c r="F61" s="68">
        <v>40.25</v>
      </c>
      <c r="G61" s="68"/>
      <c r="H61" s="68"/>
      <c r="I61" s="287"/>
      <c r="J61" s="291"/>
      <c r="K61" s="288"/>
      <c r="L61" s="1"/>
    </row>
    <row r="62" spans="2:12">
      <c r="B62" s="1">
        <v>41</v>
      </c>
      <c r="C62" s="67">
        <v>40.19</v>
      </c>
      <c r="D62" s="68">
        <v>40.340000000000003</v>
      </c>
      <c r="E62" s="68">
        <v>40.72</v>
      </c>
      <c r="F62" s="68">
        <v>40.31</v>
      </c>
      <c r="G62" s="68"/>
      <c r="H62" s="68"/>
      <c r="I62" s="287"/>
      <c r="J62" s="291"/>
      <c r="K62" s="288"/>
      <c r="L62" s="1"/>
    </row>
    <row r="63" spans="2:12">
      <c r="B63" s="1">
        <v>42</v>
      </c>
      <c r="C63" s="67">
        <v>40.590000000000003</v>
      </c>
      <c r="D63" s="68">
        <v>40.19</v>
      </c>
      <c r="E63" s="68">
        <v>40.549999999999997</v>
      </c>
      <c r="F63" s="68">
        <v>40.270000000000003</v>
      </c>
      <c r="G63" s="68"/>
      <c r="H63" s="68"/>
      <c r="I63" s="287"/>
      <c r="J63" s="291"/>
      <c r="K63" s="288"/>
      <c r="L63" s="1"/>
    </row>
    <row r="64" spans="2:12">
      <c r="B64" s="1">
        <v>43</v>
      </c>
      <c r="C64" s="67"/>
      <c r="D64" s="68">
        <v>40.28</v>
      </c>
      <c r="E64" s="68">
        <v>40.54</v>
      </c>
      <c r="F64" s="68">
        <v>40.26</v>
      </c>
      <c r="G64" s="68"/>
      <c r="H64" s="68"/>
      <c r="I64" s="287"/>
      <c r="J64" s="291"/>
      <c r="K64" s="288"/>
      <c r="L64" s="1"/>
    </row>
    <row r="65" spans="2:12">
      <c r="B65" s="1">
        <v>44</v>
      </c>
      <c r="C65" s="67"/>
      <c r="D65" s="68">
        <v>40.590000000000003</v>
      </c>
      <c r="E65" s="68">
        <v>40.81</v>
      </c>
      <c r="F65" s="68">
        <v>40.19</v>
      </c>
      <c r="G65" s="68"/>
      <c r="H65" s="68"/>
      <c r="I65" s="287"/>
      <c r="J65" s="291"/>
      <c r="K65" s="288"/>
      <c r="L65" s="1"/>
    </row>
    <row r="66" spans="2:12">
      <c r="B66" s="1">
        <v>45</v>
      </c>
      <c r="C66" s="67"/>
      <c r="D66" s="68">
        <v>40.229999999999997</v>
      </c>
      <c r="E66" s="68">
        <v>40.6</v>
      </c>
      <c r="F66" s="68">
        <v>40.25</v>
      </c>
      <c r="G66" s="68"/>
      <c r="H66" s="68"/>
      <c r="I66" s="287"/>
      <c r="J66" s="291"/>
      <c r="K66" s="288"/>
      <c r="L66" s="1"/>
    </row>
    <row r="67" spans="2:12">
      <c r="B67" s="1">
        <v>46</v>
      </c>
      <c r="C67" s="67"/>
      <c r="D67" s="68">
        <v>40.35</v>
      </c>
      <c r="E67" s="68">
        <v>40.630000000000003</v>
      </c>
      <c r="F67" s="68">
        <v>40.92</v>
      </c>
      <c r="G67" s="68"/>
      <c r="H67" s="68"/>
      <c r="I67" s="287"/>
      <c r="J67" s="291"/>
      <c r="K67" s="288"/>
      <c r="L67" s="1"/>
    </row>
    <row r="68" spans="2:12">
      <c r="B68" s="1">
        <v>47</v>
      </c>
      <c r="C68" s="67"/>
      <c r="D68" s="68">
        <v>40.24</v>
      </c>
      <c r="E68" s="68">
        <v>40.64</v>
      </c>
      <c r="F68" s="68">
        <v>40.29</v>
      </c>
      <c r="G68" s="68"/>
      <c r="H68" s="68"/>
      <c r="I68" s="287"/>
      <c r="J68" s="291"/>
      <c r="K68" s="288"/>
      <c r="L68" s="1"/>
    </row>
    <row r="69" spans="2:12">
      <c r="B69" s="1">
        <v>48</v>
      </c>
      <c r="C69" s="67"/>
      <c r="D69" s="68">
        <v>40.42</v>
      </c>
      <c r="E69" s="68">
        <v>40.49</v>
      </c>
      <c r="F69" s="68">
        <v>40.53</v>
      </c>
      <c r="G69" s="68"/>
      <c r="H69" s="68"/>
      <c r="I69" s="287"/>
      <c r="J69" s="291"/>
      <c r="K69" s="288"/>
      <c r="L69" s="1"/>
    </row>
    <row r="70" spans="2:12">
      <c r="B70" s="1">
        <v>49</v>
      </c>
      <c r="C70" s="67"/>
      <c r="D70" s="68">
        <v>40.25</v>
      </c>
      <c r="E70" s="68">
        <v>40.72</v>
      </c>
      <c r="F70" s="68">
        <v>40.549999999999997</v>
      </c>
      <c r="G70" s="68"/>
      <c r="H70" s="68"/>
      <c r="I70" s="287"/>
      <c r="J70" s="291"/>
      <c r="K70" s="288"/>
      <c r="L70" s="1"/>
    </row>
    <row r="71" spans="2:12">
      <c r="B71" s="1">
        <v>50</v>
      </c>
      <c r="C71" s="67"/>
      <c r="D71" s="68">
        <v>40.369999999999997</v>
      </c>
      <c r="E71" s="68">
        <v>40.61</v>
      </c>
      <c r="F71" s="68">
        <v>40.270000000000003</v>
      </c>
      <c r="G71" s="68"/>
      <c r="H71" s="68"/>
      <c r="I71" s="287"/>
      <c r="J71" s="291"/>
      <c r="K71" s="288"/>
      <c r="L71" s="1"/>
    </row>
    <row r="72" spans="2:12">
      <c r="B72" s="1">
        <v>51</v>
      </c>
      <c r="C72" s="67"/>
      <c r="D72" s="68">
        <v>40.299999999999997</v>
      </c>
      <c r="E72" s="68">
        <v>41.31</v>
      </c>
      <c r="F72" s="68">
        <v>40.409999999999997</v>
      </c>
      <c r="G72" s="68"/>
      <c r="H72" s="68"/>
      <c r="I72" s="287"/>
      <c r="J72" s="291"/>
      <c r="K72" s="288"/>
      <c r="L72" s="1"/>
    </row>
    <row r="73" spans="2:12">
      <c r="B73" s="1">
        <v>52</v>
      </c>
      <c r="C73" s="67"/>
      <c r="D73" s="68">
        <v>40.5</v>
      </c>
      <c r="E73" s="68">
        <v>40.58</v>
      </c>
      <c r="F73" s="68">
        <v>40.299999999999997</v>
      </c>
      <c r="G73" s="68"/>
      <c r="H73" s="68"/>
      <c r="I73" s="287"/>
      <c r="J73" s="291"/>
      <c r="K73" s="288"/>
      <c r="L73" s="1"/>
    </row>
    <row r="74" spans="2:12">
      <c r="B74" s="1">
        <v>53</v>
      </c>
      <c r="C74" s="67"/>
      <c r="D74" s="68">
        <v>40.31</v>
      </c>
      <c r="E74" s="68">
        <v>41.55</v>
      </c>
      <c r="F74" s="68">
        <v>40.29</v>
      </c>
      <c r="G74" s="68"/>
      <c r="H74" s="68"/>
      <c r="I74" s="287"/>
      <c r="J74" s="291"/>
      <c r="K74" s="288"/>
      <c r="L74" s="1"/>
    </row>
    <row r="75" spans="2:12">
      <c r="B75" s="1">
        <v>54</v>
      </c>
      <c r="C75" s="67"/>
      <c r="D75" s="68">
        <v>40.49</v>
      </c>
      <c r="E75" s="68">
        <v>40.590000000000003</v>
      </c>
      <c r="F75" s="68">
        <v>40.42</v>
      </c>
      <c r="G75" s="68"/>
      <c r="H75" s="68"/>
      <c r="I75" s="287"/>
      <c r="J75" s="291"/>
      <c r="K75" s="288"/>
      <c r="L75" s="1"/>
    </row>
    <row r="76" spans="2:12">
      <c r="B76" s="1">
        <v>55</v>
      </c>
      <c r="C76" s="67"/>
      <c r="D76" s="68">
        <v>40.229999999999997</v>
      </c>
      <c r="E76" s="68">
        <v>41.21</v>
      </c>
      <c r="F76" s="68">
        <v>40.299999999999997</v>
      </c>
      <c r="G76" s="68"/>
      <c r="H76" s="68"/>
      <c r="I76" s="287"/>
      <c r="J76" s="291"/>
      <c r="K76" s="288"/>
      <c r="L76" s="1"/>
    </row>
    <row r="77" spans="2:12">
      <c r="B77" s="1">
        <v>56</v>
      </c>
      <c r="C77" s="67"/>
      <c r="D77" s="68">
        <v>40.369999999999997</v>
      </c>
      <c r="E77" s="68">
        <v>40.69</v>
      </c>
      <c r="F77" s="68">
        <v>40.299999999999997</v>
      </c>
      <c r="G77" s="68"/>
      <c r="H77" s="68"/>
      <c r="I77" s="287"/>
      <c r="J77" s="291"/>
      <c r="K77" s="288"/>
      <c r="L77" s="1"/>
    </row>
    <row r="78" spans="2:12">
      <c r="B78" s="1">
        <v>57</v>
      </c>
      <c r="C78" s="140"/>
      <c r="D78" s="68">
        <v>40.159999999999997</v>
      </c>
      <c r="E78" s="68">
        <v>40.659999999999997</v>
      </c>
      <c r="F78" s="68">
        <v>40.14</v>
      </c>
      <c r="G78" s="68"/>
      <c r="H78" s="68"/>
      <c r="I78" s="287"/>
      <c r="J78" s="291"/>
      <c r="K78" s="288"/>
      <c r="L78" s="1"/>
    </row>
    <row r="79" spans="2:12">
      <c r="B79" s="1">
        <v>58</v>
      </c>
      <c r="C79" s="293"/>
      <c r="D79" s="287">
        <v>40.17</v>
      </c>
      <c r="E79" s="287">
        <v>40.659999999999997</v>
      </c>
      <c r="F79" s="287">
        <v>40.11</v>
      </c>
      <c r="G79" s="287"/>
      <c r="H79" s="287"/>
      <c r="I79" s="287"/>
      <c r="J79" s="291"/>
      <c r="K79" s="288"/>
      <c r="L79" s="1"/>
    </row>
    <row r="80" spans="2:12">
      <c r="B80" s="1">
        <v>59</v>
      </c>
      <c r="C80" s="293"/>
      <c r="D80" s="287">
        <v>40.47</v>
      </c>
      <c r="E80" s="287">
        <v>40.840000000000003</v>
      </c>
      <c r="F80" s="287">
        <v>40.46</v>
      </c>
      <c r="G80" s="287"/>
      <c r="H80" s="287"/>
      <c r="I80" s="287"/>
      <c r="J80" s="291"/>
      <c r="K80" s="287"/>
    </row>
    <row r="81" spans="1:16">
      <c r="B81" s="1">
        <v>60</v>
      </c>
      <c r="C81" s="293"/>
      <c r="D81" s="287">
        <v>40.49</v>
      </c>
      <c r="E81" s="287">
        <v>40.729999999999997</v>
      </c>
      <c r="F81" s="287">
        <v>40.43</v>
      </c>
      <c r="G81" s="287"/>
      <c r="H81" s="287"/>
      <c r="I81" s="287"/>
      <c r="J81" s="291"/>
      <c r="K81" s="287"/>
    </row>
    <row r="82" spans="1:16" s="2" customFormat="1">
      <c r="A82" s="1"/>
      <c r="B82" s="1">
        <v>61</v>
      </c>
      <c r="C82" s="293"/>
      <c r="D82" s="287">
        <v>40.32</v>
      </c>
      <c r="E82" s="287">
        <v>40.67</v>
      </c>
      <c r="F82" s="287">
        <v>40.24</v>
      </c>
      <c r="G82" s="287"/>
      <c r="H82" s="287"/>
      <c r="I82" s="287"/>
      <c r="J82" s="291"/>
      <c r="K82" s="287"/>
      <c r="M82" s="1"/>
      <c r="N82" s="1"/>
      <c r="O82" s="1"/>
      <c r="P82" s="1"/>
    </row>
    <row r="83" spans="1:16" s="2" customFormat="1">
      <c r="A83" s="1"/>
      <c r="B83" s="1">
        <v>62</v>
      </c>
      <c r="C83" s="293"/>
      <c r="D83" s="287">
        <v>40.42</v>
      </c>
      <c r="E83" s="287">
        <v>41.05</v>
      </c>
      <c r="F83" s="287">
        <v>41.6</v>
      </c>
      <c r="G83" s="287"/>
      <c r="H83" s="287"/>
      <c r="I83" s="287"/>
      <c r="J83" s="291"/>
      <c r="K83" s="287"/>
      <c r="M83" s="1"/>
      <c r="N83" s="1"/>
      <c r="O83" s="1"/>
      <c r="P83" s="1"/>
    </row>
    <row r="84" spans="1:16" s="2" customFormat="1" ht="15.75" thickBot="1">
      <c r="A84" s="1"/>
      <c r="B84" s="1">
        <v>63</v>
      </c>
      <c r="C84" s="294"/>
      <c r="D84" s="295">
        <v>41.15</v>
      </c>
      <c r="E84" s="295"/>
      <c r="F84" s="295">
        <v>40.130000000000003</v>
      </c>
      <c r="G84" s="295"/>
      <c r="H84" s="295"/>
      <c r="I84" s="295"/>
      <c r="J84" s="296"/>
      <c r="K84" s="287"/>
      <c r="M84" s="1"/>
      <c r="N84" s="1"/>
      <c r="O84" s="1"/>
      <c r="P84" s="1"/>
    </row>
    <row r="85" spans="1:16">
      <c r="B85" s="1">
        <v>64</v>
      </c>
      <c r="D85" s="2">
        <v>40.47</v>
      </c>
      <c r="F85" s="2">
        <v>40.630000000000003</v>
      </c>
    </row>
    <row r="86" spans="1:16">
      <c r="B86" s="1">
        <v>65</v>
      </c>
      <c r="F86" s="2">
        <v>40.46</v>
      </c>
    </row>
    <row r="87" spans="1:16">
      <c r="B87" s="1">
        <v>66</v>
      </c>
      <c r="F87" s="2">
        <v>40.200000000000003</v>
      </c>
    </row>
    <row r="88" spans="1:16">
      <c r="B88" s="1">
        <v>67</v>
      </c>
      <c r="F88" s="2">
        <v>40.93</v>
      </c>
    </row>
  </sheetData>
  <mergeCells count="19">
    <mergeCell ref="O10:O11"/>
    <mergeCell ref="B10:B11"/>
    <mergeCell ref="A10:A11"/>
    <mergeCell ref="N10:N11"/>
    <mergeCell ref="M10:M11"/>
    <mergeCell ref="L10:L11"/>
    <mergeCell ref="K10:K11"/>
    <mergeCell ref="J10:J11"/>
    <mergeCell ref="E10:E11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P83"/>
  <sheetViews>
    <sheetView workbookViewId="0">
      <selection activeCell="G12" sqref="G12"/>
    </sheetView>
  </sheetViews>
  <sheetFormatPr defaultColWidth="8.85546875"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85546875" style="1" customWidth="1"/>
    <col min="15" max="16384" width="8.85546875" style="1"/>
  </cols>
  <sheetData>
    <row r="2" spans="1:16" ht="18.75">
      <c r="A2" s="202" t="s">
        <v>129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6" ht="7.5" customHeight="1" thickBot="1"/>
    <row r="4" spans="1:16" ht="18" thickBot="1">
      <c r="A4" s="297" t="s">
        <v>90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9"/>
    </row>
    <row r="5" spans="1:16" ht="7.5" customHeight="1" thickBot="1"/>
    <row r="6" spans="1:16" s="2" customFormat="1" ht="20.25" customHeight="1">
      <c r="A6" s="237" t="s">
        <v>23</v>
      </c>
      <c r="B6" s="248" t="s">
        <v>13</v>
      </c>
      <c r="C6" s="242" t="s">
        <v>18</v>
      </c>
      <c r="D6" s="230" t="s">
        <v>24</v>
      </c>
      <c r="E6" s="254" t="s">
        <v>25</v>
      </c>
      <c r="F6" s="259" t="s">
        <v>26</v>
      </c>
      <c r="G6" s="231"/>
      <c r="H6" s="231"/>
      <c r="I6" s="260"/>
      <c r="J6" s="270" t="s">
        <v>27</v>
      </c>
      <c r="K6" s="229" t="s">
        <v>28</v>
      </c>
      <c r="L6" s="277"/>
      <c r="M6" s="232"/>
      <c r="N6" s="233"/>
    </row>
    <row r="7" spans="1:16" s="2" customFormat="1" ht="27.75" customHeight="1" thickBot="1">
      <c r="A7" s="238"/>
      <c r="B7" s="349"/>
      <c r="C7" s="243"/>
      <c r="D7" s="234"/>
      <c r="E7" s="255"/>
      <c r="F7" s="261" t="s">
        <v>29</v>
      </c>
      <c r="G7" s="235" t="s">
        <v>30</v>
      </c>
      <c r="H7" s="235" t="s">
        <v>31</v>
      </c>
      <c r="I7" s="262" t="s">
        <v>32</v>
      </c>
      <c r="J7" s="271"/>
      <c r="K7" s="278" t="s">
        <v>33</v>
      </c>
      <c r="L7" s="279" t="s">
        <v>34</v>
      </c>
      <c r="M7" s="275" t="s">
        <v>35</v>
      </c>
      <c r="N7" s="236" t="s">
        <v>36</v>
      </c>
    </row>
    <row r="8" spans="1:16" s="3" customFormat="1" ht="30" customHeight="1" thickBot="1">
      <c r="A8" s="239">
        <v>1</v>
      </c>
      <c r="B8" s="250" t="s">
        <v>53</v>
      </c>
      <c r="C8" s="244" t="s">
        <v>236</v>
      </c>
      <c r="D8" s="220">
        <f>COUNTA(C21:C85)</f>
        <v>41</v>
      </c>
      <c r="E8" s="256">
        <f>COUNTA(C21:C85)</f>
        <v>41</v>
      </c>
      <c r="F8" s="320">
        <f>MIN(C21:C84)</f>
        <v>40.880000000000003</v>
      </c>
      <c r="G8" s="221">
        <f>AVERAGE(C21:C87)</f>
        <v>41.376829268292681</v>
      </c>
      <c r="H8" s="222"/>
      <c r="I8" s="264">
        <f>G8-F8</f>
        <v>0.49682926829267871</v>
      </c>
      <c r="J8" s="272">
        <v>1.9722222222222221E-2</v>
      </c>
      <c r="K8" s="280">
        <f>J8</f>
        <v>1.9722222222222221E-2</v>
      </c>
      <c r="L8" s="281">
        <f>K8</f>
        <v>1.9722222222222221E-2</v>
      </c>
      <c r="M8" s="305" t="s">
        <v>149</v>
      </c>
      <c r="N8" s="223"/>
      <c r="O8" s="219"/>
      <c r="P8" s="50"/>
    </row>
    <row r="9" spans="1:16" s="3" customFormat="1" ht="30" customHeight="1" thickBot="1">
      <c r="A9" s="240">
        <v>2</v>
      </c>
      <c r="B9" s="302" t="s">
        <v>92</v>
      </c>
      <c r="C9" s="245" t="s">
        <v>242</v>
      </c>
      <c r="D9" s="51">
        <f>COUNTA(D21:D85)+D8+1</f>
        <v>90</v>
      </c>
      <c r="E9" s="257">
        <f>COUNTA(D21:D85)+1</f>
        <v>49</v>
      </c>
      <c r="F9" s="139">
        <f>MIN(D21:D84)</f>
        <v>40.68</v>
      </c>
      <c r="G9" s="134">
        <f>AVERAGE(D21:D86)</f>
        <v>41.241041666666661</v>
      </c>
      <c r="H9" s="49"/>
      <c r="I9" s="266">
        <f>G9-F9</f>
        <v>0.56104166666666089</v>
      </c>
      <c r="J9" s="273">
        <v>4.4247685185185182E-2</v>
      </c>
      <c r="K9" s="282">
        <f>J9-J8</f>
        <v>2.4525462962962961E-2</v>
      </c>
      <c r="L9" s="283">
        <f>K9</f>
        <v>2.4525462962962961E-2</v>
      </c>
      <c r="M9" s="306" t="s">
        <v>162</v>
      </c>
      <c r="N9" s="225"/>
      <c r="O9" s="311"/>
      <c r="P9" s="50"/>
    </row>
    <row r="10" spans="1:16" s="3" customFormat="1" ht="30" customHeight="1" thickBot="1">
      <c r="A10" s="240">
        <v>3</v>
      </c>
      <c r="B10" s="302" t="s">
        <v>53</v>
      </c>
      <c r="C10" s="245" t="s">
        <v>234</v>
      </c>
      <c r="D10" s="51">
        <f>COUNTA(E21:E85)+D9+1</f>
        <v>147</v>
      </c>
      <c r="E10" s="257">
        <f>COUNTA(E21:E85)+1</f>
        <v>57</v>
      </c>
      <c r="F10" s="323">
        <f>MIN(E21:E86)</f>
        <v>40.93</v>
      </c>
      <c r="G10" s="78">
        <f>AVERAGE(E21:E87)</f>
        <v>41.458928571428565</v>
      </c>
      <c r="H10" s="49"/>
      <c r="I10" s="266">
        <f t="shared" ref="I10:I15" si="0">G10-F10</f>
        <v>0.52892857142856542</v>
      </c>
      <c r="J10" s="273">
        <v>7.2719907407407414E-2</v>
      </c>
      <c r="K10" s="282">
        <f>J10-J9</f>
        <v>2.8472222222222232E-2</v>
      </c>
      <c r="L10" s="283">
        <f>K10+L8</f>
        <v>4.8194444444444456E-2</v>
      </c>
      <c r="M10" s="306" t="s">
        <v>172</v>
      </c>
      <c r="N10" s="225"/>
      <c r="O10" s="147"/>
      <c r="P10" s="50"/>
    </row>
    <row r="11" spans="1:16" s="3" customFormat="1" ht="30" customHeight="1" thickBot="1">
      <c r="A11" s="240">
        <v>4</v>
      </c>
      <c r="B11" s="302" t="s">
        <v>92</v>
      </c>
      <c r="C11" s="245" t="s">
        <v>222</v>
      </c>
      <c r="D11" s="51">
        <f>COUNTA(F21:F85)+D10+1</f>
        <v>202</v>
      </c>
      <c r="E11" s="257">
        <f>COUNTA(F21:F85)+1</f>
        <v>55</v>
      </c>
      <c r="F11" s="348">
        <f>MIN(F21:F86)</f>
        <v>40.72</v>
      </c>
      <c r="G11" s="133">
        <f>AVERAGE(F21:F86)</f>
        <v>41.333518518518517</v>
      </c>
      <c r="H11" s="49"/>
      <c r="I11" s="266">
        <f t="shared" si="0"/>
        <v>0.61351851851851791</v>
      </c>
      <c r="J11" s="273">
        <v>0.10015046296296297</v>
      </c>
      <c r="K11" s="282">
        <f>J11-J10</f>
        <v>2.7430555555555555E-2</v>
      </c>
      <c r="L11" s="283">
        <f>K11+L9</f>
        <v>5.1956018518518512E-2</v>
      </c>
      <c r="M11" s="306" t="s">
        <v>190</v>
      </c>
      <c r="N11" s="224"/>
      <c r="O11" s="131"/>
      <c r="P11" s="50"/>
    </row>
    <row r="12" spans="1:16" s="3" customFormat="1" ht="30" customHeight="1" thickBot="1">
      <c r="A12" s="240">
        <v>5</v>
      </c>
      <c r="B12" s="251" t="s">
        <v>53</v>
      </c>
      <c r="C12" s="246" t="s">
        <v>240</v>
      </c>
      <c r="D12" s="51">
        <f>COUNTA(G21:G85)+D11+1</f>
        <v>264</v>
      </c>
      <c r="E12" s="257">
        <f>COUNTA(G21:G85)+1</f>
        <v>62</v>
      </c>
      <c r="F12" s="138">
        <f>MIN(G21:G86)</f>
        <v>40.28</v>
      </c>
      <c r="G12" s="133">
        <f>AVERAGE(G21:G886)</f>
        <v>40.747213114754089</v>
      </c>
      <c r="H12" s="49"/>
      <c r="I12" s="266">
        <f t="shared" si="0"/>
        <v>0.46721311475408811</v>
      </c>
      <c r="J12" s="273">
        <v>0.13050925925925924</v>
      </c>
      <c r="K12" s="282">
        <f>J12-J11</f>
        <v>3.0358796296296273E-2</v>
      </c>
      <c r="L12" s="283">
        <f t="shared" ref="L12:L13" si="1">K12+L10</f>
        <v>7.8553240740740729E-2</v>
      </c>
      <c r="M12" s="306" t="s">
        <v>204</v>
      </c>
      <c r="N12" s="224"/>
      <c r="O12" s="132"/>
    </row>
    <row r="13" spans="1:16" s="3" customFormat="1" ht="30" customHeight="1">
      <c r="A13" s="240">
        <v>6</v>
      </c>
      <c r="B13" s="302" t="s">
        <v>92</v>
      </c>
      <c r="C13" s="246" t="s">
        <v>226</v>
      </c>
      <c r="D13" s="51">
        <f>COUNTA(H21:H85)+D12+1</f>
        <v>290</v>
      </c>
      <c r="E13" s="257">
        <f>COUNTA(H21:H85)+1</f>
        <v>26</v>
      </c>
      <c r="F13" s="316">
        <f>MIN(H21:H86)</f>
        <v>41.47</v>
      </c>
      <c r="G13" s="78">
        <f>AVERAGE(H21:H86)</f>
        <v>41.900799999999997</v>
      </c>
      <c r="H13" s="49"/>
      <c r="I13" s="266">
        <f>G13-F13</f>
        <v>0.43079999999999785</v>
      </c>
      <c r="J13" s="273">
        <v>0.14423611111111112</v>
      </c>
      <c r="K13" s="282">
        <f t="shared" ref="K13:K15" si="2">J13-J12</f>
        <v>1.3726851851851879E-2</v>
      </c>
      <c r="L13" s="283">
        <f t="shared" si="1"/>
        <v>6.5682870370370391E-2</v>
      </c>
      <c r="M13" s="306" t="s">
        <v>195</v>
      </c>
      <c r="N13" s="224"/>
      <c r="O13" s="132"/>
    </row>
    <row r="14" spans="1:16" s="3" customFormat="1" ht="30" customHeight="1" thickBot="1">
      <c r="A14" s="240">
        <v>7</v>
      </c>
      <c r="B14" s="302" t="s">
        <v>92</v>
      </c>
      <c r="C14" s="246" t="s">
        <v>223</v>
      </c>
      <c r="D14" s="51">
        <f>COUNTA(I21:I85)+D13+1</f>
        <v>313</v>
      </c>
      <c r="E14" s="257">
        <f>COUNTA(I21:I85)+1</f>
        <v>23</v>
      </c>
      <c r="F14" s="315">
        <f>MIN(I21:I86)</f>
        <v>40.69</v>
      </c>
      <c r="G14" s="78">
        <f>AVERAGE(I21:I86)</f>
        <v>41.033181818181824</v>
      </c>
      <c r="H14" s="49"/>
      <c r="I14" s="266">
        <f t="shared" si="0"/>
        <v>0.3431818181818258</v>
      </c>
      <c r="J14" s="273">
        <v>0.15626157407407407</v>
      </c>
      <c r="K14" s="282">
        <f t="shared" si="2"/>
        <v>1.2025462962962946E-2</v>
      </c>
      <c r="L14" s="284">
        <f>K14+L13</f>
        <v>7.7708333333333338E-2</v>
      </c>
      <c r="M14" s="306" t="s">
        <v>216</v>
      </c>
      <c r="N14" s="224"/>
      <c r="O14" s="132"/>
    </row>
    <row r="15" spans="1:16" s="3" customFormat="1" ht="30" customHeight="1" thickBot="1">
      <c r="A15" s="241" t="s">
        <v>37</v>
      </c>
      <c r="B15" s="253" t="s">
        <v>53</v>
      </c>
      <c r="C15" s="247" t="s">
        <v>243</v>
      </c>
      <c r="D15" s="308">
        <f>COUNTA(J21:J85)+D14+1</f>
        <v>334</v>
      </c>
      <c r="E15" s="258">
        <f>COUNTA(J21:J85)+1</f>
        <v>21</v>
      </c>
      <c r="F15" s="348">
        <f>MIN(J21:J86)</f>
        <v>41.2</v>
      </c>
      <c r="G15" s="319">
        <f>AVERAGE(J21:J86)</f>
        <v>41.912999999999997</v>
      </c>
      <c r="H15" s="227"/>
      <c r="I15" s="269">
        <f t="shared" si="0"/>
        <v>0.71299999999999386</v>
      </c>
      <c r="J15" s="274">
        <v>0.16710648148148147</v>
      </c>
      <c r="K15" s="285">
        <f t="shared" si="2"/>
        <v>1.08449074074074E-2</v>
      </c>
      <c r="L15" s="286">
        <f>K15+L12</f>
        <v>8.9398148148148129E-2</v>
      </c>
      <c r="M15" s="276"/>
      <c r="N15" s="228"/>
      <c r="O15" s="132"/>
    </row>
    <row r="16" spans="1:16" s="3" customFormat="1" ht="30" customHeight="1">
      <c r="A16" s="142"/>
      <c r="B16" s="143"/>
      <c r="C16" s="144"/>
      <c r="D16" s="144"/>
      <c r="E16" s="144"/>
      <c r="F16" s="72">
        <f>AVERAGE(F8,F10,F12,F15)</f>
        <v>40.822500000000005</v>
      </c>
      <c r="G16" s="86">
        <f>AVERAGE(G8,G10,G12,G15)</f>
        <v>41.373992738618838</v>
      </c>
      <c r="H16" s="145" t="s">
        <v>269</v>
      </c>
      <c r="I16" s="87">
        <f>AVERAGE(I8,I10,I12,I15)</f>
        <v>0.55149273861883152</v>
      </c>
      <c r="J16" s="144"/>
      <c r="K16" s="144"/>
      <c r="L16" s="144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AVERAGE(F9,F11,F13,F14)</f>
        <v>40.89</v>
      </c>
      <c r="G17" s="57">
        <f>AVERAGE(G9,G11,G13,G14)</f>
        <v>41.377135500841746</v>
      </c>
      <c r="H17" s="146" t="s">
        <v>270</v>
      </c>
      <c r="I17" s="58">
        <f>AVERAGE(I9,I11,I13,I14)</f>
        <v>0.48713550084175061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40.856249999999996</v>
      </c>
      <c r="G18" s="61">
        <f>AVERAGE(C21:H77)</f>
        <v>41.281850533807834</v>
      </c>
      <c r="H18" s="62"/>
      <c r="I18" s="63">
        <f>AVERAGE(I8:I15)</f>
        <v>0.51931411973029107</v>
      </c>
      <c r="J18" s="55"/>
      <c r="K18" s="55"/>
      <c r="L18" s="55"/>
      <c r="M18" s="59"/>
      <c r="N18" s="59"/>
    </row>
    <row r="20" spans="1:14" ht="15.75" thickBot="1">
      <c r="C20" s="64" t="str">
        <f>B8</f>
        <v>Якусик Дима</v>
      </c>
      <c r="D20" s="64" t="str">
        <f>B9</f>
        <v>Якусик Саша</v>
      </c>
      <c r="E20" s="64" t="str">
        <f>B10</f>
        <v>Якусик Дима</v>
      </c>
      <c r="F20" s="64" t="str">
        <f>B11</f>
        <v>Якусик Саша</v>
      </c>
      <c r="G20" s="64" t="str">
        <f>B12</f>
        <v>Якусик Дима</v>
      </c>
      <c r="H20" s="64" t="str">
        <f>B13</f>
        <v>Якусик Саша</v>
      </c>
      <c r="I20" s="64" t="str">
        <f>B14</f>
        <v>Якусик Саша</v>
      </c>
      <c r="J20" s="64" t="str">
        <f>B15</f>
        <v>Якусик Дима</v>
      </c>
    </row>
    <row r="21" spans="1:14">
      <c r="B21" s="1">
        <v>1</v>
      </c>
      <c r="C21" s="65">
        <v>44.09</v>
      </c>
      <c r="D21" s="66">
        <v>41.19</v>
      </c>
      <c r="E21" s="66">
        <v>41.4</v>
      </c>
      <c r="F21" s="66">
        <v>42.04</v>
      </c>
      <c r="G21" s="66">
        <v>40.74</v>
      </c>
      <c r="H21" s="66">
        <v>41.95</v>
      </c>
      <c r="I21" s="289">
        <v>41.38</v>
      </c>
      <c r="J21" s="290">
        <v>41.3</v>
      </c>
      <c r="K21" s="287"/>
      <c r="M21" s="2"/>
      <c r="N21" s="2"/>
    </row>
    <row r="22" spans="1:14">
      <c r="B22" s="1">
        <v>2</v>
      </c>
      <c r="C22" s="67">
        <v>41.79</v>
      </c>
      <c r="D22" s="68">
        <v>41.05</v>
      </c>
      <c r="E22" s="68">
        <v>42.22</v>
      </c>
      <c r="F22" s="68">
        <v>41.33</v>
      </c>
      <c r="G22" s="68">
        <v>40.65</v>
      </c>
      <c r="H22" s="68">
        <v>41.98</v>
      </c>
      <c r="I22" s="287">
        <v>40.89</v>
      </c>
      <c r="J22" s="291">
        <v>41.36</v>
      </c>
      <c r="K22" s="287"/>
      <c r="M22" s="3"/>
      <c r="N22" s="3"/>
    </row>
    <row r="23" spans="1:14">
      <c r="B23" s="1">
        <v>3</v>
      </c>
      <c r="C23" s="67">
        <v>41.57</v>
      </c>
      <c r="D23" s="68">
        <v>41.24</v>
      </c>
      <c r="E23" s="68">
        <v>42.32</v>
      </c>
      <c r="F23" s="68">
        <v>42.26</v>
      </c>
      <c r="G23" s="68">
        <v>40.51</v>
      </c>
      <c r="H23" s="68">
        <v>41.76</v>
      </c>
      <c r="I23" s="287">
        <v>40.950000000000003</v>
      </c>
      <c r="J23" s="291">
        <v>41.21</v>
      </c>
      <c r="K23" s="287"/>
      <c r="M23" s="3"/>
      <c r="N23" s="3"/>
    </row>
    <row r="24" spans="1:14">
      <c r="B24" s="1">
        <v>4</v>
      </c>
      <c r="C24" s="67">
        <v>41.4</v>
      </c>
      <c r="D24" s="68">
        <v>42.98</v>
      </c>
      <c r="E24" s="68">
        <v>41.3</v>
      </c>
      <c r="F24" s="68">
        <v>41.32</v>
      </c>
      <c r="G24" s="68">
        <v>40.31</v>
      </c>
      <c r="H24" s="68">
        <v>41.68</v>
      </c>
      <c r="I24" s="287">
        <v>41.09</v>
      </c>
      <c r="J24" s="291">
        <v>41.31</v>
      </c>
      <c r="K24" s="287"/>
      <c r="M24" s="3"/>
      <c r="N24" s="3"/>
    </row>
    <row r="25" spans="1:14">
      <c r="B25" s="1">
        <v>5</v>
      </c>
      <c r="C25" s="67">
        <v>41.42</v>
      </c>
      <c r="D25" s="68">
        <v>41.34</v>
      </c>
      <c r="E25" s="68">
        <v>41.15</v>
      </c>
      <c r="F25" s="68">
        <v>41.1</v>
      </c>
      <c r="G25" s="68">
        <v>40.76</v>
      </c>
      <c r="H25" s="68">
        <v>41.49</v>
      </c>
      <c r="I25" s="287">
        <v>41.09</v>
      </c>
      <c r="J25" s="291">
        <v>42.44</v>
      </c>
      <c r="K25" s="287"/>
    </row>
    <row r="26" spans="1:14">
      <c r="B26" s="1">
        <v>6</v>
      </c>
      <c r="C26" s="67">
        <v>41.31</v>
      </c>
      <c r="D26" s="68">
        <v>41.14</v>
      </c>
      <c r="E26" s="68">
        <v>41.26</v>
      </c>
      <c r="F26" s="68">
        <v>41.06</v>
      </c>
      <c r="G26" s="68">
        <v>41.4</v>
      </c>
      <c r="H26" s="68">
        <v>41.51</v>
      </c>
      <c r="I26" s="287">
        <v>41.24</v>
      </c>
      <c r="J26" s="291">
        <v>41.38</v>
      </c>
      <c r="K26" s="287"/>
    </row>
    <row r="27" spans="1:14">
      <c r="B27" s="1">
        <v>7</v>
      </c>
      <c r="C27" s="67">
        <v>41.42</v>
      </c>
      <c r="D27" s="68">
        <v>40.840000000000003</v>
      </c>
      <c r="E27" s="68">
        <v>41.29</v>
      </c>
      <c r="F27" s="68">
        <v>41.02</v>
      </c>
      <c r="G27" s="68">
        <v>41.38</v>
      </c>
      <c r="H27" s="68">
        <v>42.56</v>
      </c>
      <c r="I27" s="287">
        <v>41.48</v>
      </c>
      <c r="J27" s="291">
        <v>41.45</v>
      </c>
      <c r="K27" s="287"/>
    </row>
    <row r="28" spans="1:14">
      <c r="B28" s="1">
        <v>8</v>
      </c>
      <c r="C28" s="67">
        <v>41.35</v>
      </c>
      <c r="D28" s="68">
        <v>40.9</v>
      </c>
      <c r="E28" s="68">
        <v>41.28</v>
      </c>
      <c r="F28" s="68">
        <v>41.2</v>
      </c>
      <c r="G28" s="68">
        <v>40.590000000000003</v>
      </c>
      <c r="H28" s="68">
        <v>42.13</v>
      </c>
      <c r="I28" s="287">
        <v>40.69</v>
      </c>
      <c r="J28" s="291">
        <v>42.39</v>
      </c>
      <c r="K28" s="287"/>
    </row>
    <row r="29" spans="1:14">
      <c r="B29" s="1">
        <v>9</v>
      </c>
      <c r="C29" s="84">
        <v>41.17</v>
      </c>
      <c r="D29" s="68">
        <v>41.24</v>
      </c>
      <c r="E29" s="68">
        <v>41.26</v>
      </c>
      <c r="F29" s="68">
        <v>41.42</v>
      </c>
      <c r="G29" s="68">
        <v>40.47</v>
      </c>
      <c r="H29" s="68">
        <v>41.84</v>
      </c>
      <c r="I29" s="287">
        <v>40.97</v>
      </c>
      <c r="J29" s="291">
        <v>41.4</v>
      </c>
      <c r="K29" s="287"/>
    </row>
    <row r="30" spans="1:14">
      <c r="B30" s="1">
        <v>10</v>
      </c>
      <c r="C30" s="67">
        <v>41.05</v>
      </c>
      <c r="D30" s="68">
        <v>40.71</v>
      </c>
      <c r="E30" s="68">
        <v>41.25</v>
      </c>
      <c r="F30" s="68">
        <v>41.22</v>
      </c>
      <c r="G30" s="68">
        <v>40.35</v>
      </c>
      <c r="H30" s="68">
        <v>42.26</v>
      </c>
      <c r="I30" s="287">
        <v>40.799999999999997</v>
      </c>
      <c r="J30" s="291">
        <v>41.46</v>
      </c>
      <c r="K30" s="287"/>
    </row>
    <row r="31" spans="1:14">
      <c r="B31" s="1">
        <v>11</v>
      </c>
      <c r="C31" s="67">
        <v>41.02</v>
      </c>
      <c r="D31" s="68">
        <v>40.85</v>
      </c>
      <c r="E31" s="68">
        <v>41.5</v>
      </c>
      <c r="F31" s="68">
        <v>41.3</v>
      </c>
      <c r="G31" s="68">
        <v>40.5</v>
      </c>
      <c r="H31" s="68">
        <v>41.56</v>
      </c>
      <c r="I31" s="287">
        <v>40.770000000000003</v>
      </c>
      <c r="J31" s="291">
        <v>41.22</v>
      </c>
      <c r="K31" s="287"/>
    </row>
    <row r="32" spans="1:14">
      <c r="B32" s="1">
        <v>12</v>
      </c>
      <c r="C32" s="67">
        <v>41.21</v>
      </c>
      <c r="D32" s="68">
        <v>41.14</v>
      </c>
      <c r="E32" s="68">
        <v>41.27</v>
      </c>
      <c r="F32" s="68">
        <v>41.27</v>
      </c>
      <c r="G32" s="68">
        <v>40.369999999999997</v>
      </c>
      <c r="H32" s="68">
        <v>42.07</v>
      </c>
      <c r="I32" s="287">
        <v>40.75</v>
      </c>
      <c r="J32" s="291">
        <v>41.38</v>
      </c>
      <c r="K32" s="287"/>
    </row>
    <row r="33" spans="2:12">
      <c r="B33" s="1">
        <v>13</v>
      </c>
      <c r="C33" s="67">
        <v>40.950000000000003</v>
      </c>
      <c r="D33" s="68">
        <v>41.04</v>
      </c>
      <c r="E33" s="68">
        <v>41.84</v>
      </c>
      <c r="F33" s="68">
        <v>40.98</v>
      </c>
      <c r="G33" s="68">
        <v>40.82</v>
      </c>
      <c r="H33" s="68">
        <v>41.62</v>
      </c>
      <c r="I33" s="287">
        <v>40.770000000000003</v>
      </c>
      <c r="J33" s="291">
        <v>41.43</v>
      </c>
      <c r="K33" s="288"/>
      <c r="L33" s="1"/>
    </row>
    <row r="34" spans="2:12">
      <c r="B34" s="1">
        <v>14</v>
      </c>
      <c r="C34" s="71">
        <v>40.880000000000003</v>
      </c>
      <c r="D34" s="68">
        <v>41.1</v>
      </c>
      <c r="E34" s="68">
        <v>41.28</v>
      </c>
      <c r="F34" s="68">
        <v>41.84</v>
      </c>
      <c r="G34" s="68">
        <v>40.58</v>
      </c>
      <c r="H34" s="68">
        <v>41.5</v>
      </c>
      <c r="I34" s="287">
        <v>40.700000000000003</v>
      </c>
      <c r="J34" s="291">
        <v>41.21</v>
      </c>
      <c r="K34" s="288"/>
      <c r="L34" s="1"/>
    </row>
    <row r="35" spans="2:12">
      <c r="B35" s="1">
        <v>15</v>
      </c>
      <c r="C35" s="67">
        <v>41.2</v>
      </c>
      <c r="D35" s="68">
        <v>41.12</v>
      </c>
      <c r="E35" s="68">
        <v>42.16</v>
      </c>
      <c r="F35" s="68">
        <v>41.2</v>
      </c>
      <c r="G35" s="68">
        <v>41.08</v>
      </c>
      <c r="H35" s="68">
        <v>41.74</v>
      </c>
      <c r="I35" s="287">
        <v>40.86</v>
      </c>
      <c r="J35" s="291">
        <v>46.77</v>
      </c>
      <c r="K35" s="288"/>
      <c r="L35" s="1"/>
    </row>
    <row r="36" spans="2:12">
      <c r="B36" s="1">
        <v>16</v>
      </c>
      <c r="C36" s="67">
        <v>40.93</v>
      </c>
      <c r="D36" s="92">
        <v>40.99</v>
      </c>
      <c r="E36" s="68">
        <v>41.22</v>
      </c>
      <c r="F36" s="68">
        <v>41.25</v>
      </c>
      <c r="G36" s="68">
        <v>40.700000000000003</v>
      </c>
      <c r="H36" s="68">
        <v>41.9</v>
      </c>
      <c r="I36" s="287">
        <v>41.19</v>
      </c>
      <c r="J36" s="291">
        <v>42.73</v>
      </c>
      <c r="K36" s="288"/>
      <c r="L36" s="1"/>
    </row>
    <row r="37" spans="2:12">
      <c r="B37" s="1">
        <v>17</v>
      </c>
      <c r="C37" s="67">
        <v>41.29</v>
      </c>
      <c r="D37" s="68">
        <v>40.700000000000003</v>
      </c>
      <c r="E37" s="68">
        <v>41.46</v>
      </c>
      <c r="F37" s="68">
        <v>41.14</v>
      </c>
      <c r="G37" s="68">
        <v>40.98</v>
      </c>
      <c r="H37" s="68">
        <v>41.47</v>
      </c>
      <c r="I37" s="287">
        <v>40.98</v>
      </c>
      <c r="J37" s="291">
        <v>42.66</v>
      </c>
      <c r="K37" s="288"/>
      <c r="L37" s="1"/>
    </row>
    <row r="38" spans="2:12">
      <c r="B38" s="1">
        <v>18</v>
      </c>
      <c r="C38" s="67">
        <v>41.3</v>
      </c>
      <c r="D38" s="68">
        <v>41.15</v>
      </c>
      <c r="E38" s="68">
        <v>41.63</v>
      </c>
      <c r="F38" s="68">
        <v>41.07</v>
      </c>
      <c r="G38" s="68">
        <v>40.659999999999997</v>
      </c>
      <c r="H38" s="68">
        <v>43.23</v>
      </c>
      <c r="I38" s="287">
        <v>40.700000000000003</v>
      </c>
      <c r="J38" s="291">
        <v>42.67</v>
      </c>
      <c r="K38" s="288"/>
      <c r="L38" s="1"/>
    </row>
    <row r="39" spans="2:12">
      <c r="B39" s="1">
        <v>19</v>
      </c>
      <c r="C39" s="67">
        <v>41.03</v>
      </c>
      <c r="D39" s="68">
        <v>42.1</v>
      </c>
      <c r="E39" s="68">
        <v>41.1</v>
      </c>
      <c r="F39" s="68">
        <v>41.93</v>
      </c>
      <c r="G39" s="68">
        <v>41.31</v>
      </c>
      <c r="H39" s="68">
        <v>41.59</v>
      </c>
      <c r="I39" s="287">
        <v>41.17</v>
      </c>
      <c r="J39" s="291">
        <v>41.29</v>
      </c>
      <c r="K39" s="288"/>
      <c r="L39" s="1"/>
    </row>
    <row r="40" spans="2:12">
      <c r="B40" s="1">
        <v>20</v>
      </c>
      <c r="C40" s="67">
        <v>41.37</v>
      </c>
      <c r="D40" s="68">
        <v>42.12</v>
      </c>
      <c r="E40" s="68">
        <v>41.29</v>
      </c>
      <c r="F40" s="68">
        <v>40.99</v>
      </c>
      <c r="G40" s="68">
        <v>41.99</v>
      </c>
      <c r="H40" s="68">
        <v>41.63</v>
      </c>
      <c r="I40" s="287">
        <v>41.36</v>
      </c>
      <c r="J40" s="291">
        <v>41.2</v>
      </c>
      <c r="K40" s="288"/>
      <c r="L40" s="1"/>
    </row>
    <row r="41" spans="2:12">
      <c r="B41" s="1">
        <v>21</v>
      </c>
      <c r="C41" s="67">
        <v>41.2</v>
      </c>
      <c r="D41" s="68">
        <v>41.78</v>
      </c>
      <c r="E41" s="68">
        <v>41.67</v>
      </c>
      <c r="F41" s="68">
        <v>41.2</v>
      </c>
      <c r="G41" s="68">
        <v>41.13</v>
      </c>
      <c r="H41" s="68">
        <v>41.64</v>
      </c>
      <c r="I41" s="287">
        <v>41.4</v>
      </c>
      <c r="J41" s="291"/>
      <c r="K41" s="288"/>
      <c r="L41" s="1"/>
    </row>
    <row r="42" spans="2:12">
      <c r="B42" s="1">
        <v>22</v>
      </c>
      <c r="C42" s="67">
        <v>41.28</v>
      </c>
      <c r="D42" s="68">
        <v>41.02</v>
      </c>
      <c r="E42" s="68">
        <v>41.15</v>
      </c>
      <c r="F42" s="68">
        <v>41.21</v>
      </c>
      <c r="G42" s="68">
        <v>40.57</v>
      </c>
      <c r="H42" s="68">
        <v>41.67</v>
      </c>
      <c r="I42" s="287">
        <v>41.5</v>
      </c>
      <c r="J42" s="291"/>
      <c r="K42" s="288"/>
      <c r="L42" s="1"/>
    </row>
    <row r="43" spans="2:12">
      <c r="B43" s="1">
        <v>23</v>
      </c>
      <c r="C43" s="67">
        <v>41.51</v>
      </c>
      <c r="D43" s="68">
        <v>42.12</v>
      </c>
      <c r="E43" s="68">
        <v>41.26</v>
      </c>
      <c r="F43" s="68">
        <v>41.14</v>
      </c>
      <c r="G43" s="68">
        <v>41.91</v>
      </c>
      <c r="H43" s="68">
        <v>42.66</v>
      </c>
      <c r="I43" s="287"/>
      <c r="J43" s="291"/>
      <c r="K43" s="288"/>
      <c r="L43" s="1"/>
    </row>
    <row r="44" spans="2:12">
      <c r="B44" s="1">
        <v>24</v>
      </c>
      <c r="C44" s="67">
        <v>41.11</v>
      </c>
      <c r="D44" s="68">
        <v>41.21</v>
      </c>
      <c r="E44" s="68">
        <v>41.98</v>
      </c>
      <c r="F44" s="68">
        <v>41.19</v>
      </c>
      <c r="G44" s="68">
        <v>41.74</v>
      </c>
      <c r="H44" s="68">
        <v>41.65</v>
      </c>
      <c r="I44" s="287"/>
      <c r="J44" s="291"/>
      <c r="K44" s="288"/>
      <c r="L44" s="1"/>
    </row>
    <row r="45" spans="2:12">
      <c r="B45" s="1">
        <v>25</v>
      </c>
      <c r="C45" s="67">
        <v>41.36</v>
      </c>
      <c r="D45" s="68">
        <v>41.43</v>
      </c>
      <c r="E45" s="68">
        <v>41.29</v>
      </c>
      <c r="F45" s="68">
        <v>41.07</v>
      </c>
      <c r="G45" s="68">
        <v>40.729999999999997</v>
      </c>
      <c r="H45" s="68">
        <v>42.43</v>
      </c>
      <c r="I45" s="287"/>
      <c r="J45" s="291"/>
      <c r="K45" s="288"/>
      <c r="L45" s="1"/>
    </row>
    <row r="46" spans="2:12">
      <c r="B46" s="1">
        <v>26</v>
      </c>
      <c r="C46" s="67">
        <v>41.22</v>
      </c>
      <c r="D46" s="68">
        <v>41.33</v>
      </c>
      <c r="E46" s="68">
        <v>41.46</v>
      </c>
      <c r="F46" s="68">
        <v>41.16</v>
      </c>
      <c r="G46" s="68">
        <v>40.86</v>
      </c>
      <c r="H46" s="68"/>
      <c r="I46" s="287"/>
      <c r="J46" s="291"/>
      <c r="K46" s="288"/>
      <c r="L46" s="1"/>
    </row>
    <row r="47" spans="2:12">
      <c r="B47" s="1">
        <v>27</v>
      </c>
      <c r="C47" s="67">
        <v>41.25</v>
      </c>
      <c r="D47" s="68">
        <v>40.93</v>
      </c>
      <c r="E47" s="68">
        <v>41.27</v>
      </c>
      <c r="F47" s="68">
        <v>41.01</v>
      </c>
      <c r="G47" s="68">
        <v>41.58</v>
      </c>
      <c r="H47" s="68"/>
      <c r="I47" s="287"/>
      <c r="J47" s="291"/>
      <c r="K47" s="288"/>
      <c r="L47" s="1"/>
    </row>
    <row r="48" spans="2:12">
      <c r="B48" s="1">
        <v>28</v>
      </c>
      <c r="C48" s="67">
        <v>41.46</v>
      </c>
      <c r="D48" s="68">
        <v>41.07</v>
      </c>
      <c r="E48" s="68">
        <v>41.3</v>
      </c>
      <c r="F48" s="68">
        <v>41.39</v>
      </c>
      <c r="G48" s="68">
        <v>40.74</v>
      </c>
      <c r="H48" s="68"/>
      <c r="I48" s="287"/>
      <c r="J48" s="291"/>
      <c r="K48" s="288"/>
      <c r="L48" s="1"/>
    </row>
    <row r="49" spans="2:12">
      <c r="B49" s="1">
        <v>29</v>
      </c>
      <c r="C49" s="67">
        <v>41.91</v>
      </c>
      <c r="D49" s="68">
        <v>41.34</v>
      </c>
      <c r="E49" s="68">
        <v>41.53</v>
      </c>
      <c r="F49" s="68">
        <v>41.25</v>
      </c>
      <c r="G49" s="68">
        <v>40.98</v>
      </c>
      <c r="H49" s="68"/>
      <c r="I49" s="287"/>
      <c r="J49" s="291"/>
      <c r="K49" s="288"/>
      <c r="L49" s="1"/>
    </row>
    <row r="50" spans="2:12">
      <c r="B50" s="1">
        <v>30</v>
      </c>
      <c r="C50" s="67">
        <v>41.22</v>
      </c>
      <c r="D50" s="68">
        <v>40.96</v>
      </c>
      <c r="E50" s="68">
        <v>41.15</v>
      </c>
      <c r="F50" s="68">
        <v>41.46</v>
      </c>
      <c r="G50" s="68">
        <v>40.729999999999997</v>
      </c>
      <c r="H50" s="68"/>
      <c r="I50" s="287"/>
      <c r="J50" s="291"/>
      <c r="K50" s="288"/>
      <c r="L50" s="1"/>
    </row>
    <row r="51" spans="2:12">
      <c r="B51" s="1">
        <v>31</v>
      </c>
      <c r="C51" s="67">
        <v>41.36</v>
      </c>
      <c r="D51" s="68">
        <v>41.07</v>
      </c>
      <c r="E51" s="68">
        <v>41.08</v>
      </c>
      <c r="F51" s="68">
        <v>41.01</v>
      </c>
      <c r="G51" s="68">
        <v>40.799999999999997</v>
      </c>
      <c r="H51" s="68"/>
      <c r="I51" s="287"/>
      <c r="J51" s="291"/>
      <c r="K51" s="288"/>
      <c r="L51" s="1"/>
    </row>
    <row r="52" spans="2:12">
      <c r="B52" s="1">
        <v>32</v>
      </c>
      <c r="C52" s="67">
        <v>41.16</v>
      </c>
      <c r="D52" s="68">
        <v>41.5</v>
      </c>
      <c r="E52" s="68">
        <v>40.93</v>
      </c>
      <c r="F52" s="68">
        <v>41.86</v>
      </c>
      <c r="G52" s="68">
        <v>40.520000000000003</v>
      </c>
      <c r="H52" s="68"/>
      <c r="I52" s="287"/>
      <c r="J52" s="291"/>
      <c r="K52" s="288"/>
      <c r="L52" s="1"/>
    </row>
    <row r="53" spans="2:12">
      <c r="B53" s="1">
        <v>33</v>
      </c>
      <c r="C53" s="67">
        <v>41.19</v>
      </c>
      <c r="D53" s="68">
        <v>40.83</v>
      </c>
      <c r="E53" s="68">
        <v>40.99</v>
      </c>
      <c r="F53" s="68">
        <v>41.01</v>
      </c>
      <c r="G53" s="68">
        <v>40.46</v>
      </c>
      <c r="H53" s="68"/>
      <c r="I53" s="287"/>
      <c r="J53" s="291"/>
      <c r="K53" s="288"/>
      <c r="L53" s="1"/>
    </row>
    <row r="54" spans="2:12">
      <c r="B54" s="1">
        <v>34</v>
      </c>
      <c r="C54" s="67">
        <v>41.34</v>
      </c>
      <c r="D54" s="68">
        <v>41.03</v>
      </c>
      <c r="E54" s="68">
        <v>41.13</v>
      </c>
      <c r="F54" s="68">
        <v>40.89</v>
      </c>
      <c r="G54" s="68">
        <v>40.68</v>
      </c>
      <c r="H54" s="68"/>
      <c r="I54" s="287"/>
      <c r="J54" s="291"/>
      <c r="K54" s="288"/>
      <c r="L54" s="1"/>
    </row>
    <row r="55" spans="2:12">
      <c r="B55" s="1">
        <v>35</v>
      </c>
      <c r="C55" s="67">
        <v>41.09</v>
      </c>
      <c r="D55" s="68">
        <v>41.31</v>
      </c>
      <c r="E55" s="68">
        <v>41.8</v>
      </c>
      <c r="F55" s="68">
        <v>40.72</v>
      </c>
      <c r="G55" s="68">
        <v>40.56</v>
      </c>
      <c r="H55" s="68"/>
      <c r="I55" s="287"/>
      <c r="J55" s="291"/>
      <c r="K55" s="288"/>
      <c r="L55" s="1"/>
    </row>
    <row r="56" spans="2:12">
      <c r="B56" s="1">
        <v>36</v>
      </c>
      <c r="C56" s="67">
        <v>41.19</v>
      </c>
      <c r="D56" s="68">
        <v>41.57</v>
      </c>
      <c r="E56" s="68">
        <v>41.72</v>
      </c>
      <c r="F56" s="68">
        <v>40.840000000000003</v>
      </c>
      <c r="G56" s="68">
        <v>40.56</v>
      </c>
      <c r="H56" s="68"/>
      <c r="I56" s="287"/>
      <c r="J56" s="291"/>
      <c r="K56" s="288"/>
      <c r="L56" s="1"/>
    </row>
    <row r="57" spans="2:12">
      <c r="B57" s="1">
        <v>37</v>
      </c>
      <c r="C57" s="67">
        <v>42.98</v>
      </c>
      <c r="D57" s="68">
        <v>41.18</v>
      </c>
      <c r="E57" s="68">
        <v>40.97</v>
      </c>
      <c r="F57" s="68">
        <v>41.08</v>
      </c>
      <c r="G57" s="68">
        <v>40.49</v>
      </c>
      <c r="H57" s="68"/>
      <c r="I57" s="287"/>
      <c r="J57" s="291"/>
      <c r="K57" s="288"/>
      <c r="L57" s="1"/>
    </row>
    <row r="58" spans="2:12">
      <c r="B58" s="1">
        <v>38</v>
      </c>
      <c r="C58" s="67">
        <v>41.17</v>
      </c>
      <c r="D58" s="68">
        <v>41.26</v>
      </c>
      <c r="E58" s="68">
        <v>40.97</v>
      </c>
      <c r="F58" s="68">
        <v>41.18</v>
      </c>
      <c r="G58" s="68">
        <v>40.58</v>
      </c>
      <c r="H58" s="68"/>
      <c r="I58" s="287"/>
      <c r="J58" s="291"/>
      <c r="K58" s="288"/>
      <c r="L58" s="1"/>
    </row>
    <row r="59" spans="2:12">
      <c r="B59" s="1">
        <v>39</v>
      </c>
      <c r="C59" s="67">
        <v>41.26</v>
      </c>
      <c r="D59" s="68">
        <v>40.74</v>
      </c>
      <c r="E59" s="68">
        <v>41.37</v>
      </c>
      <c r="F59" s="68">
        <v>40.869999999999997</v>
      </c>
      <c r="G59" s="68">
        <v>40.85</v>
      </c>
      <c r="H59" s="68"/>
      <c r="I59" s="287"/>
      <c r="J59" s="291"/>
      <c r="K59" s="288"/>
      <c r="L59" s="1"/>
    </row>
    <row r="60" spans="2:12">
      <c r="B60" s="1">
        <v>40</v>
      </c>
      <c r="C60" s="67">
        <v>41.04</v>
      </c>
      <c r="D60" s="68">
        <v>41.04</v>
      </c>
      <c r="E60" s="68">
        <v>42.42</v>
      </c>
      <c r="F60" s="68">
        <v>43.27</v>
      </c>
      <c r="G60" s="68">
        <v>40.69</v>
      </c>
      <c r="H60" s="68"/>
      <c r="I60" s="287"/>
      <c r="J60" s="291"/>
      <c r="K60" s="288"/>
      <c r="L60" s="1"/>
    </row>
    <row r="61" spans="2:12">
      <c r="B61" s="1">
        <v>41</v>
      </c>
      <c r="C61" s="67">
        <v>41.4</v>
      </c>
      <c r="D61" s="68">
        <v>40.96</v>
      </c>
      <c r="E61" s="68">
        <v>41.3</v>
      </c>
      <c r="F61" s="68">
        <v>41.13</v>
      </c>
      <c r="G61" s="68">
        <v>41.55</v>
      </c>
      <c r="H61" s="68"/>
      <c r="I61" s="287"/>
      <c r="J61" s="291"/>
      <c r="K61" s="288"/>
      <c r="L61" s="1"/>
    </row>
    <row r="62" spans="2:12">
      <c r="B62" s="1">
        <v>42</v>
      </c>
      <c r="C62" s="67"/>
      <c r="D62" s="68">
        <v>41.2</v>
      </c>
      <c r="E62" s="68">
        <v>41.29</v>
      </c>
      <c r="F62" s="68">
        <v>42.01</v>
      </c>
      <c r="G62" s="68">
        <v>40.6</v>
      </c>
      <c r="H62" s="68"/>
      <c r="I62" s="287"/>
      <c r="J62" s="291"/>
      <c r="K62" s="288"/>
      <c r="L62" s="1"/>
    </row>
    <row r="63" spans="2:12">
      <c r="B63" s="1">
        <v>43</v>
      </c>
      <c r="C63" s="67"/>
      <c r="D63" s="68">
        <v>41.53</v>
      </c>
      <c r="E63" s="68">
        <v>40.99</v>
      </c>
      <c r="F63" s="68">
        <v>42.22</v>
      </c>
      <c r="G63" s="68">
        <v>40.590000000000003</v>
      </c>
      <c r="H63" s="68"/>
      <c r="I63" s="287"/>
      <c r="J63" s="291"/>
      <c r="K63" s="288"/>
      <c r="L63" s="1"/>
    </row>
    <row r="64" spans="2:12">
      <c r="B64" s="1">
        <v>44</v>
      </c>
      <c r="C64" s="67"/>
      <c r="D64" s="68">
        <v>41.2</v>
      </c>
      <c r="E64" s="68">
        <v>41.71</v>
      </c>
      <c r="F64" s="68">
        <v>41.04</v>
      </c>
      <c r="G64" s="68">
        <v>40.31</v>
      </c>
      <c r="H64" s="68"/>
      <c r="I64" s="287"/>
      <c r="J64" s="291"/>
      <c r="K64" s="288"/>
      <c r="L64" s="1"/>
    </row>
    <row r="65" spans="2:12">
      <c r="B65" s="1">
        <v>45</v>
      </c>
      <c r="C65" s="67"/>
      <c r="D65" s="68">
        <v>41.02</v>
      </c>
      <c r="E65" s="68">
        <v>41.51</v>
      </c>
      <c r="F65" s="68">
        <v>41.44</v>
      </c>
      <c r="G65" s="68">
        <v>41.22</v>
      </c>
      <c r="H65" s="68"/>
      <c r="I65" s="287"/>
      <c r="J65" s="291"/>
      <c r="K65" s="288"/>
      <c r="L65" s="1"/>
    </row>
    <row r="66" spans="2:12">
      <c r="B66" s="1">
        <v>46</v>
      </c>
      <c r="C66" s="67"/>
      <c r="D66" s="68">
        <v>40.68</v>
      </c>
      <c r="E66" s="68">
        <v>42.15</v>
      </c>
      <c r="F66" s="68">
        <v>41.79</v>
      </c>
      <c r="G66" s="68">
        <v>40.450000000000003</v>
      </c>
      <c r="H66" s="68"/>
      <c r="I66" s="287"/>
      <c r="J66" s="291"/>
      <c r="K66" s="288"/>
      <c r="L66" s="1"/>
    </row>
    <row r="67" spans="2:12">
      <c r="B67" s="1">
        <v>47</v>
      </c>
      <c r="C67" s="67"/>
      <c r="D67" s="68">
        <v>41.56</v>
      </c>
      <c r="E67" s="68">
        <v>42.49</v>
      </c>
      <c r="F67" s="68">
        <v>41.12</v>
      </c>
      <c r="G67" s="68">
        <v>40.409999999999997</v>
      </c>
      <c r="H67" s="68"/>
      <c r="I67" s="287"/>
      <c r="J67" s="291"/>
      <c r="K67" s="288"/>
      <c r="L67" s="1"/>
    </row>
    <row r="68" spans="2:12">
      <c r="B68" s="1">
        <v>48</v>
      </c>
      <c r="C68" s="67"/>
      <c r="D68" s="68">
        <v>41.76</v>
      </c>
      <c r="E68" s="68">
        <v>41.53</v>
      </c>
      <c r="F68" s="68">
        <v>41.17</v>
      </c>
      <c r="G68" s="68">
        <v>40.81</v>
      </c>
      <c r="H68" s="68"/>
      <c r="I68" s="287"/>
      <c r="J68" s="291"/>
      <c r="K68" s="288"/>
      <c r="L68" s="1"/>
    </row>
    <row r="69" spans="2:12">
      <c r="B69" s="1">
        <v>49</v>
      </c>
      <c r="C69" s="67"/>
      <c r="D69" s="68"/>
      <c r="E69" s="68">
        <v>41.67</v>
      </c>
      <c r="F69" s="68">
        <v>41.68</v>
      </c>
      <c r="G69" s="68">
        <v>40.44</v>
      </c>
      <c r="H69" s="68"/>
      <c r="I69" s="287"/>
      <c r="J69" s="291"/>
      <c r="K69" s="288"/>
      <c r="L69" s="1"/>
    </row>
    <row r="70" spans="2:12">
      <c r="B70" s="1">
        <v>50</v>
      </c>
      <c r="C70" s="67"/>
      <c r="D70" s="68"/>
      <c r="E70" s="68">
        <v>41.66</v>
      </c>
      <c r="F70" s="68">
        <v>41.2</v>
      </c>
      <c r="G70" s="68">
        <v>40.28</v>
      </c>
      <c r="H70" s="68"/>
      <c r="I70" s="287"/>
      <c r="J70" s="291"/>
      <c r="K70" s="288"/>
      <c r="L70" s="1"/>
    </row>
    <row r="71" spans="2:12">
      <c r="B71" s="1">
        <v>51</v>
      </c>
      <c r="C71" s="67"/>
      <c r="D71" s="68"/>
      <c r="E71" s="68">
        <v>41.47</v>
      </c>
      <c r="F71" s="68">
        <v>41.33</v>
      </c>
      <c r="G71" s="68">
        <v>40.43</v>
      </c>
      <c r="H71" s="68"/>
      <c r="I71" s="287"/>
      <c r="J71" s="291"/>
      <c r="K71" s="288"/>
      <c r="L71" s="1"/>
    </row>
    <row r="72" spans="2:12">
      <c r="B72" s="1">
        <v>52</v>
      </c>
      <c r="C72" s="67"/>
      <c r="D72" s="68"/>
      <c r="E72" s="68">
        <v>41.34</v>
      </c>
      <c r="F72" s="68">
        <v>41.31</v>
      </c>
      <c r="G72" s="68">
        <v>40.369999999999997</v>
      </c>
      <c r="H72" s="68"/>
      <c r="I72" s="287"/>
      <c r="J72" s="291"/>
      <c r="K72" s="288"/>
      <c r="L72" s="1"/>
    </row>
    <row r="73" spans="2:12">
      <c r="B73" s="1">
        <v>53</v>
      </c>
      <c r="C73" s="67"/>
      <c r="D73" s="68"/>
      <c r="E73" s="68">
        <v>41.33</v>
      </c>
      <c r="F73" s="68">
        <v>41.47</v>
      </c>
      <c r="G73" s="68">
        <v>40.49</v>
      </c>
      <c r="H73" s="68"/>
      <c r="I73" s="287"/>
      <c r="J73" s="291"/>
      <c r="K73" s="288"/>
      <c r="L73" s="1"/>
    </row>
    <row r="74" spans="2:12">
      <c r="B74" s="1">
        <v>54</v>
      </c>
      <c r="C74" s="67"/>
      <c r="D74" s="68"/>
      <c r="E74" s="68">
        <v>41.39</v>
      </c>
      <c r="F74" s="68">
        <v>41.35</v>
      </c>
      <c r="G74" s="68">
        <v>40.44</v>
      </c>
      <c r="H74" s="68"/>
      <c r="I74" s="287"/>
      <c r="J74" s="291"/>
      <c r="K74" s="288"/>
      <c r="L74" s="1"/>
    </row>
    <row r="75" spans="2:12">
      <c r="B75" s="1">
        <v>55</v>
      </c>
      <c r="C75" s="67"/>
      <c r="D75" s="68"/>
      <c r="E75" s="68">
        <v>41.47</v>
      </c>
      <c r="F75" s="68"/>
      <c r="G75" s="68">
        <v>40.49</v>
      </c>
      <c r="H75" s="68"/>
      <c r="I75" s="287"/>
      <c r="J75" s="291"/>
      <c r="K75" s="288"/>
      <c r="L75" s="1"/>
    </row>
    <row r="76" spans="2:12">
      <c r="B76" s="1">
        <v>56</v>
      </c>
      <c r="C76" s="67"/>
      <c r="D76" s="68"/>
      <c r="E76" s="68">
        <v>41.48</v>
      </c>
      <c r="F76" s="68"/>
      <c r="G76" s="68">
        <v>40.33</v>
      </c>
      <c r="H76" s="68"/>
      <c r="I76" s="287"/>
      <c r="J76" s="291"/>
      <c r="K76" s="288"/>
      <c r="L76" s="1"/>
    </row>
    <row r="77" spans="2:12">
      <c r="B77" s="1">
        <v>57</v>
      </c>
      <c r="C77" s="140"/>
      <c r="D77" s="68"/>
      <c r="E77" s="68"/>
      <c r="F77" s="68"/>
      <c r="G77" s="68">
        <v>40.43</v>
      </c>
      <c r="H77" s="68"/>
      <c r="I77" s="287"/>
      <c r="J77" s="291"/>
      <c r="K77" s="288"/>
      <c r="L77" s="1"/>
    </row>
    <row r="78" spans="2:12">
      <c r="B78" s="1">
        <v>58</v>
      </c>
      <c r="C78" s="293"/>
      <c r="D78" s="287"/>
      <c r="E78" s="287"/>
      <c r="F78" s="287"/>
      <c r="G78" s="287">
        <v>40.520000000000003</v>
      </c>
      <c r="H78" s="287"/>
      <c r="I78" s="287"/>
      <c r="J78" s="291"/>
      <c r="K78" s="288"/>
      <c r="L78" s="1"/>
    </row>
    <row r="79" spans="2:12">
      <c r="B79" s="1">
        <v>59</v>
      </c>
      <c r="C79" s="293"/>
      <c r="D79" s="287"/>
      <c r="E79" s="287"/>
      <c r="F79" s="287"/>
      <c r="G79" s="287">
        <v>40.619999999999997</v>
      </c>
      <c r="H79" s="287"/>
      <c r="I79" s="287"/>
      <c r="J79" s="291"/>
      <c r="K79" s="287"/>
    </row>
    <row r="80" spans="2:12">
      <c r="B80" s="1">
        <v>60</v>
      </c>
      <c r="C80" s="293"/>
      <c r="D80" s="287"/>
      <c r="E80" s="287"/>
      <c r="F80" s="287"/>
      <c r="G80" s="287">
        <v>40.57</v>
      </c>
      <c r="H80" s="287"/>
      <c r="I80" s="287"/>
      <c r="J80" s="291"/>
      <c r="K80" s="287"/>
    </row>
    <row r="81" spans="2:11">
      <c r="B81" s="1">
        <v>61</v>
      </c>
      <c r="C81" s="293"/>
      <c r="D81" s="287"/>
      <c r="E81" s="287"/>
      <c r="F81" s="287"/>
      <c r="G81" s="287">
        <v>40.92</v>
      </c>
      <c r="H81" s="287"/>
      <c r="I81" s="287"/>
      <c r="J81" s="291"/>
      <c r="K81" s="287"/>
    </row>
    <row r="82" spans="2:11">
      <c r="B82" s="1">
        <v>62</v>
      </c>
      <c r="C82" s="293"/>
      <c r="D82" s="287"/>
      <c r="E82" s="287"/>
      <c r="F82" s="287"/>
      <c r="G82" s="287"/>
      <c r="H82" s="287"/>
      <c r="I82" s="287"/>
      <c r="J82" s="291"/>
      <c r="K82" s="287"/>
    </row>
    <row r="83" spans="2:11" ht="15.75" thickBot="1">
      <c r="C83" s="294"/>
      <c r="D83" s="295"/>
      <c r="E83" s="295"/>
      <c r="F83" s="295"/>
      <c r="G83" s="295"/>
      <c r="H83" s="295"/>
      <c r="I83" s="295"/>
      <c r="J83" s="296"/>
      <c r="K83" s="287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K44</vt:lpstr>
      <vt:lpstr>MST</vt:lpstr>
      <vt:lpstr>NSJ</vt:lpstr>
      <vt:lpstr>NFS Kozaks</vt:lpstr>
      <vt:lpstr>Mesnyki</vt:lpstr>
      <vt:lpstr>Ягуар</vt:lpstr>
      <vt:lpstr>Kozak i Razboiniki</vt:lpstr>
      <vt:lpstr>Fossa RT</vt:lpstr>
      <vt:lpstr>SimonF1up</vt:lpstr>
      <vt:lpstr>5GT</vt:lpstr>
      <vt:lpstr>Fortuna Racing Team</vt:lpstr>
      <vt:lpstr>Buro11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2019-04-20T23:27:43Z</dcterms:modified>
</cp:coreProperties>
</file>