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8" activeTab="27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09,10,18" sheetId="37" r:id="rId26"/>
    <sheet name="16.10.18" sheetId="38" r:id="rId27"/>
    <sheet name="23.10" sheetId="39" r:id="rId28"/>
    <sheet name="12121 (24)" sheetId="40" r:id="rId29"/>
    <sheet name="Лист2" sheetId="27" r:id="rId30"/>
    <sheet name="Лист3" sheetId="28" r:id="rId31"/>
  </sheets>
  <calcPr calcId="145621"/>
</workbook>
</file>

<file path=xl/calcChain.xml><?xml version="1.0" encoding="utf-8"?>
<calcChain xmlns="http://schemas.openxmlformats.org/spreadsheetml/2006/main">
  <c r="C43" i="40" l="1"/>
  <c r="P42" i="40"/>
  <c r="O42" i="40"/>
  <c r="L42" i="40"/>
  <c r="K42" i="40"/>
  <c r="S42" i="40" s="1"/>
  <c r="A42" i="40" s="1"/>
  <c r="P41" i="40"/>
  <c r="O41" i="40"/>
  <c r="L41" i="40"/>
  <c r="K41" i="40"/>
  <c r="S41" i="40" s="1"/>
  <c r="A41" i="40" s="1"/>
  <c r="P40" i="40"/>
  <c r="O40" i="40"/>
  <c r="L40" i="40"/>
  <c r="K40" i="40"/>
  <c r="S40" i="40" s="1"/>
  <c r="A40" i="40" s="1"/>
  <c r="P39" i="40"/>
  <c r="O39" i="40"/>
  <c r="L39" i="40"/>
  <c r="K39" i="40"/>
  <c r="S39" i="40" s="1"/>
  <c r="A39" i="40" s="1"/>
  <c r="P38" i="40"/>
  <c r="O38" i="40"/>
  <c r="L38" i="40"/>
  <c r="K38" i="40"/>
  <c r="S38" i="40" s="1"/>
  <c r="A38" i="40" s="1"/>
  <c r="P37" i="40"/>
  <c r="O37" i="40"/>
  <c r="L37" i="40"/>
  <c r="K37" i="40"/>
  <c r="S37" i="40" s="1"/>
  <c r="A37" i="40" s="1"/>
  <c r="P36" i="40"/>
  <c r="O36" i="40"/>
  <c r="L36" i="40"/>
  <c r="K36" i="40"/>
  <c r="S36" i="40" s="1"/>
  <c r="A36" i="40" s="1"/>
  <c r="P35" i="40"/>
  <c r="O35" i="40"/>
  <c r="L35" i="40"/>
  <c r="K35" i="40"/>
  <c r="S35" i="40" s="1"/>
  <c r="A35" i="40" s="1"/>
  <c r="P34" i="40"/>
  <c r="O34" i="40"/>
  <c r="L34" i="40"/>
  <c r="K34" i="40"/>
  <c r="S34" i="40" s="1"/>
  <c r="A34" i="40" s="1"/>
  <c r="P33" i="40"/>
  <c r="O33" i="40"/>
  <c r="L33" i="40"/>
  <c r="K33" i="40"/>
  <c r="S33" i="40" s="1"/>
  <c r="A33" i="40" s="1"/>
  <c r="P32" i="40"/>
  <c r="O32" i="40"/>
  <c r="L32" i="40"/>
  <c r="K32" i="40"/>
  <c r="S32" i="40" s="1"/>
  <c r="A32" i="40" s="1"/>
  <c r="P31" i="40"/>
  <c r="O31" i="40"/>
  <c r="L31" i="40"/>
  <c r="K31" i="40"/>
  <c r="S31" i="40" s="1"/>
  <c r="A31" i="40" s="1"/>
  <c r="P30" i="40"/>
  <c r="O30" i="40"/>
  <c r="L30" i="40"/>
  <c r="K30" i="40"/>
  <c r="S30" i="40" s="1"/>
  <c r="A30" i="40" s="1"/>
  <c r="P29" i="40"/>
  <c r="O29" i="40"/>
  <c r="L29" i="40"/>
  <c r="K29" i="40"/>
  <c r="S29" i="40" s="1"/>
  <c r="A29" i="40" s="1"/>
  <c r="P28" i="40"/>
  <c r="O28" i="40"/>
  <c r="L28" i="40"/>
  <c r="K28" i="40"/>
  <c r="S28" i="40" s="1"/>
  <c r="A28" i="40" s="1"/>
  <c r="P27" i="40"/>
  <c r="O27" i="40"/>
  <c r="L27" i="40"/>
  <c r="K27" i="40"/>
  <c r="S27" i="40" s="1"/>
  <c r="A27" i="40" s="1"/>
  <c r="P26" i="40"/>
  <c r="O26" i="40"/>
  <c r="L26" i="40"/>
  <c r="K26" i="40"/>
  <c r="S26" i="40" s="1"/>
  <c r="A26" i="40" s="1"/>
  <c r="P25" i="40"/>
  <c r="O25" i="40"/>
  <c r="L25" i="40"/>
  <c r="K25" i="40"/>
  <c r="S25" i="40" s="1"/>
  <c r="A25" i="40" s="1"/>
  <c r="P24" i="40"/>
  <c r="O24" i="40"/>
  <c r="L24" i="40"/>
  <c r="K24" i="40"/>
  <c r="S24" i="40" s="1"/>
  <c r="A24" i="40" s="1"/>
  <c r="P23" i="40"/>
  <c r="O23" i="40"/>
  <c r="L23" i="40"/>
  <c r="K23" i="40"/>
  <c r="S23" i="40" s="1"/>
  <c r="A23" i="40" s="1"/>
  <c r="P22" i="40"/>
  <c r="O22" i="40"/>
  <c r="L22" i="40"/>
  <c r="K22" i="40"/>
  <c r="S22" i="40" s="1"/>
  <c r="A22" i="40" s="1"/>
  <c r="P21" i="40"/>
  <c r="O21" i="40"/>
  <c r="L21" i="40"/>
  <c r="K21" i="40"/>
  <c r="S21" i="40" s="1"/>
  <c r="A21" i="40" s="1"/>
  <c r="P20" i="40"/>
  <c r="O20" i="40"/>
  <c r="L20" i="40"/>
  <c r="K20" i="40"/>
  <c r="S20" i="40" s="1"/>
  <c r="A20" i="40" s="1"/>
  <c r="P19" i="40"/>
  <c r="O19" i="40"/>
  <c r="L19" i="40"/>
  <c r="K19" i="40"/>
  <c r="S19" i="40" s="1"/>
  <c r="A19" i="40" s="1"/>
  <c r="P18" i="40"/>
  <c r="O18" i="40"/>
  <c r="L18" i="40"/>
  <c r="K18" i="40"/>
  <c r="S18" i="40" s="1"/>
  <c r="A18" i="40" s="1"/>
  <c r="P17" i="40"/>
  <c r="O17" i="40"/>
  <c r="L17" i="40"/>
  <c r="K17" i="40"/>
  <c r="S17" i="40" s="1"/>
  <c r="A17" i="40" s="1"/>
  <c r="P16" i="40"/>
  <c r="O16" i="40"/>
  <c r="L16" i="40"/>
  <c r="K16" i="40"/>
  <c r="S16" i="40" s="1"/>
  <c r="A16" i="40" s="1"/>
  <c r="P15" i="40"/>
  <c r="O15" i="40"/>
  <c r="L15" i="40"/>
  <c r="K15" i="40"/>
  <c r="S15" i="40" s="1"/>
  <c r="A15" i="40" s="1"/>
  <c r="P14" i="40"/>
  <c r="O14" i="40"/>
  <c r="L14" i="40"/>
  <c r="K14" i="40"/>
  <c r="S14" i="40" s="1"/>
  <c r="A14" i="40" s="1"/>
  <c r="P13" i="40"/>
  <c r="O13" i="40"/>
  <c r="L13" i="40"/>
  <c r="K13" i="40"/>
  <c r="S13" i="40" s="1"/>
  <c r="A13" i="40" s="1"/>
  <c r="P12" i="40"/>
  <c r="O12" i="40"/>
  <c r="L12" i="40"/>
  <c r="K12" i="40"/>
  <c r="S12" i="40" s="1"/>
  <c r="A12" i="40" s="1"/>
  <c r="P11" i="40"/>
  <c r="O11" i="40"/>
  <c r="L11" i="40"/>
  <c r="K11" i="40"/>
  <c r="S11" i="40" s="1"/>
  <c r="A11" i="40" s="1"/>
  <c r="P10" i="40"/>
  <c r="O10" i="40"/>
  <c r="L10" i="40"/>
  <c r="K10" i="40"/>
  <c r="S10" i="40" s="1"/>
  <c r="A10" i="40" s="1"/>
  <c r="P9" i="40"/>
  <c r="O9" i="40"/>
  <c r="L9" i="40"/>
  <c r="K9" i="40"/>
  <c r="S9" i="40" s="1"/>
  <c r="A9" i="40" s="1"/>
  <c r="P8" i="40"/>
  <c r="O8" i="40"/>
  <c r="L8" i="40"/>
  <c r="K8" i="40"/>
  <c r="S8" i="40" s="1"/>
  <c r="A8" i="40" s="1"/>
  <c r="P7" i="40"/>
  <c r="O7" i="40"/>
  <c r="L7" i="40"/>
  <c r="K7" i="40"/>
  <c r="S7" i="40" s="1"/>
  <c r="A7" i="40" s="1"/>
  <c r="P6" i="40"/>
  <c r="O6" i="40"/>
  <c r="L6" i="40"/>
  <c r="K6" i="40"/>
  <c r="S6" i="40" s="1"/>
  <c r="A6" i="40" s="1"/>
  <c r="C43" i="39" l="1"/>
  <c r="O42" i="39" s="1"/>
  <c r="P42" i="39"/>
  <c r="L42" i="39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31" i="39"/>
  <c r="O31" i="39"/>
  <c r="L31" i="39"/>
  <c r="K31" i="39"/>
  <c r="P30" i="39"/>
  <c r="O30" i="39"/>
  <c r="L30" i="39"/>
  <c r="K30" i="39"/>
  <c r="P29" i="39"/>
  <c r="O29" i="39"/>
  <c r="L29" i="39"/>
  <c r="K29" i="39"/>
  <c r="P28" i="39"/>
  <c r="O28" i="39"/>
  <c r="L28" i="39"/>
  <c r="K28" i="39"/>
  <c r="P27" i="39"/>
  <c r="O27" i="39"/>
  <c r="L27" i="39"/>
  <c r="K27" i="39"/>
  <c r="P26" i="39"/>
  <c r="O26" i="39"/>
  <c r="L26" i="39"/>
  <c r="K26" i="39"/>
  <c r="P25" i="39"/>
  <c r="O25" i="39"/>
  <c r="L25" i="39"/>
  <c r="K25" i="39"/>
  <c r="P24" i="39"/>
  <c r="O24" i="39"/>
  <c r="L24" i="39"/>
  <c r="K24" i="39"/>
  <c r="P23" i="39"/>
  <c r="O23" i="39"/>
  <c r="L23" i="39"/>
  <c r="K23" i="39"/>
  <c r="P22" i="39"/>
  <c r="O22" i="39"/>
  <c r="L22" i="39"/>
  <c r="K22" i="39"/>
  <c r="P21" i="39"/>
  <c r="O21" i="39"/>
  <c r="L21" i="39"/>
  <c r="K21" i="39"/>
  <c r="P19" i="39"/>
  <c r="O19" i="39"/>
  <c r="L19" i="39"/>
  <c r="K19" i="39"/>
  <c r="P7" i="39"/>
  <c r="O7" i="39"/>
  <c r="L7" i="39"/>
  <c r="K7" i="39"/>
  <c r="P18" i="39"/>
  <c r="O18" i="39"/>
  <c r="L18" i="39"/>
  <c r="K18" i="39"/>
  <c r="P20" i="39"/>
  <c r="O20" i="39"/>
  <c r="L20" i="39"/>
  <c r="K20" i="39"/>
  <c r="P17" i="39"/>
  <c r="O17" i="39"/>
  <c r="L17" i="39"/>
  <c r="K17" i="39"/>
  <c r="P9" i="39"/>
  <c r="O9" i="39"/>
  <c r="L9" i="39"/>
  <c r="K9" i="39"/>
  <c r="P8" i="39"/>
  <c r="O8" i="39"/>
  <c r="L8" i="39"/>
  <c r="K8" i="39"/>
  <c r="P12" i="39"/>
  <c r="O12" i="39"/>
  <c r="L12" i="39"/>
  <c r="K12" i="39"/>
  <c r="P13" i="39"/>
  <c r="O13" i="39"/>
  <c r="L13" i="39"/>
  <c r="K13" i="39"/>
  <c r="P15" i="39"/>
  <c r="O15" i="39"/>
  <c r="L15" i="39"/>
  <c r="K15" i="39"/>
  <c r="P14" i="39"/>
  <c r="O14" i="39"/>
  <c r="L14" i="39"/>
  <c r="K14" i="39"/>
  <c r="P16" i="39"/>
  <c r="O16" i="39"/>
  <c r="L16" i="39"/>
  <c r="K16" i="39"/>
  <c r="P10" i="39"/>
  <c r="O10" i="39"/>
  <c r="L10" i="39"/>
  <c r="K10" i="39"/>
  <c r="P6" i="39"/>
  <c r="O6" i="39"/>
  <c r="L6" i="39"/>
  <c r="K6" i="39"/>
  <c r="P11" i="39"/>
  <c r="O11" i="39"/>
  <c r="L11" i="39"/>
  <c r="K11" i="39"/>
  <c r="S11" i="39" l="1"/>
  <c r="S6" i="39"/>
  <c r="S10" i="39"/>
  <c r="S14" i="39"/>
  <c r="S15" i="39"/>
  <c r="S16" i="39"/>
  <c r="S13" i="39"/>
  <c r="S12" i="39"/>
  <c r="S8" i="39"/>
  <c r="S9" i="39"/>
  <c r="S17" i="39"/>
  <c r="S20" i="39"/>
  <c r="S18" i="39"/>
  <c r="S7" i="39"/>
  <c r="S19" i="39"/>
  <c r="S21" i="39"/>
  <c r="S22" i="39"/>
  <c r="S23" i="39"/>
  <c r="S24" i="39"/>
  <c r="S25" i="39"/>
  <c r="S26" i="39"/>
  <c r="S27" i="39"/>
  <c r="S28" i="39"/>
  <c r="S29" i="39"/>
  <c r="S30" i="39"/>
  <c r="S31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O41" i="39"/>
  <c r="K42" i="39"/>
  <c r="S42" i="39" s="1"/>
  <c r="N21" i="37"/>
  <c r="C43" i="38"/>
  <c r="O42" i="38" s="1"/>
  <c r="P42" i="38"/>
  <c r="L42" i="38"/>
  <c r="P41" i="38"/>
  <c r="L41" i="38"/>
  <c r="P40" i="38"/>
  <c r="L40" i="38"/>
  <c r="P39" i="38"/>
  <c r="L39" i="38"/>
  <c r="P38" i="38"/>
  <c r="L38" i="38"/>
  <c r="P32" i="38"/>
  <c r="L32" i="38"/>
  <c r="P13" i="38"/>
  <c r="L13" i="38"/>
  <c r="P6" i="38"/>
  <c r="L6" i="38"/>
  <c r="P12" i="38"/>
  <c r="L12" i="38"/>
  <c r="P23" i="38"/>
  <c r="L23" i="38"/>
  <c r="P36" i="38"/>
  <c r="L36" i="38"/>
  <c r="P11" i="38"/>
  <c r="L11" i="38"/>
  <c r="P27" i="38"/>
  <c r="L27" i="38"/>
  <c r="P7" i="38"/>
  <c r="L7" i="38"/>
  <c r="P37" i="38"/>
  <c r="L37" i="38"/>
  <c r="P29" i="38"/>
  <c r="L29" i="38"/>
  <c r="P15" i="38"/>
  <c r="L15" i="38"/>
  <c r="P19" i="38"/>
  <c r="L19" i="38"/>
  <c r="P31" i="38"/>
  <c r="L31" i="38"/>
  <c r="P10" i="38"/>
  <c r="L10" i="38"/>
  <c r="P25" i="38"/>
  <c r="L25" i="38"/>
  <c r="P18" i="38"/>
  <c r="L18" i="38"/>
  <c r="P20" i="38"/>
  <c r="L20" i="38"/>
  <c r="P9" i="38"/>
  <c r="L9" i="38"/>
  <c r="P16" i="38"/>
  <c r="L16" i="38"/>
  <c r="P28" i="38"/>
  <c r="L28" i="38"/>
  <c r="P24" i="38"/>
  <c r="L24" i="38"/>
  <c r="P21" i="38"/>
  <c r="L21" i="38"/>
  <c r="P22" i="38"/>
  <c r="L22" i="38"/>
  <c r="P26" i="38"/>
  <c r="L26" i="38"/>
  <c r="P17" i="38"/>
  <c r="L17" i="38"/>
  <c r="P8" i="38"/>
  <c r="L8" i="38"/>
  <c r="P14" i="38"/>
  <c r="L14" i="38"/>
  <c r="P30" i="38"/>
  <c r="L30" i="38"/>
  <c r="P33" i="38"/>
  <c r="L33" i="38"/>
  <c r="P34" i="38"/>
  <c r="L34" i="38"/>
  <c r="P35" i="38"/>
  <c r="L35" i="38"/>
  <c r="A6" i="39" l="1"/>
  <c r="A30" i="39"/>
  <c r="A28" i="39"/>
  <c r="A26" i="39"/>
  <c r="A24" i="39"/>
  <c r="A22" i="39"/>
  <c r="A10" i="39"/>
  <c r="A42" i="39"/>
  <c r="A31" i="39"/>
  <c r="A29" i="39"/>
  <c r="A27" i="39"/>
  <c r="A25" i="39"/>
  <c r="A23" i="39"/>
  <c r="A21" i="39"/>
  <c r="A7" i="39"/>
  <c r="S41" i="39"/>
  <c r="A41" i="39" s="1"/>
  <c r="S40" i="39"/>
  <c r="A40" i="39" s="1"/>
  <c r="S39" i="39"/>
  <c r="A39" i="39" s="1"/>
  <c r="S38" i="39"/>
  <c r="A38" i="39" s="1"/>
  <c r="S37" i="39"/>
  <c r="A37" i="39" s="1"/>
  <c r="S36" i="39"/>
  <c r="A36" i="39" s="1"/>
  <c r="S35" i="39"/>
  <c r="A35" i="39" s="1"/>
  <c r="S34" i="39"/>
  <c r="A34" i="39" s="1"/>
  <c r="S33" i="39"/>
  <c r="A33" i="39" s="1"/>
  <c r="S32" i="39"/>
  <c r="A32" i="39" s="1"/>
  <c r="K35" i="38"/>
  <c r="O35" i="38"/>
  <c r="K34" i="38"/>
  <c r="O34" i="38"/>
  <c r="K33" i="38"/>
  <c r="O33" i="38"/>
  <c r="K30" i="38"/>
  <c r="O30" i="38"/>
  <c r="K14" i="38"/>
  <c r="O14" i="38"/>
  <c r="K8" i="38"/>
  <c r="O8" i="38"/>
  <c r="K17" i="38"/>
  <c r="O17" i="38"/>
  <c r="K26" i="38"/>
  <c r="O26" i="38"/>
  <c r="K22" i="38"/>
  <c r="O22" i="38"/>
  <c r="K21" i="38"/>
  <c r="O21" i="38"/>
  <c r="K24" i="38"/>
  <c r="O24" i="38"/>
  <c r="K28" i="38"/>
  <c r="O28" i="38"/>
  <c r="K16" i="38"/>
  <c r="O16" i="38"/>
  <c r="K9" i="38"/>
  <c r="O9" i="38"/>
  <c r="K20" i="38"/>
  <c r="O20" i="38"/>
  <c r="K18" i="38"/>
  <c r="O18" i="38"/>
  <c r="K25" i="38"/>
  <c r="O25" i="38"/>
  <c r="K10" i="38"/>
  <c r="O10" i="38"/>
  <c r="K31" i="38"/>
  <c r="O31" i="38"/>
  <c r="K19" i="38"/>
  <c r="O19" i="38"/>
  <c r="K15" i="38"/>
  <c r="O15" i="38"/>
  <c r="K29" i="38"/>
  <c r="O29" i="38"/>
  <c r="K37" i="38"/>
  <c r="O37" i="38"/>
  <c r="K7" i="38"/>
  <c r="O7" i="38"/>
  <c r="K27" i="38"/>
  <c r="O27" i="38"/>
  <c r="K11" i="38"/>
  <c r="O11" i="38"/>
  <c r="K36" i="38"/>
  <c r="O36" i="38"/>
  <c r="K23" i="38"/>
  <c r="O23" i="38"/>
  <c r="K12" i="38"/>
  <c r="O12" i="38"/>
  <c r="K6" i="38"/>
  <c r="O6" i="38"/>
  <c r="K13" i="38"/>
  <c r="O13" i="38"/>
  <c r="K32" i="38"/>
  <c r="O32" i="38"/>
  <c r="K38" i="38"/>
  <c r="O38" i="38"/>
  <c r="K39" i="38"/>
  <c r="O39" i="38"/>
  <c r="K40" i="38"/>
  <c r="O40" i="38"/>
  <c r="K41" i="38"/>
  <c r="O41" i="38"/>
  <c r="K42" i="38"/>
  <c r="S42" i="38" s="1"/>
  <c r="R33" i="36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P29" i="37"/>
  <c r="O29" i="37"/>
  <c r="L29" i="37"/>
  <c r="K29" i="37"/>
  <c r="P28" i="37"/>
  <c r="O28" i="37"/>
  <c r="L28" i="37"/>
  <c r="K28" i="37"/>
  <c r="P27" i="37"/>
  <c r="O27" i="37"/>
  <c r="L27" i="37"/>
  <c r="K27" i="37"/>
  <c r="P26" i="37"/>
  <c r="O26" i="37"/>
  <c r="L26" i="37"/>
  <c r="K26" i="37"/>
  <c r="P14" i="37"/>
  <c r="O14" i="37"/>
  <c r="L14" i="37"/>
  <c r="K14" i="37"/>
  <c r="P8" i="37"/>
  <c r="O8" i="37"/>
  <c r="L8" i="37"/>
  <c r="K8" i="37"/>
  <c r="P22" i="37"/>
  <c r="O22" i="37"/>
  <c r="L22" i="37"/>
  <c r="K22" i="37"/>
  <c r="P24" i="37"/>
  <c r="O24" i="37"/>
  <c r="L24" i="37"/>
  <c r="K24" i="37"/>
  <c r="P21" i="37"/>
  <c r="O21" i="37"/>
  <c r="L21" i="37"/>
  <c r="K21" i="37"/>
  <c r="P13" i="37"/>
  <c r="O13" i="37"/>
  <c r="L13" i="37"/>
  <c r="K13" i="37"/>
  <c r="P9" i="37"/>
  <c r="O9" i="37"/>
  <c r="L9" i="37"/>
  <c r="K9" i="37"/>
  <c r="P18" i="37"/>
  <c r="O18" i="37"/>
  <c r="L18" i="37"/>
  <c r="K18" i="37"/>
  <c r="P11" i="37"/>
  <c r="O11" i="37"/>
  <c r="L11" i="37"/>
  <c r="K11" i="37"/>
  <c r="P19" i="37"/>
  <c r="O19" i="37"/>
  <c r="L19" i="37"/>
  <c r="K19" i="37"/>
  <c r="P10" i="37"/>
  <c r="O10" i="37"/>
  <c r="L10" i="37"/>
  <c r="K10" i="37"/>
  <c r="P16" i="37"/>
  <c r="O16" i="37"/>
  <c r="L16" i="37"/>
  <c r="K16" i="37"/>
  <c r="P17" i="37"/>
  <c r="O17" i="37"/>
  <c r="L17" i="37"/>
  <c r="K17" i="37"/>
  <c r="P6" i="37"/>
  <c r="O6" i="37"/>
  <c r="L6" i="37"/>
  <c r="K6" i="37"/>
  <c r="P15" i="37"/>
  <c r="O15" i="37"/>
  <c r="L15" i="37"/>
  <c r="K15" i="37"/>
  <c r="P7" i="37"/>
  <c r="O7" i="37"/>
  <c r="L7" i="37"/>
  <c r="K7" i="37"/>
  <c r="P20" i="37"/>
  <c r="O20" i="37"/>
  <c r="L20" i="37"/>
  <c r="K20" i="37"/>
  <c r="P25" i="37"/>
  <c r="O25" i="37"/>
  <c r="L25" i="37"/>
  <c r="K25" i="37"/>
  <c r="P12" i="37"/>
  <c r="O12" i="37"/>
  <c r="L12" i="37"/>
  <c r="K12" i="37"/>
  <c r="P23" i="37"/>
  <c r="O23" i="37"/>
  <c r="L23" i="37"/>
  <c r="K23" i="37"/>
  <c r="S41" i="38" l="1"/>
  <c r="S40" i="38"/>
  <c r="S39" i="38"/>
  <c r="S38" i="38"/>
  <c r="S32" i="38"/>
  <c r="S13" i="38"/>
  <c r="S6" i="38"/>
  <c r="S12" i="38"/>
  <c r="S23" i="38"/>
  <c r="S36" i="38"/>
  <c r="S11" i="38"/>
  <c r="S27" i="38"/>
  <c r="S7" i="38"/>
  <c r="S37" i="38"/>
  <c r="S29" i="38"/>
  <c r="S15" i="38"/>
  <c r="S19" i="38"/>
  <c r="S31" i="38"/>
  <c r="S10" i="38"/>
  <c r="S25" i="38"/>
  <c r="S18" i="38"/>
  <c r="S20" i="38"/>
  <c r="S9" i="38"/>
  <c r="S16" i="38"/>
  <c r="S28" i="38"/>
  <c r="S24" i="38"/>
  <c r="S21" i="38"/>
  <c r="S22" i="38"/>
  <c r="S26" i="38"/>
  <c r="S17" i="38"/>
  <c r="S8" i="38"/>
  <c r="S14" i="38"/>
  <c r="S30" i="38"/>
  <c r="S33" i="38"/>
  <c r="S34" i="38"/>
  <c r="S35" i="38"/>
  <c r="S23" i="37"/>
  <c r="S12" i="37"/>
  <c r="S25" i="37"/>
  <c r="S20" i="37"/>
  <c r="S7" i="37"/>
  <c r="S15" i="37"/>
  <c r="S6" i="37"/>
  <c r="S17" i="37"/>
  <c r="S16" i="37"/>
  <c r="S10" i="37"/>
  <c r="S19" i="37"/>
  <c r="S11" i="37"/>
  <c r="S18" i="37"/>
  <c r="S9" i="37"/>
  <c r="S13" i="37"/>
  <c r="S21" i="37"/>
  <c r="S24" i="37"/>
  <c r="S22" i="37"/>
  <c r="S8" i="37"/>
  <c r="S14" i="37"/>
  <c r="S27" i="37"/>
  <c r="S26" i="37"/>
  <c r="S30" i="37"/>
  <c r="S28" i="37"/>
  <c r="S29" i="37"/>
  <c r="K31" i="37"/>
  <c r="O31" i="37"/>
  <c r="K32" i="37"/>
  <c r="O32" i="37"/>
  <c r="K33" i="37"/>
  <c r="O33" i="37"/>
  <c r="K34" i="37"/>
  <c r="O34" i="37"/>
  <c r="K35" i="37"/>
  <c r="O35" i="37"/>
  <c r="K36" i="37"/>
  <c r="O36" i="37"/>
  <c r="K37" i="37"/>
  <c r="O37" i="37"/>
  <c r="K38" i="37"/>
  <c r="O38" i="37"/>
  <c r="K39" i="37"/>
  <c r="O39" i="37"/>
  <c r="K40" i="37"/>
  <c r="O40" i="37"/>
  <c r="K41" i="37"/>
  <c r="O41" i="37"/>
  <c r="K42" i="37"/>
  <c r="S42" i="37" s="1"/>
  <c r="A42" i="38" l="1"/>
  <c r="A14" i="38"/>
  <c r="A7" i="38"/>
  <c r="A11" i="38"/>
  <c r="A6" i="38"/>
  <c r="A39" i="38"/>
  <c r="A41" i="38"/>
  <c r="A38" i="38"/>
  <c r="A40" i="38"/>
  <c r="A30" i="37"/>
  <c r="A27" i="37"/>
  <c r="A6" i="37"/>
  <c r="A28" i="37"/>
  <c r="A42" i="37"/>
  <c r="A26" i="37"/>
  <c r="A29" i="37"/>
  <c r="S41" i="37"/>
  <c r="A41" i="37" s="1"/>
  <c r="S40" i="37"/>
  <c r="A40" i="37" s="1"/>
  <c r="S39" i="37"/>
  <c r="A39" i="37" s="1"/>
  <c r="S38" i="37"/>
  <c r="A38" i="37" s="1"/>
  <c r="S37" i="37"/>
  <c r="A37" i="37" s="1"/>
  <c r="S36" i="37"/>
  <c r="A36" i="37" s="1"/>
  <c r="S35" i="37"/>
  <c r="A35" i="37" s="1"/>
  <c r="S34" i="37"/>
  <c r="A34" i="37" s="1"/>
  <c r="S33" i="37"/>
  <c r="A33" i="37" s="1"/>
  <c r="S32" i="37"/>
  <c r="A32" i="37" s="1"/>
  <c r="S31" i="37"/>
  <c r="A31" i="37" s="1"/>
  <c r="C43" i="36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0" i="20" l="1"/>
  <c r="S33" i="20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<sst xmlns="http://schemas.openxmlformats.org/spreadsheetml/2006/main" count="1899" uniqueCount="350">
  <si>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</si>
  <si>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</si>
  <si>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</si>
  <si>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</si>
  <si>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</si>
  <si>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</si>
  <si>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</si>
  <si>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</si>
  <si>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</si>
  <si>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</si>
  <si>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</si>
  <si>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</si>
  <si>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</si>
  <si>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</si>
  <si>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</si>
  <si>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</si>
  <si>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</si>
  <si>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</si>
  <si>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</si>
  <si>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</si>
  <si>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</si>
  <si>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</si>
  <si>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</si>
  <si>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</si>
  <si>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</si>
  <si>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</si>
  <si>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</si>
  <si>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</si>
  <si>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</si>
  <si>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</si>
  <si>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</si>
  <si>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</si>
  <si>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</si>
  <si>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</si>
  <si>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</si>
  <si>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</si>
  <si>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</si>
  <si>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</si>
  <si>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</si>
  <si>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</si>
  <si>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</si>
  <si>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</si>
  <si>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</si>
  <si>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</si>
  <si>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</si>
  <si>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</si>
  <si>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</si>
  <si>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</si>
  <si>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</si>
  <si>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</si>
  <si>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</si>
  <si>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</si>
  <si>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</si>
  <si>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</si>
  <si>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</si>
  <si>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</si>
  <si>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</si>
  <si>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</si>
  <si>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</si>
  <si>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</si>
  <si>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</si>
  <si>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</si>
  <si>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</si>
  <si>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</si>
  <si>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</si>
  <si>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</si>
  <si>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</si>
  <si>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</si>
  <si>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</si>
  <si>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</si>
  <si>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</si>
  <si>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</si>
  <si>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</si>
  <si>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</si>
  <si>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</si>
  <si>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</si>
  <si>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</si>
  <si>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</si>
  <si>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</si>
  <si>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</si>
  <si>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</si>
  <si>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</si>
  <si>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</si>
  <si>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</si>
  <si>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</si>
  <si>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</si>
  <si>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</si>
  <si>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</si>
  <si>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</si>
  <si>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</si>
  <si>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</si>
  <si>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</si>
  <si>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</si>
  <si>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</si>
  <si>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</si>
  <si>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</si>
  <si>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</si>
  <si>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</si>
  <si>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</si>
  <si>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</si>
  <si>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</si>
  <si>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</si>
  <si>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</si>
  <si>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</si>
  <si>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</si>
  <si>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</si>
  <si>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</si>
  <si>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</si>
  <si>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</si>
  <si>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</si>
  <si>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</si>
  <si>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</si>
  <si>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</si>
  <si>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</si>
  <si>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</si>
  <si>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</si>
  <si>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</si>
  <si>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</si>
  <si>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</si>
  <si>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</si>
  <si>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</si>
  <si>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</si>
  <si>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</si>
  <si>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</si>
  <si>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</si>
  <si>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</si>
  <si>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</si>
  <si>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</si>
  <si>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</si>
  <si>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</si>
  <si>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</si>
  <si>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</si>
  <si>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</si>
  <si>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</si>
  <si>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</si>
  <si>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</si>
  <si>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</si>
  <si>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</si>
  <si>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</si>
  <si>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</si>
  <si>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</si>
  <si>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</si>
  <si>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</si>
  <si>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</si>
  <si>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</si>
  <si>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</si>
  <si>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</si>
  <si>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</si>
  <si>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</si>
  <si>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</si>
  <si>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</si>
  <si>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</si>
  <si>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</si>
  <si>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</si>
  <si>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</si>
  <si>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</si>
  <si>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</si>
  <si>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</si>
  <si>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</si>
  <si>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</si>
  <si>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</si>
  <si>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</si>
  <si>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</si>
  <si>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</si>
  <si>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</si>
  <si>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</si>
  <si>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</si>
  <si>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</si>
  <si>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</si>
  <si>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</si>
  <si>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</si>
  <si>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</si>
  <si>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</si>
  <si>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</si>
  <si>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</si>
  <si>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</si>
  <si>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</si>
  <si>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</si>
  <si>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</si>
  <si>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</si>
  <si>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</si>
  <si>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</si>
  <si>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</si>
  <si>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</si>
  <si>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</si>
  <si>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</si>
  <si>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</si>
  <si>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</si>
  <si>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</si>
  <si>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</si>
  <si>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</si>
  <si>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</si>
  <si>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</si>
  <si>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</si>
  <si>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</si>
  <si>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</si>
  <si>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</si>
  <si>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</si>
  <si>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</si>
  <si>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</si>
  <si>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</si>
  <si>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</si>
  <si>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</si>
  <si>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</si>
  <si>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</si>
  <si>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</si>
  <si>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</si>
  <si>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</si>
  <si>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</si>
  <si>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</si>
  <si>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</si>
  <si>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</si>
  <si>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</si>
  <si>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</si>
  <si>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</si>
  <si>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</si>
  <si>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</si>
  <si>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</si>
  <si>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</si>
  <si>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</si>
  <si>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</si>
  <si>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</si>
  <si>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</si>
  <si>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</si>
  <si>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</si>
  <si>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</si>
  <si>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</si>
  <si>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</si>
  <si>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</si>
  <si>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</si>
  <si>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</si>
  <si>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</si>
  <si>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</si>
  <si>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</si>
  <si>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</si>
  <si>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</si>
  <si>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</si>
  <si>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</si>
  <si>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</si>
  <si>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</si>
  <si>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</si>
  <si>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</si>
  <si>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</si>
  <si>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</si>
  <si>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</si>
  <si>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</si>
  <si>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</si>
  <si>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</si>
  <si>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</si>
  <si>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</si>
  <si>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</si>
  <si>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</si>
  <si>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</si>
  <si>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</si>
  <si>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</si>
  <si>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</si>
  <si>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</si>
  <si>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</si>
  <si>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</si>
  <si>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</si>
  <si>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</si>
  <si>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</si>
  <si>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</si>
  <si>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</si>
  <si>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</si>
  <si>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</si>
  <si>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</si>
  <si>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</si>
  <si>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</si>
  <si>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</si>
  <si>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</si>
  <si>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</si>
  <si>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</si>
  <si>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</si>
  <si>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</si>
  <si>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</si>
  <si>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</si>
  <si>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</si>
  <si>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</si>
  <si>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</si>
  <si>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</si>
  <si>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</si>
  <si>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</si>
  <si>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</si>
  <si>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</si>
  <si>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</si>
  <si>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</si>
  <si>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</si>
  <si>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</si>
  <si>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</si>
  <si>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</si>
  <si>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</si>
  <si>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</si>
  <si>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</si>
  <si>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</si>
  <si>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</si>
  <si>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</si>
  <si>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</si>
  <si>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</si>
  <si>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</si>
  <si>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</si>
  <si>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</si>
  <si>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</si>
  <si>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</si>
  <si>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</si>
  <si>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</si>
  <si>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</si>
  <si>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</si>
  <si>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</si>
  <si>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</si>
  <si>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</si>
  <si>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</si>
  <si>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</si>
  <si>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</si>
  <si>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</si>
  <si>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</si>
  <si>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</si>
  <si>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</si>
  <si>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</si>
  <si>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</si>
  <si>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</si>
  <si>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</si>
  <si>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</si>
  <si>
    <t xml:space="preserve">Лайт Лига 09.10.2018 (конфигурация 5R) </t>
  </si>
  <si>
    <t>Оленченко Василий/Olenchenko Vasiliy</t>
  </si>
  <si>
    <t>Колбасюк Алексей/Kolbasiyk Alexey</t>
  </si>
  <si>
    <t>Комлев Никита/Komlev Nikita</t>
  </si>
  <si>
    <t>Лантушенко Игорь/Lantushenko Igor</t>
  </si>
  <si>
    <t>Резников Иван/Reznikov Ivan</t>
  </si>
  <si>
    <t>Слабинская Елизавета/Slabinskaya Lisa</t>
  </si>
  <si>
    <t>Гоголь Коля/Gogol Kolyasik</t>
  </si>
  <si>
    <t>Стеценко Иван/Stetsenko Ivan</t>
  </si>
  <si>
    <t xml:space="preserve">Лайт Лига 16.10.2018 (конфигурация 7) </t>
  </si>
  <si>
    <t>Харьковский Денис/Harkovskiy Denis</t>
  </si>
  <si>
    <t>Соловьева Наталья</t>
  </si>
  <si>
    <t>Левчук Олесь/Levchuk Oles</t>
  </si>
  <si>
    <t>Лесников Алесандр/Lesnikov Aleksandr</t>
  </si>
  <si>
    <t>Сухоставский Влад/Sykhostavskiy Vlad</t>
  </si>
  <si>
    <t>Маринин Дмитрий/Marynin Dmitriy</t>
  </si>
  <si>
    <t>Булка Максим/Bulka Maksim</t>
  </si>
  <si>
    <t>Жеребчиков Егор/Zherebchikov Egor</t>
  </si>
  <si>
    <t>Нимилович Тарас/Nimylovich Taras</t>
  </si>
  <si>
    <t>Синани Влад/Sinani Vlad</t>
  </si>
  <si>
    <t>Беляев Сергей/Belyaev Sergey</t>
  </si>
  <si>
    <t xml:space="preserve">Лайт Лига 23.10.2018 (конфигурация 6R) </t>
  </si>
  <si>
    <t>Кочмарев Юра/Kocharev Uriy</t>
  </si>
  <si>
    <t>Смерчинский Саша/Smerchinskiy Aleksandr</t>
  </si>
  <si>
    <t>Соловьева Наталья/Solovieva Natalia</t>
  </si>
  <si>
    <t>Фурсов Никита/Forsov Nikita</t>
  </si>
  <si>
    <t>Шевцов Александр/Shetsov Aleksandr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</si>
</sst>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2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7" fillId="6" borderId="43" xfId="0" applyFont="1" applyFill="1" applyBorder="1" applyAlignment="1"/>
  </cellXfs>
  <cellStyles count="2">
    <cellStyle name="Обычный" xfId="0" builtinId="0"/>
    <cellStyle name="Пояснение" xfId="1" builtinId="53" customBuiltin="1"/>
  </cellStyles>
  <dxfs count="2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D18" sqref="D1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0" t="s">
        <v>51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2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80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26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25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2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145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156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9">
    <cfRule type="expression" dxfId="18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198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17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16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5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218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13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239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9">
    <cfRule type="expression" dxfId="12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1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270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1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9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43" sqref="B4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310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33" ca="1" si="0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t="shared" ca="1" si="0"/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t="shared" ca="1" si="0"/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t="shared" ca="1" si="0"/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t="shared" ca="1" si="0"/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t="shared" ca="1" si="0"/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t="shared" ca="1" si="0"/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2" ca="1" si="1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323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85" t="s">
        <v>327</v>
      </c>
      <c r="C6" s="100" t="s">
        <v>43</v>
      </c>
      <c r="D6" s="34">
        <v>1</v>
      </c>
      <c r="E6" s="35">
        <v>10</v>
      </c>
      <c r="F6" s="36">
        <v>9</v>
      </c>
      <c r="G6" s="37">
        <v>1</v>
      </c>
      <c r="H6" s="38">
        <v>10</v>
      </c>
      <c r="I6" s="35">
        <v>1</v>
      </c>
      <c r="J6" s="94">
        <v>2.5</v>
      </c>
      <c r="K6" s="86">
        <f ca="1">OFFSET(Очки!$A$2,F6,D6+OFFSET(Очки!$A$18,0,$C$43-1)-1)</f>
        <v>9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5" ca="1" si="0">SUM(J6:R6)</f>
        <v>41.5</v>
      </c>
    </row>
    <row r="7" spans="1:19" ht="15.75">
      <c r="A7" s="40">
        <v>1</v>
      </c>
      <c r="B7" s="32" t="s">
        <v>274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>
        <v>2</v>
      </c>
      <c r="N7" s="92"/>
      <c r="O7" s="89">
        <f ca="1">OFFSET(Очки!$A$2,I7,G7+OFFSET(Очки!$A$18,0,$C$43-1)-1)</f>
        <v>11</v>
      </c>
      <c r="P7" s="39">
        <f ca="1">IF(I7&lt;H7,OFFSET(Очки!$A$20,2+H7-I7,IF(G7=1,13-H7,10+G7)),0)</f>
        <v>4.5</v>
      </c>
      <c r="Q7" s="39">
        <v>1.5</v>
      </c>
      <c r="R7" s="90"/>
      <c r="S7" s="102">
        <f t="shared" ca="1" si="0"/>
        <v>36.200000000000003</v>
      </c>
    </row>
    <row r="8" spans="1:19" ht="15.75">
      <c r="A8" s="40">
        <v>2</v>
      </c>
      <c r="B8" s="47" t="s">
        <v>278</v>
      </c>
      <c r="C8" s="33" t="s">
        <v>43</v>
      </c>
      <c r="D8" s="42">
        <v>1</v>
      </c>
      <c r="E8" s="43">
        <v>7</v>
      </c>
      <c r="F8" s="44">
        <v>3</v>
      </c>
      <c r="G8" s="45">
        <v>1</v>
      </c>
      <c r="H8" s="46">
        <v>5</v>
      </c>
      <c r="I8" s="43">
        <v>4</v>
      </c>
      <c r="J8" s="95">
        <v>1</v>
      </c>
      <c r="K8" s="89">
        <f ca="1">OFFSET(Очки!$A$2,F8,D8+OFFSET(Очки!$A$18,0,$C$43-1)-1)</f>
        <v>13</v>
      </c>
      <c r="L8" s="39">
        <f ca="1">IF(F8&lt;E8,OFFSET(Очки!$A$20,2+E8-F8,IF(D8=1,13-E8,10+D8)),0)</f>
        <v>3.8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30.7</v>
      </c>
    </row>
    <row r="9" spans="1:19" ht="15.75">
      <c r="A9" s="40">
        <v>3</v>
      </c>
      <c r="B9" s="32" t="s">
        <v>241</v>
      </c>
      <c r="C9" s="33">
        <v>2.5</v>
      </c>
      <c r="D9" s="42">
        <v>1</v>
      </c>
      <c r="E9" s="43">
        <v>9</v>
      </c>
      <c r="F9" s="44">
        <v>7</v>
      </c>
      <c r="G9" s="45">
        <v>1</v>
      </c>
      <c r="H9" s="46">
        <v>8</v>
      </c>
      <c r="I9" s="43">
        <v>7</v>
      </c>
      <c r="J9" s="95">
        <v>2</v>
      </c>
      <c r="K9" s="89">
        <f ca="1">OFFSET(Очки!$A$2,F9,D9+OFFSET(Очки!$A$18,0,$C$43-1)-1)</f>
        <v>10</v>
      </c>
      <c r="L9" s="39">
        <f ca="1">IF(F9&lt;E9,OFFSET(Очки!$A$20,2+E9-F9,IF(D9=1,13-E9,10+D9)),0)</f>
        <v>2.4</v>
      </c>
      <c r="M9" s="39">
        <v>1.5</v>
      </c>
      <c r="N9" s="92"/>
      <c r="O9" s="89">
        <f ca="1">OFFSET(Очки!$A$2,I9,G9+OFFSET(Очки!$A$18,0,$C$43-1)-1)</f>
        <v>10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29.099999999999998</v>
      </c>
    </row>
    <row r="10" spans="1:19" ht="15.75">
      <c r="A10" s="40">
        <v>4</v>
      </c>
      <c r="B10" s="32" t="s">
        <v>100</v>
      </c>
      <c r="C10" s="33">
        <v>15</v>
      </c>
      <c r="D10" s="42">
        <v>1</v>
      </c>
      <c r="E10" s="43">
        <v>3</v>
      </c>
      <c r="F10" s="44">
        <v>2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324</v>
      </c>
      <c r="C11" s="33">
        <v>17.5</v>
      </c>
      <c r="D11" s="42">
        <v>1</v>
      </c>
      <c r="E11" s="43">
        <v>1</v>
      </c>
      <c r="F11" s="44">
        <v>4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OFFSET(Очки!$A$2,F11,D11+OFFSET(Очки!$A$18,0,$C$43-1)-1)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v>6</v>
      </c>
      <c r="B12" s="41" t="s">
        <v>325</v>
      </c>
      <c r="C12" s="33">
        <v>20</v>
      </c>
      <c r="D12" s="42">
        <v>2</v>
      </c>
      <c r="E12" s="43">
        <v>6</v>
      </c>
      <c r="F12" s="44">
        <v>2</v>
      </c>
      <c r="G12" s="45">
        <v>2</v>
      </c>
      <c r="H12" s="46">
        <v>8</v>
      </c>
      <c r="I12" s="43">
        <v>1</v>
      </c>
      <c r="J12" s="95"/>
      <c r="K12" s="89">
        <f ca="1">OFFSET(Очки!$A$2,F12,D12+OFFSET(Очки!$A$18,0,$C$43-1)-1)</f>
        <v>8.5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4.9000000000000004</v>
      </c>
      <c r="Q12" s="39"/>
      <c r="R12" s="90"/>
      <c r="S12" s="102">
        <f t="shared" ca="1" si="0"/>
        <v>25.700000000000003</v>
      </c>
    </row>
    <row r="13" spans="1:19" ht="15.75">
      <c r="A13" s="40">
        <v>7</v>
      </c>
      <c r="B13" s="48" t="s">
        <v>328</v>
      </c>
      <c r="C13" s="33" t="s">
        <v>43</v>
      </c>
      <c r="D13" s="42">
        <v>1</v>
      </c>
      <c r="E13" s="43">
        <v>6</v>
      </c>
      <c r="F13" s="44">
        <v>5</v>
      </c>
      <c r="G13" s="45">
        <v>1</v>
      </c>
      <c r="H13" s="46">
        <v>7</v>
      </c>
      <c r="I13" s="43">
        <v>9</v>
      </c>
      <c r="J13" s="95">
        <v>0.5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1</v>
      </c>
      <c r="M13" s="39">
        <v>1</v>
      </c>
      <c r="N13" s="92"/>
      <c r="O13" s="89">
        <f ca="1">OFFSET(Очки!$A$2,I13,G13+OFFSET(Очки!$A$18,0,$C$43-1)-1)</f>
        <v>9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23.5</v>
      </c>
    </row>
    <row r="14" spans="1:19" ht="15.75">
      <c r="A14" s="40">
        <v>8</v>
      </c>
      <c r="B14" s="32" t="s">
        <v>330</v>
      </c>
      <c r="C14" s="33">
        <v>17.5</v>
      </c>
      <c r="D14" s="42">
        <v>2</v>
      </c>
      <c r="E14" s="43">
        <v>5</v>
      </c>
      <c r="F14" s="44">
        <v>1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OFFSET(Очки!$A$2,I14,G14+OFFSET(Очки!$A$18,0,$C$43-1)-1)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>
      <c r="A15" s="40">
        <v>9</v>
      </c>
      <c r="B15" s="48" t="s">
        <v>271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6</v>
      </c>
      <c r="I15" s="43">
        <v>8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2.2999999999999998</v>
      </c>
      <c r="M15" s="39">
        <v>0.5</v>
      </c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20.3</v>
      </c>
    </row>
    <row r="16" spans="1:19" ht="15.75">
      <c r="A16" s="40">
        <v>10</v>
      </c>
      <c r="B16" s="32" t="s">
        <v>311</v>
      </c>
      <c r="C16" s="33"/>
      <c r="D16" s="42">
        <v>1</v>
      </c>
      <c r="E16" s="43">
        <v>2</v>
      </c>
      <c r="F16" s="44">
        <v>9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OFFSET(Очки!$A$2,F16,D16+OFFSET(Очки!$A$18,0,$C$43-1)-1)</f>
        <v>9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18.600000000000001</v>
      </c>
    </row>
    <row r="17" spans="1:19" ht="15.75">
      <c r="A17" s="40">
        <v>11</v>
      </c>
      <c r="B17" s="32" t="s">
        <v>292</v>
      </c>
      <c r="C17" s="33">
        <v>7.5</v>
      </c>
      <c r="D17" s="42">
        <v>2</v>
      </c>
      <c r="E17" s="43">
        <v>8</v>
      </c>
      <c r="F17" s="44">
        <v>5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OFFSET(Очки!$A$2,F17,D17+OFFSET(Очки!$A$18,0,$C$43-1)-1)</f>
        <v>5.5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16.8</v>
      </c>
    </row>
    <row r="18" spans="1:19" ht="15.75">
      <c r="A18" s="40">
        <v>12</v>
      </c>
      <c r="B18" s="47" t="s">
        <v>260</v>
      </c>
      <c r="C18" s="33" t="s">
        <v>43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2.1</v>
      </c>
      <c r="Q18" s="39"/>
      <c r="R18" s="90">
        <v>-5</v>
      </c>
      <c r="S18" s="102">
        <f t="shared" ca="1" si="0"/>
        <v>13.900000000000002</v>
      </c>
    </row>
    <row r="19" spans="1:19" ht="15.75">
      <c r="A19" s="40">
        <v>13</v>
      </c>
      <c r="B19" s="32" t="s">
        <v>296</v>
      </c>
      <c r="C19" s="33">
        <v>15</v>
      </c>
      <c r="D19" s="42">
        <v>2</v>
      </c>
      <c r="E19" s="43">
        <v>4</v>
      </c>
      <c r="F19" s="44">
        <v>4</v>
      </c>
      <c r="G19" s="45">
        <v>2</v>
      </c>
      <c r="H19" s="46">
        <v>5</v>
      </c>
      <c r="I19" s="43">
        <v>6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11.5</v>
      </c>
    </row>
    <row r="20" spans="1:19" ht="15.75">
      <c r="A20" s="40">
        <v>14</v>
      </c>
      <c r="B20" s="32" t="s">
        <v>317</v>
      </c>
      <c r="C20" s="33"/>
      <c r="D20" s="42">
        <v>2</v>
      </c>
      <c r="E20" s="43">
        <v>2</v>
      </c>
      <c r="F20" s="44">
        <v>7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OFFSET(Очки!$A$2,F20,D20+OFFSET(Очки!$A$18,0,$C$43-1)-1)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6.5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15</v>
      </c>
      <c r="B21" s="32" t="s">
        <v>203</v>
      </c>
      <c r="C21" s="33"/>
      <c r="D21" s="42">
        <v>1</v>
      </c>
      <c r="E21" s="43">
        <v>5</v>
      </c>
      <c r="F21" s="44">
        <v>7</v>
      </c>
      <c r="G21" s="45">
        <v>1</v>
      </c>
      <c r="H21" s="46">
        <v>4</v>
      </c>
      <c r="I21" s="43">
        <v>6</v>
      </c>
      <c r="J21" s="95"/>
      <c r="K21" s="89">
        <f ca="1">OFFSET(Очки!$A$2,F21,D21+OFFSET(Очки!$A$18,0,$C$43-1)-1)</f>
        <v>10</v>
      </c>
      <c r="L21" s="39">
        <f ca="1">IF(F21&lt;E21,OFFSET(Очки!$A$20,2+E21-F21,IF(D21=1,13-E21,10+D21)),0)</f>
        <v>0</v>
      </c>
      <c r="M21" s="39"/>
      <c r="N21" s="92">
        <f>-5-6</f>
        <v>-11</v>
      </c>
      <c r="O21" s="89">
        <f ca="1">OFFSET(Очки!$A$2,I21,G21+OFFSET(Очки!$A$18,0,$C$43-1)-1)</f>
        <v>10.5</v>
      </c>
      <c r="P21" s="39">
        <f ca="1">IF(I21&lt;H21,OFFSET(Очки!$A$20,2+H21-I21,IF(G21=1,13-H21,10+G21)),0)</f>
        <v>0</v>
      </c>
      <c r="Q21" s="39">
        <v>0.5</v>
      </c>
      <c r="R21" s="90"/>
      <c r="S21" s="102">
        <f t="shared" ca="1" si="0"/>
        <v>10</v>
      </c>
    </row>
    <row r="22" spans="1:19" ht="15.75">
      <c r="A22" s="40">
        <v>16</v>
      </c>
      <c r="B22" s="48" t="s">
        <v>331</v>
      </c>
      <c r="C22" s="33" t="s">
        <v>43</v>
      </c>
      <c r="D22" s="42">
        <v>2</v>
      </c>
      <c r="E22" s="43">
        <v>3</v>
      </c>
      <c r="F22" s="44">
        <v>6</v>
      </c>
      <c r="G22" s="45">
        <v>2</v>
      </c>
      <c r="H22" s="46">
        <v>4</v>
      </c>
      <c r="I22" s="43">
        <v>7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32" t="s">
        <v>314</v>
      </c>
      <c r="C23" s="33"/>
      <c r="D23" s="42">
        <v>2</v>
      </c>
      <c r="E23" s="43">
        <v>1</v>
      </c>
      <c r="F23" s="44">
        <v>8</v>
      </c>
      <c r="G23" s="45">
        <v>2</v>
      </c>
      <c r="H23" s="46">
        <v>1</v>
      </c>
      <c r="I23" s="43">
        <v>8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</v>
      </c>
    </row>
    <row r="24" spans="1:19" ht="15.75">
      <c r="A24" s="40">
        <v>18</v>
      </c>
      <c r="B24" s="47" t="s">
        <v>329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OFFSET(Очки!$A$2,F24,D24+OFFSET(Очки!$A$18,0,$C$43-1)-1)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6.5</v>
      </c>
    </row>
    <row r="25" spans="1:19" ht="15.75">
      <c r="A25" s="40">
        <v>19</v>
      </c>
      <c r="B25" s="48" t="s">
        <v>326</v>
      </c>
      <c r="C25" s="33" t="s">
        <v>43</v>
      </c>
      <c r="D25" s="42">
        <v>2</v>
      </c>
      <c r="E25" s="43">
        <v>9</v>
      </c>
      <c r="F25" s="44">
        <v>9</v>
      </c>
      <c r="G25" s="45"/>
      <c r="H25" s="46"/>
      <c r="I25" s="43"/>
      <c r="J25" s="95"/>
      <c r="K25" s="89">
        <f ca="1">OFFSET(Очки!$A$2,F25,D25+OFFSET(Очки!$A$18,0,$C$43-1)-1)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3.5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2" ca="1" si="1">SUM(J26:R26)</f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25">
    <sortCondition descending="1" ref="S7:S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8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332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85" t="s">
        <v>278</v>
      </c>
      <c r="C6" s="100"/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OFFSET(Очки!$A$2,F6,D6+OFFSET(Очки!$A$18,0,$C$43-1)-1)</f>
        <v>13</v>
      </c>
      <c r="L6" s="87">
        <f ca="1">IF(F6&lt;E6,OFFSET(Очки!$A$20,2+E6-F6,IF(D6=1,13-E6,10+D6)),0)</f>
        <v>5.6999999999999993</v>
      </c>
      <c r="M6" s="87">
        <v>2</v>
      </c>
      <c r="N6" s="91"/>
      <c r="O6" s="86">
        <f ca="1">OFFSET(Очки!$A$2,I6,G6+OFFSET(Очки!$A$18,0,$C$43-1)-1)</f>
        <v>13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ca="1">SUM(J6:R6)</f>
        <v>43.900000000000006</v>
      </c>
    </row>
    <row r="7" spans="1:19" ht="15.75" hidden="1">
      <c r="A7" s="40">
        <f ca="1">RANK(S7,S$6:OFFSET(S$6,0,0,COUNTA(B$6:B$42)))</f>
        <v>2</v>
      </c>
      <c r="B7" s="148" t="s">
        <v>290</v>
      </c>
      <c r="C7" s="33">
        <v>5</v>
      </c>
      <c r="D7" s="42">
        <v>1</v>
      </c>
      <c r="E7" s="43">
        <v>11</v>
      </c>
      <c r="F7" s="44">
        <v>8</v>
      </c>
      <c r="G7" s="45">
        <v>1</v>
      </c>
      <c r="H7" s="46">
        <v>11</v>
      </c>
      <c r="I7" s="43">
        <v>10</v>
      </c>
      <c r="J7" s="95">
        <v>2.5</v>
      </c>
      <c r="K7" s="89">
        <f ca="1">OFFSET(Очки!$A$2,F7,D7+OFFSET(Очки!$A$18,0,$C$43-1)-1)</f>
        <v>11.5</v>
      </c>
      <c r="L7" s="39">
        <f ca="1">IF(F7&lt;E7,OFFSET(Очки!$A$20,2+E7-F7,IF(D7=1,13-E7,10+D7)),0)</f>
        <v>3.7</v>
      </c>
      <c r="M7" s="39">
        <v>2.5</v>
      </c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1.3</v>
      </c>
      <c r="Q7" s="39"/>
      <c r="R7" s="90"/>
      <c r="S7" s="102">
        <f ca="1">SUM(J7:R7)</f>
        <v>32</v>
      </c>
    </row>
    <row r="8" spans="1:19" ht="15.75">
      <c r="A8" s="40">
        <v>3</v>
      </c>
      <c r="B8" s="47" t="s">
        <v>271</v>
      </c>
      <c r="C8" s="33" t="s">
        <v>43</v>
      </c>
      <c r="D8" s="42">
        <v>1</v>
      </c>
      <c r="E8" s="43">
        <v>4</v>
      </c>
      <c r="F8" s="44">
        <v>2</v>
      </c>
      <c r="G8" s="45">
        <v>1</v>
      </c>
      <c r="H8" s="46">
        <v>5</v>
      </c>
      <c r="I8" s="43">
        <v>7</v>
      </c>
      <c r="J8" s="95"/>
      <c r="K8" s="89">
        <f ca="1">OFFSET(Очки!$A$2,F8,D8+OFFSET(Очки!$A$18,0,$C$43-1)-1)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</v>
      </c>
      <c r="Q8" s="39"/>
      <c r="R8" s="90"/>
      <c r="S8" s="102">
        <f ca="1">SUM(J8:R8)</f>
        <v>29.5</v>
      </c>
    </row>
    <row r="9" spans="1:19" ht="15.75">
      <c r="A9" s="40">
        <v>2</v>
      </c>
      <c r="B9" s="32" t="s">
        <v>322</v>
      </c>
      <c r="C9" s="33"/>
      <c r="D9" s="42">
        <v>1</v>
      </c>
      <c r="E9" s="43">
        <v>6</v>
      </c>
      <c r="F9" s="44">
        <v>10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17</v>
      </c>
      <c r="P9" s="39">
        <f ca="1">IF(I9&lt;H9,OFFSET(Очки!$A$20,2+H9-I9,IF(G9=1,13-H9,10+G9)),0)</f>
        <v>0</v>
      </c>
      <c r="Q9" s="39">
        <v>2</v>
      </c>
      <c r="R9" s="90"/>
      <c r="S9" s="102">
        <f ca="1">SUM(J9:R9)</f>
        <v>29.5</v>
      </c>
    </row>
    <row r="10" spans="1:19" ht="15.75">
      <c r="A10" s="40">
        <v>4</v>
      </c>
      <c r="B10" s="32" t="s">
        <v>241</v>
      </c>
      <c r="C10" s="33">
        <v>2.5</v>
      </c>
      <c r="D10" s="42">
        <v>1</v>
      </c>
      <c r="E10" s="43">
        <v>5</v>
      </c>
      <c r="F10" s="44">
        <v>7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OFFSET(Очки!$A$2,F10,D10+OFFSET(Очки!$A$18,0,$C$43-1)-1)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14</v>
      </c>
      <c r="P10" s="39">
        <f ca="1">IF(I10&lt;H10,OFFSET(Очки!$A$20,2+H10-I10,IF(G10=1,13-H10,10+G10)),0)</f>
        <v>1.9</v>
      </c>
      <c r="Q10" s="39">
        <v>1.5</v>
      </c>
      <c r="R10" s="90"/>
      <c r="S10" s="102">
        <f ca="1">SUM(J10:R10)</f>
        <v>29.4</v>
      </c>
    </row>
    <row r="11" spans="1:19" ht="15.75" hidden="1">
      <c r="A11" s="40">
        <f ca="1">RANK(S11,S$6:OFFSET(S$6,0,0,COUNTA(B$6:B$42)))</f>
        <v>6</v>
      </c>
      <c r="B11" s="146" t="s">
        <v>261</v>
      </c>
      <c r="C11" s="33"/>
      <c r="D11" s="42">
        <v>1</v>
      </c>
      <c r="E11" s="43">
        <v>7</v>
      </c>
      <c r="F11" s="44">
        <v>1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OFFSET(Очки!$A$2,F11,D11+OFFSET(Очки!$A$18,0,$C$43-1)-1)</f>
        <v>17</v>
      </c>
      <c r="L11" s="39">
        <f ca="1">IF(F11&lt;E11,OFFSET(Очки!$A$20,2+E11-F11,IF(D11=1,13-E11,10+D11)),0)</f>
        <v>5.2</v>
      </c>
      <c r="M11" s="39">
        <v>1.5</v>
      </c>
      <c r="N11" s="92">
        <v>-6</v>
      </c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29.2</v>
      </c>
    </row>
    <row r="12" spans="1:19" ht="15.75">
      <c r="A12" s="40">
        <v>5</v>
      </c>
      <c r="B12" s="47" t="s">
        <v>174</v>
      </c>
      <c r="C12" s="33" t="s">
        <v>43</v>
      </c>
      <c r="D12" s="42">
        <v>1</v>
      </c>
      <c r="E12" s="43">
        <v>8</v>
      </c>
      <c r="F12" s="44">
        <v>9</v>
      </c>
      <c r="G12" s="45">
        <v>1</v>
      </c>
      <c r="H12" s="46">
        <v>3</v>
      </c>
      <c r="I12" s="43">
        <v>3</v>
      </c>
      <c r="J12" s="95">
        <v>1</v>
      </c>
      <c r="K12" s="89">
        <f ca="1">OFFSET(Очки!$A$2,F12,D12+OFFSET(Очки!$A$18,0,$C$43-1)-1)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15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ca="1">SUM(J12:R12)</f>
        <v>28</v>
      </c>
    </row>
    <row r="13" spans="1:19" ht="15.75">
      <c r="A13" s="40">
        <v>6</v>
      </c>
      <c r="B13" s="47" t="s">
        <v>342</v>
      </c>
      <c r="C13" s="33" t="s">
        <v>43</v>
      </c>
      <c r="D13" s="42">
        <v>1</v>
      </c>
      <c r="E13" s="43">
        <v>3</v>
      </c>
      <c r="F13" s="44">
        <v>2</v>
      </c>
      <c r="G13" s="45">
        <v>1</v>
      </c>
      <c r="H13" s="46">
        <v>8</v>
      </c>
      <c r="I13" s="43">
        <v>11</v>
      </c>
      <c r="J13" s="95"/>
      <c r="K13" s="89">
        <f ca="1">OFFSET(Очки!$A$2,F13,D13+OFFSET(Очки!$A$18,0,$C$43-1)-1)</f>
        <v>16</v>
      </c>
      <c r="L13" s="39">
        <f ca="1">IF(F13&lt;E13,OFFSET(Очки!$A$20,2+E13-F13,IF(D13=1,13-E13,10+D13)),0)</f>
        <v>0.7</v>
      </c>
      <c r="M13" s="39">
        <v>1</v>
      </c>
      <c r="N13" s="92"/>
      <c r="O13" s="89">
        <f ca="1">OFFSET(Очки!$A$2,I13,G13+OFFSET(Очки!$A$18,0,$C$43-1)-1)</f>
        <v>10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27.7</v>
      </c>
    </row>
    <row r="14" spans="1:19" ht="15.75" hidden="1">
      <c r="A14" s="40">
        <f ca="1">RANK(S14,S$6:OFFSET(S$6,0,0,COUNTA(B$6:B$42)))</f>
        <v>9</v>
      </c>
      <c r="B14" s="146" t="s">
        <v>316</v>
      </c>
      <c r="C14" s="33" t="s">
        <v>43</v>
      </c>
      <c r="D14" s="42">
        <v>1</v>
      </c>
      <c r="E14" s="43">
        <v>9</v>
      </c>
      <c r="F14" s="44">
        <v>11</v>
      </c>
      <c r="G14" s="45">
        <v>1</v>
      </c>
      <c r="H14" s="46">
        <v>2</v>
      </c>
      <c r="I14" s="43">
        <v>2</v>
      </c>
      <c r="J14" s="95">
        <v>1.5</v>
      </c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16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27.5</v>
      </c>
    </row>
    <row r="15" spans="1:19" ht="15.75">
      <c r="A15" s="40">
        <v>7</v>
      </c>
      <c r="B15" s="47" t="s">
        <v>203</v>
      </c>
      <c r="C15" s="33" t="s">
        <v>43</v>
      </c>
      <c r="D15" s="42">
        <v>2</v>
      </c>
      <c r="E15" s="43">
        <v>10</v>
      </c>
      <c r="F15" s="44">
        <v>4</v>
      </c>
      <c r="G15" s="45">
        <v>1</v>
      </c>
      <c r="H15" s="46">
        <v>7</v>
      </c>
      <c r="I15" s="43">
        <v>6</v>
      </c>
      <c r="J15" s="95"/>
      <c r="K15" s="89">
        <f ca="1">OFFSET(Очки!$A$2,F15,D15+OFFSET(Очки!$A$18,0,$C$43-1)-1)</f>
        <v>8.5</v>
      </c>
      <c r="L15" s="39">
        <f ca="1">IF(F15&lt;E15,OFFSET(Очки!$A$20,2+E15-F15,IF(D15=1,13-E15,10+D15)),0)</f>
        <v>4.2</v>
      </c>
      <c r="M15" s="39">
        <v>0.5</v>
      </c>
      <c r="N15" s="92"/>
      <c r="O15" s="89">
        <f ca="1">OFFSET(Очки!$A$2,I15,G15+OFFSET(Очки!$A$18,0,$C$43-1)-1)</f>
        <v>12.5</v>
      </c>
      <c r="P15" s="39">
        <f ca="1">IF(I15&lt;H15,OFFSET(Очки!$A$20,2+H15-I15,IF(G15=1,13-H15,10+G15)),0)</f>
        <v>1.1000000000000001</v>
      </c>
      <c r="Q15" s="39"/>
      <c r="R15" s="90"/>
      <c r="S15" s="102">
        <f ca="1">SUM(J15:R15)</f>
        <v>26.8</v>
      </c>
    </row>
    <row r="16" spans="1:19" ht="15.75">
      <c r="A16" s="40">
        <v>8</v>
      </c>
      <c r="B16" s="48" t="s">
        <v>100</v>
      </c>
      <c r="C16" s="33" t="s">
        <v>43</v>
      </c>
      <c r="D16" s="42">
        <v>2</v>
      </c>
      <c r="E16" s="43">
        <v>5</v>
      </c>
      <c r="F16" s="44">
        <v>2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25.5</v>
      </c>
    </row>
    <row r="17" spans="1:19" ht="15.75">
      <c r="A17" s="40">
        <v>9</v>
      </c>
      <c r="B17" s="32" t="s">
        <v>335</v>
      </c>
      <c r="C17" s="33">
        <v>5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9</v>
      </c>
      <c r="J17" s="95"/>
      <c r="K17" s="89">
        <f ca="1">OFFSET(Очки!$A$2,F17,D17+OFFSET(Очки!$A$18,0,$C$43-1)-1)</f>
        <v>14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25</v>
      </c>
    </row>
    <row r="18" spans="1:19" ht="15.75">
      <c r="A18" s="40">
        <v>10</v>
      </c>
      <c r="B18" s="48" t="s">
        <v>324</v>
      </c>
      <c r="C18" s="33">
        <v>17.5</v>
      </c>
      <c r="D18" s="42">
        <v>2</v>
      </c>
      <c r="E18" s="43">
        <v>9</v>
      </c>
      <c r="F18" s="44">
        <v>6</v>
      </c>
      <c r="G18" s="45">
        <v>2</v>
      </c>
      <c r="H18" s="46">
        <v>8</v>
      </c>
      <c r="I18" s="43">
        <v>3</v>
      </c>
      <c r="J18" s="95"/>
      <c r="K18" s="89">
        <f ca="1">OFFSET(Очки!$A$2,F18,D18+OFFSET(Очки!$A$18,0,$C$43-1)-1)</f>
        <v>7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3.5</v>
      </c>
      <c r="Q18" s="39">
        <v>0.5</v>
      </c>
      <c r="R18" s="90"/>
      <c r="S18" s="102">
        <f ca="1">SUM(J18:R18)</f>
        <v>22.6</v>
      </c>
    </row>
    <row r="19" spans="1:19" ht="15.75">
      <c r="A19" s="40">
        <v>11</v>
      </c>
      <c r="B19" s="47" t="s">
        <v>328</v>
      </c>
      <c r="C19" s="33" t="s">
        <v>43</v>
      </c>
      <c r="D19" s="42">
        <v>2</v>
      </c>
      <c r="E19" s="43">
        <v>11</v>
      </c>
      <c r="F19" s="44">
        <v>3</v>
      </c>
      <c r="G19" s="45">
        <v>2</v>
      </c>
      <c r="H19" s="46">
        <v>11</v>
      </c>
      <c r="I19" s="43">
        <v>7</v>
      </c>
      <c r="J19" s="95"/>
      <c r="K19" s="89">
        <f ca="1">OFFSET(Очки!$A$2,F19,D19+OFFSET(Очки!$A$18,0,$C$43-1)-1)</f>
        <v>9.5</v>
      </c>
      <c r="L19" s="39">
        <f ca="1">IF(F19&lt;E19,OFFSET(Очки!$A$20,2+E19-F19,IF(D19=1,13-E19,10+D19)),0)</f>
        <v>5.6</v>
      </c>
      <c r="M19" s="39"/>
      <c r="N19" s="92">
        <v>-2</v>
      </c>
      <c r="O19" s="89">
        <f ca="1">OFFSET(Очки!$A$2,I19,G19+OFFSET(Очки!$A$18,0,$C$43-1)-1)</f>
        <v>6.5</v>
      </c>
      <c r="P19" s="39">
        <f ca="1">IF(I19&lt;H19,OFFSET(Очки!$A$20,2+H19-I19,IF(G19=1,13-H19,10+G19)),0)</f>
        <v>2.8</v>
      </c>
      <c r="Q19" s="39"/>
      <c r="R19" s="90"/>
      <c r="S19" s="102">
        <f ca="1">SUM(J19:R19)</f>
        <v>22.400000000000002</v>
      </c>
    </row>
    <row r="20" spans="1:19" ht="15.75">
      <c r="A20" s="40">
        <v>12</v>
      </c>
      <c r="B20" s="32" t="s">
        <v>341</v>
      </c>
      <c r="C20" s="33">
        <v>12.5</v>
      </c>
      <c r="D20" s="42">
        <v>1</v>
      </c>
      <c r="E20" s="43">
        <v>1</v>
      </c>
      <c r="F20" s="44">
        <v>6</v>
      </c>
      <c r="G20" s="45">
        <v>2</v>
      </c>
      <c r="H20" s="46">
        <v>10</v>
      </c>
      <c r="I20" s="43">
        <v>6</v>
      </c>
      <c r="J20" s="95"/>
      <c r="K20" s="89">
        <f ca="1">OFFSET(Очки!$A$2,F20,D20+OFFSET(Очки!$A$18,0,$C$43-1)-1)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2.8</v>
      </c>
      <c r="Q20" s="39"/>
      <c r="R20" s="90">
        <v>-2</v>
      </c>
      <c r="S20" s="102">
        <f ca="1">SUM(J20:R20)</f>
        <v>20.3</v>
      </c>
    </row>
    <row r="21" spans="1:19" ht="15.75">
      <c r="A21" s="40">
        <v>13</v>
      </c>
      <c r="B21" s="47" t="s">
        <v>292</v>
      </c>
      <c r="C21" s="33">
        <v>5</v>
      </c>
      <c r="D21" s="42">
        <v>2</v>
      </c>
      <c r="E21" s="43">
        <v>7</v>
      </c>
      <c r="F21" s="44">
        <v>8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10.5</v>
      </c>
      <c r="P21" s="39">
        <f ca="1">IF(I21&lt;H21,OFFSET(Очки!$A$20,2+H21-I21,IF(G21=1,13-H21,10+G21)),0)</f>
        <v>2.8</v>
      </c>
      <c r="Q21" s="39"/>
      <c r="R21" s="90"/>
      <c r="S21" s="102">
        <f ca="1">SUM(J21:R21)</f>
        <v>19.3</v>
      </c>
    </row>
    <row r="22" spans="1:19" ht="15.75">
      <c r="A22" s="40">
        <v>14</v>
      </c>
      <c r="B22" s="47" t="s">
        <v>318</v>
      </c>
      <c r="C22" s="33" t="s">
        <v>43</v>
      </c>
      <c r="D22" s="42">
        <v>2</v>
      </c>
      <c r="E22" s="43">
        <v>2</v>
      </c>
      <c r="F22" s="44">
        <v>1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OFFSET(Очки!$A$2,F22,D22+OFFSET(Очки!$A$18,0,$C$43-1)-1)</f>
        <v>11.5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OFFSET(Очки!$A$2,I22,G22+OFFSET(Очки!$A$18,0,$C$43-1)-1)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17.7</v>
      </c>
    </row>
    <row r="23" spans="1:19" ht="15.75">
      <c r="A23" s="40">
        <v>15</v>
      </c>
      <c r="B23" s="48" t="s">
        <v>308</v>
      </c>
      <c r="C23" s="33" t="s">
        <v>43</v>
      </c>
      <c r="D23" s="42">
        <v>3</v>
      </c>
      <c r="E23" s="43">
        <v>9</v>
      </c>
      <c r="F23" s="44">
        <v>3</v>
      </c>
      <c r="G23" s="45">
        <v>2</v>
      </c>
      <c r="H23" s="46">
        <v>2</v>
      </c>
      <c r="I23" s="43">
        <v>4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3</v>
      </c>
      <c r="M23" s="39"/>
      <c r="N23" s="92"/>
      <c r="O23" s="89">
        <f ca="1">OFFSET(Очки!$A$2,I23,G23+OFFSET(Очки!$A$18,0,$C$43-1)-1)</f>
        <v>8.5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15.5</v>
      </c>
    </row>
    <row r="24" spans="1:19" ht="15.75">
      <c r="A24" s="40">
        <v>16</v>
      </c>
      <c r="B24" s="32" t="s">
        <v>311</v>
      </c>
      <c r="C24" s="33"/>
      <c r="D24" s="42">
        <v>2</v>
      </c>
      <c r="E24" s="43">
        <v>4</v>
      </c>
      <c r="F24" s="44">
        <v>6</v>
      </c>
      <c r="G24" s="45">
        <v>3</v>
      </c>
      <c r="H24" s="46">
        <v>9</v>
      </c>
      <c r="I24" s="43">
        <v>3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4</v>
      </c>
      <c r="P24" s="39">
        <f ca="1">IF(I24&lt;H24,OFFSET(Очки!$A$20,2+H24-I24,IF(G24=1,13-H24,10+G24)),0)</f>
        <v>3</v>
      </c>
      <c r="Q24" s="39"/>
      <c r="R24" s="90"/>
      <c r="S24" s="102">
        <f ca="1">SUM(J24:R24)</f>
        <v>14</v>
      </c>
    </row>
    <row r="25" spans="1:19" ht="15.75">
      <c r="A25" s="40">
        <v>17</v>
      </c>
      <c r="B25" s="47" t="s">
        <v>260</v>
      </c>
      <c r="C25" s="33">
        <v>10</v>
      </c>
      <c r="D25" s="42">
        <v>2</v>
      </c>
      <c r="E25" s="43">
        <v>6</v>
      </c>
      <c r="F25" s="44">
        <v>9</v>
      </c>
      <c r="G25" s="45">
        <v>3</v>
      </c>
      <c r="H25" s="46">
        <v>8</v>
      </c>
      <c r="I25" s="43">
        <v>2</v>
      </c>
      <c r="J25" s="95"/>
      <c r="K25" s="89">
        <f ca="1">OFFSET(Очки!$A$2,F25,D25+OFFSET(Очки!$A$18,0,$C$43-1)-1)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3</v>
      </c>
      <c r="Q25" s="39"/>
      <c r="R25" s="90"/>
      <c r="S25" s="102">
        <f ca="1">SUM(J25:R25)</f>
        <v>13.5</v>
      </c>
    </row>
    <row r="26" spans="1:19" ht="15.75">
      <c r="A26" s="40">
        <v>18</v>
      </c>
      <c r="B26" s="32" t="s">
        <v>336</v>
      </c>
      <c r="C26" s="33" t="s">
        <v>43</v>
      </c>
      <c r="D26" s="42">
        <v>2</v>
      </c>
      <c r="E26" s="43">
        <v>8</v>
      </c>
      <c r="F26" s="44">
        <v>5</v>
      </c>
      <c r="G26" s="45">
        <v>2</v>
      </c>
      <c r="H26" s="46">
        <v>2</v>
      </c>
      <c r="I26" s="43">
        <v>5</v>
      </c>
      <c r="J26" s="95"/>
      <c r="K26" s="89">
        <f ca="1">OFFSET(Очки!$A$2,F26,D26+OFFSET(Очки!$A$18,0,$C$43-1)-1)</f>
        <v>7.5</v>
      </c>
      <c r="L26" s="39">
        <f ca="1">IF(F26&lt;E26,OFFSET(Очки!$A$20,2+E26-F26,IF(D26=1,13-E26,10+D26)),0)</f>
        <v>2.1</v>
      </c>
      <c r="M26" s="39"/>
      <c r="N26" s="92">
        <v>-5</v>
      </c>
      <c r="O26" s="89">
        <f ca="1">OFFSET(Очки!$A$2,I26,G26+OFFSET(Очки!$A$18,0,$C$43-1)-1)</f>
        <v>7.5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12.1</v>
      </c>
    </row>
    <row r="27" spans="1:19" ht="15.75">
      <c r="A27" s="40">
        <v>19</v>
      </c>
      <c r="B27" s="32" t="s">
        <v>337</v>
      </c>
      <c r="C27" s="33">
        <v>12.5</v>
      </c>
      <c r="D27" s="42">
        <v>2</v>
      </c>
      <c r="E27" s="43">
        <v>3</v>
      </c>
      <c r="F27" s="44">
        <v>11</v>
      </c>
      <c r="G27" s="45">
        <v>2</v>
      </c>
      <c r="H27" s="46">
        <v>4</v>
      </c>
      <c r="I27" s="43">
        <v>9</v>
      </c>
      <c r="J27" s="95"/>
      <c r="K27" s="89">
        <f ca="1">OFFSET(Очки!$A$2,F27,D27+OFFSET(Очки!$A$18,0,$C$43-1)-1)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10</v>
      </c>
    </row>
    <row r="28" spans="1:19" ht="15.75">
      <c r="A28" s="40">
        <v>20</v>
      </c>
      <c r="B28" s="32" t="s">
        <v>338</v>
      </c>
      <c r="C28" s="33"/>
      <c r="D28" s="42">
        <v>3</v>
      </c>
      <c r="E28" s="43">
        <v>7</v>
      </c>
      <c r="F28" s="44">
        <v>4</v>
      </c>
      <c r="G28" s="45">
        <v>2</v>
      </c>
      <c r="H28" s="46">
        <v>5</v>
      </c>
      <c r="I28" s="43">
        <v>11</v>
      </c>
      <c r="J28" s="95"/>
      <c r="K28" s="89">
        <f ca="1">OFFSET(Очки!$A$2,F28,D28+OFFSET(Очки!$A$18,0,$C$43-1)-1)</f>
        <v>3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OFFSET(Очки!$A$2,I28,G28+OFFSET(Очки!$A$18,0,$C$43-1)-1)</f>
        <v>4.5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</v>
      </c>
    </row>
    <row r="29" spans="1:19" ht="15.75">
      <c r="A29" s="40">
        <v>20</v>
      </c>
      <c r="B29" s="32" t="s">
        <v>307</v>
      </c>
      <c r="C29" s="33" t="s">
        <v>43</v>
      </c>
      <c r="D29" s="42">
        <v>3</v>
      </c>
      <c r="E29" s="43">
        <v>8</v>
      </c>
      <c r="F29" s="44">
        <v>2</v>
      </c>
      <c r="G29" s="45">
        <v>2</v>
      </c>
      <c r="H29" s="46">
        <v>7</v>
      </c>
      <c r="I29" s="43">
        <v>8</v>
      </c>
      <c r="J29" s="95"/>
      <c r="K29" s="89">
        <f ca="1">OFFSET(Очки!$A$2,F29,D29+OFFSET(Очки!$A$18,0,$C$43-1)-1)</f>
        <v>5</v>
      </c>
      <c r="L29" s="39">
        <f ca="1">IF(F29&lt;E29,OFFSET(Очки!$A$20,2+E29-F29,IF(D29=1,13-E29,10+D29)),0)</f>
        <v>3</v>
      </c>
      <c r="M29" s="39"/>
      <c r="N29" s="92"/>
      <c r="O29" s="89">
        <f ca="1">OFFSET(Очки!$A$2,I29,G29+OFFSET(Очки!$A$18,0,$C$43-1)-1)</f>
        <v>6</v>
      </c>
      <c r="P29" s="39">
        <f ca="1">IF(I29&lt;H29,OFFSET(Очки!$A$20,2+H29-I29,IF(G29=1,13-H29,10+G29)),0)</f>
        <v>0</v>
      </c>
      <c r="Q29" s="39"/>
      <c r="R29" s="90">
        <v>-5</v>
      </c>
      <c r="S29" s="102">
        <f ca="1">SUM(J29:R29)</f>
        <v>9</v>
      </c>
    </row>
    <row r="30" spans="1:19" ht="15.75">
      <c r="A30" s="40">
        <v>22</v>
      </c>
      <c r="B30" s="32" t="s">
        <v>314</v>
      </c>
      <c r="C30" s="33" t="s">
        <v>43</v>
      </c>
      <c r="D30" s="42">
        <v>3</v>
      </c>
      <c r="E30" s="43">
        <v>3</v>
      </c>
      <c r="F30" s="44">
        <v>6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6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7.5</v>
      </c>
    </row>
    <row r="31" spans="1:19" ht="15.75">
      <c r="A31" s="40">
        <v>23</v>
      </c>
      <c r="B31" s="47" t="s">
        <v>306</v>
      </c>
      <c r="C31" s="33" t="s">
        <v>43</v>
      </c>
      <c r="D31" s="42">
        <v>2</v>
      </c>
      <c r="E31" s="43">
        <v>1</v>
      </c>
      <c r="F31" s="44">
        <v>10</v>
      </c>
      <c r="G31" s="45">
        <v>3</v>
      </c>
      <c r="H31" s="46">
        <v>6</v>
      </c>
      <c r="I31" s="43">
        <v>6</v>
      </c>
      <c r="J31" s="95"/>
      <c r="K31" s="89">
        <f ca="1">OFFSET(Очки!$A$2,F31,D31+OFFSET(Очки!$A$18,0,$C$43-1)-1)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6.5</v>
      </c>
    </row>
    <row r="32" spans="1:19" ht="15.75">
      <c r="A32" s="40">
        <v>24</v>
      </c>
      <c r="B32" s="47" t="s">
        <v>343</v>
      </c>
      <c r="C32" s="33" t="s">
        <v>43</v>
      </c>
      <c r="D32" s="42">
        <v>3</v>
      </c>
      <c r="E32" s="43">
        <v>4</v>
      </c>
      <c r="F32" s="44">
        <v>1</v>
      </c>
      <c r="G32" s="45">
        <v>3</v>
      </c>
      <c r="H32" s="46">
        <v>7</v>
      </c>
      <c r="I32" s="43">
        <v>5</v>
      </c>
      <c r="J32" s="95"/>
      <c r="K32" s="89">
        <f ca="1">OFFSET(Очки!$A$2,F32,D32+OFFSET(Очки!$A$18,0,$C$43-1)-1)</f>
        <v>6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OFFSET(Очки!$A$2,I32,G32+OFFSET(Очки!$A$18,0,$C$43-1)-1)</f>
        <v>2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ca="1">SUM(J32:R32)</f>
        <v>5.5</v>
      </c>
    </row>
    <row r="33" spans="1:19" ht="15.75">
      <c r="A33" s="40">
        <v>25</v>
      </c>
      <c r="B33" s="41" t="s">
        <v>313</v>
      </c>
      <c r="C33" s="33" t="s">
        <v>43</v>
      </c>
      <c r="D33" s="42">
        <v>3</v>
      </c>
      <c r="E33" s="43">
        <v>6</v>
      </c>
      <c r="F33" s="44">
        <v>8</v>
      </c>
      <c r="G33" s="45">
        <v>3</v>
      </c>
      <c r="H33" s="46">
        <v>4</v>
      </c>
      <c r="I33" s="43">
        <v>4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3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3.5</v>
      </c>
    </row>
    <row r="34" spans="1:19" ht="15.75">
      <c r="A34" s="40">
        <v>26</v>
      </c>
      <c r="B34" s="47" t="s">
        <v>340</v>
      </c>
      <c r="C34" s="33">
        <v>5</v>
      </c>
      <c r="D34" s="42">
        <v>3</v>
      </c>
      <c r="E34" s="43">
        <v>5</v>
      </c>
      <c r="F34" s="44">
        <v>5</v>
      </c>
      <c r="G34" s="45">
        <v>3</v>
      </c>
      <c r="H34" s="46">
        <v>2</v>
      </c>
      <c r="I34" s="43">
        <v>8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0.5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2.5</v>
      </c>
    </row>
    <row r="35" spans="1:19" ht="15.75">
      <c r="A35" s="40">
        <v>27</v>
      </c>
      <c r="B35" s="32" t="s">
        <v>339</v>
      </c>
      <c r="C35" s="33"/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43">
        <v>8</v>
      </c>
      <c r="J35" s="95"/>
      <c r="K35" s="89">
        <f ca="1">OFFSET(Очки!$A$2,F35,D35+OFFSET(Очки!$A$18,0,$C$43-1)-1)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0.5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1.5</v>
      </c>
    </row>
    <row r="36" spans="1:19" ht="15.75">
      <c r="A36" s="40">
        <v>28</v>
      </c>
      <c r="B36" s="48" t="s">
        <v>333</v>
      </c>
      <c r="C36" s="33" t="s">
        <v>43</v>
      </c>
      <c r="D36" s="42">
        <v>3</v>
      </c>
      <c r="E36" s="43">
        <v>2</v>
      </c>
      <c r="F36" s="44">
        <v>10</v>
      </c>
      <c r="G36" s="45">
        <v>3</v>
      </c>
      <c r="H36" s="46">
        <v>5</v>
      </c>
      <c r="I36" s="43">
        <v>7</v>
      </c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1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1</v>
      </c>
    </row>
    <row r="37" spans="1:19" ht="15.75">
      <c r="A37" s="40">
        <v>29</v>
      </c>
      <c r="B37" s="47" t="s">
        <v>334</v>
      </c>
      <c r="C37" s="33" t="s">
        <v>43</v>
      </c>
      <c r="D37" s="42">
        <v>3</v>
      </c>
      <c r="E37" s="43">
        <v>10</v>
      </c>
      <c r="F37" s="44">
        <v>9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0.5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0.5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6:S42" ca="1" si="0">SUM(J38:R38)</f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8:S37">
    <sortCondition descending="1" ref="S8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344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181" t="s">
        <v>345</v>
      </c>
      <c r="C6" s="100" t="s">
        <v>43</v>
      </c>
      <c r="D6" s="34">
        <v>1</v>
      </c>
      <c r="E6" s="35">
        <v>4</v>
      </c>
      <c r="F6" s="36">
        <v>2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OFFSET(Очки!$A$2,F6,D6+OFFSET(Очки!$A$18,0,$C$43-1)-1)</f>
        <v>14</v>
      </c>
      <c r="L6" s="87">
        <f ca="1">IF(F6&lt;E6,OFFSET(Очки!$A$20,2+E6-F6,IF(D6=1,13-E6,10+D6)),0)</f>
        <v>1.5</v>
      </c>
      <c r="M6" s="87">
        <v>2.5</v>
      </c>
      <c r="N6" s="91"/>
      <c r="O6" s="86">
        <f ca="1">OFFSET(Очки!$A$2,I6,G6+OFFSET(Очки!$A$18,0,$C$43-1)-1)</f>
        <v>14</v>
      </c>
      <c r="P6" s="87">
        <f ca="1">IF(I6&lt;H6,OFFSET(Очки!$A$20,2+H6-I6,IF(G6=1,13-H6,10+G6)),0)</f>
        <v>5.7</v>
      </c>
      <c r="Q6" s="87">
        <v>2.5</v>
      </c>
      <c r="R6" s="88"/>
      <c r="S6" s="101">
        <f ca="1">SUM(J6:R6)</f>
        <v>40.700000000000003</v>
      </c>
    </row>
    <row r="7" spans="1:19" ht="15.75" hidden="1">
      <c r="A7" s="40">
        <f ca="1">RANK(S7,S$6:OFFSET(S$6,0,0,COUNTA(B$6:B$42)))</f>
        <v>2</v>
      </c>
      <c r="B7" s="145" t="s">
        <v>348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2</v>
      </c>
      <c r="I7" s="43">
        <v>1</v>
      </c>
      <c r="J7" s="95">
        <v>2.5</v>
      </c>
      <c r="K7" s="89">
        <f ca="1">OFFSET(Очки!$A$2,F7,D7+OFFSET(Очки!$A$18,0,$C$43-1)-1)</f>
        <v>11</v>
      </c>
      <c r="L7" s="39">
        <f ca="1">IF(F7&lt;E7,OFFSET(Очки!$A$20,2+E7-F7,IF(D7=1,13-E7,10+D7)),0)</f>
        <v>3.3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0.7</v>
      </c>
      <c r="Q7" s="39">
        <v>1</v>
      </c>
      <c r="R7" s="90"/>
      <c r="S7" s="102">
        <f ca="1">SUM(J7:R7)</f>
        <v>33.5</v>
      </c>
    </row>
    <row r="8" spans="1:19" ht="15.75">
      <c r="A8" s="40">
        <v>1</v>
      </c>
      <c r="B8" s="47" t="s">
        <v>328</v>
      </c>
      <c r="C8" s="33" t="s">
        <v>43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1.5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2.7</v>
      </c>
      <c r="Q8" s="39">
        <v>2</v>
      </c>
      <c r="R8" s="90"/>
      <c r="S8" s="102">
        <f ca="1">SUM(J8:R8)</f>
        <v>33.099999999999994</v>
      </c>
    </row>
    <row r="9" spans="1:19" ht="15.75">
      <c r="A9" s="40">
        <v>2</v>
      </c>
      <c r="B9" s="48" t="s">
        <v>203</v>
      </c>
      <c r="C9" s="33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0.7</v>
      </c>
      <c r="M9" s="39">
        <v>0.5</v>
      </c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ca="1">SUM(J9:R9)</f>
        <v>27.2</v>
      </c>
    </row>
    <row r="10" spans="1:19" ht="15.75" hidden="1">
      <c r="A10" s="40">
        <f ca="1">RANK(S10,S$6:OFFSET(S$6,0,0,COUNTA(B$6:B$42)))</f>
        <v>5</v>
      </c>
      <c r="B10" s="145" t="s">
        <v>274</v>
      </c>
      <c r="C10" s="33">
        <v>7.5</v>
      </c>
      <c r="D10" s="42">
        <v>2</v>
      </c>
      <c r="E10" s="43">
        <v>3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1.4</v>
      </c>
      <c r="M10" s="39">
        <v>2</v>
      </c>
      <c r="N10" s="92"/>
      <c r="O10" s="89">
        <f ca="1">OFFSET(Очки!$A$2,I10,G10+OFFSET(Очки!$A$18,0,$C$43-1)-1)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ca="1">SUM(J10:R10)</f>
        <v>25.5</v>
      </c>
    </row>
    <row r="11" spans="1:19" ht="15.75">
      <c r="A11" s="40">
        <v>3</v>
      </c>
      <c r="B11" s="32" t="s">
        <v>271</v>
      </c>
      <c r="C11" s="33" t="s">
        <v>43</v>
      </c>
      <c r="D11" s="42">
        <v>1</v>
      </c>
      <c r="E11" s="43">
        <v>1</v>
      </c>
      <c r="F11" s="44">
        <v>3</v>
      </c>
      <c r="G11" s="45">
        <v>1</v>
      </c>
      <c r="H11" s="46">
        <v>3</v>
      </c>
      <c r="I11" s="43">
        <v>7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23</v>
      </c>
    </row>
    <row r="12" spans="1:19" ht="15.75">
      <c r="A12" s="40">
        <v>4</v>
      </c>
      <c r="B12" s="47" t="s">
        <v>241</v>
      </c>
      <c r="C12" s="33">
        <v>2.5</v>
      </c>
      <c r="D12" s="42">
        <v>1</v>
      </c>
      <c r="E12" s="43">
        <v>3</v>
      </c>
      <c r="F12" s="44">
        <v>6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ca="1">SUM(J12:R12)</f>
        <v>22.5</v>
      </c>
    </row>
    <row r="13" spans="1:19" ht="15.75">
      <c r="A13" s="40">
        <v>5</v>
      </c>
      <c r="B13" s="47" t="s">
        <v>341</v>
      </c>
      <c r="C13" s="33">
        <v>15</v>
      </c>
      <c r="D13" s="42">
        <v>2</v>
      </c>
      <c r="E13" s="43">
        <v>2</v>
      </c>
      <c r="F13" s="44">
        <v>4</v>
      </c>
      <c r="G13" s="45">
        <v>1</v>
      </c>
      <c r="H13" s="46">
        <v>5</v>
      </c>
      <c r="I13" s="43">
        <v>4</v>
      </c>
      <c r="J13" s="95"/>
      <c r="K13" s="89">
        <f ca="1">OFFSET(Очки!$A$2,F13,D13+OFFSET(Очки!$A$18,0,$C$43-1)-1)</f>
        <v>7.5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12</v>
      </c>
      <c r="P13" s="39">
        <f ca="1">IF(I13&lt;H13,OFFSET(Очки!$A$20,2+H13-I13,IF(G13=1,13-H13,10+G13)),0)</f>
        <v>0.9</v>
      </c>
      <c r="Q13" s="39">
        <v>0.5</v>
      </c>
      <c r="R13" s="90"/>
      <c r="S13" s="102">
        <f ca="1">SUM(J13:R13)</f>
        <v>21.9</v>
      </c>
    </row>
    <row r="14" spans="1:19" ht="15.75">
      <c r="A14" s="40">
        <v>6</v>
      </c>
      <c r="B14" s="32" t="s">
        <v>311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5</v>
      </c>
      <c r="I14" s="43">
        <v>3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1.4</v>
      </c>
      <c r="Q14" s="39"/>
      <c r="R14" s="90"/>
      <c r="S14" s="102">
        <f ca="1">SUM(J14:R14)</f>
        <v>20.799999999999997</v>
      </c>
    </row>
    <row r="15" spans="1:19" ht="15.75">
      <c r="A15" s="40">
        <v>7</v>
      </c>
      <c r="B15" s="41" t="s">
        <v>322</v>
      </c>
      <c r="C15" s="33" t="s">
        <v>43</v>
      </c>
      <c r="D15" s="42">
        <v>1</v>
      </c>
      <c r="E15" s="43">
        <v>7</v>
      </c>
      <c r="F15" s="44">
        <v>7</v>
      </c>
      <c r="G15" s="45">
        <v>2</v>
      </c>
      <c r="H15" s="46">
        <v>3</v>
      </c>
      <c r="I15" s="43">
        <v>3</v>
      </c>
      <c r="J15" s="95">
        <v>2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8.5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20.5</v>
      </c>
    </row>
    <row r="16" spans="1:19" ht="15.75">
      <c r="A16" s="40">
        <v>8</v>
      </c>
      <c r="B16" s="47" t="s">
        <v>292</v>
      </c>
      <c r="C16" s="33">
        <v>7.5</v>
      </c>
      <c r="D16" s="42">
        <v>2</v>
      </c>
      <c r="E16" s="43">
        <v>6</v>
      </c>
      <c r="F16" s="44">
        <v>3</v>
      </c>
      <c r="G16" s="45">
        <v>1</v>
      </c>
      <c r="H16" s="46">
        <v>1</v>
      </c>
      <c r="I16" s="43">
        <v>8</v>
      </c>
      <c r="J16" s="95"/>
      <c r="K16" s="89">
        <f ca="1">OFFSET(Очки!$A$2,F16,D16+OFFSET(Очки!$A$18,0,$C$43-1)-1)</f>
        <v>8.5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9.5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20.100000000000001</v>
      </c>
    </row>
    <row r="17" spans="1:19" ht="15.75">
      <c r="A17" s="40">
        <v>9</v>
      </c>
      <c r="B17" s="32" t="s">
        <v>346</v>
      </c>
      <c r="C17" s="33">
        <v>7.5</v>
      </c>
      <c r="D17" s="42">
        <v>1</v>
      </c>
      <c r="E17" s="43">
        <v>6</v>
      </c>
      <c r="F17" s="44">
        <v>8</v>
      </c>
      <c r="G17" s="45">
        <v>2</v>
      </c>
      <c r="H17" s="46">
        <v>4</v>
      </c>
      <c r="I17" s="43">
        <v>2</v>
      </c>
      <c r="J17" s="95">
        <v>1.5</v>
      </c>
      <c r="K17" s="89">
        <f ca="1">OFFSET(Очки!$A$2,F17,D17+OFFSET(Очки!$A$18,0,$C$43-1)-1)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9.5</v>
      </c>
      <c r="P17" s="39">
        <f ca="1">IF(I17&lt;H17,OFFSET(Очки!$A$20,2+H17-I17,IF(G17=1,13-H17,10+G17)),0)</f>
        <v>1.4</v>
      </c>
      <c r="Q17" s="39"/>
      <c r="R17" s="90">
        <v>-4</v>
      </c>
      <c r="S17" s="102">
        <f ca="1">SUM(J17:R17)</f>
        <v>17.899999999999999</v>
      </c>
    </row>
    <row r="18" spans="1:19" ht="15.75">
      <c r="A18" s="40">
        <v>10</v>
      </c>
      <c r="B18" s="32" t="s">
        <v>321</v>
      </c>
      <c r="C18" s="33" t="s">
        <v>43</v>
      </c>
      <c r="D18" s="42">
        <v>2</v>
      </c>
      <c r="E18" s="43">
        <v>1</v>
      </c>
      <c r="F18" s="44">
        <v>5</v>
      </c>
      <c r="G18" s="45">
        <v>2</v>
      </c>
      <c r="H18" s="46">
        <v>2</v>
      </c>
      <c r="I18" s="43">
        <v>5</v>
      </c>
      <c r="J18" s="95"/>
      <c r="K18" s="89">
        <f ca="1">OFFSET(Очки!$A$2,F18,D18+OFFSET(Очки!$A$18,0,$C$43-1)-1)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13</v>
      </c>
    </row>
    <row r="19" spans="1:19" ht="15.75">
      <c r="A19" s="40">
        <v>11</v>
      </c>
      <c r="B19" s="32" t="s">
        <v>349</v>
      </c>
      <c r="C19" s="33" t="s">
        <v>43</v>
      </c>
      <c r="D19" s="42">
        <v>2</v>
      </c>
      <c r="E19" s="43">
        <v>7</v>
      </c>
      <c r="F19" s="44">
        <v>6</v>
      </c>
      <c r="G19" s="45">
        <v>2</v>
      </c>
      <c r="H19" s="46">
        <v>6</v>
      </c>
      <c r="I19" s="43">
        <v>6</v>
      </c>
      <c r="J19" s="95"/>
      <c r="K19" s="89">
        <f ca="1">OFFSET(Очки!$A$2,F19,D19+OFFSET(Очки!$A$18,0,$C$43-1)-1)</f>
        <v>6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12.7</v>
      </c>
    </row>
    <row r="20" spans="1:19" ht="15.75">
      <c r="A20" s="40">
        <v>12</v>
      </c>
      <c r="B20" s="32" t="s">
        <v>347</v>
      </c>
      <c r="C20" s="33" t="s">
        <v>43</v>
      </c>
      <c r="D20" s="42">
        <v>2</v>
      </c>
      <c r="E20" s="43">
        <v>5</v>
      </c>
      <c r="F20" s="44">
        <v>7</v>
      </c>
      <c r="G20" s="45">
        <v>2</v>
      </c>
      <c r="H20" s="46">
        <v>7</v>
      </c>
      <c r="I20" s="43">
        <v>7</v>
      </c>
      <c r="J20" s="95"/>
      <c r="K20" s="89">
        <f ca="1">OFFSET(Очки!$A$2,F20,D20+OFFSET(Очки!$A$18,0,$C$43-1)-1)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5.5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11</v>
      </c>
    </row>
    <row r="21" spans="1:19" ht="15.75" hidden="1">
      <c r="A21" s="40" t="e">
        <f ca="1">RANK(S21,S$6:OFFSET(S$6,0,0,COUNTA(B$6:B$42)))</f>
        <v>#N/A</v>
      </c>
      <c r="B21" s="32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ref="S6:S42" ca="1" si="0">SUM(J21:R21)</f>
        <v>0</v>
      </c>
    </row>
    <row r="22" spans="1:19" ht="15.75" hidden="1">
      <c r="A22" s="40" t="e">
        <f ca="1">RANK(S22,S$6:OFFSET(S$6,0,0,COUNTA(B$6:B$42)))</f>
        <v>#N/A</v>
      </c>
      <c r="B22" s="32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RANK(S23,S$6:OFFSET(S$6,0,0,COUNTA(B$6:B$42)))</f>
        <v>#N/A</v>
      </c>
      <c r="B23" s="32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RANK(S24,S$6:OFFSET(S$6,0,0,COUNTA(B$6:B$42)))</f>
        <v>#N/A</v>
      </c>
      <c r="B24" s="32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15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0">
    <sortCondition descending="1" ref="S6:S20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09,10,18</vt:lpstr>
      <vt:lpstr>16.10.18</vt:lpstr>
      <vt:lpstr>23.10</vt:lpstr>
      <vt:lpstr>12121 (24)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2018-10-23T19:46:08Z</cp:lastPrinted>
  <dcterms:created xsi:type="dcterms:W3CDTF">2006-09-16T00:00:00Z</dcterms:created>
  <dcterms:modified xsi:type="dcterms:W3CDTF">2018-10-23T20:00:02Z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