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autoCompressPictures="0" defaultThemeVersion="124226"/>
  <bookViews>
    <workbookView xWindow="0" yWindow="-435" windowWidth="20730" windowHeight="11760" tabRatio="918"/>
  </bookViews>
  <sheets>
    <sheet name="Общие результаты" sheetId="4" r:id="rId1"/>
    <sheet name="Регистрация" sheetId="5" r:id="rId2"/>
    <sheet name="X Racing Team" sheetId="58" r:id="rId3"/>
    <sheet name="MST" sheetId="61" r:id="rId4"/>
    <sheet name="Mesnyki" sheetId="66" r:id="rId5"/>
    <sheet name="15a18" sheetId="63" r:id="rId6"/>
    <sheet name="Kozak I razboiniki" sheetId="60" r:id="rId7"/>
    <sheet name="NSJ" sheetId="64" r:id="rId8"/>
    <sheet name="Fortuna Racing" sheetId="59" r:id="rId9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5" i="63" l="1"/>
  <c r="G14" i="63"/>
  <c r="G13" i="63"/>
  <c r="G12" i="63"/>
  <c r="G11" i="63"/>
  <c r="G10" i="63"/>
  <c r="F15" i="63"/>
  <c r="F14" i="63"/>
  <c r="F13" i="63"/>
  <c r="F12" i="63"/>
  <c r="F11" i="63"/>
  <c r="F10" i="63"/>
  <c r="G18" i="66"/>
  <c r="G15" i="66"/>
  <c r="G14" i="66"/>
  <c r="G13" i="66"/>
  <c r="G12" i="66"/>
  <c r="G11" i="66"/>
  <c r="G10" i="66"/>
  <c r="F15" i="66"/>
  <c r="F14" i="66"/>
  <c r="F13" i="66"/>
  <c r="F12" i="66"/>
  <c r="F11" i="66"/>
  <c r="F10" i="66"/>
  <c r="F16" i="61"/>
  <c r="F17" i="61"/>
  <c r="G15" i="61"/>
  <c r="G14" i="61"/>
  <c r="G13" i="61"/>
  <c r="G12" i="61"/>
  <c r="G11" i="61"/>
  <c r="G10" i="61"/>
  <c r="F15" i="61"/>
  <c r="F14" i="61"/>
  <c r="F13" i="61"/>
  <c r="F12" i="61"/>
  <c r="F11" i="61"/>
  <c r="F10" i="61"/>
  <c r="G18" i="61"/>
  <c r="I17" i="59" l="1"/>
  <c r="I16" i="59"/>
  <c r="G17" i="59"/>
  <c r="G16" i="59"/>
  <c r="F17" i="59"/>
  <c r="F16" i="59"/>
  <c r="I17" i="64"/>
  <c r="I16" i="64"/>
  <c r="G17" i="64"/>
  <c r="G16" i="64"/>
  <c r="F17" i="64"/>
  <c r="F16" i="64"/>
  <c r="I17" i="60"/>
  <c r="I16" i="60"/>
  <c r="G17" i="60"/>
  <c r="G16" i="60"/>
  <c r="F17" i="60"/>
  <c r="F16" i="60"/>
  <c r="G17" i="63"/>
  <c r="G16" i="63"/>
  <c r="F17" i="63"/>
  <c r="F16" i="63"/>
  <c r="G17" i="66"/>
  <c r="G16" i="66"/>
  <c r="F16" i="66"/>
  <c r="F17" i="66"/>
  <c r="G17" i="61"/>
  <c r="G16" i="61"/>
  <c r="I17" i="58"/>
  <c r="I16" i="58"/>
  <c r="G17" i="58"/>
  <c r="G16" i="58"/>
  <c r="F16" i="58"/>
  <c r="F17" i="58"/>
  <c r="L15" i="63"/>
  <c r="K14" i="63"/>
  <c r="L14" i="63" s="1"/>
  <c r="K15" i="63"/>
  <c r="K12" i="61"/>
  <c r="L11" i="58"/>
  <c r="L12" i="59"/>
  <c r="L11" i="59"/>
  <c r="K13" i="66"/>
  <c r="L13" i="66" s="1"/>
  <c r="L12" i="66"/>
  <c r="L11" i="66"/>
  <c r="K15" i="60"/>
  <c r="K14" i="60"/>
  <c r="K13" i="60"/>
  <c r="K12" i="60"/>
  <c r="K11" i="60"/>
  <c r="K10" i="60"/>
  <c r="L13" i="5"/>
  <c r="J25" i="5"/>
  <c r="K13" i="63" l="1"/>
  <c r="L13" i="63" s="1"/>
  <c r="K12" i="63"/>
  <c r="K11" i="63"/>
  <c r="K10" i="63"/>
  <c r="J27" i="5"/>
  <c r="J26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K7" i="5" s="1"/>
  <c r="K10" i="5" l="1"/>
  <c r="K13" i="5"/>
  <c r="E20" i="66"/>
  <c r="F20" i="66"/>
  <c r="K15" i="59"/>
  <c r="L15" i="59" s="1"/>
  <c r="K13" i="59"/>
  <c r="L13" i="59" s="1"/>
  <c r="K11" i="59"/>
  <c r="K14" i="59"/>
  <c r="K12" i="59"/>
  <c r="K10" i="59"/>
  <c r="L10" i="59" s="1"/>
  <c r="G18" i="64"/>
  <c r="K15" i="64"/>
  <c r="L15" i="64" s="1"/>
  <c r="K12" i="64"/>
  <c r="L12" i="64" s="1"/>
  <c r="K11" i="64"/>
  <c r="L11" i="64" s="1"/>
  <c r="K14" i="64"/>
  <c r="L14" i="64" s="1"/>
  <c r="K13" i="64"/>
  <c r="L13" i="64" s="1"/>
  <c r="K10" i="64"/>
  <c r="L10" i="64" s="1"/>
  <c r="K15" i="61"/>
  <c r="L15" i="61" s="1"/>
  <c r="K13" i="61"/>
  <c r="L13" i="61" s="1"/>
  <c r="K11" i="61"/>
  <c r="L11" i="61" s="1"/>
  <c r="K14" i="61"/>
  <c r="K10" i="61"/>
  <c r="L10" i="61" s="1"/>
  <c r="L10" i="60"/>
  <c r="L12" i="60" s="1"/>
  <c r="L15" i="60" s="1"/>
  <c r="L11" i="60"/>
  <c r="L13" i="60" s="1"/>
  <c r="L14" i="60" s="1"/>
  <c r="L10" i="63"/>
  <c r="L12" i="63" s="1"/>
  <c r="L11" i="63"/>
  <c r="K22" i="5"/>
  <c r="K25" i="5"/>
  <c r="H20" i="66"/>
  <c r="G20" i="66"/>
  <c r="D20" i="66"/>
  <c r="C20" i="66"/>
  <c r="K15" i="66"/>
  <c r="L15" i="66" s="1"/>
  <c r="E15" i="66"/>
  <c r="K14" i="66"/>
  <c r="I14" i="66"/>
  <c r="E14" i="66"/>
  <c r="E13" i="66"/>
  <c r="K12" i="66"/>
  <c r="E12" i="66"/>
  <c r="K11" i="66"/>
  <c r="E11" i="66"/>
  <c r="K10" i="66"/>
  <c r="L10" i="66" s="1"/>
  <c r="E10" i="66"/>
  <c r="H20" i="64"/>
  <c r="G20" i="64"/>
  <c r="F20" i="64"/>
  <c r="F13" i="64" s="1"/>
  <c r="E20" i="64"/>
  <c r="F12" i="64"/>
  <c r="D20" i="64"/>
  <c r="C20" i="64"/>
  <c r="G15" i="64"/>
  <c r="F15" i="64"/>
  <c r="E15" i="64"/>
  <c r="G14" i="64"/>
  <c r="F14" i="64"/>
  <c r="E14" i="64"/>
  <c r="G13" i="64"/>
  <c r="E13" i="64"/>
  <c r="G12" i="64"/>
  <c r="E12" i="64"/>
  <c r="G11" i="64"/>
  <c r="F11" i="64"/>
  <c r="E11" i="64"/>
  <c r="G10" i="64"/>
  <c r="F10" i="64"/>
  <c r="E10" i="64"/>
  <c r="H20" i="63"/>
  <c r="G20" i="63"/>
  <c r="F20" i="63"/>
  <c r="E20" i="63"/>
  <c r="D20" i="63"/>
  <c r="C20" i="63"/>
  <c r="G18" i="63"/>
  <c r="E15" i="63"/>
  <c r="E14" i="63"/>
  <c r="E13" i="63"/>
  <c r="E12" i="63"/>
  <c r="E11" i="63"/>
  <c r="E10" i="63"/>
  <c r="H20" i="61"/>
  <c r="G20" i="61"/>
  <c r="F20" i="61"/>
  <c r="E20" i="61"/>
  <c r="D20" i="61"/>
  <c r="C20" i="61"/>
  <c r="E15" i="61"/>
  <c r="E14" i="61"/>
  <c r="E13" i="61"/>
  <c r="E12" i="61"/>
  <c r="E11" i="61"/>
  <c r="E10" i="61"/>
  <c r="H20" i="60"/>
  <c r="G20" i="60"/>
  <c r="F20" i="60"/>
  <c r="F13" i="60" s="1"/>
  <c r="E20" i="60"/>
  <c r="F12" i="60" s="1"/>
  <c r="D20" i="60"/>
  <c r="C20" i="60"/>
  <c r="G18" i="60"/>
  <c r="G15" i="60"/>
  <c r="F15" i="60"/>
  <c r="E15" i="60"/>
  <c r="G14" i="60"/>
  <c r="F14" i="60"/>
  <c r="E14" i="60"/>
  <c r="G13" i="60"/>
  <c r="E13" i="60"/>
  <c r="G12" i="60"/>
  <c r="E12" i="60"/>
  <c r="G11" i="60"/>
  <c r="F11" i="60"/>
  <c r="E11" i="60"/>
  <c r="G10" i="60"/>
  <c r="F10" i="60"/>
  <c r="E10" i="60"/>
  <c r="H20" i="59"/>
  <c r="G20" i="59"/>
  <c r="F20" i="59"/>
  <c r="F13" i="59" s="1"/>
  <c r="E20" i="59"/>
  <c r="F12" i="59" s="1"/>
  <c r="D20" i="59"/>
  <c r="C20" i="59"/>
  <c r="G18" i="59"/>
  <c r="G15" i="59"/>
  <c r="F15" i="59"/>
  <c r="E15" i="59"/>
  <c r="G14" i="59"/>
  <c r="F14" i="59"/>
  <c r="E14" i="59"/>
  <c r="G13" i="59"/>
  <c r="E13" i="59"/>
  <c r="G12" i="59"/>
  <c r="E12" i="59"/>
  <c r="G11" i="59"/>
  <c r="F11" i="59"/>
  <c r="E11" i="59"/>
  <c r="G10" i="59"/>
  <c r="F10" i="59"/>
  <c r="E10" i="59"/>
  <c r="H20" i="58"/>
  <c r="G20" i="58"/>
  <c r="F20" i="58"/>
  <c r="F13" i="58" s="1"/>
  <c r="E20" i="58"/>
  <c r="F12" i="58" s="1"/>
  <c r="D20" i="58"/>
  <c r="C20" i="58"/>
  <c r="G18" i="58"/>
  <c r="K15" i="58"/>
  <c r="L15" i="58" s="1"/>
  <c r="G15" i="58"/>
  <c r="F15" i="58"/>
  <c r="E15" i="58"/>
  <c r="K14" i="58"/>
  <c r="G14" i="58"/>
  <c r="F14" i="58"/>
  <c r="E14" i="58"/>
  <c r="K13" i="58"/>
  <c r="G13" i="58"/>
  <c r="E13" i="58"/>
  <c r="K12" i="58"/>
  <c r="L12" i="58" s="1"/>
  <c r="G12" i="58"/>
  <c r="E12" i="58"/>
  <c r="K11" i="58"/>
  <c r="G11" i="58"/>
  <c r="F11" i="58"/>
  <c r="E11" i="58"/>
  <c r="K10" i="58"/>
  <c r="L10" i="58" s="1"/>
  <c r="L13" i="58" s="1"/>
  <c r="G10" i="58"/>
  <c r="F10" i="58"/>
  <c r="E10" i="58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I10" i="66"/>
  <c r="I16" i="66" l="1"/>
  <c r="I11" i="61"/>
  <c r="I17" i="61" s="1"/>
  <c r="I14" i="58"/>
  <c r="I14" i="64"/>
  <c r="I13" i="64"/>
  <c r="I11" i="64"/>
  <c r="L14" i="58"/>
  <c r="L14" i="66"/>
  <c r="I10" i="61"/>
  <c r="I11" i="60"/>
  <c r="I12" i="60"/>
  <c r="I15" i="61"/>
  <c r="I13" i="61"/>
  <c r="I14" i="59"/>
  <c r="I15" i="60"/>
  <c r="I14" i="60"/>
  <c r="I14" i="61"/>
  <c r="I15" i="64"/>
  <c r="I10" i="64"/>
  <c r="I15" i="59"/>
  <c r="I11" i="59"/>
  <c r="I10" i="59"/>
  <c r="I15" i="58"/>
  <c r="I13" i="58"/>
  <c r="I11" i="58"/>
  <c r="I10" i="58"/>
  <c r="I11" i="66"/>
  <c r="I15" i="63"/>
  <c r="I14" i="63"/>
  <c r="I11" i="63"/>
  <c r="I10" i="63"/>
  <c r="I13" i="66"/>
  <c r="I12" i="66"/>
  <c r="F18" i="66"/>
  <c r="L14" i="59"/>
  <c r="I13" i="59"/>
  <c r="I12" i="59"/>
  <c r="F18" i="59"/>
  <c r="I12" i="64"/>
  <c r="F18" i="64"/>
  <c r="F18" i="61"/>
  <c r="L12" i="61"/>
  <c r="I12" i="61"/>
  <c r="I10" i="60"/>
  <c r="I13" i="63"/>
  <c r="I12" i="63"/>
  <c r="F18" i="63"/>
  <c r="I15" i="66"/>
  <c r="K16" i="5"/>
  <c r="K19" i="5"/>
  <c r="I12" i="58"/>
  <c r="F18" i="58"/>
  <c r="I13" i="60"/>
  <c r="F18" i="60"/>
  <c r="I17" i="63" l="1"/>
  <c r="I16" i="63"/>
  <c r="I17" i="66"/>
  <c r="I16" i="61"/>
  <c r="L14" i="61"/>
  <c r="I18" i="66"/>
  <c r="L25" i="5"/>
  <c r="L22" i="5"/>
  <c r="L10" i="5"/>
  <c r="I18" i="59"/>
  <c r="I18" i="64"/>
  <c r="I18" i="61"/>
  <c r="I18" i="63"/>
  <c r="L16" i="5"/>
  <c r="L19" i="5"/>
  <c r="L7" i="5"/>
  <c r="I18" i="60"/>
  <c r="I18" i="58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<sst xmlns="http://schemas.openxmlformats.org/spreadsheetml/2006/main" count="331" uniqueCount="151">
  <si>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</si>
  <si>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</si>
  <si>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</si>
  <si>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</si>
  <si>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</si>
  <si>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</si>
  <si>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</si>
  <si>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</si>
  <si>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</si>
  <si>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</si>
  <si>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</si>
  <si>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</si>
  <si>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</si>
  <si>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</si>
  <si>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</si>
  <si>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</si>
  <si>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</si>
  <si>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</si>
  <si>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</si>
  <si>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</si>
  <si>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</si>
  <si>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</si>
  <si>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</si>
  <si>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</si>
  <si>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</si>
  <si>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</si>
  <si>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</si>
  <si>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</si>
  <si>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</si>
  <si>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</si>
  <si>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</si>
  <si>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</si>
  <si>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</si>
  <si>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</si>
  <si>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</si>
  <si>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</si>
  <si>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</si>
  <si>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</si>
  <si>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</si>
  <si>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</si>
  <si>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</si>
  <si>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</si>
  <si>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</si>
  <si>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</si>
  <si>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</si>
  <si>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</si>
  <si>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</si>
  <si>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</si>
  <si>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</si>
  <si>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</si>
  <si>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</si>
  <si>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1-1</t>
  </si>
  <si>
    <t>1-2</t>
  </si>
  <si>
    <t>NSJ</t>
  </si>
  <si>
    <t>Стоцкий Андрей</t>
  </si>
  <si>
    <t>Mesnyki</t>
  </si>
  <si>
    <t>Наум</t>
  </si>
  <si>
    <t>Звягин Гриша</t>
  </si>
  <si>
    <t>MST</t>
  </si>
  <si>
    <t>X Racing Team</t>
  </si>
  <si>
    <t>Fortuna Racing</t>
  </si>
  <si>
    <t>Фортуна Таня</t>
  </si>
  <si>
    <t>Шутка Виталий</t>
  </si>
  <si>
    <t>Таволжан Виталий</t>
  </si>
  <si>
    <t>Ткаченко Кирилл</t>
  </si>
  <si>
    <t>Kozak I razboiniki</t>
  </si>
  <si>
    <t>Манило Денис</t>
  </si>
  <si>
    <t>Мифтахутдинов Ильяс</t>
  </si>
  <si>
    <t>Загорулько Иван</t>
  </si>
  <si>
    <t>X racing team</t>
  </si>
  <si>
    <t>Конфигурация № 10 R</t>
  </si>
  <si>
    <t>Серия мини марафонов "Большие Гонки 2018", 11-й этап, 20.10.18</t>
  </si>
  <si>
    <t xml:space="preserve">15a18 </t>
  </si>
  <si>
    <t xml:space="preserve">Фортуна Таня </t>
  </si>
  <si>
    <t>Тыщенко Миша</t>
  </si>
  <si>
    <t>Пикулин Павел</t>
  </si>
  <si>
    <t>77,9</t>
  </si>
  <si>
    <t>Ткаченко Антон</t>
  </si>
  <si>
    <t>83,6</t>
  </si>
  <si>
    <t>Голубченко Саша</t>
  </si>
  <si>
    <t>86</t>
  </si>
  <si>
    <t>15a18</t>
  </si>
  <si>
    <t>2:16.31</t>
  </si>
  <si>
    <t>2:07.74</t>
  </si>
  <si>
    <t>компенс вес</t>
  </si>
  <si>
    <t>2:06.34</t>
  </si>
  <si>
    <t>2:23.42</t>
  </si>
  <si>
    <t>2:16.29</t>
  </si>
  <si>
    <t>2:22.66</t>
  </si>
  <si>
    <t>2:19.03</t>
  </si>
  <si>
    <t>1:44.78</t>
  </si>
  <si>
    <t>5 с</t>
  </si>
  <si>
    <t>лимит</t>
  </si>
  <si>
    <t xml:space="preserve"> - 9 с </t>
  </si>
  <si>
    <t xml:space="preserve">- 10 </t>
  </si>
  <si>
    <t>вес компенсация</t>
  </si>
  <si>
    <t>- 12,5</t>
  </si>
  <si>
    <t>-9, -20</t>
  </si>
  <si>
    <t>вес, сами выехали раньше</t>
  </si>
  <si>
    <t>20 с, 10 с</t>
  </si>
  <si>
    <t>время насколько сократили пит, штраф за выезд с пит стопа</t>
  </si>
  <si>
    <t>5с</t>
  </si>
  <si>
    <t>линия</t>
  </si>
  <si>
    <t>2:16.02</t>
  </si>
  <si>
    <t>2:15.59</t>
  </si>
  <si>
    <t>2:16.73</t>
  </si>
  <si>
    <t>2:16.93</t>
  </si>
  <si>
    <t>2:04.75</t>
  </si>
  <si>
    <t>2:15.91</t>
  </si>
  <si>
    <t>2:16.69</t>
  </si>
  <si>
    <t>2:17.71</t>
  </si>
  <si>
    <t>2:16.04</t>
  </si>
  <si>
    <t>2:16.17</t>
  </si>
  <si>
    <t>2:16.91</t>
  </si>
  <si>
    <t>2:16.99</t>
  </si>
  <si>
    <t>2:17.03</t>
  </si>
  <si>
    <t>2:15.83</t>
  </si>
  <si>
    <t>2:15.03</t>
  </si>
  <si>
    <t>2:16.87</t>
  </si>
  <si>
    <t>2:16.43</t>
  </si>
  <si>
    <t>2:16.59</t>
  </si>
  <si>
    <t>2:22.41</t>
  </si>
  <si>
    <t>2:45.71</t>
  </si>
  <si>
    <t>2:15.36</t>
  </si>
  <si>
    <t>2:16.65</t>
  </si>
  <si>
    <t>2:21.42</t>
  </si>
  <si>
    <t>2:17.44</t>
  </si>
  <si>
    <t>2:15.74</t>
  </si>
  <si>
    <t>2:16.70</t>
  </si>
  <si>
    <t xml:space="preserve">Шутка </t>
  </si>
  <si>
    <t>Фортуна</t>
  </si>
  <si>
    <t>Пикулин</t>
  </si>
  <si>
    <t>Мифтахутдинов</t>
  </si>
  <si>
    <t>Ткаченко</t>
  </si>
  <si>
    <t>Тыщенко</t>
  </si>
  <si>
    <t>Звягин</t>
  </si>
  <si>
    <t>Таволжан</t>
  </si>
  <si>
    <t>Манило</t>
  </si>
  <si>
    <t>Голубченко</t>
  </si>
  <si>
    <t>Стоцкий</t>
  </si>
  <si>
    <t>Загорулько</t>
  </si>
  <si>
    <t>2:16.23</t>
  </si>
  <si>
    <t>Kozak I Razboiniki</t>
  </si>
  <si>
    <t>1 кр 21 с</t>
  </si>
  <si>
    <t>1 кр 23 с</t>
  </si>
  <si>
    <t>1 кр 24</t>
  </si>
  <si>
    <t>2 кр 10 с</t>
  </si>
  <si>
    <r>
      <t>Серия мини марафонов "Большие Гонки", 20.10.2018, Конфигурация</t>
    </r>
    <r>
      <rPr>
        <b/>
        <i/>
        <sz val="18"/>
        <color indexed="8"/>
        <rFont val="Calibri"/>
        <family val="2"/>
        <charset val="204"/>
      </rPr>
      <t xml:space="preserve"> №10R</t>
    </r>
  </si>
  <si>
    <t>Чемпионат мини марафон "Большие Гонки", 11-й этап</t>
  </si>
  <si>
    <t>5 c</t>
  </si>
  <si>
    <t>отдано после финиша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</si>
</sst>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308">
    <xf numFmtId="0" fontId="0" fillId="0" borderId="0" xfId="0"/>
    <xf numFmtId="0" fontId="10" fillId="0" borderId="0" xfId="1"/>
    <xf numFmtId="0" fontId="10" fillId="0" borderId="0" xfId="1" applyAlignment="1">
      <alignment horizontal="center"/>
    </xf>
    <xf numFmtId="0" fontId="10" fillId="0" borderId="0" xfId="1" applyAlignment="1">
      <alignment vertical="center"/>
    </xf>
    <xf numFmtId="0" fontId="10" fillId="0" borderId="11" xfId="1" applyBorder="1" applyAlignment="1">
      <alignment horizontal="center" vertical="center"/>
    </xf>
    <xf numFmtId="0" fontId="10" fillId="0" borderId="12" xfId="1" applyBorder="1" applyAlignment="1">
      <alignment horizontal="center" vertical="center"/>
    </xf>
    <xf numFmtId="0" fontId="10" fillId="0" borderId="13" xfId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10" fillId="0" borderId="0" xfId="1" applyAlignment="1">
      <alignment horizontal="center" vertical="center"/>
    </xf>
    <xf numFmtId="0" fontId="10" fillId="0" borderId="7" xfId="1" applyFill="1" applyBorder="1" applyAlignment="1">
      <alignment horizontal="center" vertical="center"/>
    </xf>
    <xf numFmtId="0" fontId="10" fillId="0" borderId="5" xfId="1" applyFill="1" applyBorder="1" applyAlignment="1">
      <alignment horizontal="center" vertical="center"/>
    </xf>
    <xf numFmtId="0" fontId="10" fillId="0" borderId="17" xfId="1" applyBorder="1" applyAlignment="1">
      <alignment horizontal="center" vertical="center"/>
    </xf>
    <xf numFmtId="0" fontId="10" fillId="0" borderId="19" xfId="1" applyFill="1" applyBorder="1" applyAlignment="1">
      <alignment horizontal="center" vertical="center"/>
    </xf>
    <xf numFmtId="164" fontId="10" fillId="0" borderId="20" xfId="1" applyNumberFormat="1" applyFill="1" applyBorder="1" applyAlignment="1">
      <alignment horizontal="center" vertical="center"/>
    </xf>
    <xf numFmtId="0" fontId="10" fillId="0" borderId="21" xfId="1" applyFill="1" applyBorder="1" applyAlignment="1">
      <alignment horizontal="center" vertical="center"/>
    </xf>
    <xf numFmtId="0" fontId="10" fillId="0" borderId="20" xfId="1" applyFill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20" xfId="1" applyFont="1" applyFill="1" applyBorder="1" applyAlignment="1">
      <alignment horizontal="center" vertical="center"/>
    </xf>
    <xf numFmtId="164" fontId="10" fillId="0" borderId="20" xfId="1" applyNumberFormat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center"/>
    </xf>
    <xf numFmtId="0" fontId="17" fillId="0" borderId="28" xfId="1" applyFont="1" applyBorder="1" applyAlignment="1">
      <alignment horizontal="center" vertical="center"/>
    </xf>
    <xf numFmtId="49" fontId="17" fillId="0" borderId="4" xfId="1" applyNumberFormat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6" xfId="1" applyFont="1" applyFill="1" applyBorder="1" applyAlignment="1">
      <alignment horizontal="center" vertical="center"/>
    </xf>
    <xf numFmtId="2" fontId="20" fillId="0" borderId="6" xfId="1" applyNumberFormat="1" applyFont="1" applyFill="1" applyBorder="1" applyAlignment="1">
      <alignment horizontal="center" vertical="center"/>
    </xf>
    <xf numFmtId="49" fontId="17" fillId="0" borderId="20" xfId="1" applyNumberFormat="1" applyFont="1" applyFill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0" fillId="0" borderId="21" xfId="1" applyFont="1" applyFill="1" applyBorder="1" applyAlignment="1">
      <alignment horizontal="center" vertical="center"/>
    </xf>
    <xf numFmtId="0" fontId="20" fillId="0" borderId="34" xfId="1" applyFont="1" applyFill="1" applyBorder="1" applyAlignment="1">
      <alignment horizontal="center" vertical="center"/>
    </xf>
    <xf numFmtId="2" fontId="20" fillId="0" borderId="34" xfId="1" applyNumberFormat="1" applyFont="1" applyFill="1" applyBorder="1" applyAlignment="1">
      <alignment horizontal="center" vertical="center"/>
    </xf>
    <xf numFmtId="49" fontId="17" fillId="0" borderId="38" xfId="1" applyNumberFormat="1" applyFont="1" applyFill="1" applyBorder="1" applyAlignment="1">
      <alignment horizontal="center" vertical="center"/>
    </xf>
    <xf numFmtId="0" fontId="20" fillId="0" borderId="39" xfId="1" applyFont="1" applyFill="1" applyBorder="1" applyAlignment="1">
      <alignment horizontal="center" vertical="center"/>
    </xf>
    <xf numFmtId="165" fontId="20" fillId="0" borderId="23" xfId="1" applyNumberFormat="1" applyFont="1" applyFill="1" applyBorder="1" applyAlignment="1">
      <alignment horizontal="center" vertical="center"/>
    </xf>
    <xf numFmtId="165" fontId="20" fillId="0" borderId="39" xfId="1" applyNumberFormat="1" applyFont="1" applyFill="1" applyBorder="1" applyAlignment="1">
      <alignment horizontal="center" vertical="center"/>
    </xf>
    <xf numFmtId="49" fontId="17" fillId="0" borderId="34" xfId="1" applyNumberFormat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4" xfId="1" applyFont="1" applyFill="1" applyBorder="1" applyAlignment="1">
      <alignment horizontal="center" vertical="center"/>
    </xf>
    <xf numFmtId="2" fontId="17" fillId="0" borderId="34" xfId="1" applyNumberFormat="1" applyFont="1" applyFill="1" applyBorder="1" applyAlignment="1">
      <alignment horizontal="center" vertical="center"/>
    </xf>
    <xf numFmtId="49" fontId="17" fillId="0" borderId="40" xfId="1" applyNumberFormat="1" applyFont="1" applyFill="1" applyBorder="1" applyAlignment="1">
      <alignment horizontal="center" vertical="center"/>
    </xf>
    <xf numFmtId="0" fontId="17" fillId="0" borderId="0" xfId="1" applyFont="1"/>
    <xf numFmtId="49" fontId="17" fillId="0" borderId="11" xfId="1" applyNumberFormat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2" fontId="17" fillId="0" borderId="13" xfId="1" applyNumberFormat="1" applyFont="1" applyFill="1" applyBorder="1" applyAlignment="1">
      <alignment horizontal="center" vertical="center"/>
    </xf>
    <xf numFmtId="49" fontId="17" fillId="0" borderId="26" xfId="1" applyNumberFormat="1" applyFont="1" applyFill="1" applyBorder="1" applyAlignment="1">
      <alignment horizontal="center" vertical="center"/>
    </xf>
    <xf numFmtId="49" fontId="17" fillId="0" borderId="33" xfId="1" applyNumberFormat="1" applyFont="1" applyFill="1" applyBorder="1" applyAlignment="1">
      <alignment horizontal="center" vertical="center"/>
    </xf>
    <xf numFmtId="0" fontId="17" fillId="0" borderId="33" xfId="1" applyFont="1" applyFill="1" applyBorder="1" applyAlignment="1">
      <alignment horizontal="center" vertical="center"/>
    </xf>
    <xf numFmtId="2" fontId="17" fillId="0" borderId="33" xfId="1" applyNumberFormat="1" applyFont="1" applyFill="1" applyBorder="1" applyAlignment="1">
      <alignment horizontal="center" vertical="center"/>
    </xf>
    <xf numFmtId="0" fontId="20" fillId="0" borderId="40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46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wrapText="1"/>
    </xf>
    <xf numFmtId="0" fontId="22" fillId="0" borderId="22" xfId="1" applyFont="1" applyBorder="1" applyAlignment="1">
      <alignment horizontal="center" vertical="center"/>
    </xf>
    <xf numFmtId="0" fontId="23" fillId="0" borderId="22" xfId="1" applyFont="1" applyBorder="1" applyAlignment="1">
      <alignment vertical="center"/>
    </xf>
    <xf numFmtId="0" fontId="23" fillId="0" borderId="22" xfId="1" applyFont="1" applyBorder="1" applyAlignment="1">
      <alignment horizontal="center" vertical="center"/>
    </xf>
    <xf numFmtId="0" fontId="23" fillId="0" borderId="23" xfId="1" applyFont="1" applyFill="1" applyBorder="1" applyAlignment="1">
      <alignment horizontal="center" vertical="center"/>
    </xf>
    <xf numFmtId="0" fontId="24" fillId="0" borderId="22" xfId="1" applyFont="1" applyFill="1" applyBorder="1" applyAlignment="1">
      <alignment horizontal="center" vertical="center"/>
    </xf>
    <xf numFmtId="166" fontId="23" fillId="0" borderId="22" xfId="1" applyNumberFormat="1" applyFont="1" applyBorder="1" applyAlignment="1">
      <alignment horizontal="center" vertical="center"/>
    </xf>
    <xf numFmtId="166" fontId="25" fillId="0" borderId="22" xfId="1" applyNumberFormat="1" applyFont="1" applyBorder="1" applyAlignment="1">
      <alignment horizontal="center" vertical="center"/>
    </xf>
    <xf numFmtId="167" fontId="22" fillId="0" borderId="22" xfId="1" applyNumberFormat="1" applyFont="1" applyBorder="1" applyAlignment="1">
      <alignment horizontal="center" vertical="center" wrapText="1"/>
    </xf>
    <xf numFmtId="0" fontId="22" fillId="0" borderId="22" xfId="1" applyFont="1" applyBorder="1" applyAlignment="1">
      <alignment horizontal="center" vertical="center" wrapText="1"/>
    </xf>
    <xf numFmtId="0" fontId="10" fillId="0" borderId="47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1" fontId="23" fillId="0" borderId="22" xfId="1" applyNumberFormat="1" applyFont="1" applyBorder="1" applyAlignment="1">
      <alignment horizontal="center" vertical="center"/>
    </xf>
    <xf numFmtId="0" fontId="22" fillId="0" borderId="46" xfId="1" applyFont="1" applyBorder="1" applyAlignment="1">
      <alignment horizontal="center" vertical="center"/>
    </xf>
    <xf numFmtId="0" fontId="23" fillId="0" borderId="46" xfId="1" applyFont="1" applyBorder="1" applyAlignment="1">
      <alignment vertical="center"/>
    </xf>
    <xf numFmtId="0" fontId="23" fillId="0" borderId="46" xfId="1" applyFont="1" applyBorder="1" applyAlignment="1">
      <alignment horizontal="center" vertical="center"/>
    </xf>
    <xf numFmtId="166" fontId="23" fillId="0" borderId="46" xfId="1" applyNumberFormat="1" applyFont="1" applyBorder="1" applyAlignment="1">
      <alignment horizontal="center" vertical="center"/>
    </xf>
    <xf numFmtId="166" fontId="23" fillId="0" borderId="46" xfId="1" applyNumberFormat="1" applyFont="1" applyFill="1" applyBorder="1" applyAlignment="1">
      <alignment horizontal="center" vertical="center"/>
    </xf>
    <xf numFmtId="0" fontId="22" fillId="0" borderId="43" xfId="1" applyFont="1" applyBorder="1" applyAlignment="1">
      <alignment horizontal="center" vertical="center"/>
    </xf>
    <xf numFmtId="0" fontId="23" fillId="0" borderId="43" xfId="1" applyFont="1" applyBorder="1" applyAlignment="1">
      <alignment vertical="center"/>
    </xf>
    <xf numFmtId="0" fontId="23" fillId="0" borderId="43" xfId="1" applyFont="1" applyBorder="1" applyAlignment="1">
      <alignment horizontal="center" vertical="center"/>
    </xf>
    <xf numFmtId="0" fontId="22" fillId="0" borderId="0" xfId="1" applyFont="1" applyAlignment="1">
      <alignment vertical="center"/>
    </xf>
    <xf numFmtId="0" fontId="22" fillId="0" borderId="0" xfId="1" applyFont="1" applyBorder="1"/>
    <xf numFmtId="0" fontId="22" fillId="0" borderId="0" xfId="1" applyFont="1" applyBorder="1" applyAlignment="1">
      <alignment horizontal="center"/>
    </xf>
    <xf numFmtId="0" fontId="22" fillId="0" borderId="0" xfId="1" applyFont="1" applyAlignment="1">
      <alignment horizontal="center"/>
    </xf>
    <xf numFmtId="164" fontId="22" fillId="0" borderId="20" xfId="1" applyNumberFormat="1" applyFont="1" applyBorder="1" applyAlignment="1">
      <alignment horizontal="center" vertical="center"/>
    </xf>
    <xf numFmtId="164" fontId="22" fillId="0" borderId="22" xfId="1" applyNumberFormat="1" applyFont="1" applyBorder="1" applyAlignment="1">
      <alignment horizontal="center" vertical="center"/>
    </xf>
    <xf numFmtId="164" fontId="22" fillId="0" borderId="21" xfId="1" applyNumberFormat="1" applyFont="1" applyBorder="1" applyAlignment="1">
      <alignment horizontal="center" vertical="center"/>
    </xf>
    <xf numFmtId="0" fontId="22" fillId="0" borderId="0" xfId="1" applyFont="1"/>
    <xf numFmtId="164" fontId="22" fillId="2" borderId="26" xfId="1" applyNumberFormat="1" applyFont="1" applyFill="1" applyBorder="1" applyAlignment="1">
      <alignment horizontal="center" vertical="center"/>
    </xf>
    <xf numFmtId="164" fontId="22" fillId="2" borderId="28" xfId="1" applyNumberFormat="1" applyFont="1" applyFill="1" applyBorder="1" applyAlignment="1">
      <alignment horizontal="center" vertical="center"/>
    </xf>
    <xf numFmtId="164" fontId="22" fillId="0" borderId="28" xfId="1" applyNumberFormat="1" applyFont="1" applyBorder="1" applyAlignment="1">
      <alignment horizontal="center" vertical="center"/>
    </xf>
    <xf numFmtId="164" fontId="22" fillId="2" borderId="27" xfId="1" applyNumberFormat="1" applyFont="1" applyFill="1" applyBorder="1" applyAlignment="1">
      <alignment horizontal="center" vertical="center"/>
    </xf>
    <xf numFmtId="0" fontId="10" fillId="0" borderId="0" xfId="1" applyAlignment="1">
      <alignment horizontal="left"/>
    </xf>
    <xf numFmtId="2" fontId="10" fillId="0" borderId="48" xfId="1" applyNumberFormat="1" applyBorder="1" applyAlignment="1">
      <alignment horizontal="center"/>
    </xf>
    <xf numFmtId="2" fontId="10" fillId="0" borderId="49" xfId="1" applyNumberFormat="1" applyBorder="1" applyAlignment="1">
      <alignment horizontal="center"/>
    </xf>
    <xf numFmtId="2" fontId="10" fillId="0" borderId="44" xfId="1" applyNumberFormat="1" applyBorder="1" applyAlignment="1">
      <alignment horizontal="center"/>
    </xf>
    <xf numFmtId="2" fontId="10" fillId="0" borderId="0" xfId="1" applyNumberFormat="1" applyBorder="1" applyAlignment="1">
      <alignment horizontal="center"/>
    </xf>
    <xf numFmtId="0" fontId="17" fillId="0" borderId="45" xfId="1" applyFont="1" applyFill="1" applyBorder="1" applyAlignment="1">
      <alignment horizontal="center" vertical="center"/>
    </xf>
    <xf numFmtId="0" fontId="17" fillId="0" borderId="40" xfId="1" applyFont="1" applyFill="1" applyBorder="1" applyAlignment="1">
      <alignment horizontal="center" vertical="center"/>
    </xf>
    <xf numFmtId="2" fontId="17" fillId="0" borderId="40" xfId="1" applyNumberFormat="1" applyFont="1" applyFill="1" applyBorder="1" applyAlignment="1">
      <alignment horizontal="center" vertical="center"/>
    </xf>
    <xf numFmtId="164" fontId="10" fillId="0" borderId="4" xfId="1" applyNumberFormat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2" fontId="9" fillId="0" borderId="44" xfId="1" applyNumberFormat="1" applyFont="1" applyBorder="1" applyAlignment="1">
      <alignment horizontal="center"/>
    </xf>
    <xf numFmtId="164" fontId="22" fillId="0" borderId="38" xfId="1" applyNumberFormat="1" applyFont="1" applyBorder="1" applyAlignment="1">
      <alignment horizontal="center" vertical="center"/>
    </xf>
    <xf numFmtId="0" fontId="29" fillId="0" borderId="0" xfId="1" applyFont="1" applyAlignment="1">
      <alignment vertical="center"/>
    </xf>
    <xf numFmtId="2" fontId="8" fillId="0" borderId="21" xfId="1" applyNumberFormat="1" applyFont="1" applyFill="1" applyBorder="1" applyAlignment="1">
      <alignment horizontal="center" vertical="center"/>
    </xf>
    <xf numFmtId="0" fontId="17" fillId="0" borderId="22" xfId="1" applyFont="1" applyBorder="1" applyAlignment="1">
      <alignment horizontal="center" vertical="center"/>
    </xf>
    <xf numFmtId="1" fontId="19" fillId="0" borderId="0" xfId="1" applyNumberFormat="1" applyFont="1" applyAlignment="1">
      <alignment horizontal="right" vertical="center"/>
    </xf>
    <xf numFmtId="0" fontId="19" fillId="0" borderId="0" xfId="1" applyFont="1" applyAlignment="1">
      <alignment horizontal="right" vertical="center"/>
    </xf>
    <xf numFmtId="0" fontId="19" fillId="0" borderId="22" xfId="1" applyFont="1" applyBorder="1" applyAlignment="1">
      <alignment horizontal="center" vertical="center"/>
    </xf>
    <xf numFmtId="164" fontId="24" fillId="0" borderId="22" xfId="1" applyNumberFormat="1" applyFont="1" applyFill="1" applyBorder="1" applyAlignment="1">
      <alignment horizontal="center" vertical="center"/>
    </xf>
    <xf numFmtId="164" fontId="26" fillId="0" borderId="22" xfId="1" applyNumberFormat="1" applyFont="1" applyFill="1" applyBorder="1" applyAlignment="1">
      <alignment horizontal="center" vertical="center"/>
    </xf>
    <xf numFmtId="0" fontId="7" fillId="0" borderId="0" xfId="1" applyFont="1"/>
    <xf numFmtId="165" fontId="17" fillId="0" borderId="16" xfId="1" applyNumberFormat="1" applyFont="1" applyBorder="1" applyAlignment="1">
      <alignment horizontal="center" vertical="center"/>
    </xf>
    <xf numFmtId="0" fontId="20" fillId="0" borderId="33" xfId="1" applyFont="1" applyFill="1" applyBorder="1" applyAlignment="1">
      <alignment horizontal="center" vertical="center"/>
    </xf>
    <xf numFmtId="0" fontId="7" fillId="0" borderId="47" xfId="1" applyFont="1" applyBorder="1" applyAlignment="1">
      <alignment vertical="center"/>
    </xf>
    <xf numFmtId="2" fontId="7" fillId="0" borderId="44" xfId="1" applyNumberFormat="1" applyFont="1" applyBorder="1" applyAlignment="1">
      <alignment horizontal="center"/>
    </xf>
    <xf numFmtId="0" fontId="20" fillId="0" borderId="45" xfId="1" applyFont="1" applyFill="1" applyBorder="1" applyAlignment="1">
      <alignment vertical="center"/>
    </xf>
    <xf numFmtId="164" fontId="22" fillId="0" borderId="35" xfId="1" applyNumberFormat="1" applyFont="1" applyBorder="1" applyAlignment="1">
      <alignment horizontal="center" vertical="center"/>
    </xf>
    <xf numFmtId="164" fontId="22" fillId="0" borderId="45" xfId="1" applyNumberFormat="1" applyFont="1" applyBorder="1" applyAlignment="1">
      <alignment horizontal="center" vertical="center"/>
    </xf>
    <xf numFmtId="2" fontId="24" fillId="0" borderId="22" xfId="1" applyNumberFormat="1" applyFont="1" applyFill="1" applyBorder="1" applyAlignment="1">
      <alignment horizontal="center" vertical="center"/>
    </xf>
    <xf numFmtId="166" fontId="23" fillId="0" borderId="22" xfId="1" applyNumberFormat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0" fontId="21" fillId="0" borderId="22" xfId="1" applyFont="1" applyBorder="1" applyAlignment="1">
      <alignment horizontal="center" vertical="center" wrapText="1"/>
    </xf>
    <xf numFmtId="0" fontId="10" fillId="0" borderId="0" xfId="1" applyBorder="1" applyAlignment="1">
      <alignment horizontal="center"/>
    </xf>
    <xf numFmtId="0" fontId="10" fillId="0" borderId="49" xfId="1" applyBorder="1" applyAlignment="1">
      <alignment horizontal="center"/>
    </xf>
    <xf numFmtId="0" fontId="10" fillId="0" borderId="50" xfId="1" applyBorder="1" applyAlignment="1">
      <alignment horizontal="center"/>
    </xf>
    <xf numFmtId="0" fontId="10" fillId="0" borderId="51" xfId="1" applyBorder="1" applyAlignment="1">
      <alignment horizontal="center"/>
    </xf>
    <xf numFmtId="0" fontId="10" fillId="0" borderId="31" xfId="1" applyBorder="1" applyAlignment="1">
      <alignment horizontal="center"/>
    </xf>
    <xf numFmtId="0" fontId="10" fillId="0" borderId="52" xfId="1" applyBorder="1" applyAlignment="1">
      <alignment horizontal="center"/>
    </xf>
    <xf numFmtId="2" fontId="6" fillId="0" borderId="0" xfId="1" applyNumberFormat="1" applyFont="1" applyBorder="1" applyAlignment="1">
      <alignment horizontal="center"/>
    </xf>
    <xf numFmtId="0" fontId="6" fillId="0" borderId="0" xfId="1" applyFont="1" applyBorder="1" applyAlignment="1">
      <alignment vertical="center"/>
    </xf>
    <xf numFmtId="21" fontId="6" fillId="0" borderId="16" xfId="1" applyNumberFormat="1" applyFont="1" applyFill="1" applyBorder="1" applyAlignment="1">
      <alignment horizontal="center" vertical="center"/>
    </xf>
    <xf numFmtId="2" fontId="6" fillId="0" borderId="22" xfId="1" applyNumberFormat="1" applyFont="1" applyFill="1" applyBorder="1" applyAlignment="1">
      <alignment horizontal="center" vertical="center"/>
    </xf>
    <xf numFmtId="2" fontId="30" fillId="0" borderId="20" xfId="1" applyNumberFormat="1" applyFont="1" applyFill="1" applyBorder="1" applyAlignment="1">
      <alignment horizontal="center" vertical="center"/>
    </xf>
    <xf numFmtId="2" fontId="6" fillId="0" borderId="21" xfId="1" applyNumberFormat="1" applyFont="1" applyFill="1" applyBorder="1" applyAlignment="1">
      <alignment horizontal="center" vertical="center"/>
    </xf>
    <xf numFmtId="165" fontId="17" fillId="0" borderId="35" xfId="1" applyNumberFormat="1" applyFont="1" applyBorder="1" applyAlignment="1">
      <alignment horizontal="center" vertical="center"/>
    </xf>
    <xf numFmtId="0" fontId="19" fillId="0" borderId="15" xfId="1" applyFont="1" applyBorder="1" applyAlignment="1">
      <alignment vertical="center"/>
    </xf>
    <xf numFmtId="0" fontId="19" fillId="0" borderId="37" xfId="1" applyFont="1" applyFill="1" applyBorder="1" applyAlignment="1">
      <alignment vertical="center"/>
    </xf>
    <xf numFmtId="0" fontId="19" fillId="0" borderId="18" xfId="1" applyFont="1" applyFill="1" applyBorder="1" applyAlignment="1">
      <alignment vertical="center"/>
    </xf>
    <xf numFmtId="0" fontId="19" fillId="0" borderId="42" xfId="1" applyFont="1" applyFill="1" applyBorder="1" applyAlignment="1">
      <alignment vertical="center"/>
    </xf>
    <xf numFmtId="0" fontId="19" fillId="0" borderId="25" xfId="1" applyFont="1" applyFill="1" applyBorder="1" applyAlignment="1">
      <alignment vertical="center"/>
    </xf>
    <xf numFmtId="0" fontId="19" fillId="0" borderId="37" xfId="1" applyFont="1" applyBorder="1" applyAlignment="1">
      <alignment vertical="center"/>
    </xf>
    <xf numFmtId="0" fontId="20" fillId="0" borderId="45" xfId="1" applyFont="1" applyFill="1" applyBorder="1" applyAlignment="1">
      <alignment horizontal="center" vertical="center"/>
    </xf>
    <xf numFmtId="2" fontId="20" fillId="0" borderId="40" xfId="1" applyNumberFormat="1" applyFont="1" applyFill="1" applyBorder="1" applyAlignment="1">
      <alignment horizontal="center" vertical="center"/>
    </xf>
    <xf numFmtId="0" fontId="15" fillId="0" borderId="46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7" fillId="0" borderId="46" xfId="1" applyFont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19" fillId="0" borderId="25" xfId="1" applyFont="1" applyBorder="1" applyAlignment="1">
      <alignment vertical="center"/>
    </xf>
    <xf numFmtId="0" fontId="20" fillId="0" borderId="27" xfId="1" applyFont="1" applyFill="1" applyBorder="1" applyAlignment="1">
      <alignment horizontal="center" vertical="center"/>
    </xf>
    <xf numFmtId="2" fontId="20" fillId="0" borderId="33" xfId="1" applyNumberFormat="1" applyFont="1" applyFill="1" applyBorder="1" applyAlignment="1">
      <alignment horizontal="center" vertical="center"/>
    </xf>
    <xf numFmtId="0" fontId="20" fillId="0" borderId="29" xfId="1" applyFont="1" applyFill="1" applyBorder="1" applyAlignment="1">
      <alignment horizontal="center" vertical="center"/>
    </xf>
    <xf numFmtId="165" fontId="20" fillId="0" borderId="9" xfId="1" applyNumberFormat="1" applyFont="1" applyFill="1" applyBorder="1" applyAlignment="1">
      <alignment horizontal="center" vertical="center"/>
    </xf>
    <xf numFmtId="0" fontId="20" fillId="0" borderId="13" xfId="1" applyFont="1" applyFill="1" applyBorder="1" applyAlignment="1">
      <alignment horizontal="center" vertical="center"/>
    </xf>
    <xf numFmtId="2" fontId="20" fillId="0" borderId="13" xfId="1" applyNumberFormat="1" applyFont="1" applyFill="1" applyBorder="1" applyAlignment="1">
      <alignment horizontal="center" vertical="center"/>
    </xf>
    <xf numFmtId="0" fontId="20" fillId="0" borderId="9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vertical="center"/>
    </xf>
    <xf numFmtId="165" fontId="20" fillId="0" borderId="2" xfId="1" applyNumberFormat="1" applyFont="1" applyFill="1" applyBorder="1" applyAlignment="1">
      <alignment horizontal="center" vertical="center"/>
    </xf>
    <xf numFmtId="165" fontId="20" fillId="0" borderId="29" xfId="1" applyNumberFormat="1" applyFont="1" applyFill="1" applyBorder="1" applyAlignment="1">
      <alignment horizontal="center" vertical="center"/>
    </xf>
    <xf numFmtId="0" fontId="20" fillId="0" borderId="10" xfId="1" applyFont="1" applyFill="1" applyBorder="1" applyAlignment="1">
      <alignment vertical="center"/>
    </xf>
    <xf numFmtId="0" fontId="17" fillId="0" borderId="12" xfId="1" applyFont="1" applyFill="1" applyBorder="1" applyAlignment="1">
      <alignment horizontal="center" vertical="center"/>
    </xf>
    <xf numFmtId="49" fontId="17" fillId="0" borderId="6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0" fontId="17" fillId="0" borderId="27" xfId="1" applyFont="1" applyFill="1" applyBorder="1" applyAlignment="1">
      <alignment horizontal="center" vertical="center"/>
    </xf>
    <xf numFmtId="166" fontId="31" fillId="0" borderId="22" xfId="1" applyNumberFormat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2" fontId="10" fillId="0" borderId="50" xfId="1" applyNumberFormat="1" applyBorder="1" applyAlignment="1">
      <alignment horizontal="center"/>
    </xf>
    <xf numFmtId="2" fontId="10" fillId="0" borderId="51" xfId="1" applyNumberFormat="1" applyBorder="1" applyAlignment="1">
      <alignment horizontal="center"/>
    </xf>
    <xf numFmtId="2" fontId="0" fillId="0" borderId="51" xfId="1" applyNumberFormat="1" applyFont="1" applyBorder="1" applyAlignment="1">
      <alignment horizontal="center"/>
    </xf>
    <xf numFmtId="2" fontId="10" fillId="0" borderId="30" xfId="1" applyNumberFormat="1" applyBorder="1" applyAlignment="1">
      <alignment horizontal="center"/>
    </xf>
    <xf numFmtId="2" fontId="10" fillId="0" borderId="31" xfId="1" applyNumberFormat="1" applyBorder="1" applyAlignment="1">
      <alignment horizontal="center"/>
    </xf>
    <xf numFmtId="2" fontId="10" fillId="0" borderId="52" xfId="1" applyNumberFormat="1" applyBorder="1" applyAlignment="1">
      <alignment horizontal="center"/>
    </xf>
    <xf numFmtId="2" fontId="24" fillId="0" borderId="35" xfId="1" applyNumberFormat="1" applyFont="1" applyFill="1" applyBorder="1" applyAlignment="1">
      <alignment horizontal="center" vertical="center"/>
    </xf>
    <xf numFmtId="164" fontId="24" fillId="0" borderId="34" xfId="1" applyNumberFormat="1" applyFont="1" applyFill="1" applyBorder="1" applyAlignment="1">
      <alignment horizontal="center" vertical="center"/>
    </xf>
    <xf numFmtId="2" fontId="24" fillId="0" borderId="46" xfId="1" applyNumberFormat="1" applyFont="1" applyFill="1" applyBorder="1" applyAlignment="1">
      <alignment horizontal="center" vertical="center"/>
    </xf>
    <xf numFmtId="2" fontId="32" fillId="0" borderId="57" xfId="1" applyNumberFormat="1" applyFont="1" applyFill="1" applyBorder="1" applyAlignment="1">
      <alignment horizontal="center" vertical="center"/>
    </xf>
    <xf numFmtId="2" fontId="32" fillId="3" borderId="57" xfId="1" applyNumberFormat="1" applyFont="1" applyFill="1" applyBorder="1" applyAlignment="1">
      <alignment horizontal="center" vertical="center"/>
    </xf>
    <xf numFmtId="164" fontId="26" fillId="0" borderId="34" xfId="1" applyNumberFormat="1" applyFont="1" applyFill="1" applyBorder="1" applyAlignment="1">
      <alignment horizontal="center" vertical="center"/>
    </xf>
    <xf numFmtId="2" fontId="24" fillId="0" borderId="58" xfId="1" applyNumberFormat="1" applyFont="1" applyFill="1" applyBorder="1" applyAlignment="1">
      <alignment horizontal="center" vertical="center"/>
    </xf>
    <xf numFmtId="2" fontId="26" fillId="0" borderId="46" xfId="1" applyNumberFormat="1" applyFont="1" applyFill="1" applyBorder="1" applyAlignment="1">
      <alignment horizontal="center" vertical="center"/>
    </xf>
    <xf numFmtId="2" fontId="26" fillId="0" borderId="35" xfId="1" applyNumberFormat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22" fillId="0" borderId="22" xfId="1" applyNumberFormat="1" applyFont="1" applyBorder="1" applyAlignment="1">
      <alignment horizontal="center" vertical="center" wrapText="1"/>
    </xf>
    <xf numFmtId="49" fontId="4" fillId="0" borderId="22" xfId="1" applyNumberFormat="1" applyFont="1" applyBorder="1" applyAlignment="1">
      <alignment horizontal="center" vertical="center" wrapText="1"/>
    </xf>
    <xf numFmtId="49" fontId="10" fillId="0" borderId="47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10" fillId="0" borderId="0" xfId="1" applyNumberFormat="1" applyFont="1" applyBorder="1" applyAlignment="1">
      <alignment vertical="center"/>
    </xf>
    <xf numFmtId="49" fontId="10" fillId="0" borderId="0" xfId="1" applyNumberFormat="1" applyFont="1" applyAlignment="1">
      <alignment vertical="center"/>
    </xf>
    <xf numFmtId="49" fontId="10" fillId="0" borderId="0" xfId="1" applyNumberFormat="1" applyAlignment="1">
      <alignment vertical="center"/>
    </xf>
    <xf numFmtId="49" fontId="0" fillId="0" borderId="47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vertical="center"/>
    </xf>
    <xf numFmtId="49" fontId="0" fillId="0" borderId="0" xfId="1" applyNumberFormat="1" applyFont="1" applyAlignment="1">
      <alignment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0" fontId="0" fillId="0" borderId="22" xfId="1" applyFont="1" applyFill="1" applyBorder="1" applyAlignment="1">
      <alignment horizontal="center" vertical="center"/>
    </xf>
    <xf numFmtId="0" fontId="10" fillId="0" borderId="14" xfId="1" applyBorder="1" applyAlignment="1">
      <alignment horizontal="center" vertical="center"/>
    </xf>
    <xf numFmtId="46" fontId="23" fillId="0" borderId="43" xfId="1" applyNumberFormat="1" applyFont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/>
    </xf>
    <xf numFmtId="2" fontId="3" fillId="0" borderId="44" xfId="1" applyNumberFormat="1" applyFont="1" applyBorder="1" applyAlignment="1">
      <alignment horizontal="center"/>
    </xf>
    <xf numFmtId="2" fontId="20" fillId="0" borderId="2" xfId="1" applyNumberFormat="1" applyFont="1" applyFill="1" applyBorder="1" applyAlignment="1">
      <alignment horizontal="center" vertical="center"/>
    </xf>
    <xf numFmtId="167" fontId="4" fillId="0" borderId="22" xfId="1" applyNumberFormat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2" fillId="0" borderId="47" xfId="1" applyFont="1" applyBorder="1" applyAlignment="1">
      <alignment vertical="center"/>
    </xf>
    <xf numFmtId="2" fontId="2" fillId="0" borderId="44" xfId="1" applyNumberFormat="1" applyFont="1" applyBorder="1" applyAlignment="1">
      <alignment horizontal="center"/>
    </xf>
    <xf numFmtId="49" fontId="2" fillId="0" borderId="47" xfId="1" applyNumberFormat="1" applyFont="1" applyBorder="1" applyAlignment="1">
      <alignment vertical="center"/>
    </xf>
    <xf numFmtId="49" fontId="10" fillId="0" borderId="0" xfId="1" applyNumberFormat="1"/>
    <xf numFmtId="49" fontId="10" fillId="0" borderId="0" xfId="1" applyNumberFormat="1" applyFont="1" applyAlignment="1">
      <alignment horizontal="center"/>
    </xf>
    <xf numFmtId="49" fontId="10" fillId="0" borderId="22" xfId="1" applyNumberFormat="1" applyFont="1" applyBorder="1" applyAlignment="1">
      <alignment horizontal="center" wrapText="1"/>
    </xf>
    <xf numFmtId="49" fontId="22" fillId="0" borderId="0" xfId="1" applyNumberFormat="1" applyFont="1" applyAlignment="1">
      <alignment vertical="center"/>
    </xf>
    <xf numFmtId="49" fontId="22" fillId="0" borderId="0" xfId="1" applyNumberFormat="1" applyFont="1"/>
    <xf numFmtId="49" fontId="10" fillId="0" borderId="0" xfId="1" applyNumberFormat="1" applyAlignment="1">
      <alignment horizontal="center"/>
    </xf>
    <xf numFmtId="49" fontId="2" fillId="0" borderId="0" xfId="1" applyNumberFormat="1" applyFont="1" applyAlignment="1">
      <alignment vertical="center"/>
    </xf>
    <xf numFmtId="166" fontId="23" fillId="4" borderId="22" xfId="1" applyNumberFormat="1" applyFont="1" applyFill="1" applyBorder="1" applyAlignment="1">
      <alignment horizontal="center" vertical="center"/>
    </xf>
    <xf numFmtId="166" fontId="23" fillId="4" borderId="46" xfId="1" applyNumberFormat="1" applyFont="1" applyFill="1" applyBorder="1" applyAlignment="1">
      <alignment horizontal="center" vertical="center"/>
    </xf>
    <xf numFmtId="166" fontId="24" fillId="0" borderId="22" xfId="1" applyNumberFormat="1" applyFont="1" applyFill="1" applyBorder="1" applyAlignment="1">
      <alignment horizontal="center" vertical="center"/>
    </xf>
    <xf numFmtId="0" fontId="10" fillId="0" borderId="47" xfId="1" applyBorder="1"/>
    <xf numFmtId="0" fontId="10" fillId="0" borderId="59" xfId="1" applyBorder="1"/>
    <xf numFmtId="2" fontId="2" fillId="0" borderId="0" xfId="1" applyNumberFormat="1" applyFont="1" applyBorder="1" applyAlignment="1">
      <alignment horizontal="center"/>
    </xf>
    <xf numFmtId="0" fontId="10" fillId="0" borderId="44" xfId="1" applyBorder="1"/>
    <xf numFmtId="164" fontId="4" fillId="0" borderId="35" xfId="1" applyNumberFormat="1" applyFont="1" applyBorder="1" applyAlignment="1">
      <alignment horizontal="left" vertical="center"/>
    </xf>
    <xf numFmtId="164" fontId="4" fillId="0" borderId="22" xfId="1" applyNumberFormat="1" applyFont="1" applyBorder="1" applyAlignment="1">
      <alignment horizontal="left" vertical="center"/>
    </xf>
    <xf numFmtId="164" fontId="4" fillId="0" borderId="35" xfId="1" applyNumberFormat="1" applyFont="1" applyBorder="1" applyAlignment="1">
      <alignment horizontal="center" vertical="center"/>
    </xf>
    <xf numFmtId="0" fontId="23" fillId="0" borderId="39" xfId="1" applyFont="1" applyFill="1" applyBorder="1" applyAlignment="1">
      <alignment horizontal="center" vertical="center"/>
    </xf>
    <xf numFmtId="164" fontId="24" fillId="0" borderId="35" xfId="1" applyNumberFormat="1" applyFont="1" applyFill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/>
    </xf>
    <xf numFmtId="2" fontId="26" fillId="0" borderId="22" xfId="1" applyNumberFormat="1" applyFont="1" applyFill="1" applyBorder="1" applyAlignment="1">
      <alignment horizontal="center" vertical="center"/>
    </xf>
    <xf numFmtId="0" fontId="24" fillId="0" borderId="23" xfId="1" applyFont="1" applyFill="1" applyBorder="1" applyAlignment="1">
      <alignment horizontal="center" vertical="center"/>
    </xf>
    <xf numFmtId="2" fontId="26" fillId="0" borderId="58" xfId="1" applyNumberFormat="1" applyFont="1" applyFill="1" applyBorder="1" applyAlignment="1">
      <alignment horizontal="center" vertical="center"/>
    </xf>
    <xf numFmtId="2" fontId="33" fillId="3" borderId="57" xfId="1" applyNumberFormat="1" applyFont="1" applyFill="1" applyBorder="1" applyAlignment="1">
      <alignment horizontal="center" vertical="center"/>
    </xf>
    <xf numFmtId="0" fontId="10" fillId="0" borderId="24" xfId="1" applyBorder="1" applyAlignment="1">
      <alignment horizontal="center" vertical="center"/>
    </xf>
    <xf numFmtId="0" fontId="0" fillId="0" borderId="25" xfId="1" applyFont="1" applyFill="1" applyBorder="1" applyAlignment="1">
      <alignment horizontal="left" vertical="center"/>
    </xf>
    <xf numFmtId="0" fontId="10" fillId="0" borderId="60" xfId="1" applyFill="1" applyBorder="1" applyAlignment="1">
      <alignment horizontal="center" vertical="center"/>
    </xf>
    <xf numFmtId="164" fontId="10" fillId="0" borderId="26" xfId="1" applyNumberFormat="1" applyFill="1" applyBorder="1" applyAlignment="1">
      <alignment horizontal="center" vertical="center"/>
    </xf>
    <xf numFmtId="0" fontId="10" fillId="0" borderId="27" xfId="1" applyFill="1" applyBorder="1" applyAlignment="1">
      <alignment horizontal="center" vertical="center"/>
    </xf>
    <xf numFmtId="0" fontId="10" fillId="0" borderId="26" xfId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2" fontId="7" fillId="0" borderId="27" xfId="1" applyNumberFormat="1" applyFont="1" applyFill="1" applyBorder="1" applyAlignment="1">
      <alignment horizontal="center" vertical="center"/>
    </xf>
    <xf numFmtId="0" fontId="0" fillId="0" borderId="26" xfId="1" applyFont="1" applyFill="1" applyBorder="1" applyAlignment="1">
      <alignment horizontal="center" vertical="center"/>
    </xf>
    <xf numFmtId="2" fontId="6" fillId="0" borderId="61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0" fillId="0" borderId="1" xfId="1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10" fillId="0" borderId="2" xfId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10" fillId="0" borderId="3" xfId="1" applyBorder="1" applyAlignment="1">
      <alignment horizontal="center" vertical="center" wrapText="1"/>
    </xf>
    <xf numFmtId="0" fontId="10" fillId="0" borderId="10" xfId="1" applyBorder="1" applyAlignment="1">
      <alignment horizontal="center" vertical="center" wrapText="1"/>
    </xf>
    <xf numFmtId="0" fontId="10" fillId="0" borderId="14" xfId="1" applyBorder="1" applyAlignment="1">
      <alignment horizontal="center" vertical="center"/>
    </xf>
    <xf numFmtId="0" fontId="10" fillId="0" borderId="53" xfId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0" fillId="0" borderId="7" xfId="1" applyBorder="1" applyAlignment="1">
      <alignment horizontal="center" vertical="center"/>
    </xf>
    <xf numFmtId="0" fontId="10" fillId="0" borderId="4" xfId="1" applyBorder="1" applyAlignment="1">
      <alignment horizontal="center" vertical="center"/>
    </xf>
    <xf numFmtId="0" fontId="10" fillId="0" borderId="5" xfId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18" fillId="0" borderId="17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164" fontId="17" fillId="0" borderId="15" xfId="1" applyNumberFormat="1" applyFont="1" applyBorder="1" applyAlignment="1">
      <alignment horizontal="center" vertical="center"/>
    </xf>
    <xf numFmtId="164" fontId="17" fillId="0" borderId="37" xfId="1" applyNumberFormat="1" applyFont="1" applyBorder="1" applyAlignment="1">
      <alignment horizontal="center" vertical="center"/>
    </xf>
    <xf numFmtId="164" fontId="17" fillId="0" borderId="25" xfId="1" applyNumberFormat="1" applyFont="1" applyBorder="1" applyAlignment="1">
      <alignment horizontal="center" vertical="center"/>
    </xf>
    <xf numFmtId="0" fontId="17" fillId="0" borderId="53" xfId="1" applyFont="1" applyBorder="1" applyAlignment="1">
      <alignment horizontal="center" vertical="center"/>
    </xf>
    <xf numFmtId="0" fontId="17" fillId="0" borderId="54" xfId="1" applyFont="1" applyBorder="1" applyAlignment="1">
      <alignment horizontal="center" vertical="center"/>
    </xf>
    <xf numFmtId="0" fontId="17" fillId="0" borderId="56" xfId="1" applyFont="1" applyBorder="1" applyAlignment="1">
      <alignment horizontal="center" vertical="center"/>
    </xf>
    <xf numFmtId="0" fontId="17" fillId="0" borderId="55" xfId="1" applyFont="1" applyBorder="1" applyAlignment="1">
      <alignment horizontal="center" vertical="center"/>
    </xf>
    <xf numFmtId="0" fontId="18" fillId="0" borderId="41" xfId="1" applyFont="1" applyFill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18" fillId="0" borderId="36" xfId="1" applyFont="1" applyBorder="1" applyAlignment="1">
      <alignment horizontal="center" vertical="center"/>
    </xf>
    <xf numFmtId="0" fontId="18" fillId="0" borderId="24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/>
    </xf>
    <xf numFmtId="0" fontId="16" fillId="0" borderId="1" xfId="1" applyFont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wrapText="1"/>
    </xf>
    <xf numFmtId="0" fontId="11" fillId="0" borderId="42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21" fillId="0" borderId="22" xfId="1" applyFont="1" applyBorder="1" applyAlignment="1">
      <alignment horizontal="center" vertical="center" wrapText="1"/>
    </xf>
    <xf numFmtId="0" fontId="21" fillId="0" borderId="22" xfId="1" applyFont="1" applyBorder="1" applyAlignment="1">
      <alignment horizontal="center" vertical="center"/>
    </xf>
    <xf numFmtId="0" fontId="21" fillId="0" borderId="46" xfId="1" applyFont="1" applyBorder="1" applyAlignment="1">
      <alignment horizontal="center" vertical="center"/>
    </xf>
    <xf numFmtId="0" fontId="21" fillId="0" borderId="35" xfId="1" applyFont="1" applyBorder="1" applyAlignment="1">
      <alignment horizontal="center" vertical="center"/>
    </xf>
    <xf numFmtId="2" fontId="21" fillId="0" borderId="46" xfId="1" applyNumberFormat="1" applyFont="1" applyBorder="1" applyAlignment="1">
      <alignment horizontal="center" vertical="center" wrapText="1"/>
    </xf>
    <xf numFmtId="2" fontId="21" fillId="0" borderId="35" xfId="1" applyNumberFormat="1" applyFont="1" applyBorder="1" applyAlignment="1">
      <alignment horizontal="center" vertical="center" wrapText="1"/>
    </xf>
    <xf numFmtId="0" fontId="21" fillId="0" borderId="23" xfId="1" applyFont="1" applyBorder="1" applyAlignment="1">
      <alignment horizontal="center" vertical="center"/>
    </xf>
    <xf numFmtId="0" fontId="21" fillId="0" borderId="19" xfId="1" applyFont="1" applyBorder="1" applyAlignment="1">
      <alignment horizontal="center" vertical="center"/>
    </xf>
    <xf numFmtId="0" fontId="21" fillId="0" borderId="34" xfId="1" applyFont="1" applyBorder="1" applyAlignment="1">
      <alignment horizontal="center" vertical="center"/>
    </xf>
    <xf numFmtId="0" fontId="21" fillId="0" borderId="46" xfId="1" applyFont="1" applyBorder="1" applyAlignment="1">
      <alignment horizontal="center" vertical="center" wrapText="1"/>
    </xf>
    <xf numFmtId="0" fontId="21" fillId="0" borderId="35" xfId="1" applyFont="1" applyBorder="1" applyAlignment="1">
      <alignment horizontal="center" vertical="center" wrapText="1"/>
    </xf>
    <xf numFmtId="2" fontId="21" fillId="0" borderId="58" xfId="1" applyNumberFormat="1" applyFont="1" applyBorder="1" applyAlignment="1">
      <alignment horizontal="center" vertical="center" wrapText="1"/>
    </xf>
    <xf numFmtId="0" fontId="10" fillId="0" borderId="0" xfId="1" applyBorder="1"/>
    <xf numFmtId="0" fontId="10" fillId="0" borderId="31" xfId="1" applyBorder="1"/>
    <xf numFmtId="164" fontId="4" fillId="0" borderId="22" xfId="1" applyNumberFormat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0" fillId="0" borderId="30" xfId="1" applyBorder="1"/>
    <xf numFmtId="2" fontId="10" fillId="0" borderId="44" xfId="1" applyNumberFormat="1" applyBorder="1"/>
    <xf numFmtId="2" fontId="10" fillId="0" borderId="30" xfId="1" applyNumberFormat="1" applyBorder="1"/>
    <xf numFmtId="167" fontId="4" fillId="4" borderId="22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Team'!$C$21:$C$80</c:f>
              <c:numCache>
                <c:formatCode>0.00</c:formatCode>
                <c:ptCount val="60"/>
                <c:pt idx="0">
                  <c:v>42.82</c:v>
                </c:pt>
                <c:pt idx="1">
                  <c:v>41.93</c:v>
                </c:pt>
                <c:pt idx="2">
                  <c:v>41.88</c:v>
                </c:pt>
                <c:pt idx="3">
                  <c:v>41.81</c:v>
                </c:pt>
                <c:pt idx="4">
                  <c:v>41.55</c:v>
                </c:pt>
                <c:pt idx="5">
                  <c:v>41.28</c:v>
                </c:pt>
                <c:pt idx="6">
                  <c:v>41.23</c:v>
                </c:pt>
                <c:pt idx="7">
                  <c:v>41.28</c:v>
                </c:pt>
                <c:pt idx="8">
                  <c:v>41.59</c:v>
                </c:pt>
                <c:pt idx="9">
                  <c:v>41.87</c:v>
                </c:pt>
                <c:pt idx="10">
                  <c:v>41.45</c:v>
                </c:pt>
                <c:pt idx="11">
                  <c:v>41.4</c:v>
                </c:pt>
                <c:pt idx="12">
                  <c:v>41.34</c:v>
                </c:pt>
                <c:pt idx="13">
                  <c:v>41.34</c:v>
                </c:pt>
                <c:pt idx="14">
                  <c:v>41.34</c:v>
                </c:pt>
                <c:pt idx="15">
                  <c:v>41.32</c:v>
                </c:pt>
                <c:pt idx="16">
                  <c:v>41.36</c:v>
                </c:pt>
                <c:pt idx="17">
                  <c:v>41.3</c:v>
                </c:pt>
                <c:pt idx="18">
                  <c:v>41.62</c:v>
                </c:pt>
                <c:pt idx="19">
                  <c:v>41.35</c:v>
                </c:pt>
                <c:pt idx="20">
                  <c:v>41.52</c:v>
                </c:pt>
                <c:pt idx="21">
                  <c:v>41.29</c:v>
                </c:pt>
                <c:pt idx="22">
                  <c:v>41.34</c:v>
                </c:pt>
                <c:pt idx="23">
                  <c:v>41.4</c:v>
                </c:pt>
                <c:pt idx="24">
                  <c:v>41.48</c:v>
                </c:pt>
                <c:pt idx="25">
                  <c:v>41.5</c:v>
                </c:pt>
                <c:pt idx="26">
                  <c:v>41.88</c:v>
                </c:pt>
                <c:pt idx="27">
                  <c:v>41.19</c:v>
                </c:pt>
                <c:pt idx="28">
                  <c:v>41.36</c:v>
                </c:pt>
                <c:pt idx="29">
                  <c:v>41.1</c:v>
                </c:pt>
                <c:pt idx="30">
                  <c:v>41.6</c:v>
                </c:pt>
                <c:pt idx="31">
                  <c:v>41.27</c:v>
                </c:pt>
                <c:pt idx="32">
                  <c:v>41.33</c:v>
                </c:pt>
                <c:pt idx="33">
                  <c:v>41.41</c:v>
                </c:pt>
                <c:pt idx="34">
                  <c:v>41.31</c:v>
                </c:pt>
                <c:pt idx="35">
                  <c:v>41.23</c:v>
                </c:pt>
                <c:pt idx="36">
                  <c:v>41.38</c:v>
                </c:pt>
                <c:pt idx="37">
                  <c:v>41.39</c:v>
                </c:pt>
                <c:pt idx="38">
                  <c:v>41.16</c:v>
                </c:pt>
                <c:pt idx="39">
                  <c:v>41.18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Team'!$D$21:$D$80</c:f>
              <c:numCache>
                <c:formatCode>0.00</c:formatCode>
                <c:ptCount val="60"/>
                <c:pt idx="0">
                  <c:v>44.61</c:v>
                </c:pt>
                <c:pt idx="1">
                  <c:v>42.71</c:v>
                </c:pt>
                <c:pt idx="2">
                  <c:v>41.87</c:v>
                </c:pt>
                <c:pt idx="3">
                  <c:v>41.74</c:v>
                </c:pt>
                <c:pt idx="4">
                  <c:v>41.78</c:v>
                </c:pt>
                <c:pt idx="5">
                  <c:v>41.78</c:v>
                </c:pt>
                <c:pt idx="6">
                  <c:v>41.63</c:v>
                </c:pt>
                <c:pt idx="7">
                  <c:v>41.62</c:v>
                </c:pt>
                <c:pt idx="8">
                  <c:v>41.59</c:v>
                </c:pt>
                <c:pt idx="9">
                  <c:v>41.7</c:v>
                </c:pt>
                <c:pt idx="10">
                  <c:v>41.7</c:v>
                </c:pt>
                <c:pt idx="11">
                  <c:v>41.53</c:v>
                </c:pt>
                <c:pt idx="12">
                  <c:v>41.42</c:v>
                </c:pt>
                <c:pt idx="13">
                  <c:v>41.34</c:v>
                </c:pt>
                <c:pt idx="14">
                  <c:v>41.5</c:v>
                </c:pt>
                <c:pt idx="15">
                  <c:v>41.72</c:v>
                </c:pt>
                <c:pt idx="16">
                  <c:v>41.59</c:v>
                </c:pt>
                <c:pt idx="17">
                  <c:v>41.59</c:v>
                </c:pt>
                <c:pt idx="18">
                  <c:v>41.54</c:v>
                </c:pt>
                <c:pt idx="19">
                  <c:v>41.43</c:v>
                </c:pt>
                <c:pt idx="20">
                  <c:v>41.58</c:v>
                </c:pt>
                <c:pt idx="21">
                  <c:v>41.45</c:v>
                </c:pt>
                <c:pt idx="22">
                  <c:v>41.62</c:v>
                </c:pt>
                <c:pt idx="23">
                  <c:v>41.32</c:v>
                </c:pt>
                <c:pt idx="24">
                  <c:v>41.56</c:v>
                </c:pt>
                <c:pt idx="25">
                  <c:v>41.6</c:v>
                </c:pt>
                <c:pt idx="26">
                  <c:v>41.55</c:v>
                </c:pt>
                <c:pt idx="27">
                  <c:v>41.9</c:v>
                </c:pt>
                <c:pt idx="28">
                  <c:v>41.5</c:v>
                </c:pt>
                <c:pt idx="29">
                  <c:v>41.49</c:v>
                </c:pt>
                <c:pt idx="30">
                  <c:v>41.68</c:v>
                </c:pt>
                <c:pt idx="31">
                  <c:v>41.66</c:v>
                </c:pt>
                <c:pt idx="32">
                  <c:v>42.09</c:v>
                </c:pt>
                <c:pt idx="33">
                  <c:v>41.71</c:v>
                </c:pt>
                <c:pt idx="34">
                  <c:v>41.58</c:v>
                </c:pt>
                <c:pt idx="35">
                  <c:v>41.63</c:v>
                </c:pt>
                <c:pt idx="36">
                  <c:v>41.51</c:v>
                </c:pt>
                <c:pt idx="37">
                  <c:v>41.43</c:v>
                </c:pt>
                <c:pt idx="38">
                  <c:v>41.55</c:v>
                </c:pt>
                <c:pt idx="39">
                  <c:v>41.38</c:v>
                </c:pt>
                <c:pt idx="40">
                  <c:v>41.28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Team'!$E$21:$E$80</c:f>
              <c:numCache>
                <c:formatCode>0.00</c:formatCode>
                <c:ptCount val="60"/>
                <c:pt idx="0">
                  <c:v>44.3</c:v>
                </c:pt>
                <c:pt idx="1">
                  <c:v>42.92</c:v>
                </c:pt>
                <c:pt idx="2">
                  <c:v>42.21</c:v>
                </c:pt>
                <c:pt idx="3">
                  <c:v>41.92</c:v>
                </c:pt>
                <c:pt idx="4">
                  <c:v>42.29</c:v>
                </c:pt>
                <c:pt idx="5">
                  <c:v>41.97</c:v>
                </c:pt>
                <c:pt idx="6">
                  <c:v>41.99</c:v>
                </c:pt>
                <c:pt idx="7">
                  <c:v>42.07</c:v>
                </c:pt>
                <c:pt idx="8">
                  <c:v>42.15</c:v>
                </c:pt>
                <c:pt idx="9">
                  <c:v>42.17</c:v>
                </c:pt>
                <c:pt idx="10">
                  <c:v>41.97</c:v>
                </c:pt>
                <c:pt idx="11">
                  <c:v>41.8</c:v>
                </c:pt>
                <c:pt idx="12">
                  <c:v>42.06</c:v>
                </c:pt>
                <c:pt idx="13">
                  <c:v>41.85</c:v>
                </c:pt>
                <c:pt idx="14">
                  <c:v>41.98</c:v>
                </c:pt>
                <c:pt idx="15">
                  <c:v>41.88</c:v>
                </c:pt>
                <c:pt idx="16">
                  <c:v>41.83</c:v>
                </c:pt>
                <c:pt idx="17">
                  <c:v>42.15</c:v>
                </c:pt>
                <c:pt idx="18">
                  <c:v>42.14</c:v>
                </c:pt>
                <c:pt idx="19">
                  <c:v>42.23</c:v>
                </c:pt>
                <c:pt idx="20">
                  <c:v>42.14</c:v>
                </c:pt>
                <c:pt idx="21">
                  <c:v>42.24</c:v>
                </c:pt>
                <c:pt idx="22">
                  <c:v>41.7</c:v>
                </c:pt>
                <c:pt idx="23">
                  <c:v>41.99</c:v>
                </c:pt>
                <c:pt idx="24">
                  <c:v>41.85</c:v>
                </c:pt>
                <c:pt idx="25">
                  <c:v>41.68</c:v>
                </c:pt>
                <c:pt idx="26">
                  <c:v>41.62</c:v>
                </c:pt>
                <c:pt idx="27">
                  <c:v>41.71</c:v>
                </c:pt>
                <c:pt idx="28">
                  <c:v>41.97</c:v>
                </c:pt>
                <c:pt idx="29">
                  <c:v>41.53</c:v>
                </c:pt>
                <c:pt idx="30">
                  <c:v>43.09</c:v>
                </c:pt>
                <c:pt idx="31">
                  <c:v>41.42</c:v>
                </c:pt>
                <c:pt idx="32">
                  <c:v>41.99</c:v>
                </c:pt>
                <c:pt idx="33">
                  <c:v>41.86</c:v>
                </c:pt>
                <c:pt idx="34">
                  <c:v>41.9</c:v>
                </c:pt>
                <c:pt idx="35">
                  <c:v>42.07</c:v>
                </c:pt>
                <c:pt idx="36">
                  <c:v>41.8</c:v>
                </c:pt>
                <c:pt idx="37">
                  <c:v>41.96</c:v>
                </c:pt>
                <c:pt idx="38">
                  <c:v>41.95</c:v>
                </c:pt>
                <c:pt idx="39">
                  <c:v>41.73</c:v>
                </c:pt>
                <c:pt idx="40">
                  <c:v>42.07</c:v>
                </c:pt>
                <c:pt idx="41">
                  <c:v>41.7</c:v>
                </c:pt>
                <c:pt idx="42">
                  <c:v>41.98</c:v>
                </c:pt>
                <c:pt idx="43">
                  <c:v>41.98</c:v>
                </c:pt>
                <c:pt idx="44">
                  <c:v>41.88</c:v>
                </c:pt>
                <c:pt idx="45">
                  <c:v>42.02</c:v>
                </c:pt>
                <c:pt idx="46">
                  <c:v>41.79</c:v>
                </c:pt>
                <c:pt idx="47">
                  <c:v>41.95</c:v>
                </c:pt>
                <c:pt idx="48">
                  <c:v>41.62</c:v>
                </c:pt>
                <c:pt idx="49">
                  <c:v>41.57</c:v>
                </c:pt>
                <c:pt idx="50">
                  <c:v>41.77</c:v>
                </c:pt>
                <c:pt idx="51">
                  <c:v>41.68</c:v>
                </c:pt>
                <c:pt idx="52">
                  <c:v>41.75</c:v>
                </c:pt>
                <c:pt idx="53">
                  <c:v>41.7</c:v>
                </c:pt>
                <c:pt idx="54">
                  <c:v>41.77</c:v>
                </c:pt>
                <c:pt idx="55">
                  <c:v>41.51</c:v>
                </c:pt>
                <c:pt idx="56">
                  <c:v>41.73</c:v>
                </c:pt>
                <c:pt idx="57">
                  <c:v>41.64</c:v>
                </c:pt>
                <c:pt idx="58">
                  <c:v>41.78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Team'!$F$21:$F$80</c:f>
              <c:numCache>
                <c:formatCode>0.00</c:formatCode>
                <c:ptCount val="60"/>
                <c:pt idx="0">
                  <c:v>43.85</c:v>
                </c:pt>
                <c:pt idx="1">
                  <c:v>42.23</c:v>
                </c:pt>
                <c:pt idx="2">
                  <c:v>42.07</c:v>
                </c:pt>
                <c:pt idx="3">
                  <c:v>42.15</c:v>
                </c:pt>
                <c:pt idx="4">
                  <c:v>41.82</c:v>
                </c:pt>
                <c:pt idx="5">
                  <c:v>42.19</c:v>
                </c:pt>
                <c:pt idx="6">
                  <c:v>41.81</c:v>
                </c:pt>
                <c:pt idx="7">
                  <c:v>41.83</c:v>
                </c:pt>
                <c:pt idx="8">
                  <c:v>41.85</c:v>
                </c:pt>
                <c:pt idx="9">
                  <c:v>41.84</c:v>
                </c:pt>
                <c:pt idx="10">
                  <c:v>41.73</c:v>
                </c:pt>
                <c:pt idx="11">
                  <c:v>41.57</c:v>
                </c:pt>
                <c:pt idx="12">
                  <c:v>41.88</c:v>
                </c:pt>
                <c:pt idx="13">
                  <c:v>41.83</c:v>
                </c:pt>
                <c:pt idx="14">
                  <c:v>43.28</c:v>
                </c:pt>
                <c:pt idx="15">
                  <c:v>41.83</c:v>
                </c:pt>
                <c:pt idx="16">
                  <c:v>41.84</c:v>
                </c:pt>
                <c:pt idx="17">
                  <c:v>41.7</c:v>
                </c:pt>
                <c:pt idx="18">
                  <c:v>41.78</c:v>
                </c:pt>
                <c:pt idx="19">
                  <c:v>41.94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Team'!$G$21:$G$80</c:f>
              <c:numCache>
                <c:formatCode>0.00</c:formatCode>
                <c:ptCount val="60"/>
                <c:pt idx="0">
                  <c:v>42.79</c:v>
                </c:pt>
                <c:pt idx="1">
                  <c:v>41.67</c:v>
                </c:pt>
                <c:pt idx="2">
                  <c:v>41.6</c:v>
                </c:pt>
                <c:pt idx="3">
                  <c:v>41.56</c:v>
                </c:pt>
                <c:pt idx="4">
                  <c:v>41.4</c:v>
                </c:pt>
                <c:pt idx="5">
                  <c:v>41.47</c:v>
                </c:pt>
                <c:pt idx="6">
                  <c:v>41.9</c:v>
                </c:pt>
                <c:pt idx="7">
                  <c:v>41.43</c:v>
                </c:pt>
                <c:pt idx="8">
                  <c:v>41.49</c:v>
                </c:pt>
                <c:pt idx="9">
                  <c:v>41.66</c:v>
                </c:pt>
                <c:pt idx="10">
                  <c:v>41.54</c:v>
                </c:pt>
                <c:pt idx="11">
                  <c:v>41.59</c:v>
                </c:pt>
                <c:pt idx="12">
                  <c:v>41.34</c:v>
                </c:pt>
                <c:pt idx="13">
                  <c:v>41.26</c:v>
                </c:pt>
                <c:pt idx="14">
                  <c:v>41.47</c:v>
                </c:pt>
                <c:pt idx="15">
                  <c:v>41.64</c:v>
                </c:pt>
                <c:pt idx="16">
                  <c:v>41.44</c:v>
                </c:pt>
                <c:pt idx="17">
                  <c:v>41.36</c:v>
                </c:pt>
                <c:pt idx="18">
                  <c:v>41.38</c:v>
                </c:pt>
                <c:pt idx="19">
                  <c:v>41.18</c:v>
                </c:pt>
                <c:pt idx="20">
                  <c:v>41.36</c:v>
                </c:pt>
                <c:pt idx="21">
                  <c:v>41.66</c:v>
                </c:pt>
                <c:pt idx="22">
                  <c:v>41.32</c:v>
                </c:pt>
                <c:pt idx="23">
                  <c:v>41.33</c:v>
                </c:pt>
                <c:pt idx="24">
                  <c:v>41.38</c:v>
                </c:pt>
                <c:pt idx="25">
                  <c:v>41.52</c:v>
                </c:pt>
                <c:pt idx="26">
                  <c:v>41.49</c:v>
                </c:pt>
                <c:pt idx="27">
                  <c:v>41.22</c:v>
                </c:pt>
                <c:pt idx="28">
                  <c:v>41.95</c:v>
                </c:pt>
                <c:pt idx="29">
                  <c:v>41.53</c:v>
                </c:pt>
                <c:pt idx="30">
                  <c:v>41.53</c:v>
                </c:pt>
                <c:pt idx="31">
                  <c:v>41.37</c:v>
                </c:pt>
                <c:pt idx="32">
                  <c:v>41.27</c:v>
                </c:pt>
                <c:pt idx="33">
                  <c:v>41.42</c:v>
                </c:pt>
                <c:pt idx="34">
                  <c:v>41.24</c:v>
                </c:pt>
                <c:pt idx="35">
                  <c:v>41.81</c:v>
                </c:pt>
                <c:pt idx="36">
                  <c:v>41.59</c:v>
                </c:pt>
                <c:pt idx="37">
                  <c:v>41.37</c:v>
                </c:pt>
                <c:pt idx="38">
                  <c:v>41.44</c:v>
                </c:pt>
                <c:pt idx="39">
                  <c:v>41.67</c:v>
                </c:pt>
                <c:pt idx="40">
                  <c:v>41.79</c:v>
                </c:pt>
                <c:pt idx="41">
                  <c:v>41.66</c:v>
                </c:pt>
                <c:pt idx="42">
                  <c:v>41.45</c:v>
                </c:pt>
                <c:pt idx="43">
                  <c:v>41.25</c:v>
                </c:pt>
                <c:pt idx="44">
                  <c:v>41.56</c:v>
                </c:pt>
                <c:pt idx="45">
                  <c:v>41.53</c:v>
                </c:pt>
                <c:pt idx="46">
                  <c:v>41.44</c:v>
                </c:pt>
                <c:pt idx="47">
                  <c:v>41.34</c:v>
                </c:pt>
                <c:pt idx="48">
                  <c:v>41.47</c:v>
                </c:pt>
                <c:pt idx="49">
                  <c:v>41.42</c:v>
                </c:pt>
                <c:pt idx="50">
                  <c:v>41.38</c:v>
                </c:pt>
                <c:pt idx="51">
                  <c:v>41.38</c:v>
                </c:pt>
                <c:pt idx="52">
                  <c:v>41.56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'X Racing Team'!$H$21:$H$80</c:f>
              <c:numCache>
                <c:formatCode>0.00</c:formatCode>
                <c:ptCount val="60"/>
                <c:pt idx="0">
                  <c:v>43.42</c:v>
                </c:pt>
                <c:pt idx="1">
                  <c:v>42.59</c:v>
                </c:pt>
                <c:pt idx="2">
                  <c:v>42.02</c:v>
                </c:pt>
                <c:pt idx="3">
                  <c:v>41.84</c:v>
                </c:pt>
                <c:pt idx="4">
                  <c:v>41.77</c:v>
                </c:pt>
                <c:pt idx="5">
                  <c:v>41.64</c:v>
                </c:pt>
                <c:pt idx="6">
                  <c:v>41.6</c:v>
                </c:pt>
                <c:pt idx="7">
                  <c:v>41.75</c:v>
                </c:pt>
                <c:pt idx="8">
                  <c:v>42</c:v>
                </c:pt>
                <c:pt idx="9">
                  <c:v>42.02</c:v>
                </c:pt>
                <c:pt idx="10">
                  <c:v>41.78</c:v>
                </c:pt>
                <c:pt idx="11">
                  <c:v>42.01</c:v>
                </c:pt>
                <c:pt idx="12">
                  <c:v>41.79</c:v>
                </c:pt>
                <c:pt idx="13">
                  <c:v>41.69</c:v>
                </c:pt>
                <c:pt idx="14">
                  <c:v>41.87</c:v>
                </c:pt>
                <c:pt idx="15">
                  <c:v>41.64</c:v>
                </c:pt>
                <c:pt idx="16">
                  <c:v>41.86</c:v>
                </c:pt>
                <c:pt idx="17">
                  <c:v>41.64</c:v>
                </c:pt>
                <c:pt idx="18">
                  <c:v>41.62</c:v>
                </c:pt>
                <c:pt idx="19">
                  <c:v>41.69</c:v>
                </c:pt>
                <c:pt idx="20">
                  <c:v>41.77</c:v>
                </c:pt>
                <c:pt idx="21">
                  <c:v>41.91</c:v>
                </c:pt>
                <c:pt idx="22">
                  <c:v>41.7</c:v>
                </c:pt>
                <c:pt idx="23">
                  <c:v>41.7</c:v>
                </c:pt>
                <c:pt idx="24">
                  <c:v>41.94</c:v>
                </c:pt>
                <c:pt idx="25">
                  <c:v>41.84</c:v>
                </c:pt>
                <c:pt idx="26">
                  <c:v>41.77</c:v>
                </c:pt>
                <c:pt idx="27">
                  <c:v>41.72</c:v>
                </c:pt>
                <c:pt idx="28">
                  <c:v>41.76</c:v>
                </c:pt>
                <c:pt idx="29">
                  <c:v>42.07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50304"/>
        <c:axId val="124451840"/>
      </c:lineChart>
      <c:catAx>
        <c:axId val="124450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4451840"/>
        <c:crosses val="autoZero"/>
        <c:auto val="1"/>
        <c:lblAlgn val="ctr"/>
        <c:lblOffset val="100"/>
        <c:noMultiLvlLbl val="0"/>
      </c:catAx>
      <c:valAx>
        <c:axId val="124451840"/>
        <c:scaling>
          <c:orientation val="minMax"/>
          <c:max val="4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44503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MST!$C$21:$C$79</c:f>
              <c:numCache>
                <c:formatCode>0.00</c:formatCode>
                <c:ptCount val="59"/>
                <c:pt idx="0">
                  <c:v>43.56</c:v>
                </c:pt>
                <c:pt idx="1">
                  <c:v>43.54</c:v>
                </c:pt>
                <c:pt idx="2">
                  <c:v>41.87</c:v>
                </c:pt>
                <c:pt idx="3">
                  <c:v>41.83</c:v>
                </c:pt>
                <c:pt idx="4">
                  <c:v>41.68</c:v>
                </c:pt>
                <c:pt idx="5">
                  <c:v>41.32</c:v>
                </c:pt>
                <c:pt idx="6">
                  <c:v>42.96</c:v>
                </c:pt>
                <c:pt idx="7">
                  <c:v>42.07</c:v>
                </c:pt>
                <c:pt idx="8">
                  <c:v>45.24</c:v>
                </c:pt>
                <c:pt idx="9">
                  <c:v>41.65</c:v>
                </c:pt>
                <c:pt idx="10">
                  <c:v>41.55</c:v>
                </c:pt>
                <c:pt idx="11">
                  <c:v>41.95</c:v>
                </c:pt>
                <c:pt idx="12">
                  <c:v>41.64</c:v>
                </c:pt>
                <c:pt idx="13">
                  <c:v>41.75</c:v>
                </c:pt>
                <c:pt idx="14">
                  <c:v>41.63</c:v>
                </c:pt>
                <c:pt idx="15">
                  <c:v>41.63</c:v>
                </c:pt>
                <c:pt idx="16">
                  <c:v>41.75</c:v>
                </c:pt>
                <c:pt idx="17">
                  <c:v>43.13</c:v>
                </c:pt>
                <c:pt idx="18">
                  <c:v>41.79</c:v>
                </c:pt>
                <c:pt idx="19">
                  <c:v>41.66</c:v>
                </c:pt>
                <c:pt idx="20">
                  <c:v>42.37</c:v>
                </c:pt>
                <c:pt idx="21">
                  <c:v>42.97</c:v>
                </c:pt>
                <c:pt idx="22">
                  <c:v>41.49</c:v>
                </c:pt>
                <c:pt idx="23">
                  <c:v>41.88</c:v>
                </c:pt>
                <c:pt idx="24">
                  <c:v>41.59</c:v>
                </c:pt>
                <c:pt idx="25">
                  <c:v>41.51</c:v>
                </c:pt>
                <c:pt idx="26">
                  <c:v>41.54</c:v>
                </c:pt>
                <c:pt idx="27">
                  <c:v>41.41</c:v>
                </c:pt>
                <c:pt idx="28">
                  <c:v>41.58</c:v>
                </c:pt>
                <c:pt idx="29">
                  <c:v>41.49</c:v>
                </c:pt>
                <c:pt idx="30">
                  <c:v>41.43</c:v>
                </c:pt>
                <c:pt idx="31">
                  <c:v>41.34</c:v>
                </c:pt>
                <c:pt idx="32">
                  <c:v>41.63</c:v>
                </c:pt>
                <c:pt idx="33">
                  <c:v>41.47</c:v>
                </c:pt>
                <c:pt idx="34">
                  <c:v>41.45</c:v>
                </c:pt>
                <c:pt idx="35">
                  <c:v>41.41</c:v>
                </c:pt>
                <c:pt idx="36">
                  <c:v>41.77</c:v>
                </c:pt>
                <c:pt idx="37">
                  <c:v>41.39</c:v>
                </c:pt>
                <c:pt idx="38">
                  <c:v>41.63</c:v>
                </c:pt>
                <c:pt idx="39">
                  <c:v>41.6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MST!$D$21:$D$79</c:f>
              <c:numCache>
                <c:formatCode>0.00</c:formatCode>
                <c:ptCount val="59"/>
                <c:pt idx="0">
                  <c:v>44.34</c:v>
                </c:pt>
                <c:pt idx="1">
                  <c:v>42.3</c:v>
                </c:pt>
                <c:pt idx="2">
                  <c:v>41.86</c:v>
                </c:pt>
                <c:pt idx="3">
                  <c:v>42.51</c:v>
                </c:pt>
                <c:pt idx="4">
                  <c:v>41.74</c:v>
                </c:pt>
                <c:pt idx="5">
                  <c:v>41.65</c:v>
                </c:pt>
                <c:pt idx="6">
                  <c:v>42.19</c:v>
                </c:pt>
                <c:pt idx="7">
                  <c:v>41.7</c:v>
                </c:pt>
                <c:pt idx="8">
                  <c:v>41.5</c:v>
                </c:pt>
                <c:pt idx="9">
                  <c:v>41.56</c:v>
                </c:pt>
                <c:pt idx="10">
                  <c:v>41.64</c:v>
                </c:pt>
                <c:pt idx="11">
                  <c:v>41.58</c:v>
                </c:pt>
                <c:pt idx="12">
                  <c:v>41.58</c:v>
                </c:pt>
                <c:pt idx="13">
                  <c:v>41.59</c:v>
                </c:pt>
                <c:pt idx="14">
                  <c:v>41.66</c:v>
                </c:pt>
                <c:pt idx="15">
                  <c:v>41.65</c:v>
                </c:pt>
                <c:pt idx="16">
                  <c:v>41.8</c:v>
                </c:pt>
                <c:pt idx="17">
                  <c:v>42.2</c:v>
                </c:pt>
                <c:pt idx="18">
                  <c:v>41.72</c:v>
                </c:pt>
                <c:pt idx="19">
                  <c:v>41.58</c:v>
                </c:pt>
                <c:pt idx="20">
                  <c:v>41.7</c:v>
                </c:pt>
                <c:pt idx="21">
                  <c:v>41.65</c:v>
                </c:pt>
                <c:pt idx="22">
                  <c:v>41.62</c:v>
                </c:pt>
                <c:pt idx="23">
                  <c:v>41.85</c:v>
                </c:pt>
                <c:pt idx="24">
                  <c:v>41.52</c:v>
                </c:pt>
                <c:pt idx="25">
                  <c:v>42.05</c:v>
                </c:pt>
                <c:pt idx="26">
                  <c:v>41.99</c:v>
                </c:pt>
                <c:pt idx="27">
                  <c:v>41.64</c:v>
                </c:pt>
                <c:pt idx="28">
                  <c:v>41.67</c:v>
                </c:pt>
                <c:pt idx="29">
                  <c:v>41.65</c:v>
                </c:pt>
                <c:pt idx="30">
                  <c:v>41.45</c:v>
                </c:pt>
                <c:pt idx="31">
                  <c:v>41.63</c:v>
                </c:pt>
                <c:pt idx="32">
                  <c:v>41.8</c:v>
                </c:pt>
                <c:pt idx="33">
                  <c:v>41.81</c:v>
                </c:pt>
                <c:pt idx="34">
                  <c:v>41.58</c:v>
                </c:pt>
                <c:pt idx="35">
                  <c:v>42.04</c:v>
                </c:pt>
                <c:pt idx="36">
                  <c:v>42</c:v>
                </c:pt>
                <c:pt idx="37">
                  <c:v>41.92</c:v>
                </c:pt>
                <c:pt idx="38">
                  <c:v>42.01</c:v>
                </c:pt>
                <c:pt idx="39">
                  <c:v>41.79</c:v>
                </c:pt>
                <c:pt idx="40">
                  <c:v>41.88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MST!$E$21:$E$79</c:f>
              <c:numCache>
                <c:formatCode>0.00</c:formatCode>
                <c:ptCount val="59"/>
                <c:pt idx="0">
                  <c:v>43.72</c:v>
                </c:pt>
                <c:pt idx="1">
                  <c:v>41.94</c:v>
                </c:pt>
                <c:pt idx="2">
                  <c:v>41.76</c:v>
                </c:pt>
                <c:pt idx="3">
                  <c:v>41.8</c:v>
                </c:pt>
                <c:pt idx="4">
                  <c:v>41.69</c:v>
                </c:pt>
                <c:pt idx="5">
                  <c:v>41.7</c:v>
                </c:pt>
                <c:pt idx="6">
                  <c:v>41.62</c:v>
                </c:pt>
                <c:pt idx="7">
                  <c:v>41.74</c:v>
                </c:pt>
                <c:pt idx="8">
                  <c:v>41.55</c:v>
                </c:pt>
                <c:pt idx="9">
                  <c:v>41.59</c:v>
                </c:pt>
                <c:pt idx="10">
                  <c:v>41.6</c:v>
                </c:pt>
                <c:pt idx="11">
                  <c:v>41.66</c:v>
                </c:pt>
                <c:pt idx="12">
                  <c:v>41.46</c:v>
                </c:pt>
                <c:pt idx="13">
                  <c:v>41.71</c:v>
                </c:pt>
                <c:pt idx="14">
                  <c:v>41.53</c:v>
                </c:pt>
                <c:pt idx="15">
                  <c:v>41.57</c:v>
                </c:pt>
                <c:pt idx="16">
                  <c:v>41.47</c:v>
                </c:pt>
                <c:pt idx="17">
                  <c:v>41.63</c:v>
                </c:pt>
                <c:pt idx="18">
                  <c:v>41.52</c:v>
                </c:pt>
                <c:pt idx="19">
                  <c:v>41.72</c:v>
                </c:pt>
                <c:pt idx="20">
                  <c:v>41.68</c:v>
                </c:pt>
                <c:pt idx="21">
                  <c:v>41.65</c:v>
                </c:pt>
                <c:pt idx="22">
                  <c:v>41.62</c:v>
                </c:pt>
                <c:pt idx="23">
                  <c:v>41.75</c:v>
                </c:pt>
                <c:pt idx="24">
                  <c:v>41.52</c:v>
                </c:pt>
                <c:pt idx="25">
                  <c:v>41.46</c:v>
                </c:pt>
                <c:pt idx="26">
                  <c:v>41.85</c:v>
                </c:pt>
                <c:pt idx="27">
                  <c:v>41.61</c:v>
                </c:pt>
                <c:pt idx="28">
                  <c:v>41.58</c:v>
                </c:pt>
                <c:pt idx="29">
                  <c:v>41.57</c:v>
                </c:pt>
                <c:pt idx="30">
                  <c:v>41.67</c:v>
                </c:pt>
                <c:pt idx="31">
                  <c:v>41.62</c:v>
                </c:pt>
                <c:pt idx="32">
                  <c:v>41.51</c:v>
                </c:pt>
                <c:pt idx="33">
                  <c:v>41.64</c:v>
                </c:pt>
                <c:pt idx="34">
                  <c:v>41.6</c:v>
                </c:pt>
                <c:pt idx="35">
                  <c:v>41.61</c:v>
                </c:pt>
                <c:pt idx="36">
                  <c:v>41.63</c:v>
                </c:pt>
                <c:pt idx="37">
                  <c:v>41.64</c:v>
                </c:pt>
                <c:pt idx="38">
                  <c:v>41.57</c:v>
                </c:pt>
                <c:pt idx="39">
                  <c:v>41.65</c:v>
                </c:pt>
                <c:pt idx="40">
                  <c:v>41.46</c:v>
                </c:pt>
                <c:pt idx="41">
                  <c:v>41.51</c:v>
                </c:pt>
                <c:pt idx="42">
                  <c:v>41.6</c:v>
                </c:pt>
                <c:pt idx="43">
                  <c:v>41.73</c:v>
                </c:pt>
                <c:pt idx="44">
                  <c:v>41.54</c:v>
                </c:pt>
                <c:pt idx="45">
                  <c:v>41.55</c:v>
                </c:pt>
                <c:pt idx="46">
                  <c:v>41.6</c:v>
                </c:pt>
                <c:pt idx="47">
                  <c:v>41.63</c:v>
                </c:pt>
                <c:pt idx="48">
                  <c:v>41.94</c:v>
                </c:pt>
                <c:pt idx="49">
                  <c:v>41.7</c:v>
                </c:pt>
                <c:pt idx="50">
                  <c:v>41.78</c:v>
                </c:pt>
                <c:pt idx="51">
                  <c:v>41.78</c:v>
                </c:pt>
                <c:pt idx="52">
                  <c:v>41.75</c:v>
                </c:pt>
                <c:pt idx="53">
                  <c:v>41.69</c:v>
                </c:pt>
                <c:pt idx="54">
                  <c:v>41.53</c:v>
                </c:pt>
                <c:pt idx="55">
                  <c:v>41.65</c:v>
                </c:pt>
                <c:pt idx="56">
                  <c:v>41.61</c:v>
                </c:pt>
                <c:pt idx="57" formatCode="General">
                  <c:v>41.52</c:v>
                </c:pt>
                <c:pt idx="58" formatCode="General">
                  <c:v>41.65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MST!$F$21:$F$79</c:f>
              <c:numCache>
                <c:formatCode>0.00</c:formatCode>
                <c:ptCount val="59"/>
                <c:pt idx="0">
                  <c:v>43.83</c:v>
                </c:pt>
                <c:pt idx="1">
                  <c:v>42.19</c:v>
                </c:pt>
                <c:pt idx="2">
                  <c:v>42.09</c:v>
                </c:pt>
                <c:pt idx="3">
                  <c:v>42.14</c:v>
                </c:pt>
                <c:pt idx="4">
                  <c:v>41.93</c:v>
                </c:pt>
                <c:pt idx="5">
                  <c:v>42.07</c:v>
                </c:pt>
                <c:pt idx="6">
                  <c:v>41.84</c:v>
                </c:pt>
                <c:pt idx="7">
                  <c:v>41.68</c:v>
                </c:pt>
                <c:pt idx="8">
                  <c:v>41.85</c:v>
                </c:pt>
                <c:pt idx="9">
                  <c:v>41.86</c:v>
                </c:pt>
                <c:pt idx="10">
                  <c:v>41.82</c:v>
                </c:pt>
                <c:pt idx="11">
                  <c:v>41.53</c:v>
                </c:pt>
                <c:pt idx="12">
                  <c:v>41.82</c:v>
                </c:pt>
                <c:pt idx="13">
                  <c:v>41.92</c:v>
                </c:pt>
                <c:pt idx="14">
                  <c:v>41.55</c:v>
                </c:pt>
                <c:pt idx="15">
                  <c:v>41.72</c:v>
                </c:pt>
                <c:pt idx="16">
                  <c:v>41.51</c:v>
                </c:pt>
                <c:pt idx="17">
                  <c:v>41.44</c:v>
                </c:pt>
                <c:pt idx="18">
                  <c:v>41.76</c:v>
                </c:pt>
                <c:pt idx="19">
                  <c:v>41.68</c:v>
                </c:pt>
                <c:pt idx="20">
                  <c:v>41.45</c:v>
                </c:pt>
                <c:pt idx="21">
                  <c:v>41.62</c:v>
                </c:pt>
                <c:pt idx="22">
                  <c:v>41.73</c:v>
                </c:pt>
                <c:pt idx="23">
                  <c:v>41.52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MST!$G$21:$G$79</c:f>
              <c:numCache>
                <c:formatCode>0.00</c:formatCode>
                <c:ptCount val="59"/>
                <c:pt idx="0">
                  <c:v>43.58</c:v>
                </c:pt>
                <c:pt idx="1">
                  <c:v>41.58</c:v>
                </c:pt>
                <c:pt idx="2">
                  <c:v>42.98</c:v>
                </c:pt>
                <c:pt idx="3">
                  <c:v>41.82</c:v>
                </c:pt>
                <c:pt idx="4">
                  <c:v>41.75</c:v>
                </c:pt>
                <c:pt idx="5">
                  <c:v>41.61</c:v>
                </c:pt>
                <c:pt idx="6">
                  <c:v>41.75</c:v>
                </c:pt>
                <c:pt idx="7">
                  <c:v>41.57</c:v>
                </c:pt>
                <c:pt idx="8">
                  <c:v>41.59</c:v>
                </c:pt>
                <c:pt idx="9">
                  <c:v>42.05</c:v>
                </c:pt>
                <c:pt idx="10">
                  <c:v>41.55</c:v>
                </c:pt>
                <c:pt idx="11">
                  <c:v>41.68</c:v>
                </c:pt>
                <c:pt idx="12">
                  <c:v>41.75</c:v>
                </c:pt>
                <c:pt idx="13">
                  <c:v>41.71</c:v>
                </c:pt>
                <c:pt idx="14">
                  <c:v>41.76</c:v>
                </c:pt>
                <c:pt idx="15">
                  <c:v>41.63</c:v>
                </c:pt>
                <c:pt idx="16">
                  <c:v>41.91</c:v>
                </c:pt>
                <c:pt idx="17">
                  <c:v>41.91</c:v>
                </c:pt>
                <c:pt idx="18">
                  <c:v>41.64</c:v>
                </c:pt>
                <c:pt idx="19">
                  <c:v>41.53</c:v>
                </c:pt>
                <c:pt idx="20">
                  <c:v>41.68</c:v>
                </c:pt>
                <c:pt idx="21">
                  <c:v>41.53</c:v>
                </c:pt>
                <c:pt idx="22">
                  <c:v>41.61</c:v>
                </c:pt>
                <c:pt idx="23">
                  <c:v>41.76</c:v>
                </c:pt>
                <c:pt idx="24">
                  <c:v>41.58</c:v>
                </c:pt>
                <c:pt idx="25">
                  <c:v>41.37</c:v>
                </c:pt>
                <c:pt idx="26">
                  <c:v>41.7</c:v>
                </c:pt>
                <c:pt idx="27">
                  <c:v>41.63</c:v>
                </c:pt>
                <c:pt idx="28">
                  <c:v>41.51</c:v>
                </c:pt>
                <c:pt idx="29">
                  <c:v>41.67</c:v>
                </c:pt>
                <c:pt idx="30" formatCode="General">
                  <c:v>41.86</c:v>
                </c:pt>
                <c:pt idx="31" formatCode="General">
                  <c:v>41.72</c:v>
                </c:pt>
                <c:pt idx="32" formatCode="General">
                  <c:v>41.62</c:v>
                </c:pt>
                <c:pt idx="33" formatCode="General">
                  <c:v>41.83</c:v>
                </c:pt>
                <c:pt idx="34" formatCode="General">
                  <c:v>41.9</c:v>
                </c:pt>
                <c:pt idx="35" formatCode="General">
                  <c:v>41.85</c:v>
                </c:pt>
                <c:pt idx="36" formatCode="General">
                  <c:v>41.96</c:v>
                </c:pt>
                <c:pt idx="37" formatCode="General">
                  <c:v>41.72</c:v>
                </c:pt>
                <c:pt idx="38" formatCode="General">
                  <c:v>41.78</c:v>
                </c:pt>
                <c:pt idx="39" formatCode="General">
                  <c:v>41.61</c:v>
                </c:pt>
                <c:pt idx="40" formatCode="General">
                  <c:v>41.69</c:v>
                </c:pt>
                <c:pt idx="41" formatCode="General">
                  <c:v>41.77</c:v>
                </c:pt>
                <c:pt idx="42" formatCode="General">
                  <c:v>41.71</c:v>
                </c:pt>
                <c:pt idx="43" formatCode="General">
                  <c:v>41.77</c:v>
                </c:pt>
                <c:pt idx="44" formatCode="General">
                  <c:v>41.62</c:v>
                </c:pt>
                <c:pt idx="45" formatCode="General">
                  <c:v>41.59</c:v>
                </c:pt>
                <c:pt idx="46" formatCode="General">
                  <c:v>41.9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MST!$H$21:$H$79</c:f>
              <c:numCache>
                <c:formatCode>0.00</c:formatCode>
                <c:ptCount val="59"/>
                <c:pt idx="0">
                  <c:v>43.83</c:v>
                </c:pt>
                <c:pt idx="1">
                  <c:v>42.31</c:v>
                </c:pt>
                <c:pt idx="2">
                  <c:v>42.38</c:v>
                </c:pt>
                <c:pt idx="3">
                  <c:v>41.92</c:v>
                </c:pt>
                <c:pt idx="4">
                  <c:v>41.93</c:v>
                </c:pt>
                <c:pt idx="5">
                  <c:v>41.64</c:v>
                </c:pt>
                <c:pt idx="6">
                  <c:v>41.65</c:v>
                </c:pt>
                <c:pt idx="7">
                  <c:v>41.62</c:v>
                </c:pt>
                <c:pt idx="8">
                  <c:v>41.56</c:v>
                </c:pt>
                <c:pt idx="9">
                  <c:v>41.81</c:v>
                </c:pt>
                <c:pt idx="10">
                  <c:v>41.6</c:v>
                </c:pt>
                <c:pt idx="11">
                  <c:v>41.67</c:v>
                </c:pt>
                <c:pt idx="12">
                  <c:v>41.55</c:v>
                </c:pt>
                <c:pt idx="13">
                  <c:v>41.56</c:v>
                </c:pt>
                <c:pt idx="14">
                  <c:v>41.62</c:v>
                </c:pt>
                <c:pt idx="15">
                  <c:v>41.54</c:v>
                </c:pt>
                <c:pt idx="16">
                  <c:v>41.54</c:v>
                </c:pt>
                <c:pt idx="17">
                  <c:v>41.87</c:v>
                </c:pt>
                <c:pt idx="18">
                  <c:v>41.54</c:v>
                </c:pt>
                <c:pt idx="19">
                  <c:v>41.71</c:v>
                </c:pt>
                <c:pt idx="20">
                  <c:v>41.54</c:v>
                </c:pt>
                <c:pt idx="21">
                  <c:v>41.48</c:v>
                </c:pt>
                <c:pt idx="22">
                  <c:v>41.71</c:v>
                </c:pt>
                <c:pt idx="23">
                  <c:v>41.62</c:v>
                </c:pt>
                <c:pt idx="24">
                  <c:v>41.52</c:v>
                </c:pt>
                <c:pt idx="25">
                  <c:v>41.67</c:v>
                </c:pt>
                <c:pt idx="26">
                  <c:v>41.6</c:v>
                </c:pt>
                <c:pt idx="27">
                  <c:v>41.72</c:v>
                </c:pt>
                <c:pt idx="28">
                  <c:v>41.68</c:v>
                </c:pt>
                <c:pt idx="29">
                  <c:v>41.68</c:v>
                </c:pt>
                <c:pt idx="30" formatCode="General">
                  <c:v>41.88</c:v>
                </c:pt>
                <c:pt idx="31" formatCode="General">
                  <c:v>41.73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434944"/>
        <c:axId val="132797184"/>
      </c:lineChart>
      <c:catAx>
        <c:axId val="132434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797184"/>
        <c:crosses val="autoZero"/>
        <c:auto val="1"/>
        <c:lblAlgn val="ctr"/>
        <c:lblOffset val="100"/>
        <c:noMultiLvlLbl val="0"/>
      </c:catAx>
      <c:valAx>
        <c:axId val="132797184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4349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Mesnyki!$C$21:$C$83</c:f>
              <c:numCache>
                <c:formatCode>0.00</c:formatCode>
                <c:ptCount val="63"/>
                <c:pt idx="0">
                  <c:v>43.97</c:v>
                </c:pt>
                <c:pt idx="1">
                  <c:v>42.9</c:v>
                </c:pt>
                <c:pt idx="2">
                  <c:v>42.2</c:v>
                </c:pt>
                <c:pt idx="3">
                  <c:v>41.94</c:v>
                </c:pt>
                <c:pt idx="4">
                  <c:v>41.81</c:v>
                </c:pt>
                <c:pt idx="5">
                  <c:v>41.54</c:v>
                </c:pt>
                <c:pt idx="6">
                  <c:v>42.6</c:v>
                </c:pt>
                <c:pt idx="7">
                  <c:v>42.47</c:v>
                </c:pt>
                <c:pt idx="8">
                  <c:v>42.71</c:v>
                </c:pt>
                <c:pt idx="9">
                  <c:v>41.6</c:v>
                </c:pt>
                <c:pt idx="10">
                  <c:v>41.59</c:v>
                </c:pt>
                <c:pt idx="11">
                  <c:v>41.77</c:v>
                </c:pt>
                <c:pt idx="12">
                  <c:v>43.2</c:v>
                </c:pt>
                <c:pt idx="13">
                  <c:v>41.47</c:v>
                </c:pt>
                <c:pt idx="14">
                  <c:v>41.81</c:v>
                </c:pt>
                <c:pt idx="15">
                  <c:v>42.08</c:v>
                </c:pt>
                <c:pt idx="16">
                  <c:v>42.4</c:v>
                </c:pt>
                <c:pt idx="17">
                  <c:v>42.48</c:v>
                </c:pt>
                <c:pt idx="18">
                  <c:v>41.9</c:v>
                </c:pt>
                <c:pt idx="19">
                  <c:v>42.43</c:v>
                </c:pt>
                <c:pt idx="20">
                  <c:v>42.09</c:v>
                </c:pt>
                <c:pt idx="21">
                  <c:v>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Mesnyki!$D$21:$D$83</c:f>
              <c:numCache>
                <c:formatCode>0.00</c:formatCode>
                <c:ptCount val="63"/>
                <c:pt idx="0">
                  <c:v>44.35</c:v>
                </c:pt>
                <c:pt idx="1">
                  <c:v>42.11</c:v>
                </c:pt>
                <c:pt idx="2">
                  <c:v>41.73</c:v>
                </c:pt>
                <c:pt idx="3">
                  <c:v>41.61</c:v>
                </c:pt>
                <c:pt idx="4">
                  <c:v>41.5</c:v>
                </c:pt>
                <c:pt idx="5">
                  <c:v>41.62</c:v>
                </c:pt>
                <c:pt idx="6">
                  <c:v>41.58</c:v>
                </c:pt>
                <c:pt idx="7">
                  <c:v>41.6</c:v>
                </c:pt>
                <c:pt idx="8">
                  <c:v>41.63</c:v>
                </c:pt>
                <c:pt idx="9">
                  <c:v>41.7</c:v>
                </c:pt>
                <c:pt idx="10">
                  <c:v>41.61</c:v>
                </c:pt>
                <c:pt idx="11">
                  <c:v>41.58</c:v>
                </c:pt>
                <c:pt idx="12">
                  <c:v>41.56</c:v>
                </c:pt>
                <c:pt idx="13">
                  <c:v>41.69</c:v>
                </c:pt>
                <c:pt idx="14">
                  <c:v>41.58</c:v>
                </c:pt>
                <c:pt idx="15">
                  <c:v>41.62</c:v>
                </c:pt>
                <c:pt idx="16">
                  <c:v>41.77</c:v>
                </c:pt>
                <c:pt idx="17">
                  <c:v>41.63</c:v>
                </c:pt>
                <c:pt idx="18">
                  <c:v>41.5</c:v>
                </c:pt>
                <c:pt idx="19">
                  <c:v>41.65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Mesnyki!$E$21:$E$83</c:f>
              <c:numCache>
                <c:formatCode>0.00</c:formatCode>
                <c:ptCount val="63"/>
                <c:pt idx="0">
                  <c:v>42.9</c:v>
                </c:pt>
                <c:pt idx="1">
                  <c:v>41.32</c:v>
                </c:pt>
                <c:pt idx="2">
                  <c:v>41.34</c:v>
                </c:pt>
                <c:pt idx="3">
                  <c:v>41.42</c:v>
                </c:pt>
                <c:pt idx="4">
                  <c:v>41.25</c:v>
                </c:pt>
                <c:pt idx="5">
                  <c:v>41.14</c:v>
                </c:pt>
                <c:pt idx="6">
                  <c:v>41.19</c:v>
                </c:pt>
                <c:pt idx="7">
                  <c:v>41.1</c:v>
                </c:pt>
                <c:pt idx="8">
                  <c:v>41.12</c:v>
                </c:pt>
                <c:pt idx="9">
                  <c:v>41.47</c:v>
                </c:pt>
                <c:pt idx="10">
                  <c:v>41.32</c:v>
                </c:pt>
                <c:pt idx="11">
                  <c:v>41.63</c:v>
                </c:pt>
                <c:pt idx="12">
                  <c:v>41.5</c:v>
                </c:pt>
                <c:pt idx="13">
                  <c:v>41.38</c:v>
                </c:pt>
                <c:pt idx="14">
                  <c:v>41.4</c:v>
                </c:pt>
                <c:pt idx="15">
                  <c:v>41.33</c:v>
                </c:pt>
                <c:pt idx="16">
                  <c:v>41.39</c:v>
                </c:pt>
                <c:pt idx="17">
                  <c:v>41.18</c:v>
                </c:pt>
                <c:pt idx="18">
                  <c:v>41.34</c:v>
                </c:pt>
                <c:pt idx="19">
                  <c:v>41.32</c:v>
                </c:pt>
                <c:pt idx="20">
                  <c:v>41.32</c:v>
                </c:pt>
                <c:pt idx="21">
                  <c:v>41.73</c:v>
                </c:pt>
                <c:pt idx="22">
                  <c:v>41.34</c:v>
                </c:pt>
                <c:pt idx="23">
                  <c:v>41.37</c:v>
                </c:pt>
                <c:pt idx="24">
                  <c:v>41.49</c:v>
                </c:pt>
                <c:pt idx="25">
                  <c:v>41.59</c:v>
                </c:pt>
                <c:pt idx="26">
                  <c:v>41.39</c:v>
                </c:pt>
                <c:pt idx="27">
                  <c:v>41.39</c:v>
                </c:pt>
                <c:pt idx="28">
                  <c:v>41.34</c:v>
                </c:pt>
                <c:pt idx="29">
                  <c:v>41.29</c:v>
                </c:pt>
                <c:pt idx="30">
                  <c:v>41.41</c:v>
                </c:pt>
                <c:pt idx="31">
                  <c:v>41.5</c:v>
                </c:pt>
                <c:pt idx="32">
                  <c:v>41.2</c:v>
                </c:pt>
                <c:pt idx="33">
                  <c:v>41.84</c:v>
                </c:pt>
                <c:pt idx="34">
                  <c:v>41.53</c:v>
                </c:pt>
                <c:pt idx="35">
                  <c:v>41.44</c:v>
                </c:pt>
                <c:pt idx="36">
                  <c:v>41.55</c:v>
                </c:pt>
                <c:pt idx="37">
                  <c:v>41.46</c:v>
                </c:pt>
                <c:pt idx="38">
                  <c:v>41.47</c:v>
                </c:pt>
                <c:pt idx="39">
                  <c:v>41.22</c:v>
                </c:pt>
                <c:pt idx="40">
                  <c:v>41.44</c:v>
                </c:pt>
                <c:pt idx="41">
                  <c:v>41.38</c:v>
                </c:pt>
                <c:pt idx="42">
                  <c:v>41.47</c:v>
                </c:pt>
                <c:pt idx="43">
                  <c:v>41.15</c:v>
                </c:pt>
                <c:pt idx="44">
                  <c:v>41.79</c:v>
                </c:pt>
                <c:pt idx="45">
                  <c:v>41.38</c:v>
                </c:pt>
                <c:pt idx="46">
                  <c:v>41.31</c:v>
                </c:pt>
                <c:pt idx="47">
                  <c:v>41.29</c:v>
                </c:pt>
                <c:pt idx="48">
                  <c:v>41.22</c:v>
                </c:pt>
                <c:pt idx="49">
                  <c:v>41.2</c:v>
                </c:pt>
                <c:pt idx="50">
                  <c:v>41.33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Mesnyki!$F$21:$F$83</c:f>
              <c:numCache>
                <c:formatCode>0.00</c:formatCode>
                <c:ptCount val="63"/>
                <c:pt idx="0">
                  <c:v>44.23</c:v>
                </c:pt>
                <c:pt idx="1">
                  <c:v>42.29</c:v>
                </c:pt>
                <c:pt idx="2">
                  <c:v>42.34</c:v>
                </c:pt>
                <c:pt idx="3">
                  <c:v>42.28</c:v>
                </c:pt>
                <c:pt idx="4">
                  <c:v>42.21</c:v>
                </c:pt>
                <c:pt idx="5">
                  <c:v>42.29</c:v>
                </c:pt>
                <c:pt idx="6">
                  <c:v>42.43</c:v>
                </c:pt>
                <c:pt idx="7">
                  <c:v>42.05</c:v>
                </c:pt>
                <c:pt idx="8">
                  <c:v>42.25</c:v>
                </c:pt>
                <c:pt idx="9">
                  <c:v>42.14</c:v>
                </c:pt>
                <c:pt idx="10">
                  <c:v>41.97</c:v>
                </c:pt>
                <c:pt idx="11">
                  <c:v>42.47</c:v>
                </c:pt>
                <c:pt idx="12">
                  <c:v>42.11</c:v>
                </c:pt>
                <c:pt idx="13">
                  <c:v>42.36</c:v>
                </c:pt>
                <c:pt idx="14">
                  <c:v>41.82</c:v>
                </c:pt>
                <c:pt idx="15">
                  <c:v>42.15</c:v>
                </c:pt>
                <c:pt idx="16">
                  <c:v>42.05</c:v>
                </c:pt>
                <c:pt idx="17">
                  <c:v>42.02</c:v>
                </c:pt>
                <c:pt idx="18">
                  <c:v>42.17</c:v>
                </c:pt>
                <c:pt idx="19">
                  <c:v>41.98</c:v>
                </c:pt>
                <c:pt idx="20">
                  <c:v>42.28</c:v>
                </c:pt>
                <c:pt idx="21">
                  <c:v>42.07</c:v>
                </c:pt>
                <c:pt idx="22">
                  <c:v>42.51</c:v>
                </c:pt>
                <c:pt idx="23">
                  <c:v>41.86</c:v>
                </c:pt>
                <c:pt idx="24">
                  <c:v>42.07</c:v>
                </c:pt>
                <c:pt idx="25">
                  <c:v>41.92</c:v>
                </c:pt>
                <c:pt idx="26">
                  <c:v>41.96</c:v>
                </c:pt>
                <c:pt idx="27">
                  <c:v>42.05</c:v>
                </c:pt>
                <c:pt idx="28">
                  <c:v>42.13</c:v>
                </c:pt>
                <c:pt idx="29">
                  <c:v>42.19</c:v>
                </c:pt>
                <c:pt idx="30">
                  <c:v>42.09</c:v>
                </c:pt>
                <c:pt idx="31">
                  <c:v>42.27</c:v>
                </c:pt>
                <c:pt idx="32">
                  <c:v>42.13</c:v>
                </c:pt>
                <c:pt idx="33">
                  <c:v>42.11</c:v>
                </c:pt>
                <c:pt idx="34">
                  <c:v>42.21</c:v>
                </c:pt>
                <c:pt idx="35">
                  <c:v>42.15</c:v>
                </c:pt>
                <c:pt idx="36">
                  <c:v>42.66</c:v>
                </c:pt>
                <c:pt idx="37">
                  <c:v>42.19</c:v>
                </c:pt>
                <c:pt idx="38">
                  <c:v>42.15</c:v>
                </c:pt>
                <c:pt idx="39">
                  <c:v>42.05</c:v>
                </c:pt>
                <c:pt idx="40">
                  <c:v>42.36</c:v>
                </c:pt>
                <c:pt idx="41">
                  <c:v>41.97</c:v>
                </c:pt>
                <c:pt idx="42">
                  <c:v>42.17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Mesnyki!$G$21:$G$83</c:f>
              <c:numCache>
                <c:formatCode>0.00</c:formatCode>
                <c:ptCount val="63"/>
                <c:pt idx="0">
                  <c:v>43.9</c:v>
                </c:pt>
                <c:pt idx="1">
                  <c:v>42.21</c:v>
                </c:pt>
                <c:pt idx="2">
                  <c:v>42.57</c:v>
                </c:pt>
                <c:pt idx="3">
                  <c:v>41.82</c:v>
                </c:pt>
                <c:pt idx="4">
                  <c:v>41.67</c:v>
                </c:pt>
                <c:pt idx="5">
                  <c:v>41.76</c:v>
                </c:pt>
                <c:pt idx="6">
                  <c:v>41.42</c:v>
                </c:pt>
                <c:pt idx="7">
                  <c:v>41.72</c:v>
                </c:pt>
                <c:pt idx="8">
                  <c:v>41.57</c:v>
                </c:pt>
                <c:pt idx="9">
                  <c:v>41.42</c:v>
                </c:pt>
                <c:pt idx="10">
                  <c:v>41.4</c:v>
                </c:pt>
                <c:pt idx="11">
                  <c:v>41.49</c:v>
                </c:pt>
                <c:pt idx="12">
                  <c:v>41.51</c:v>
                </c:pt>
                <c:pt idx="13">
                  <c:v>41.45</c:v>
                </c:pt>
                <c:pt idx="14">
                  <c:v>41.42</c:v>
                </c:pt>
                <c:pt idx="15">
                  <c:v>41.54</c:v>
                </c:pt>
                <c:pt idx="16">
                  <c:v>41.44</c:v>
                </c:pt>
                <c:pt idx="17">
                  <c:v>41.58</c:v>
                </c:pt>
                <c:pt idx="18">
                  <c:v>42.13</c:v>
                </c:pt>
                <c:pt idx="19">
                  <c:v>41.6</c:v>
                </c:pt>
                <c:pt idx="20">
                  <c:v>41.33</c:v>
                </c:pt>
                <c:pt idx="21">
                  <c:v>41.66</c:v>
                </c:pt>
                <c:pt idx="22">
                  <c:v>41.3</c:v>
                </c:pt>
                <c:pt idx="23">
                  <c:v>41.58</c:v>
                </c:pt>
                <c:pt idx="24">
                  <c:v>41.46</c:v>
                </c:pt>
                <c:pt idx="25">
                  <c:v>41.51</c:v>
                </c:pt>
                <c:pt idx="26">
                  <c:v>41.55</c:v>
                </c:pt>
                <c:pt idx="27">
                  <c:v>41.29</c:v>
                </c:pt>
                <c:pt idx="28">
                  <c:v>41.49</c:v>
                </c:pt>
                <c:pt idx="29">
                  <c:v>41.37</c:v>
                </c:pt>
                <c:pt idx="30">
                  <c:v>41.28</c:v>
                </c:pt>
                <c:pt idx="31">
                  <c:v>41.52</c:v>
                </c:pt>
                <c:pt idx="32">
                  <c:v>41.5</c:v>
                </c:pt>
                <c:pt idx="33">
                  <c:v>41.36</c:v>
                </c:pt>
                <c:pt idx="34">
                  <c:v>41.55</c:v>
                </c:pt>
                <c:pt idx="35">
                  <c:v>41.37</c:v>
                </c:pt>
                <c:pt idx="36">
                  <c:v>41.61</c:v>
                </c:pt>
                <c:pt idx="37">
                  <c:v>41.53</c:v>
                </c:pt>
                <c:pt idx="38">
                  <c:v>41.59</c:v>
                </c:pt>
                <c:pt idx="39">
                  <c:v>41.57</c:v>
                </c:pt>
                <c:pt idx="40">
                  <c:v>41.77</c:v>
                </c:pt>
                <c:pt idx="41">
                  <c:v>41.52</c:v>
                </c:pt>
                <c:pt idx="42">
                  <c:v>41.55</c:v>
                </c:pt>
                <c:pt idx="43">
                  <c:v>41.73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Mesnyki!$H$21:$H$83</c:f>
              <c:numCache>
                <c:formatCode>0.00</c:formatCode>
                <c:ptCount val="63"/>
                <c:pt idx="0">
                  <c:v>43.79</c:v>
                </c:pt>
                <c:pt idx="1">
                  <c:v>42.13</c:v>
                </c:pt>
                <c:pt idx="2">
                  <c:v>42.16</c:v>
                </c:pt>
                <c:pt idx="3">
                  <c:v>41.77</c:v>
                </c:pt>
                <c:pt idx="4">
                  <c:v>42.01</c:v>
                </c:pt>
                <c:pt idx="5">
                  <c:v>41.97</c:v>
                </c:pt>
                <c:pt idx="6">
                  <c:v>41.85</c:v>
                </c:pt>
                <c:pt idx="7">
                  <c:v>41.7</c:v>
                </c:pt>
                <c:pt idx="8">
                  <c:v>41.71</c:v>
                </c:pt>
                <c:pt idx="9">
                  <c:v>41.6</c:v>
                </c:pt>
                <c:pt idx="10">
                  <c:v>41.7</c:v>
                </c:pt>
                <c:pt idx="11">
                  <c:v>41.6</c:v>
                </c:pt>
                <c:pt idx="12">
                  <c:v>42.03</c:v>
                </c:pt>
                <c:pt idx="13">
                  <c:v>41.71</c:v>
                </c:pt>
                <c:pt idx="14">
                  <c:v>41.76</c:v>
                </c:pt>
                <c:pt idx="15">
                  <c:v>41.64</c:v>
                </c:pt>
                <c:pt idx="16">
                  <c:v>41.74</c:v>
                </c:pt>
                <c:pt idx="17">
                  <c:v>41.55</c:v>
                </c:pt>
                <c:pt idx="18">
                  <c:v>41.66</c:v>
                </c:pt>
                <c:pt idx="19">
                  <c:v>41.62</c:v>
                </c:pt>
                <c:pt idx="20">
                  <c:v>41.61</c:v>
                </c:pt>
                <c:pt idx="21">
                  <c:v>41.8</c:v>
                </c:pt>
                <c:pt idx="22">
                  <c:v>41.68</c:v>
                </c:pt>
                <c:pt idx="23">
                  <c:v>41.71</c:v>
                </c:pt>
                <c:pt idx="24">
                  <c:v>41.7</c:v>
                </c:pt>
                <c:pt idx="25">
                  <c:v>41.72</c:v>
                </c:pt>
                <c:pt idx="26">
                  <c:v>41.53</c:v>
                </c:pt>
                <c:pt idx="27">
                  <c:v>41.66</c:v>
                </c:pt>
                <c:pt idx="28">
                  <c:v>41.66</c:v>
                </c:pt>
                <c:pt idx="29">
                  <c:v>41.67</c:v>
                </c:pt>
                <c:pt idx="30">
                  <c:v>41.83</c:v>
                </c:pt>
                <c:pt idx="31">
                  <c:v>41.87</c:v>
                </c:pt>
                <c:pt idx="32">
                  <c:v>41.65</c:v>
                </c:pt>
                <c:pt idx="33">
                  <c:v>41.71</c:v>
                </c:pt>
                <c:pt idx="34">
                  <c:v>41.83</c:v>
                </c:pt>
                <c:pt idx="35">
                  <c:v>41.64</c:v>
                </c:pt>
                <c:pt idx="36">
                  <c:v>41.63</c:v>
                </c:pt>
                <c:pt idx="37">
                  <c:v>41.68</c:v>
                </c:pt>
                <c:pt idx="38">
                  <c:v>41.68</c:v>
                </c:pt>
                <c:pt idx="39">
                  <c:v>41.9</c:v>
                </c:pt>
                <c:pt idx="40">
                  <c:v>41.74</c:v>
                </c:pt>
                <c:pt idx="41">
                  <c:v>41.61</c:v>
                </c:pt>
                <c:pt idx="42">
                  <c:v>41.65</c:v>
                </c:pt>
                <c:pt idx="43">
                  <c:v>41.93</c:v>
                </c:pt>
                <c:pt idx="44">
                  <c:v>42.05</c:v>
                </c:pt>
                <c:pt idx="45">
                  <c:v>41.89</c:v>
                </c:pt>
                <c:pt idx="46">
                  <c:v>41.87</c:v>
                </c:pt>
                <c:pt idx="47">
                  <c:v>41.8</c:v>
                </c:pt>
                <c:pt idx="48">
                  <c:v>41.71</c:v>
                </c:pt>
                <c:pt idx="49">
                  <c:v>41.72</c:v>
                </c:pt>
                <c:pt idx="50">
                  <c:v>41.82</c:v>
                </c:pt>
                <c:pt idx="51">
                  <c:v>41.61</c:v>
                </c:pt>
                <c:pt idx="52">
                  <c:v>41.76</c:v>
                </c:pt>
                <c:pt idx="53">
                  <c:v>41.74</c:v>
                </c:pt>
                <c:pt idx="54">
                  <c:v>41.88</c:v>
                </c:pt>
                <c:pt idx="55">
                  <c:v>41.59</c:v>
                </c:pt>
                <c:pt idx="56">
                  <c:v>42.06</c:v>
                </c:pt>
                <c:pt idx="57">
                  <c:v>41.83</c:v>
                </c:pt>
                <c:pt idx="58">
                  <c:v>41.56</c:v>
                </c:pt>
                <c:pt idx="59">
                  <c:v>41.84</c:v>
                </c:pt>
                <c:pt idx="60">
                  <c:v>41.69</c:v>
                </c:pt>
                <c:pt idx="61">
                  <c:v>41.69</c:v>
                </c:pt>
                <c:pt idx="62">
                  <c:v>41.82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69088"/>
        <c:axId val="138506240"/>
      </c:lineChart>
      <c:catAx>
        <c:axId val="137369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8506240"/>
        <c:crosses val="autoZero"/>
        <c:auto val="1"/>
        <c:lblAlgn val="ctr"/>
        <c:lblOffset val="100"/>
        <c:noMultiLvlLbl val="0"/>
      </c:catAx>
      <c:valAx>
        <c:axId val="138506240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73690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'15a18'!$C$20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'15a18'!$C$21:$C$80</c:f>
              <c:numCache>
                <c:formatCode>0.00</c:formatCode>
                <c:ptCount val="60"/>
                <c:pt idx="0">
                  <c:v>44.55</c:v>
                </c:pt>
                <c:pt idx="1">
                  <c:v>43.29</c:v>
                </c:pt>
                <c:pt idx="2">
                  <c:v>42.41</c:v>
                </c:pt>
                <c:pt idx="3">
                  <c:v>42</c:v>
                </c:pt>
                <c:pt idx="4">
                  <c:v>41.6</c:v>
                </c:pt>
                <c:pt idx="5">
                  <c:v>41.77</c:v>
                </c:pt>
                <c:pt idx="6">
                  <c:v>41.73</c:v>
                </c:pt>
                <c:pt idx="7">
                  <c:v>42.17</c:v>
                </c:pt>
                <c:pt idx="8">
                  <c:v>42.34</c:v>
                </c:pt>
                <c:pt idx="9">
                  <c:v>41.56</c:v>
                </c:pt>
                <c:pt idx="10">
                  <c:v>41.65</c:v>
                </c:pt>
                <c:pt idx="11">
                  <c:v>45.78</c:v>
                </c:pt>
                <c:pt idx="12">
                  <c:v>41.82</c:v>
                </c:pt>
                <c:pt idx="13">
                  <c:v>42.04</c:v>
                </c:pt>
                <c:pt idx="14">
                  <c:v>41.61</c:v>
                </c:pt>
                <c:pt idx="15">
                  <c:v>41.7</c:v>
                </c:pt>
                <c:pt idx="16">
                  <c:v>41.93</c:v>
                </c:pt>
                <c:pt idx="17">
                  <c:v>41.72</c:v>
                </c:pt>
                <c:pt idx="18">
                  <c:v>41.7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'15a18'!$D$20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'15a18'!$D$21:$D$80</c:f>
              <c:numCache>
                <c:formatCode>0.00</c:formatCode>
                <c:ptCount val="60"/>
                <c:pt idx="0">
                  <c:v>44.56</c:v>
                </c:pt>
                <c:pt idx="1">
                  <c:v>42.39</c:v>
                </c:pt>
                <c:pt idx="2">
                  <c:v>41.95</c:v>
                </c:pt>
                <c:pt idx="3">
                  <c:v>42</c:v>
                </c:pt>
                <c:pt idx="4">
                  <c:v>41.86</c:v>
                </c:pt>
                <c:pt idx="5">
                  <c:v>41.79</c:v>
                </c:pt>
                <c:pt idx="6">
                  <c:v>43.16</c:v>
                </c:pt>
                <c:pt idx="7">
                  <c:v>41.87</c:v>
                </c:pt>
                <c:pt idx="8">
                  <c:v>41.59</c:v>
                </c:pt>
                <c:pt idx="9">
                  <c:v>41.52</c:v>
                </c:pt>
                <c:pt idx="10">
                  <c:v>41.72</c:v>
                </c:pt>
                <c:pt idx="11">
                  <c:v>41.69</c:v>
                </c:pt>
                <c:pt idx="12">
                  <c:v>41.81</c:v>
                </c:pt>
                <c:pt idx="13">
                  <c:v>41.55</c:v>
                </c:pt>
                <c:pt idx="14">
                  <c:v>41.46</c:v>
                </c:pt>
                <c:pt idx="15">
                  <c:v>41.97</c:v>
                </c:pt>
                <c:pt idx="16">
                  <c:v>41.86</c:v>
                </c:pt>
                <c:pt idx="17">
                  <c:v>41.62</c:v>
                </c:pt>
                <c:pt idx="18">
                  <c:v>41.65</c:v>
                </c:pt>
                <c:pt idx="19">
                  <c:v>41.44</c:v>
                </c:pt>
                <c:pt idx="20">
                  <c:v>41.65</c:v>
                </c:pt>
                <c:pt idx="21">
                  <c:v>41.69</c:v>
                </c:pt>
                <c:pt idx="22">
                  <c:v>41.59</c:v>
                </c:pt>
                <c:pt idx="23">
                  <c:v>41.47</c:v>
                </c:pt>
                <c:pt idx="24">
                  <c:v>41.8</c:v>
                </c:pt>
                <c:pt idx="25">
                  <c:v>41.69</c:v>
                </c:pt>
                <c:pt idx="26">
                  <c:v>41.56</c:v>
                </c:pt>
                <c:pt idx="27">
                  <c:v>41.37</c:v>
                </c:pt>
                <c:pt idx="28">
                  <c:v>41.36</c:v>
                </c:pt>
                <c:pt idx="29">
                  <c:v>41.56</c:v>
                </c:pt>
                <c:pt idx="30">
                  <c:v>41.38</c:v>
                </c:pt>
                <c:pt idx="31">
                  <c:v>41.71</c:v>
                </c:pt>
                <c:pt idx="32">
                  <c:v>41.38</c:v>
                </c:pt>
                <c:pt idx="33">
                  <c:v>41.63</c:v>
                </c:pt>
                <c:pt idx="34">
                  <c:v>42.56</c:v>
                </c:pt>
                <c:pt idx="35">
                  <c:v>41.65</c:v>
                </c:pt>
                <c:pt idx="36">
                  <c:v>41.75</c:v>
                </c:pt>
                <c:pt idx="37">
                  <c:v>41.63</c:v>
                </c:pt>
                <c:pt idx="38">
                  <c:v>41.57</c:v>
                </c:pt>
                <c:pt idx="39">
                  <c:v>41.4</c:v>
                </c:pt>
                <c:pt idx="40">
                  <c:v>41.52</c:v>
                </c:pt>
                <c:pt idx="41">
                  <c:v>41.68</c:v>
                </c:pt>
                <c:pt idx="42">
                  <c:v>41.63</c:v>
                </c:pt>
                <c:pt idx="43">
                  <c:v>41.95</c:v>
                </c:pt>
                <c:pt idx="44">
                  <c:v>41.78</c:v>
                </c:pt>
                <c:pt idx="45">
                  <c:v>41.75</c:v>
                </c:pt>
                <c:pt idx="46">
                  <c:v>41.77</c:v>
                </c:pt>
                <c:pt idx="47">
                  <c:v>41.56</c:v>
                </c:pt>
                <c:pt idx="48">
                  <c:v>41.65</c:v>
                </c:pt>
                <c:pt idx="49">
                  <c:v>41.52</c:v>
                </c:pt>
                <c:pt idx="50">
                  <c:v>41.83</c:v>
                </c:pt>
                <c:pt idx="51">
                  <c:v>43.07</c:v>
                </c:pt>
                <c:pt idx="52">
                  <c:v>41.82</c:v>
                </c:pt>
                <c:pt idx="53">
                  <c:v>41.76</c:v>
                </c:pt>
                <c:pt idx="54">
                  <c:v>41.65</c:v>
                </c:pt>
                <c:pt idx="55">
                  <c:v>41.61</c:v>
                </c:pt>
                <c:pt idx="56">
                  <c:v>41.67</c:v>
                </c:pt>
                <c:pt idx="57">
                  <c:v>41.54</c:v>
                </c:pt>
                <c:pt idx="58" formatCode="General">
                  <c:v>41.58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'15a18'!$E$20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'15a18'!$E$21:$E$80</c:f>
              <c:numCache>
                <c:formatCode>0.00</c:formatCode>
                <c:ptCount val="60"/>
                <c:pt idx="0">
                  <c:v>44.22</c:v>
                </c:pt>
                <c:pt idx="1">
                  <c:v>42.57</c:v>
                </c:pt>
                <c:pt idx="2">
                  <c:v>42.27</c:v>
                </c:pt>
                <c:pt idx="3">
                  <c:v>42.18</c:v>
                </c:pt>
                <c:pt idx="4">
                  <c:v>42.06</c:v>
                </c:pt>
                <c:pt idx="5">
                  <c:v>42.36</c:v>
                </c:pt>
                <c:pt idx="6">
                  <c:v>42</c:v>
                </c:pt>
                <c:pt idx="7">
                  <c:v>42.06</c:v>
                </c:pt>
                <c:pt idx="8">
                  <c:v>42.18</c:v>
                </c:pt>
                <c:pt idx="9">
                  <c:v>41.82</c:v>
                </c:pt>
                <c:pt idx="10">
                  <c:v>42.09</c:v>
                </c:pt>
                <c:pt idx="11">
                  <c:v>42.16</c:v>
                </c:pt>
                <c:pt idx="12">
                  <c:v>42.07</c:v>
                </c:pt>
                <c:pt idx="13">
                  <c:v>41.81</c:v>
                </c:pt>
                <c:pt idx="14">
                  <c:v>42.05</c:v>
                </c:pt>
                <c:pt idx="15">
                  <c:v>42.11</c:v>
                </c:pt>
                <c:pt idx="16">
                  <c:v>41.86</c:v>
                </c:pt>
                <c:pt idx="17">
                  <c:v>42.11</c:v>
                </c:pt>
                <c:pt idx="18">
                  <c:v>41.95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'15a18'!$F$20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'15a18'!$F$21:$F$80</c:f>
              <c:numCache>
                <c:formatCode>0.00</c:formatCode>
                <c:ptCount val="60"/>
                <c:pt idx="0">
                  <c:v>43.18</c:v>
                </c:pt>
                <c:pt idx="1">
                  <c:v>42.2</c:v>
                </c:pt>
                <c:pt idx="2">
                  <c:v>42.27</c:v>
                </c:pt>
                <c:pt idx="3">
                  <c:v>41.66</c:v>
                </c:pt>
                <c:pt idx="4">
                  <c:v>41.52</c:v>
                </c:pt>
                <c:pt idx="5">
                  <c:v>41.88</c:v>
                </c:pt>
                <c:pt idx="6">
                  <c:v>41.79</c:v>
                </c:pt>
                <c:pt idx="7">
                  <c:v>41.8</c:v>
                </c:pt>
                <c:pt idx="8">
                  <c:v>41.75</c:v>
                </c:pt>
                <c:pt idx="9">
                  <c:v>41.55</c:v>
                </c:pt>
                <c:pt idx="10">
                  <c:v>41.8</c:v>
                </c:pt>
                <c:pt idx="11">
                  <c:v>41.51</c:v>
                </c:pt>
                <c:pt idx="12">
                  <c:v>41.61</c:v>
                </c:pt>
                <c:pt idx="13">
                  <c:v>41.81</c:v>
                </c:pt>
                <c:pt idx="14">
                  <c:v>41.58</c:v>
                </c:pt>
                <c:pt idx="15">
                  <c:v>41.79</c:v>
                </c:pt>
                <c:pt idx="16">
                  <c:v>42.1</c:v>
                </c:pt>
                <c:pt idx="17">
                  <c:v>41.81</c:v>
                </c:pt>
                <c:pt idx="18">
                  <c:v>41.7</c:v>
                </c:pt>
                <c:pt idx="19">
                  <c:v>41.79</c:v>
                </c:pt>
                <c:pt idx="20">
                  <c:v>41.67</c:v>
                </c:pt>
                <c:pt idx="21">
                  <c:v>41.79</c:v>
                </c:pt>
                <c:pt idx="22">
                  <c:v>41.46</c:v>
                </c:pt>
                <c:pt idx="23">
                  <c:v>41.8</c:v>
                </c:pt>
                <c:pt idx="24">
                  <c:v>41.73</c:v>
                </c:pt>
                <c:pt idx="25">
                  <c:v>41.65</c:v>
                </c:pt>
                <c:pt idx="26">
                  <c:v>41.66</c:v>
                </c:pt>
                <c:pt idx="27">
                  <c:v>41.9</c:v>
                </c:pt>
                <c:pt idx="28">
                  <c:v>41.74</c:v>
                </c:pt>
                <c:pt idx="29">
                  <c:v>41.61</c:v>
                </c:pt>
                <c:pt idx="30">
                  <c:v>41.84</c:v>
                </c:pt>
                <c:pt idx="31">
                  <c:v>42.46</c:v>
                </c:pt>
                <c:pt idx="32">
                  <c:v>41.59</c:v>
                </c:pt>
                <c:pt idx="33">
                  <c:v>41.8</c:v>
                </c:pt>
                <c:pt idx="34">
                  <c:v>41.79</c:v>
                </c:pt>
                <c:pt idx="35">
                  <c:v>41.65</c:v>
                </c:pt>
                <c:pt idx="36">
                  <c:v>41.77</c:v>
                </c:pt>
                <c:pt idx="37">
                  <c:v>41.76</c:v>
                </c:pt>
                <c:pt idx="38">
                  <c:v>41.92</c:v>
                </c:pt>
                <c:pt idx="39">
                  <c:v>41.51</c:v>
                </c:pt>
                <c:pt idx="40">
                  <c:v>42.14</c:v>
                </c:pt>
                <c:pt idx="41">
                  <c:v>41.9</c:v>
                </c:pt>
                <c:pt idx="42">
                  <c:v>41.63</c:v>
                </c:pt>
                <c:pt idx="43">
                  <c:v>42.08</c:v>
                </c:pt>
                <c:pt idx="44">
                  <c:v>41.75</c:v>
                </c:pt>
                <c:pt idx="45">
                  <c:v>41.57</c:v>
                </c:pt>
                <c:pt idx="46">
                  <c:v>41.66</c:v>
                </c:pt>
                <c:pt idx="47">
                  <c:v>41.42</c:v>
                </c:pt>
                <c:pt idx="48">
                  <c:v>41.91</c:v>
                </c:pt>
                <c:pt idx="49">
                  <c:v>42.57</c:v>
                </c:pt>
                <c:pt idx="50">
                  <c:v>42.51</c:v>
                </c:pt>
                <c:pt idx="51">
                  <c:v>41.73</c:v>
                </c:pt>
                <c:pt idx="52">
                  <c:v>41.7</c:v>
                </c:pt>
                <c:pt idx="53">
                  <c:v>41.67</c:v>
                </c:pt>
                <c:pt idx="54">
                  <c:v>41.74</c:v>
                </c:pt>
                <c:pt idx="55">
                  <c:v>41.94</c:v>
                </c:pt>
                <c:pt idx="56">
                  <c:v>41.47</c:v>
                </c:pt>
                <c:pt idx="57">
                  <c:v>41.74</c:v>
                </c:pt>
                <c:pt idx="58" formatCode="General">
                  <c:v>41.53</c:v>
                </c:pt>
                <c:pt idx="59" formatCode="General">
                  <c:v>41.68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'15a18'!$G$20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'15a18'!$B$21:$B$80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'15a18'!$G$21:$G$80</c:f>
              <c:numCache>
                <c:formatCode>0.00</c:formatCode>
                <c:ptCount val="60"/>
                <c:pt idx="0">
                  <c:v>44.52</c:v>
                </c:pt>
                <c:pt idx="1">
                  <c:v>42.46</c:v>
                </c:pt>
                <c:pt idx="2">
                  <c:v>42.06</c:v>
                </c:pt>
                <c:pt idx="3">
                  <c:v>41.89</c:v>
                </c:pt>
                <c:pt idx="4">
                  <c:v>41.94</c:v>
                </c:pt>
                <c:pt idx="5">
                  <c:v>41.86</c:v>
                </c:pt>
                <c:pt idx="6">
                  <c:v>41.84</c:v>
                </c:pt>
                <c:pt idx="7">
                  <c:v>41.98</c:v>
                </c:pt>
                <c:pt idx="8">
                  <c:v>41.89</c:v>
                </c:pt>
                <c:pt idx="9">
                  <c:v>41.65</c:v>
                </c:pt>
                <c:pt idx="10">
                  <c:v>41.73</c:v>
                </c:pt>
                <c:pt idx="11">
                  <c:v>41.62</c:v>
                </c:pt>
                <c:pt idx="12">
                  <c:v>41.69</c:v>
                </c:pt>
                <c:pt idx="13">
                  <c:v>41.8</c:v>
                </c:pt>
                <c:pt idx="14">
                  <c:v>41.78</c:v>
                </c:pt>
                <c:pt idx="15">
                  <c:v>41.66</c:v>
                </c:pt>
                <c:pt idx="16">
                  <c:v>41.79</c:v>
                </c:pt>
                <c:pt idx="17">
                  <c:v>41.82</c:v>
                </c:pt>
                <c:pt idx="18">
                  <c:v>41.59</c:v>
                </c:pt>
                <c:pt idx="19">
                  <c:v>41.98</c:v>
                </c:pt>
                <c:pt idx="20">
                  <c:v>41.76</c:v>
                </c:pt>
                <c:pt idx="21">
                  <c:v>41.8</c:v>
                </c:pt>
                <c:pt idx="22">
                  <c:v>41.67</c:v>
                </c:pt>
                <c:pt idx="23">
                  <c:v>41.79</c:v>
                </c:pt>
                <c:pt idx="24">
                  <c:v>41.73</c:v>
                </c:pt>
                <c:pt idx="25">
                  <c:v>41.94</c:v>
                </c:pt>
                <c:pt idx="26">
                  <c:v>41.79</c:v>
                </c:pt>
                <c:pt idx="27">
                  <c:v>41.68</c:v>
                </c:pt>
                <c:pt idx="28">
                  <c:v>41.79</c:v>
                </c:pt>
                <c:pt idx="29">
                  <c:v>41.66</c:v>
                </c:pt>
                <c:pt idx="30">
                  <c:v>41.77</c:v>
                </c:pt>
                <c:pt idx="31">
                  <c:v>41.73</c:v>
                </c:pt>
                <c:pt idx="32">
                  <c:v>41.6</c:v>
                </c:pt>
                <c:pt idx="33">
                  <c:v>41.67</c:v>
                </c:pt>
                <c:pt idx="34">
                  <c:v>42.01</c:v>
                </c:pt>
                <c:pt idx="35">
                  <c:v>41.59</c:v>
                </c:pt>
                <c:pt idx="36">
                  <c:v>42.68</c:v>
                </c:pt>
                <c:pt idx="37">
                  <c:v>41.67</c:v>
                </c:pt>
                <c:pt idx="38">
                  <c:v>41.67</c:v>
                </c:pt>
                <c:pt idx="39">
                  <c:v>41.66</c:v>
                </c:pt>
                <c:pt idx="40">
                  <c:v>41.77</c:v>
                </c:pt>
                <c:pt idx="41">
                  <c:v>41.69</c:v>
                </c:pt>
                <c:pt idx="42" formatCode="General">
                  <c:v>41.86</c:v>
                </c:pt>
                <c:pt idx="43" formatCode="General">
                  <c:v>41.61</c:v>
                </c:pt>
                <c:pt idx="44" formatCode="General">
                  <c:v>41.77</c:v>
                </c:pt>
                <c:pt idx="45" formatCode="General">
                  <c:v>41.98</c:v>
                </c:pt>
                <c:pt idx="46" formatCode="General">
                  <c:v>41.49</c:v>
                </c:pt>
                <c:pt idx="47" formatCode="General">
                  <c:v>41.9</c:v>
                </c:pt>
                <c:pt idx="48" formatCode="General">
                  <c:v>41.47</c:v>
                </c:pt>
                <c:pt idx="49" formatCode="General">
                  <c:v>41.68</c:v>
                </c:pt>
                <c:pt idx="50" formatCode="General">
                  <c:v>41.87</c:v>
                </c:pt>
                <c:pt idx="51" formatCode="General">
                  <c:v>41.96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'15a18'!$H$20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'15a18'!$B$21:$B$80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'15a18'!$H$21:$H$80</c:f>
              <c:numCache>
                <c:formatCode>0.00</c:formatCode>
                <c:ptCount val="60"/>
                <c:pt idx="0">
                  <c:v>43.9</c:v>
                </c:pt>
                <c:pt idx="1">
                  <c:v>42.68</c:v>
                </c:pt>
                <c:pt idx="2">
                  <c:v>43.22</c:v>
                </c:pt>
                <c:pt idx="3">
                  <c:v>42.17</c:v>
                </c:pt>
                <c:pt idx="4">
                  <c:v>42.12</c:v>
                </c:pt>
                <c:pt idx="5">
                  <c:v>42.19</c:v>
                </c:pt>
                <c:pt idx="6">
                  <c:v>42.26</c:v>
                </c:pt>
                <c:pt idx="7">
                  <c:v>41.96</c:v>
                </c:pt>
                <c:pt idx="8">
                  <c:v>41.94</c:v>
                </c:pt>
                <c:pt idx="9">
                  <c:v>42.55</c:v>
                </c:pt>
                <c:pt idx="10">
                  <c:v>42.12</c:v>
                </c:pt>
                <c:pt idx="11">
                  <c:v>41.97</c:v>
                </c:pt>
                <c:pt idx="12">
                  <c:v>42.03</c:v>
                </c:pt>
                <c:pt idx="13">
                  <c:v>42.67</c:v>
                </c:pt>
                <c:pt idx="14">
                  <c:v>42.12</c:v>
                </c:pt>
                <c:pt idx="15">
                  <c:v>42.04</c:v>
                </c:pt>
                <c:pt idx="16">
                  <c:v>42</c:v>
                </c:pt>
                <c:pt idx="17">
                  <c:v>41.76</c:v>
                </c:pt>
                <c:pt idx="18">
                  <c:v>42.05</c:v>
                </c:pt>
                <c:pt idx="19">
                  <c:v>41.78</c:v>
                </c:pt>
                <c:pt idx="20">
                  <c:v>41.85</c:v>
                </c:pt>
                <c:pt idx="21">
                  <c:v>41.82</c:v>
                </c:pt>
                <c:pt idx="22">
                  <c:v>41.84</c:v>
                </c:pt>
                <c:pt idx="23">
                  <c:v>42.05</c:v>
                </c:pt>
                <c:pt idx="24">
                  <c:v>41.89</c:v>
                </c:pt>
                <c:pt idx="25">
                  <c:v>41.83</c:v>
                </c:pt>
                <c:pt idx="26">
                  <c:v>42</c:v>
                </c:pt>
                <c:pt idx="27">
                  <c:v>41.9</c:v>
                </c:pt>
                <c:pt idx="28">
                  <c:v>42.05</c:v>
                </c:pt>
                <c:pt idx="29">
                  <c:v>43.34</c:v>
                </c:pt>
                <c:pt idx="30">
                  <c:v>42.17</c:v>
                </c:pt>
                <c:pt idx="31">
                  <c:v>42.06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097792"/>
        <c:axId val="143485952"/>
      </c:lineChart>
      <c:catAx>
        <c:axId val="14209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3485952"/>
        <c:crosses val="autoZero"/>
        <c:auto val="1"/>
        <c:lblAlgn val="ctr"/>
        <c:lblOffset val="100"/>
        <c:noMultiLvlLbl val="0"/>
      </c:catAx>
      <c:valAx>
        <c:axId val="143485952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20977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razboiniki'!$C$21:$C$80</c:f>
              <c:numCache>
                <c:formatCode>0.00</c:formatCode>
                <c:ptCount val="60"/>
                <c:pt idx="0">
                  <c:v>43.35</c:v>
                </c:pt>
                <c:pt idx="1">
                  <c:v>42.36</c:v>
                </c:pt>
                <c:pt idx="2">
                  <c:v>42.15</c:v>
                </c:pt>
                <c:pt idx="3">
                  <c:v>42.15</c:v>
                </c:pt>
                <c:pt idx="4">
                  <c:v>42.01</c:v>
                </c:pt>
                <c:pt idx="5">
                  <c:v>41.93</c:v>
                </c:pt>
                <c:pt idx="6">
                  <c:v>43.11</c:v>
                </c:pt>
                <c:pt idx="7">
                  <c:v>42.36</c:v>
                </c:pt>
                <c:pt idx="8">
                  <c:v>41.96</c:v>
                </c:pt>
                <c:pt idx="9">
                  <c:v>41.98</c:v>
                </c:pt>
                <c:pt idx="10">
                  <c:v>42.03</c:v>
                </c:pt>
                <c:pt idx="11">
                  <c:v>41.85</c:v>
                </c:pt>
                <c:pt idx="12">
                  <c:v>42.5</c:v>
                </c:pt>
                <c:pt idx="13">
                  <c:v>41.97</c:v>
                </c:pt>
                <c:pt idx="14">
                  <c:v>41.98</c:v>
                </c:pt>
                <c:pt idx="15">
                  <c:v>42.18</c:v>
                </c:pt>
                <c:pt idx="16">
                  <c:v>42.35</c:v>
                </c:pt>
                <c:pt idx="17">
                  <c:v>42.28</c:v>
                </c:pt>
                <c:pt idx="18">
                  <c:v>42.13</c:v>
                </c:pt>
                <c:pt idx="19">
                  <c:v>42.36</c:v>
                </c:pt>
                <c:pt idx="20">
                  <c:v>42.19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razboiniki'!$D$21:$D$80</c:f>
              <c:numCache>
                <c:formatCode>0.00</c:formatCode>
                <c:ptCount val="60"/>
                <c:pt idx="0">
                  <c:v>44.63</c:v>
                </c:pt>
                <c:pt idx="1">
                  <c:v>42.64</c:v>
                </c:pt>
                <c:pt idx="2">
                  <c:v>43.13</c:v>
                </c:pt>
                <c:pt idx="3">
                  <c:v>42.64</c:v>
                </c:pt>
                <c:pt idx="4">
                  <c:v>42.4</c:v>
                </c:pt>
                <c:pt idx="5">
                  <c:v>42.34</c:v>
                </c:pt>
                <c:pt idx="6">
                  <c:v>42.57</c:v>
                </c:pt>
                <c:pt idx="7">
                  <c:v>42.16</c:v>
                </c:pt>
                <c:pt idx="8">
                  <c:v>42.32</c:v>
                </c:pt>
                <c:pt idx="9">
                  <c:v>42.01</c:v>
                </c:pt>
                <c:pt idx="10">
                  <c:v>42.22</c:v>
                </c:pt>
                <c:pt idx="11">
                  <c:v>42.09</c:v>
                </c:pt>
                <c:pt idx="12">
                  <c:v>42.05</c:v>
                </c:pt>
                <c:pt idx="13">
                  <c:v>41.84</c:v>
                </c:pt>
                <c:pt idx="14">
                  <c:v>42.1</c:v>
                </c:pt>
                <c:pt idx="15">
                  <c:v>42.46</c:v>
                </c:pt>
                <c:pt idx="16">
                  <c:v>42.43</c:v>
                </c:pt>
                <c:pt idx="17">
                  <c:v>42.29</c:v>
                </c:pt>
                <c:pt idx="18">
                  <c:v>42.13</c:v>
                </c:pt>
                <c:pt idx="19">
                  <c:v>42.51</c:v>
                </c:pt>
                <c:pt idx="20">
                  <c:v>42.4</c:v>
                </c:pt>
                <c:pt idx="21">
                  <c:v>41.86</c:v>
                </c:pt>
                <c:pt idx="22">
                  <c:v>42.23</c:v>
                </c:pt>
                <c:pt idx="23">
                  <c:v>42.03</c:v>
                </c:pt>
                <c:pt idx="24">
                  <c:v>42.13</c:v>
                </c:pt>
                <c:pt idx="25">
                  <c:v>42.05</c:v>
                </c:pt>
                <c:pt idx="26">
                  <c:v>41.77</c:v>
                </c:pt>
                <c:pt idx="27">
                  <c:v>42.01</c:v>
                </c:pt>
                <c:pt idx="28">
                  <c:v>41.92</c:v>
                </c:pt>
                <c:pt idx="29">
                  <c:v>42.15</c:v>
                </c:pt>
                <c:pt idx="30">
                  <c:v>41.87</c:v>
                </c:pt>
                <c:pt idx="31">
                  <c:v>42.18</c:v>
                </c:pt>
                <c:pt idx="32">
                  <c:v>42.06</c:v>
                </c:pt>
                <c:pt idx="33">
                  <c:v>42.25</c:v>
                </c:pt>
                <c:pt idx="34">
                  <c:v>42.15</c:v>
                </c:pt>
                <c:pt idx="35">
                  <c:v>42.43</c:v>
                </c:pt>
                <c:pt idx="36">
                  <c:v>42.11</c:v>
                </c:pt>
                <c:pt idx="37">
                  <c:v>43.49</c:v>
                </c:pt>
                <c:pt idx="38">
                  <c:v>42.04</c:v>
                </c:pt>
                <c:pt idx="39">
                  <c:v>42.17</c:v>
                </c:pt>
                <c:pt idx="40">
                  <c:v>42</c:v>
                </c:pt>
                <c:pt idx="41">
                  <c:v>42.38</c:v>
                </c:pt>
                <c:pt idx="42">
                  <c:v>42.07</c:v>
                </c:pt>
                <c:pt idx="43">
                  <c:v>41.99</c:v>
                </c:pt>
                <c:pt idx="44">
                  <c:v>42.68</c:v>
                </c:pt>
                <c:pt idx="45">
                  <c:v>42.2</c:v>
                </c:pt>
                <c:pt idx="46">
                  <c:v>41.99</c:v>
                </c:pt>
                <c:pt idx="47">
                  <c:v>41.94</c:v>
                </c:pt>
                <c:pt idx="48">
                  <c:v>42.11</c:v>
                </c:pt>
                <c:pt idx="49">
                  <c:v>41.99</c:v>
                </c:pt>
                <c:pt idx="50">
                  <c:v>42.01</c:v>
                </c:pt>
                <c:pt idx="51">
                  <c:v>41.99</c:v>
                </c:pt>
                <c:pt idx="52">
                  <c:v>42.16</c:v>
                </c:pt>
                <c:pt idx="53">
                  <c:v>42.02</c:v>
                </c:pt>
                <c:pt idx="54">
                  <c:v>42.07</c:v>
                </c:pt>
                <c:pt idx="55">
                  <c:v>42.05</c:v>
                </c:pt>
                <c:pt idx="56">
                  <c:v>42.02</c:v>
                </c:pt>
                <c:pt idx="57">
                  <c:v>42.08</c:v>
                </c:pt>
                <c:pt idx="58">
                  <c:v>41.89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razboiniki'!$E$21:$E$80</c:f>
              <c:numCache>
                <c:formatCode>0.00</c:formatCode>
                <c:ptCount val="60"/>
                <c:pt idx="0">
                  <c:v>44.27</c:v>
                </c:pt>
                <c:pt idx="1">
                  <c:v>42.23</c:v>
                </c:pt>
                <c:pt idx="2">
                  <c:v>41.85</c:v>
                </c:pt>
                <c:pt idx="3">
                  <c:v>42.85</c:v>
                </c:pt>
                <c:pt idx="4">
                  <c:v>41.68</c:v>
                </c:pt>
                <c:pt idx="5">
                  <c:v>41.65</c:v>
                </c:pt>
                <c:pt idx="6">
                  <c:v>41.67</c:v>
                </c:pt>
                <c:pt idx="7">
                  <c:v>41.53</c:v>
                </c:pt>
                <c:pt idx="8">
                  <c:v>41.79</c:v>
                </c:pt>
                <c:pt idx="9">
                  <c:v>41.74</c:v>
                </c:pt>
                <c:pt idx="10">
                  <c:v>41.64</c:v>
                </c:pt>
                <c:pt idx="11">
                  <c:v>41.61</c:v>
                </c:pt>
                <c:pt idx="12">
                  <c:v>41.62</c:v>
                </c:pt>
                <c:pt idx="13">
                  <c:v>41.61</c:v>
                </c:pt>
                <c:pt idx="14">
                  <c:v>41.8</c:v>
                </c:pt>
                <c:pt idx="15">
                  <c:v>41.7</c:v>
                </c:pt>
                <c:pt idx="16">
                  <c:v>41.57</c:v>
                </c:pt>
                <c:pt idx="17">
                  <c:v>41.75</c:v>
                </c:pt>
                <c:pt idx="18">
                  <c:v>41.6</c:v>
                </c:pt>
                <c:pt idx="19">
                  <c:v>41.51</c:v>
                </c:pt>
                <c:pt idx="20">
                  <c:v>41.57</c:v>
                </c:pt>
                <c:pt idx="21">
                  <c:v>41.73</c:v>
                </c:pt>
                <c:pt idx="22">
                  <c:v>41.62</c:v>
                </c:pt>
                <c:pt idx="23">
                  <c:v>41.59</c:v>
                </c:pt>
                <c:pt idx="24">
                  <c:v>41.47</c:v>
                </c:pt>
                <c:pt idx="25">
                  <c:v>41.5</c:v>
                </c:pt>
                <c:pt idx="26">
                  <c:v>41.61</c:v>
                </c:pt>
                <c:pt idx="27">
                  <c:v>41.37</c:v>
                </c:pt>
                <c:pt idx="28">
                  <c:v>41.67</c:v>
                </c:pt>
                <c:pt idx="29">
                  <c:v>41.41</c:v>
                </c:pt>
                <c:pt idx="30">
                  <c:v>41.95</c:v>
                </c:pt>
                <c:pt idx="31">
                  <c:v>41.57</c:v>
                </c:pt>
                <c:pt idx="32">
                  <c:v>41.7</c:v>
                </c:pt>
                <c:pt idx="33">
                  <c:v>41.57</c:v>
                </c:pt>
                <c:pt idx="34">
                  <c:v>41.53</c:v>
                </c:pt>
                <c:pt idx="35">
                  <c:v>41.7</c:v>
                </c:pt>
                <c:pt idx="36">
                  <c:v>41.65</c:v>
                </c:pt>
                <c:pt idx="37">
                  <c:v>41.7</c:v>
                </c:pt>
                <c:pt idx="38">
                  <c:v>41.66</c:v>
                </c:pt>
                <c:pt idx="39">
                  <c:v>41.64</c:v>
                </c:pt>
                <c:pt idx="40">
                  <c:v>41.81</c:v>
                </c:pt>
                <c:pt idx="41">
                  <c:v>41.78</c:v>
                </c:pt>
                <c:pt idx="42">
                  <c:v>41.66</c:v>
                </c:pt>
                <c:pt idx="43">
                  <c:v>41.89</c:v>
                </c:pt>
                <c:pt idx="44">
                  <c:v>41.42</c:v>
                </c:pt>
                <c:pt idx="45">
                  <c:v>41.51</c:v>
                </c:pt>
                <c:pt idx="46">
                  <c:v>41.71</c:v>
                </c:pt>
                <c:pt idx="47">
                  <c:v>41.64</c:v>
                </c:pt>
                <c:pt idx="48">
                  <c:v>41.71</c:v>
                </c:pt>
                <c:pt idx="49">
                  <c:v>41.71</c:v>
                </c:pt>
                <c:pt idx="50">
                  <c:v>41.47</c:v>
                </c:pt>
                <c:pt idx="51">
                  <c:v>42</c:v>
                </c:pt>
                <c:pt idx="52">
                  <c:v>41.68</c:v>
                </c:pt>
                <c:pt idx="53">
                  <c:v>41.72</c:v>
                </c:pt>
                <c:pt idx="54">
                  <c:v>41.6</c:v>
                </c:pt>
                <c:pt idx="55">
                  <c:v>41.5</c:v>
                </c:pt>
                <c:pt idx="56">
                  <c:v>41.51</c:v>
                </c:pt>
                <c:pt idx="57">
                  <c:v>41.72</c:v>
                </c:pt>
                <c:pt idx="58">
                  <c:v>41.51</c:v>
                </c:pt>
                <c:pt idx="59">
                  <c:v>41.5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razboiniki'!$F$21:$F$80</c:f>
              <c:numCache>
                <c:formatCode>0.00</c:formatCode>
                <c:ptCount val="60"/>
                <c:pt idx="0">
                  <c:v>44.03</c:v>
                </c:pt>
                <c:pt idx="1">
                  <c:v>42.53</c:v>
                </c:pt>
                <c:pt idx="2">
                  <c:v>42.41</c:v>
                </c:pt>
                <c:pt idx="3">
                  <c:v>42.14</c:v>
                </c:pt>
                <c:pt idx="4">
                  <c:v>42.67</c:v>
                </c:pt>
                <c:pt idx="5">
                  <c:v>41.98</c:v>
                </c:pt>
                <c:pt idx="6">
                  <c:v>41.88</c:v>
                </c:pt>
                <c:pt idx="7">
                  <c:v>42.59</c:v>
                </c:pt>
                <c:pt idx="8">
                  <c:v>42.04</c:v>
                </c:pt>
                <c:pt idx="9">
                  <c:v>41.99</c:v>
                </c:pt>
                <c:pt idx="10">
                  <c:v>41.97</c:v>
                </c:pt>
                <c:pt idx="11">
                  <c:v>41.87</c:v>
                </c:pt>
                <c:pt idx="12">
                  <c:v>41.72</c:v>
                </c:pt>
                <c:pt idx="13">
                  <c:v>41.87</c:v>
                </c:pt>
                <c:pt idx="14">
                  <c:v>41.92</c:v>
                </c:pt>
                <c:pt idx="15">
                  <c:v>42.18</c:v>
                </c:pt>
                <c:pt idx="16">
                  <c:v>41.74</c:v>
                </c:pt>
                <c:pt idx="17">
                  <c:v>41.97</c:v>
                </c:pt>
                <c:pt idx="18">
                  <c:v>41.86</c:v>
                </c:pt>
                <c:pt idx="19">
                  <c:v>41.79</c:v>
                </c:pt>
                <c:pt idx="20">
                  <c:v>42.13</c:v>
                </c:pt>
                <c:pt idx="21">
                  <c:v>41.87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razboiniki'!$G$21:$G$80</c:f>
              <c:numCache>
                <c:formatCode>0.00</c:formatCode>
                <c:ptCount val="60"/>
                <c:pt idx="0">
                  <c:v>43.4</c:v>
                </c:pt>
                <c:pt idx="1">
                  <c:v>42.24</c:v>
                </c:pt>
                <c:pt idx="2">
                  <c:v>42.02</c:v>
                </c:pt>
                <c:pt idx="3">
                  <c:v>41.9</c:v>
                </c:pt>
                <c:pt idx="4">
                  <c:v>42.14</c:v>
                </c:pt>
                <c:pt idx="5">
                  <c:v>41.75</c:v>
                </c:pt>
                <c:pt idx="6">
                  <c:v>42.28</c:v>
                </c:pt>
                <c:pt idx="7">
                  <c:v>41.7</c:v>
                </c:pt>
                <c:pt idx="8">
                  <c:v>41.84</c:v>
                </c:pt>
                <c:pt idx="9">
                  <c:v>42</c:v>
                </c:pt>
                <c:pt idx="10">
                  <c:v>42.23</c:v>
                </c:pt>
                <c:pt idx="11">
                  <c:v>41.61</c:v>
                </c:pt>
                <c:pt idx="12">
                  <c:v>42.57</c:v>
                </c:pt>
                <c:pt idx="13">
                  <c:v>41.92</c:v>
                </c:pt>
                <c:pt idx="14">
                  <c:v>42.32</c:v>
                </c:pt>
                <c:pt idx="15">
                  <c:v>41.66</c:v>
                </c:pt>
                <c:pt idx="16">
                  <c:v>42.59</c:v>
                </c:pt>
                <c:pt idx="17">
                  <c:v>42.35</c:v>
                </c:pt>
                <c:pt idx="18">
                  <c:v>41.94</c:v>
                </c:pt>
                <c:pt idx="19">
                  <c:v>42.1</c:v>
                </c:pt>
                <c:pt idx="20">
                  <c:v>41.94</c:v>
                </c:pt>
                <c:pt idx="21">
                  <c:v>42.17</c:v>
                </c:pt>
                <c:pt idx="22">
                  <c:v>42.34</c:v>
                </c:pt>
                <c:pt idx="23">
                  <c:v>42.07</c:v>
                </c:pt>
                <c:pt idx="24">
                  <c:v>41.96</c:v>
                </c:pt>
                <c:pt idx="25">
                  <c:v>42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razboiniki'!$H$21:$H$80</c:f>
              <c:numCache>
                <c:formatCode>0.00</c:formatCode>
                <c:ptCount val="60"/>
                <c:pt idx="0">
                  <c:v>43.77</c:v>
                </c:pt>
                <c:pt idx="1">
                  <c:v>42.32</c:v>
                </c:pt>
                <c:pt idx="2">
                  <c:v>42.32</c:v>
                </c:pt>
                <c:pt idx="3">
                  <c:v>42.11</c:v>
                </c:pt>
                <c:pt idx="4">
                  <c:v>42.16</c:v>
                </c:pt>
                <c:pt idx="5">
                  <c:v>41.91</c:v>
                </c:pt>
                <c:pt idx="6">
                  <c:v>42</c:v>
                </c:pt>
                <c:pt idx="7">
                  <c:v>42.05</c:v>
                </c:pt>
                <c:pt idx="8">
                  <c:v>42.04</c:v>
                </c:pt>
                <c:pt idx="9">
                  <c:v>41.98</c:v>
                </c:pt>
                <c:pt idx="10">
                  <c:v>41.78</c:v>
                </c:pt>
                <c:pt idx="11">
                  <c:v>41.82</c:v>
                </c:pt>
                <c:pt idx="12">
                  <c:v>41.68</c:v>
                </c:pt>
                <c:pt idx="13">
                  <c:v>41.77</c:v>
                </c:pt>
                <c:pt idx="14">
                  <c:v>41.59</c:v>
                </c:pt>
                <c:pt idx="15">
                  <c:v>41.81</c:v>
                </c:pt>
                <c:pt idx="16">
                  <c:v>41.56</c:v>
                </c:pt>
                <c:pt idx="17">
                  <c:v>42.24</c:v>
                </c:pt>
                <c:pt idx="18">
                  <c:v>42.23</c:v>
                </c:pt>
                <c:pt idx="19">
                  <c:v>41.71</c:v>
                </c:pt>
                <c:pt idx="20">
                  <c:v>41.59</c:v>
                </c:pt>
                <c:pt idx="21">
                  <c:v>41.64</c:v>
                </c:pt>
                <c:pt idx="22">
                  <c:v>41.72</c:v>
                </c:pt>
                <c:pt idx="23">
                  <c:v>41.78</c:v>
                </c:pt>
                <c:pt idx="24">
                  <c:v>41.68</c:v>
                </c:pt>
                <c:pt idx="25">
                  <c:v>41.67</c:v>
                </c:pt>
                <c:pt idx="26">
                  <c:v>41.64</c:v>
                </c:pt>
                <c:pt idx="27">
                  <c:v>41.78</c:v>
                </c:pt>
                <c:pt idx="28">
                  <c:v>41.73</c:v>
                </c:pt>
                <c:pt idx="29">
                  <c:v>41.71</c:v>
                </c:pt>
                <c:pt idx="30">
                  <c:v>41.83</c:v>
                </c:pt>
                <c:pt idx="31">
                  <c:v>41.78</c:v>
                </c:pt>
                <c:pt idx="32">
                  <c:v>41.7</c:v>
                </c:pt>
                <c:pt idx="33">
                  <c:v>41.69</c:v>
                </c:pt>
                <c:pt idx="34">
                  <c:v>41.61</c:v>
                </c:pt>
                <c:pt idx="35">
                  <c:v>41.54</c:v>
                </c:pt>
                <c:pt idx="36">
                  <c:v>41.67</c:v>
                </c:pt>
                <c:pt idx="37">
                  <c:v>41.68</c:v>
                </c:pt>
                <c:pt idx="38">
                  <c:v>41.58</c:v>
                </c:pt>
                <c:pt idx="39">
                  <c:v>41.61</c:v>
                </c:pt>
                <c:pt idx="40">
                  <c:v>41.54</c:v>
                </c:pt>
                <c:pt idx="41">
                  <c:v>41.59</c:v>
                </c:pt>
                <c:pt idx="42">
                  <c:v>41.54</c:v>
                </c:pt>
                <c:pt idx="43">
                  <c:v>41.7</c:v>
                </c:pt>
                <c:pt idx="44">
                  <c:v>41.5</c:v>
                </c:pt>
                <c:pt idx="45">
                  <c:v>41.7</c:v>
                </c:pt>
                <c:pt idx="46">
                  <c:v>41.61</c:v>
                </c:pt>
                <c:pt idx="47" formatCode="General">
                  <c:v>41.78</c:v>
                </c:pt>
                <c:pt idx="48" formatCode="General">
                  <c:v>41.7</c:v>
                </c:pt>
                <c:pt idx="49" formatCode="General">
                  <c:v>41.72</c:v>
                </c:pt>
                <c:pt idx="50" formatCode="General">
                  <c:v>41.56</c:v>
                </c:pt>
                <c:pt idx="51" formatCode="General">
                  <c:v>41.57</c:v>
                </c:pt>
                <c:pt idx="52" formatCode="General">
                  <c:v>41.51</c:v>
                </c:pt>
                <c:pt idx="53" formatCode="General">
                  <c:v>42.5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537088"/>
        <c:axId val="122538624"/>
      </c:lineChart>
      <c:catAx>
        <c:axId val="12253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2538624"/>
        <c:crosses val="autoZero"/>
        <c:auto val="1"/>
        <c:lblAlgn val="ctr"/>
        <c:lblOffset val="100"/>
        <c:noMultiLvlLbl val="0"/>
      </c:catAx>
      <c:valAx>
        <c:axId val="122538624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25370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NSJ!$C$21:$C$79</c:f>
              <c:numCache>
                <c:formatCode>0.00</c:formatCode>
                <c:ptCount val="59"/>
                <c:pt idx="0">
                  <c:v>44.64</c:v>
                </c:pt>
                <c:pt idx="1">
                  <c:v>43.36</c:v>
                </c:pt>
                <c:pt idx="2">
                  <c:v>42.02</c:v>
                </c:pt>
                <c:pt idx="3">
                  <c:v>41.85</c:v>
                </c:pt>
                <c:pt idx="4">
                  <c:v>42.33</c:v>
                </c:pt>
                <c:pt idx="5">
                  <c:v>41.51</c:v>
                </c:pt>
                <c:pt idx="6">
                  <c:v>41.87</c:v>
                </c:pt>
                <c:pt idx="7">
                  <c:v>41.9</c:v>
                </c:pt>
                <c:pt idx="8">
                  <c:v>45.37</c:v>
                </c:pt>
                <c:pt idx="9">
                  <c:v>41.83</c:v>
                </c:pt>
                <c:pt idx="10">
                  <c:v>41.66</c:v>
                </c:pt>
                <c:pt idx="11">
                  <c:v>41.59</c:v>
                </c:pt>
                <c:pt idx="12">
                  <c:v>41.66</c:v>
                </c:pt>
                <c:pt idx="13">
                  <c:v>41.52</c:v>
                </c:pt>
                <c:pt idx="14">
                  <c:v>41.64</c:v>
                </c:pt>
                <c:pt idx="15">
                  <c:v>41.38</c:v>
                </c:pt>
                <c:pt idx="16">
                  <c:v>42.29</c:v>
                </c:pt>
                <c:pt idx="17">
                  <c:v>43.37</c:v>
                </c:pt>
                <c:pt idx="18">
                  <c:v>41.63</c:v>
                </c:pt>
                <c:pt idx="19">
                  <c:v>41.82</c:v>
                </c:pt>
                <c:pt idx="20">
                  <c:v>42.3</c:v>
                </c:pt>
                <c:pt idx="21">
                  <c:v>42.87</c:v>
                </c:pt>
                <c:pt idx="22">
                  <c:v>41.63</c:v>
                </c:pt>
                <c:pt idx="23">
                  <c:v>41.6</c:v>
                </c:pt>
                <c:pt idx="24">
                  <c:v>41.43</c:v>
                </c:pt>
                <c:pt idx="25">
                  <c:v>41.39</c:v>
                </c:pt>
                <c:pt idx="26">
                  <c:v>41.48</c:v>
                </c:pt>
                <c:pt idx="27">
                  <c:v>41.53</c:v>
                </c:pt>
                <c:pt idx="28">
                  <c:v>41.53</c:v>
                </c:pt>
                <c:pt idx="29">
                  <c:v>41.46</c:v>
                </c:pt>
                <c:pt idx="30">
                  <c:v>41.46</c:v>
                </c:pt>
                <c:pt idx="31">
                  <c:v>41.5</c:v>
                </c:pt>
                <c:pt idx="32">
                  <c:v>41.49</c:v>
                </c:pt>
                <c:pt idx="33">
                  <c:v>41.64</c:v>
                </c:pt>
                <c:pt idx="34">
                  <c:v>41.53</c:v>
                </c:pt>
                <c:pt idx="35">
                  <c:v>41.54</c:v>
                </c:pt>
                <c:pt idx="36">
                  <c:v>41.62</c:v>
                </c:pt>
                <c:pt idx="37">
                  <c:v>41.69</c:v>
                </c:pt>
                <c:pt idx="38">
                  <c:v>41.65</c:v>
                </c:pt>
                <c:pt idx="39">
                  <c:v>41.64</c:v>
                </c:pt>
                <c:pt idx="40">
                  <c:v>41.55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NSJ!$D$21:$D$79</c:f>
              <c:numCache>
                <c:formatCode>0.00</c:formatCode>
                <c:ptCount val="59"/>
                <c:pt idx="0">
                  <c:v>44.16</c:v>
                </c:pt>
                <c:pt idx="1">
                  <c:v>42.78</c:v>
                </c:pt>
                <c:pt idx="2">
                  <c:v>42.23</c:v>
                </c:pt>
                <c:pt idx="3">
                  <c:v>42.69</c:v>
                </c:pt>
                <c:pt idx="4">
                  <c:v>42.13</c:v>
                </c:pt>
                <c:pt idx="5">
                  <c:v>42.93</c:v>
                </c:pt>
                <c:pt idx="6">
                  <c:v>42.09</c:v>
                </c:pt>
                <c:pt idx="7">
                  <c:v>42.29</c:v>
                </c:pt>
                <c:pt idx="8">
                  <c:v>42.65</c:v>
                </c:pt>
                <c:pt idx="9">
                  <c:v>42.33</c:v>
                </c:pt>
                <c:pt idx="10">
                  <c:v>42.68</c:v>
                </c:pt>
                <c:pt idx="11">
                  <c:v>42.18</c:v>
                </c:pt>
                <c:pt idx="12">
                  <c:v>42.41</c:v>
                </c:pt>
                <c:pt idx="13">
                  <c:v>42.24</c:v>
                </c:pt>
                <c:pt idx="14">
                  <c:v>42.38</c:v>
                </c:pt>
                <c:pt idx="15">
                  <c:v>42.48</c:v>
                </c:pt>
                <c:pt idx="16">
                  <c:v>42.25</c:v>
                </c:pt>
                <c:pt idx="17">
                  <c:v>42.5</c:v>
                </c:pt>
                <c:pt idx="18">
                  <c:v>42.15</c:v>
                </c:pt>
                <c:pt idx="19">
                  <c:v>42.1</c:v>
                </c:pt>
                <c:pt idx="20">
                  <c:v>42.39</c:v>
                </c:pt>
                <c:pt idx="21">
                  <c:v>42.47</c:v>
                </c:pt>
                <c:pt idx="22">
                  <c:v>42.38</c:v>
                </c:pt>
                <c:pt idx="23">
                  <c:v>42.08</c:v>
                </c:pt>
                <c:pt idx="24">
                  <c:v>42.15</c:v>
                </c:pt>
                <c:pt idx="25">
                  <c:v>42.72</c:v>
                </c:pt>
                <c:pt idx="26">
                  <c:v>42.31</c:v>
                </c:pt>
                <c:pt idx="27">
                  <c:v>42.29</c:v>
                </c:pt>
                <c:pt idx="28">
                  <c:v>42.43</c:v>
                </c:pt>
                <c:pt idx="29">
                  <c:v>42.64</c:v>
                </c:pt>
                <c:pt idx="30">
                  <c:v>42.58</c:v>
                </c:pt>
                <c:pt idx="31">
                  <c:v>42.63</c:v>
                </c:pt>
                <c:pt idx="32">
                  <c:v>42.53</c:v>
                </c:pt>
                <c:pt idx="33">
                  <c:v>42.56</c:v>
                </c:pt>
                <c:pt idx="34">
                  <c:v>42.54</c:v>
                </c:pt>
                <c:pt idx="35">
                  <c:v>42.33</c:v>
                </c:pt>
                <c:pt idx="36">
                  <c:v>42.37</c:v>
                </c:pt>
                <c:pt idx="37">
                  <c:v>42.41</c:v>
                </c:pt>
                <c:pt idx="38">
                  <c:v>42.41</c:v>
                </c:pt>
                <c:pt idx="39">
                  <c:v>42.44</c:v>
                </c:pt>
                <c:pt idx="40">
                  <c:v>42.57</c:v>
                </c:pt>
                <c:pt idx="41">
                  <c:v>42.57</c:v>
                </c:pt>
                <c:pt idx="42">
                  <c:v>42.05</c:v>
                </c:pt>
                <c:pt idx="43">
                  <c:v>42.39</c:v>
                </c:pt>
                <c:pt idx="44">
                  <c:v>42.56</c:v>
                </c:pt>
                <c:pt idx="45">
                  <c:v>42.46</c:v>
                </c:pt>
                <c:pt idx="46">
                  <c:v>42.66</c:v>
                </c:pt>
                <c:pt idx="47">
                  <c:v>42.5</c:v>
                </c:pt>
                <c:pt idx="48">
                  <c:v>42.65</c:v>
                </c:pt>
                <c:pt idx="49">
                  <c:v>42.64</c:v>
                </c:pt>
                <c:pt idx="50">
                  <c:v>42.55</c:v>
                </c:pt>
                <c:pt idx="51">
                  <c:v>42.44</c:v>
                </c:pt>
                <c:pt idx="52">
                  <c:v>42.34</c:v>
                </c:pt>
                <c:pt idx="53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NSJ!$E$21:$E$79</c:f>
              <c:numCache>
                <c:formatCode>0.00</c:formatCode>
                <c:ptCount val="59"/>
                <c:pt idx="0">
                  <c:v>43.67</c:v>
                </c:pt>
                <c:pt idx="1">
                  <c:v>42.13</c:v>
                </c:pt>
                <c:pt idx="2">
                  <c:v>41.9</c:v>
                </c:pt>
                <c:pt idx="3">
                  <c:v>41.86</c:v>
                </c:pt>
                <c:pt idx="4">
                  <c:v>41.77</c:v>
                </c:pt>
                <c:pt idx="5">
                  <c:v>41.88</c:v>
                </c:pt>
                <c:pt idx="6">
                  <c:v>41.73</c:v>
                </c:pt>
                <c:pt idx="7">
                  <c:v>41.65</c:v>
                </c:pt>
                <c:pt idx="8">
                  <c:v>41.74</c:v>
                </c:pt>
                <c:pt idx="9">
                  <c:v>41.76</c:v>
                </c:pt>
                <c:pt idx="10">
                  <c:v>41.93</c:v>
                </c:pt>
                <c:pt idx="11">
                  <c:v>42.11</c:v>
                </c:pt>
                <c:pt idx="12">
                  <c:v>42.07</c:v>
                </c:pt>
                <c:pt idx="13">
                  <c:v>42.1</c:v>
                </c:pt>
                <c:pt idx="14">
                  <c:v>41.8</c:v>
                </c:pt>
                <c:pt idx="15">
                  <c:v>41.74</c:v>
                </c:pt>
                <c:pt idx="16">
                  <c:v>41.68</c:v>
                </c:pt>
                <c:pt idx="17">
                  <c:v>41.82</c:v>
                </c:pt>
                <c:pt idx="18">
                  <c:v>41.64</c:v>
                </c:pt>
                <c:pt idx="19">
                  <c:v>41.84</c:v>
                </c:pt>
                <c:pt idx="20">
                  <c:v>41.99</c:v>
                </c:pt>
                <c:pt idx="21">
                  <c:v>41.94</c:v>
                </c:pt>
                <c:pt idx="22">
                  <c:v>41.87</c:v>
                </c:pt>
                <c:pt idx="23">
                  <c:v>41.6</c:v>
                </c:pt>
                <c:pt idx="24">
                  <c:v>42.08</c:v>
                </c:pt>
                <c:pt idx="25">
                  <c:v>41.95</c:v>
                </c:pt>
                <c:pt idx="26">
                  <c:v>41.58</c:v>
                </c:pt>
                <c:pt idx="27">
                  <c:v>41.79</c:v>
                </c:pt>
                <c:pt idx="28">
                  <c:v>41.81</c:v>
                </c:pt>
                <c:pt idx="29">
                  <c:v>41.64</c:v>
                </c:pt>
                <c:pt idx="30">
                  <c:v>41.76</c:v>
                </c:pt>
                <c:pt idx="31">
                  <c:v>41.57</c:v>
                </c:pt>
                <c:pt idx="32">
                  <c:v>41.69</c:v>
                </c:pt>
                <c:pt idx="33">
                  <c:v>41.48</c:v>
                </c:pt>
                <c:pt idx="34">
                  <c:v>41.89</c:v>
                </c:pt>
                <c:pt idx="35">
                  <c:v>41.51</c:v>
                </c:pt>
                <c:pt idx="36">
                  <c:v>41.56</c:v>
                </c:pt>
                <c:pt idx="37">
                  <c:v>41.52</c:v>
                </c:pt>
                <c:pt idx="38">
                  <c:v>41.51</c:v>
                </c:pt>
                <c:pt idx="39">
                  <c:v>41.59</c:v>
                </c:pt>
                <c:pt idx="40">
                  <c:v>41.67</c:v>
                </c:pt>
                <c:pt idx="41">
                  <c:v>41.76</c:v>
                </c:pt>
                <c:pt idx="42">
                  <c:v>41.49</c:v>
                </c:pt>
                <c:pt idx="43">
                  <c:v>41.57</c:v>
                </c:pt>
                <c:pt idx="44">
                  <c:v>41.61</c:v>
                </c:pt>
                <c:pt idx="45">
                  <c:v>41.54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NSJ!$F$21:$F$79</c:f>
              <c:numCache>
                <c:formatCode>0.00</c:formatCode>
                <c:ptCount val="59"/>
                <c:pt idx="0">
                  <c:v>44.06</c:v>
                </c:pt>
                <c:pt idx="1">
                  <c:v>42.48</c:v>
                </c:pt>
                <c:pt idx="2">
                  <c:v>41.55</c:v>
                </c:pt>
                <c:pt idx="3">
                  <c:v>41.4</c:v>
                </c:pt>
                <c:pt idx="4">
                  <c:v>41.53</c:v>
                </c:pt>
                <c:pt idx="5">
                  <c:v>41.51</c:v>
                </c:pt>
                <c:pt idx="6">
                  <c:v>41.34</c:v>
                </c:pt>
                <c:pt idx="7">
                  <c:v>41.51</c:v>
                </c:pt>
                <c:pt idx="8">
                  <c:v>41.4</c:v>
                </c:pt>
                <c:pt idx="9">
                  <c:v>41.4</c:v>
                </c:pt>
                <c:pt idx="10">
                  <c:v>41.57</c:v>
                </c:pt>
                <c:pt idx="11">
                  <c:v>41.6</c:v>
                </c:pt>
                <c:pt idx="12">
                  <c:v>41.32</c:v>
                </c:pt>
                <c:pt idx="13">
                  <c:v>41.41</c:v>
                </c:pt>
                <c:pt idx="14">
                  <c:v>41.54</c:v>
                </c:pt>
                <c:pt idx="15">
                  <c:v>41.58</c:v>
                </c:pt>
                <c:pt idx="16">
                  <c:v>41.48</c:v>
                </c:pt>
                <c:pt idx="17">
                  <c:v>41.43</c:v>
                </c:pt>
                <c:pt idx="18">
                  <c:v>41.37</c:v>
                </c:pt>
                <c:pt idx="19">
                  <c:v>41.39</c:v>
                </c:pt>
                <c:pt idx="20">
                  <c:v>41.48</c:v>
                </c:pt>
                <c:pt idx="21">
                  <c:v>41.42</c:v>
                </c:pt>
                <c:pt idx="22">
                  <c:v>41.46</c:v>
                </c:pt>
                <c:pt idx="23">
                  <c:v>41.47</c:v>
                </c:pt>
                <c:pt idx="24">
                  <c:v>41.36</c:v>
                </c:pt>
                <c:pt idx="25">
                  <c:v>41.36</c:v>
                </c:pt>
                <c:pt idx="26">
                  <c:v>41.34</c:v>
                </c:pt>
                <c:pt idx="27">
                  <c:v>41.37</c:v>
                </c:pt>
                <c:pt idx="28">
                  <c:v>41.37</c:v>
                </c:pt>
                <c:pt idx="29">
                  <c:v>41.47</c:v>
                </c:pt>
                <c:pt idx="30">
                  <c:v>41.44</c:v>
                </c:pt>
                <c:pt idx="31">
                  <c:v>41.41</c:v>
                </c:pt>
                <c:pt idx="32">
                  <c:v>41.41</c:v>
                </c:pt>
                <c:pt idx="33">
                  <c:v>41.37</c:v>
                </c:pt>
                <c:pt idx="34">
                  <c:v>41.38</c:v>
                </c:pt>
                <c:pt idx="35">
                  <c:v>41.44</c:v>
                </c:pt>
                <c:pt idx="36">
                  <c:v>41.41</c:v>
                </c:pt>
                <c:pt idx="37">
                  <c:v>41.43</c:v>
                </c:pt>
                <c:pt idx="38">
                  <c:v>41.34</c:v>
                </c:pt>
                <c:pt idx="39">
                  <c:v>41.5</c:v>
                </c:pt>
                <c:pt idx="40">
                  <c:v>41.65</c:v>
                </c:pt>
                <c:pt idx="41">
                  <c:v>42.62</c:v>
                </c:pt>
                <c:pt idx="42">
                  <c:v>41.73</c:v>
                </c:pt>
                <c:pt idx="43">
                  <c:v>41.29</c:v>
                </c:pt>
                <c:pt idx="44">
                  <c:v>41.28</c:v>
                </c:pt>
                <c:pt idx="45">
                  <c:v>41.27</c:v>
                </c:pt>
                <c:pt idx="46">
                  <c:v>41.07</c:v>
                </c:pt>
                <c:pt idx="47">
                  <c:v>41.3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NSJ!$G$21:$G$79</c:f>
              <c:numCache>
                <c:formatCode>General</c:formatCode>
                <c:ptCount val="59"/>
                <c:pt idx="0">
                  <c:v>44.14</c:v>
                </c:pt>
                <c:pt idx="1">
                  <c:v>42.87</c:v>
                </c:pt>
                <c:pt idx="2">
                  <c:v>42.88</c:v>
                </c:pt>
                <c:pt idx="3">
                  <c:v>42.46</c:v>
                </c:pt>
                <c:pt idx="4">
                  <c:v>42.26</c:v>
                </c:pt>
                <c:pt idx="5">
                  <c:v>42.29</c:v>
                </c:pt>
                <c:pt idx="6">
                  <c:v>42.96</c:v>
                </c:pt>
                <c:pt idx="7">
                  <c:v>42.59</c:v>
                </c:pt>
                <c:pt idx="8">
                  <c:v>42.21</c:v>
                </c:pt>
                <c:pt idx="9">
                  <c:v>42.62</c:v>
                </c:pt>
                <c:pt idx="10">
                  <c:v>42.32</c:v>
                </c:pt>
                <c:pt idx="11">
                  <c:v>42.55</c:v>
                </c:pt>
                <c:pt idx="12">
                  <c:v>42.25</c:v>
                </c:pt>
                <c:pt idx="13">
                  <c:v>42.09</c:v>
                </c:pt>
                <c:pt idx="14">
                  <c:v>42.14</c:v>
                </c:pt>
                <c:pt idx="15">
                  <c:v>42.18</c:v>
                </c:pt>
                <c:pt idx="16">
                  <c:v>42.26</c:v>
                </c:pt>
                <c:pt idx="17">
                  <c:v>42.31</c:v>
                </c:pt>
                <c:pt idx="18">
                  <c:v>42.11</c:v>
                </c:pt>
                <c:pt idx="19">
                  <c:v>42.27</c:v>
                </c:pt>
                <c:pt idx="20">
                  <c:v>42.28</c:v>
                </c:pt>
                <c:pt idx="21">
                  <c:v>43.09</c:v>
                </c:pt>
                <c:pt idx="22">
                  <c:v>42.01</c:v>
                </c:pt>
                <c:pt idx="23">
                  <c:v>42.91</c:v>
                </c:pt>
                <c:pt idx="24">
                  <c:v>42.16</c:v>
                </c:pt>
                <c:pt idx="25">
                  <c:v>42.15</c:v>
                </c:pt>
                <c:pt idx="26">
                  <c:v>41.99</c:v>
                </c:pt>
                <c:pt idx="27">
                  <c:v>42.11</c:v>
                </c:pt>
                <c:pt idx="28">
                  <c:v>42.1</c:v>
                </c:pt>
                <c:pt idx="29">
                  <c:v>41.91</c:v>
                </c:pt>
                <c:pt idx="30">
                  <c:v>42.1</c:v>
                </c:pt>
                <c:pt idx="31">
                  <c:v>41.98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NSJ!$H$21:$H$79</c:f>
              <c:numCache>
                <c:formatCode>General</c:formatCode>
                <c:ptCount val="59"/>
                <c:pt idx="0">
                  <c:v>44.9</c:v>
                </c:pt>
                <c:pt idx="1">
                  <c:v>43.08</c:v>
                </c:pt>
                <c:pt idx="2">
                  <c:v>43.23</c:v>
                </c:pt>
                <c:pt idx="3">
                  <c:v>42.54</c:v>
                </c:pt>
                <c:pt idx="4">
                  <c:v>42.12</c:v>
                </c:pt>
                <c:pt idx="5">
                  <c:v>42.55</c:v>
                </c:pt>
                <c:pt idx="6">
                  <c:v>43.14</c:v>
                </c:pt>
                <c:pt idx="7">
                  <c:v>42.42</c:v>
                </c:pt>
                <c:pt idx="8">
                  <c:v>42.2</c:v>
                </c:pt>
                <c:pt idx="9">
                  <c:v>42.61</c:v>
                </c:pt>
                <c:pt idx="10">
                  <c:v>42.52</c:v>
                </c:pt>
                <c:pt idx="11">
                  <c:v>42.64</c:v>
                </c:pt>
                <c:pt idx="12">
                  <c:v>42.4</c:v>
                </c:pt>
                <c:pt idx="13">
                  <c:v>42.51</c:v>
                </c:pt>
                <c:pt idx="14">
                  <c:v>42.53</c:v>
                </c:pt>
                <c:pt idx="15">
                  <c:v>42.84</c:v>
                </c:pt>
                <c:pt idx="16">
                  <c:v>42.45</c:v>
                </c:pt>
                <c:pt idx="17">
                  <c:v>42.72</c:v>
                </c:pt>
                <c:pt idx="18">
                  <c:v>44.07</c:v>
                </c:pt>
                <c:pt idx="19">
                  <c:v>42.29</c:v>
                </c:pt>
                <c:pt idx="20">
                  <c:v>43.71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602240"/>
        <c:axId val="122603776"/>
      </c:lineChart>
      <c:catAx>
        <c:axId val="122602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2603776"/>
        <c:crosses val="autoZero"/>
        <c:auto val="1"/>
        <c:lblAlgn val="ctr"/>
        <c:lblOffset val="100"/>
        <c:noMultiLvlLbl val="0"/>
      </c:catAx>
      <c:valAx>
        <c:axId val="122603776"/>
        <c:scaling>
          <c:orientation val="minMax"/>
          <c:max val="46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26022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Racing'!$C$21:$C$80</c:f>
              <c:numCache>
                <c:formatCode>0.00</c:formatCode>
                <c:ptCount val="60"/>
                <c:pt idx="0">
                  <c:v>43.66</c:v>
                </c:pt>
                <c:pt idx="1">
                  <c:v>42.44</c:v>
                </c:pt>
                <c:pt idx="2">
                  <c:v>42.13</c:v>
                </c:pt>
                <c:pt idx="3">
                  <c:v>41.92</c:v>
                </c:pt>
                <c:pt idx="4">
                  <c:v>41.68</c:v>
                </c:pt>
                <c:pt idx="5">
                  <c:v>41.53</c:v>
                </c:pt>
                <c:pt idx="6">
                  <c:v>42.08</c:v>
                </c:pt>
                <c:pt idx="7">
                  <c:v>42.21</c:v>
                </c:pt>
                <c:pt idx="8">
                  <c:v>41.85</c:v>
                </c:pt>
                <c:pt idx="9">
                  <c:v>41.97</c:v>
                </c:pt>
                <c:pt idx="10">
                  <c:v>42.03</c:v>
                </c:pt>
                <c:pt idx="11">
                  <c:v>41.86</c:v>
                </c:pt>
                <c:pt idx="12">
                  <c:v>41.65</c:v>
                </c:pt>
                <c:pt idx="13">
                  <c:v>41.95</c:v>
                </c:pt>
                <c:pt idx="14">
                  <c:v>41.91</c:v>
                </c:pt>
                <c:pt idx="15">
                  <c:v>41.76</c:v>
                </c:pt>
                <c:pt idx="16">
                  <c:v>41.88</c:v>
                </c:pt>
                <c:pt idx="17">
                  <c:v>41.93</c:v>
                </c:pt>
                <c:pt idx="18">
                  <c:v>41.82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Racing'!$D$21:$D$80</c:f>
              <c:numCache>
                <c:formatCode>0.00</c:formatCode>
                <c:ptCount val="60"/>
                <c:pt idx="0">
                  <c:v>44.42</c:v>
                </c:pt>
                <c:pt idx="1">
                  <c:v>42.43</c:v>
                </c:pt>
                <c:pt idx="2">
                  <c:v>42.12</c:v>
                </c:pt>
                <c:pt idx="3">
                  <c:v>42.06</c:v>
                </c:pt>
                <c:pt idx="4">
                  <c:v>41.93</c:v>
                </c:pt>
                <c:pt idx="5">
                  <c:v>41.66</c:v>
                </c:pt>
                <c:pt idx="6">
                  <c:v>41.59</c:v>
                </c:pt>
                <c:pt idx="7">
                  <c:v>41.73</c:v>
                </c:pt>
                <c:pt idx="8">
                  <c:v>42</c:v>
                </c:pt>
                <c:pt idx="9">
                  <c:v>41.71</c:v>
                </c:pt>
                <c:pt idx="10">
                  <c:v>41.81</c:v>
                </c:pt>
                <c:pt idx="11">
                  <c:v>41.65</c:v>
                </c:pt>
                <c:pt idx="12">
                  <c:v>41.79</c:v>
                </c:pt>
                <c:pt idx="13">
                  <c:v>41.69</c:v>
                </c:pt>
                <c:pt idx="14">
                  <c:v>41.71</c:v>
                </c:pt>
                <c:pt idx="15">
                  <c:v>41.8</c:v>
                </c:pt>
                <c:pt idx="16">
                  <c:v>42.04</c:v>
                </c:pt>
                <c:pt idx="17">
                  <c:v>42.1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Racing'!$E$21:$E$80</c:f>
              <c:numCache>
                <c:formatCode>0.00</c:formatCode>
                <c:ptCount val="60"/>
                <c:pt idx="0">
                  <c:v>46.57</c:v>
                </c:pt>
                <c:pt idx="1">
                  <c:v>42.89</c:v>
                </c:pt>
                <c:pt idx="2">
                  <c:v>42.54</c:v>
                </c:pt>
                <c:pt idx="3">
                  <c:v>41.91</c:v>
                </c:pt>
                <c:pt idx="4">
                  <c:v>41.98</c:v>
                </c:pt>
                <c:pt idx="5">
                  <c:v>42.18</c:v>
                </c:pt>
                <c:pt idx="6">
                  <c:v>42.07</c:v>
                </c:pt>
                <c:pt idx="7">
                  <c:v>42.07</c:v>
                </c:pt>
                <c:pt idx="8">
                  <c:v>41.8</c:v>
                </c:pt>
                <c:pt idx="9" formatCode="General">
                  <c:v>41.78</c:v>
                </c:pt>
                <c:pt idx="10">
                  <c:v>42.05</c:v>
                </c:pt>
                <c:pt idx="11" formatCode="General">
                  <c:v>41.78</c:v>
                </c:pt>
                <c:pt idx="12">
                  <c:v>41.67</c:v>
                </c:pt>
                <c:pt idx="13">
                  <c:v>41.98</c:v>
                </c:pt>
                <c:pt idx="14">
                  <c:v>42.18</c:v>
                </c:pt>
                <c:pt idx="15">
                  <c:v>42.44</c:v>
                </c:pt>
                <c:pt idx="16">
                  <c:v>42.01</c:v>
                </c:pt>
                <c:pt idx="17">
                  <c:v>42.21</c:v>
                </c:pt>
                <c:pt idx="18">
                  <c:v>41.68</c:v>
                </c:pt>
                <c:pt idx="19">
                  <c:v>42.03</c:v>
                </c:pt>
                <c:pt idx="20">
                  <c:v>41.92</c:v>
                </c:pt>
                <c:pt idx="21">
                  <c:v>42.08</c:v>
                </c:pt>
                <c:pt idx="22">
                  <c:v>41.67</c:v>
                </c:pt>
                <c:pt idx="23">
                  <c:v>41.92</c:v>
                </c:pt>
                <c:pt idx="24">
                  <c:v>41.88</c:v>
                </c:pt>
                <c:pt idx="25">
                  <c:v>41.92</c:v>
                </c:pt>
                <c:pt idx="26">
                  <c:v>41.91</c:v>
                </c:pt>
                <c:pt idx="27">
                  <c:v>41.82</c:v>
                </c:pt>
                <c:pt idx="28">
                  <c:v>42.06</c:v>
                </c:pt>
                <c:pt idx="29">
                  <c:v>42.18</c:v>
                </c:pt>
                <c:pt idx="30">
                  <c:v>41.94</c:v>
                </c:pt>
                <c:pt idx="31">
                  <c:v>42.02</c:v>
                </c:pt>
                <c:pt idx="32">
                  <c:v>43.49</c:v>
                </c:pt>
                <c:pt idx="33">
                  <c:v>42.43</c:v>
                </c:pt>
                <c:pt idx="34">
                  <c:v>42.2</c:v>
                </c:pt>
                <c:pt idx="35">
                  <c:v>42</c:v>
                </c:pt>
                <c:pt idx="36">
                  <c:v>42.02</c:v>
                </c:pt>
                <c:pt idx="37">
                  <c:v>42.12</c:v>
                </c:pt>
                <c:pt idx="38">
                  <c:v>41.95</c:v>
                </c:pt>
                <c:pt idx="39">
                  <c:v>42.21</c:v>
                </c:pt>
                <c:pt idx="40">
                  <c:v>41.74</c:v>
                </c:pt>
                <c:pt idx="41">
                  <c:v>41.87</c:v>
                </c:pt>
                <c:pt idx="42">
                  <c:v>41.79</c:v>
                </c:pt>
                <c:pt idx="43">
                  <c:v>42.19</c:v>
                </c:pt>
                <c:pt idx="44">
                  <c:v>41.94</c:v>
                </c:pt>
                <c:pt idx="45">
                  <c:v>41.88</c:v>
                </c:pt>
                <c:pt idx="46">
                  <c:v>42.36</c:v>
                </c:pt>
                <c:pt idx="47">
                  <c:v>41.95</c:v>
                </c:pt>
                <c:pt idx="48">
                  <c:v>42.86</c:v>
                </c:pt>
                <c:pt idx="49">
                  <c:v>41.86</c:v>
                </c:pt>
                <c:pt idx="50">
                  <c:v>41.74</c:v>
                </c:pt>
                <c:pt idx="51">
                  <c:v>42.54</c:v>
                </c:pt>
                <c:pt idx="52">
                  <c:v>42.11</c:v>
                </c:pt>
                <c:pt idx="53">
                  <c:v>41.85</c:v>
                </c:pt>
                <c:pt idx="54">
                  <c:v>42.06</c:v>
                </c:pt>
                <c:pt idx="55">
                  <c:v>42.3</c:v>
                </c:pt>
                <c:pt idx="56">
                  <c:v>42.11</c:v>
                </c:pt>
                <c:pt idx="57">
                  <c:v>42.33</c:v>
                </c:pt>
                <c:pt idx="58">
                  <c:v>42.23</c:v>
                </c:pt>
                <c:pt idx="59">
                  <c:v>41.87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Racing'!$F$21:$F$80</c:f>
              <c:numCache>
                <c:formatCode>0.00</c:formatCode>
                <c:ptCount val="60"/>
                <c:pt idx="0">
                  <c:v>43.76</c:v>
                </c:pt>
                <c:pt idx="1">
                  <c:v>42.19</c:v>
                </c:pt>
                <c:pt idx="2">
                  <c:v>41.98</c:v>
                </c:pt>
                <c:pt idx="3">
                  <c:v>42.35</c:v>
                </c:pt>
                <c:pt idx="4">
                  <c:v>42.15</c:v>
                </c:pt>
                <c:pt idx="5">
                  <c:v>42.19</c:v>
                </c:pt>
                <c:pt idx="6">
                  <c:v>42.52</c:v>
                </c:pt>
                <c:pt idx="7">
                  <c:v>41.9</c:v>
                </c:pt>
                <c:pt idx="8">
                  <c:v>42.3</c:v>
                </c:pt>
                <c:pt idx="9">
                  <c:v>41.95</c:v>
                </c:pt>
                <c:pt idx="10">
                  <c:v>41.97</c:v>
                </c:pt>
                <c:pt idx="11">
                  <c:v>42.08</c:v>
                </c:pt>
                <c:pt idx="12">
                  <c:v>41.96</c:v>
                </c:pt>
                <c:pt idx="13">
                  <c:v>42.08</c:v>
                </c:pt>
                <c:pt idx="14">
                  <c:v>42.08</c:v>
                </c:pt>
                <c:pt idx="15">
                  <c:v>41.87</c:v>
                </c:pt>
                <c:pt idx="16">
                  <c:v>42.08</c:v>
                </c:pt>
                <c:pt idx="17">
                  <c:v>42.17</c:v>
                </c:pt>
                <c:pt idx="18">
                  <c:v>42.02</c:v>
                </c:pt>
                <c:pt idx="19">
                  <c:v>42.03</c:v>
                </c:pt>
                <c:pt idx="20">
                  <c:v>41.98</c:v>
                </c:pt>
                <c:pt idx="21">
                  <c:v>41.7</c:v>
                </c:pt>
                <c:pt idx="22">
                  <c:v>42.15</c:v>
                </c:pt>
                <c:pt idx="23">
                  <c:v>42.24</c:v>
                </c:pt>
                <c:pt idx="24">
                  <c:v>42.08</c:v>
                </c:pt>
                <c:pt idx="25">
                  <c:v>42.01</c:v>
                </c:pt>
                <c:pt idx="26">
                  <c:v>41.78</c:v>
                </c:pt>
                <c:pt idx="27">
                  <c:v>41.87</c:v>
                </c:pt>
                <c:pt idx="28">
                  <c:v>41.84</c:v>
                </c:pt>
                <c:pt idx="29">
                  <c:v>41.89</c:v>
                </c:pt>
                <c:pt idx="30">
                  <c:v>42.06</c:v>
                </c:pt>
                <c:pt idx="31">
                  <c:v>41.82</c:v>
                </c:pt>
                <c:pt idx="32">
                  <c:v>41.91</c:v>
                </c:pt>
                <c:pt idx="33">
                  <c:v>41.9</c:v>
                </c:pt>
                <c:pt idx="34">
                  <c:v>42.24</c:v>
                </c:pt>
                <c:pt idx="35">
                  <c:v>42.01</c:v>
                </c:pt>
                <c:pt idx="36">
                  <c:v>41.84</c:v>
                </c:pt>
                <c:pt idx="37">
                  <c:v>41.89</c:v>
                </c:pt>
                <c:pt idx="38">
                  <c:v>41.74</c:v>
                </c:pt>
                <c:pt idx="39">
                  <c:v>42.25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Racing'!$G$21:$G$80</c:f>
              <c:numCache>
                <c:formatCode>0.00</c:formatCode>
                <c:ptCount val="60"/>
                <c:pt idx="0">
                  <c:v>44.16</c:v>
                </c:pt>
                <c:pt idx="1">
                  <c:v>43.83</c:v>
                </c:pt>
                <c:pt idx="2">
                  <c:v>41.92</c:v>
                </c:pt>
                <c:pt idx="3">
                  <c:v>42.05</c:v>
                </c:pt>
                <c:pt idx="4">
                  <c:v>41.72</c:v>
                </c:pt>
                <c:pt idx="5">
                  <c:v>42.01</c:v>
                </c:pt>
                <c:pt idx="6">
                  <c:v>42.52</c:v>
                </c:pt>
                <c:pt idx="7">
                  <c:v>43.22</c:v>
                </c:pt>
                <c:pt idx="8">
                  <c:v>42.08</c:v>
                </c:pt>
                <c:pt idx="9">
                  <c:v>41.73</c:v>
                </c:pt>
                <c:pt idx="10">
                  <c:v>41.79</c:v>
                </c:pt>
                <c:pt idx="11">
                  <c:v>41.69</c:v>
                </c:pt>
                <c:pt idx="12">
                  <c:v>41.82</c:v>
                </c:pt>
                <c:pt idx="13">
                  <c:v>41.6</c:v>
                </c:pt>
                <c:pt idx="14">
                  <c:v>41.62</c:v>
                </c:pt>
                <c:pt idx="15">
                  <c:v>41.56</c:v>
                </c:pt>
                <c:pt idx="16">
                  <c:v>41.76</c:v>
                </c:pt>
                <c:pt idx="17">
                  <c:v>41.71</c:v>
                </c:pt>
                <c:pt idx="18">
                  <c:v>42.09</c:v>
                </c:pt>
                <c:pt idx="19">
                  <c:v>42.1</c:v>
                </c:pt>
                <c:pt idx="20">
                  <c:v>41.89</c:v>
                </c:pt>
                <c:pt idx="21">
                  <c:v>42.02</c:v>
                </c:pt>
                <c:pt idx="22">
                  <c:v>41.89</c:v>
                </c:pt>
                <c:pt idx="23">
                  <c:v>41.99</c:v>
                </c:pt>
                <c:pt idx="24">
                  <c:v>42.08</c:v>
                </c:pt>
                <c:pt idx="25">
                  <c:v>41.78</c:v>
                </c:pt>
                <c:pt idx="26">
                  <c:v>42.11</c:v>
                </c:pt>
                <c:pt idx="27">
                  <c:v>41.86</c:v>
                </c:pt>
                <c:pt idx="28">
                  <c:v>42</c:v>
                </c:pt>
                <c:pt idx="29">
                  <c:v>42.04</c:v>
                </c:pt>
                <c:pt idx="30">
                  <c:v>42.24</c:v>
                </c:pt>
                <c:pt idx="31">
                  <c:v>42.13</c:v>
                </c:pt>
                <c:pt idx="32">
                  <c:v>41.89</c:v>
                </c:pt>
                <c:pt idx="33">
                  <c:v>42</c:v>
                </c:pt>
                <c:pt idx="34">
                  <c:v>42.04</c:v>
                </c:pt>
                <c:pt idx="35">
                  <c:v>41.95</c:v>
                </c:pt>
                <c:pt idx="36">
                  <c:v>42.09</c:v>
                </c:pt>
                <c:pt idx="37">
                  <c:v>42.18</c:v>
                </c:pt>
                <c:pt idx="38">
                  <c:v>42.17</c:v>
                </c:pt>
                <c:pt idx="39">
                  <c:v>42.15</c:v>
                </c:pt>
                <c:pt idx="40">
                  <c:v>42.05</c:v>
                </c:pt>
                <c:pt idx="41">
                  <c:v>42.17</c:v>
                </c:pt>
                <c:pt idx="42">
                  <c:v>42.18</c:v>
                </c:pt>
                <c:pt idx="43">
                  <c:v>42.27</c:v>
                </c:pt>
                <c:pt idx="44">
                  <c:v>42.3</c:v>
                </c:pt>
                <c:pt idx="45">
                  <c:v>42.15</c:v>
                </c:pt>
                <c:pt idx="46">
                  <c:v>42.16</c:v>
                </c:pt>
                <c:pt idx="47">
                  <c:v>42.26</c:v>
                </c:pt>
                <c:pt idx="48">
                  <c:v>41.88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Racing'!$H$21:$H$80</c:f>
              <c:numCache>
                <c:formatCode>0.00</c:formatCode>
                <c:ptCount val="60"/>
                <c:pt idx="0">
                  <c:v>45.31</c:v>
                </c:pt>
                <c:pt idx="1">
                  <c:v>42.32</c:v>
                </c:pt>
                <c:pt idx="2">
                  <c:v>41.93</c:v>
                </c:pt>
                <c:pt idx="3">
                  <c:v>41.9</c:v>
                </c:pt>
                <c:pt idx="4">
                  <c:v>41.88</c:v>
                </c:pt>
                <c:pt idx="5">
                  <c:v>41.91</c:v>
                </c:pt>
                <c:pt idx="6">
                  <c:v>42.08</c:v>
                </c:pt>
                <c:pt idx="7">
                  <c:v>42.05</c:v>
                </c:pt>
                <c:pt idx="8">
                  <c:v>41.99</c:v>
                </c:pt>
                <c:pt idx="9">
                  <c:v>41.73</c:v>
                </c:pt>
                <c:pt idx="10">
                  <c:v>41.97</c:v>
                </c:pt>
                <c:pt idx="11">
                  <c:v>41.69</c:v>
                </c:pt>
                <c:pt idx="12">
                  <c:v>41.96</c:v>
                </c:pt>
                <c:pt idx="13">
                  <c:v>41.8</c:v>
                </c:pt>
                <c:pt idx="14">
                  <c:v>41.95</c:v>
                </c:pt>
                <c:pt idx="15">
                  <c:v>41.93</c:v>
                </c:pt>
                <c:pt idx="16">
                  <c:v>42.06</c:v>
                </c:pt>
                <c:pt idx="17">
                  <c:v>42.06</c:v>
                </c:pt>
                <c:pt idx="18">
                  <c:v>41.84</c:v>
                </c:pt>
                <c:pt idx="19">
                  <c:v>41.96</c:v>
                </c:pt>
                <c:pt idx="20">
                  <c:v>41.85</c:v>
                </c:pt>
                <c:pt idx="21">
                  <c:v>41.85</c:v>
                </c:pt>
                <c:pt idx="22">
                  <c:v>42.06</c:v>
                </c:pt>
                <c:pt idx="23">
                  <c:v>42.17</c:v>
                </c:pt>
                <c:pt idx="24">
                  <c:v>42.07</c:v>
                </c:pt>
                <c:pt idx="25">
                  <c:v>41.75</c:v>
                </c:pt>
                <c:pt idx="26">
                  <c:v>42.02</c:v>
                </c:pt>
                <c:pt idx="27">
                  <c:v>41.81</c:v>
                </c:pt>
                <c:pt idx="28">
                  <c:v>41.9</c:v>
                </c:pt>
                <c:pt idx="29">
                  <c:v>41.84</c:v>
                </c:pt>
                <c:pt idx="30">
                  <c:v>42.09</c:v>
                </c:pt>
                <c:pt idx="31">
                  <c:v>42.01</c:v>
                </c:pt>
                <c:pt idx="32">
                  <c:v>41.86</c:v>
                </c:pt>
                <c:pt idx="33">
                  <c:v>42.02</c:v>
                </c:pt>
                <c:pt idx="34">
                  <c:v>41.78</c:v>
                </c:pt>
                <c:pt idx="35">
                  <c:v>41.86</c:v>
                </c:pt>
                <c:pt idx="36">
                  <c:v>42.57</c:v>
                </c:pt>
                <c:pt idx="37">
                  <c:v>42.07</c:v>
                </c:pt>
                <c:pt idx="38">
                  <c:v>42.04</c:v>
                </c:pt>
                <c:pt idx="39">
                  <c:v>42.18</c:v>
                </c:pt>
                <c:pt idx="40">
                  <c:v>41.74</c:v>
                </c:pt>
                <c:pt idx="41">
                  <c:v>41.91</c:v>
                </c:pt>
                <c:pt idx="42">
                  <c:v>42.07</c:v>
                </c:pt>
                <c:pt idx="43">
                  <c:v>41.94</c:v>
                </c:pt>
                <c:pt idx="44">
                  <c:v>42.02</c:v>
                </c:pt>
                <c:pt idx="45">
                  <c:v>42.56</c:v>
                </c:pt>
                <c:pt idx="46">
                  <c:v>41.81</c:v>
                </c:pt>
                <c:pt idx="47">
                  <c:v>41.63</c:v>
                </c:pt>
                <c:pt idx="48">
                  <c:v>41.74</c:v>
                </c:pt>
                <c:pt idx="49">
                  <c:v>42.02</c:v>
                </c:pt>
                <c:pt idx="50">
                  <c:v>41.59</c:v>
                </c:pt>
                <c:pt idx="51">
                  <c:v>42.15</c:v>
                </c:pt>
                <c:pt idx="52">
                  <c:v>41.9</c:v>
                </c:pt>
                <c:pt idx="53">
                  <c:v>41.74</c:v>
                </c:pt>
                <c:pt idx="54">
                  <c:v>41.98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798464"/>
        <c:axId val="122800000"/>
      </c:lineChart>
      <c:catAx>
        <c:axId val="12279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2800000"/>
        <c:crosses val="autoZero"/>
        <c:auto val="1"/>
        <c:lblAlgn val="ctr"/>
        <c:lblOffset val="100"/>
        <c:noMultiLvlLbl val="0"/>
      </c:catAx>
      <c:valAx>
        <c:axId val="122800000"/>
        <c:scaling>
          <c:orientation val="minMax"/>
          <c:max val="47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27984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93134</xdr:colOff>
      <xdr:row>19</xdr:row>
      <xdr:rowOff>84668</xdr:rowOff>
    </xdr:from>
    <xdr:to>
      <xdr:col>21</xdr:col>
      <xdr:colOff>55034</xdr:colOff>
      <xdr:row>47</xdr:row>
      <xdr:rowOff>118534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H13" sqref="H13"/>
    </sheetView>
  </sheetViews>
  <sheetFormatPr defaultColWidth="8.85546875" defaultRowHeight="15" x14ac:dyDescent="0.2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 x14ac:dyDescent="0.3">
      <c r="A1" s="243" t="s">
        <v>71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2" ht="17.25" x14ac:dyDescent="0.3">
      <c r="A2" s="244" t="s">
        <v>70</v>
      </c>
      <c r="B2" s="244"/>
      <c r="C2" s="244"/>
      <c r="D2" s="244"/>
      <c r="E2" s="244"/>
      <c r="F2" s="244"/>
      <c r="G2" s="244"/>
      <c r="H2" s="244"/>
      <c r="I2" s="244"/>
      <c r="J2" s="244"/>
    </row>
    <row r="3" spans="1:12" ht="6" customHeight="1" thickBot="1" x14ac:dyDescent="0.3"/>
    <row r="4" spans="1:12" s="3" customFormat="1" ht="15" customHeight="1" x14ac:dyDescent="0.25">
      <c r="A4" s="245" t="s">
        <v>0</v>
      </c>
      <c r="B4" s="247" t="s">
        <v>1</v>
      </c>
      <c r="C4" s="249" t="s">
        <v>2</v>
      </c>
      <c r="D4" s="251" t="s">
        <v>3</v>
      </c>
      <c r="E4" s="252"/>
      <c r="F4" s="253" t="s">
        <v>4</v>
      </c>
      <c r="G4" s="254"/>
      <c r="H4" s="247"/>
      <c r="I4" s="255" t="s">
        <v>5</v>
      </c>
      <c r="J4" s="256"/>
    </row>
    <row r="5" spans="1:12" s="8" customFormat="1" ht="15.75" thickBot="1" x14ac:dyDescent="0.3">
      <c r="A5" s="246"/>
      <c r="B5" s="248"/>
      <c r="C5" s="250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197">
        <v>1</v>
      </c>
      <c r="B6" s="179" t="s">
        <v>59</v>
      </c>
      <c r="C6" s="9">
        <v>8</v>
      </c>
      <c r="D6" s="92">
        <v>41.524999999999999</v>
      </c>
      <c r="E6" s="10">
        <v>1</v>
      </c>
      <c r="F6" s="93">
        <v>248</v>
      </c>
      <c r="G6" s="125">
        <v>0.1252662037037037</v>
      </c>
      <c r="H6" s="195"/>
      <c r="I6" s="182">
        <v>41.1</v>
      </c>
      <c r="J6" s="10">
        <v>30</v>
      </c>
    </row>
    <row r="7" spans="1:12" s="3" customFormat="1" ht="24.95" customHeight="1" x14ac:dyDescent="0.25">
      <c r="A7" s="11">
        <v>2</v>
      </c>
      <c r="B7" s="180" t="s">
        <v>58</v>
      </c>
      <c r="C7" s="12">
        <v>4</v>
      </c>
      <c r="D7" s="18">
        <v>41.9</v>
      </c>
      <c r="E7" s="14">
        <v>7</v>
      </c>
      <c r="F7" s="17">
        <v>248</v>
      </c>
      <c r="G7" s="126">
        <v>8.2200000000000006</v>
      </c>
      <c r="H7" s="240">
        <v>8.2200000000000006</v>
      </c>
      <c r="I7" s="127">
        <v>41.32</v>
      </c>
      <c r="J7" s="14">
        <v>6</v>
      </c>
    </row>
    <row r="8" spans="1:12" s="3" customFormat="1" ht="24.95" customHeight="1" x14ac:dyDescent="0.25">
      <c r="A8" s="11">
        <v>3</v>
      </c>
      <c r="B8" s="180" t="s">
        <v>55</v>
      </c>
      <c r="C8" s="12">
        <v>3</v>
      </c>
      <c r="D8" s="13">
        <v>41.83</v>
      </c>
      <c r="E8" s="14">
        <v>4</v>
      </c>
      <c r="F8" s="15">
        <v>248</v>
      </c>
      <c r="G8" s="126">
        <v>21.29</v>
      </c>
      <c r="H8" s="128">
        <v>13.07</v>
      </c>
      <c r="I8" s="183">
        <v>41.1</v>
      </c>
      <c r="J8" s="14">
        <v>52</v>
      </c>
    </row>
    <row r="9" spans="1:12" s="3" customFormat="1" ht="24.95" customHeight="1" x14ac:dyDescent="0.25">
      <c r="A9" s="11">
        <v>4</v>
      </c>
      <c r="B9" s="181" t="s">
        <v>81</v>
      </c>
      <c r="C9" s="12">
        <v>1</v>
      </c>
      <c r="D9" s="13">
        <v>41.854999999999997</v>
      </c>
      <c r="E9" s="14">
        <v>5</v>
      </c>
      <c r="F9" s="15">
        <v>247</v>
      </c>
      <c r="G9" s="241" t="s">
        <v>143</v>
      </c>
      <c r="H9" s="128">
        <v>41.71</v>
      </c>
      <c r="I9" s="184">
        <v>41.36</v>
      </c>
      <c r="J9" s="14">
        <v>50</v>
      </c>
      <c r="L9" s="16"/>
    </row>
    <row r="10" spans="1:12" s="3" customFormat="1" ht="24.95" customHeight="1" x14ac:dyDescent="0.25">
      <c r="A10" s="11">
        <v>5</v>
      </c>
      <c r="B10" s="180" t="s">
        <v>142</v>
      </c>
      <c r="C10" s="12">
        <v>7</v>
      </c>
      <c r="D10" s="13">
        <v>41.564999999999998</v>
      </c>
      <c r="E10" s="14">
        <v>2</v>
      </c>
      <c r="F10" s="15">
        <v>247</v>
      </c>
      <c r="G10" s="196" t="s">
        <v>144</v>
      </c>
      <c r="H10" s="128">
        <v>2</v>
      </c>
      <c r="I10" s="183">
        <v>41.37</v>
      </c>
      <c r="J10" s="14">
        <v>110</v>
      </c>
      <c r="L10" s="16"/>
    </row>
    <row r="11" spans="1:12" s="3" customFormat="1" ht="24.95" customHeight="1" x14ac:dyDescent="0.25">
      <c r="A11" s="11">
        <v>6</v>
      </c>
      <c r="B11" s="180" t="s">
        <v>53</v>
      </c>
      <c r="C11" s="12">
        <v>5</v>
      </c>
      <c r="D11" s="13">
        <v>41.734999999999999</v>
      </c>
      <c r="E11" s="14">
        <v>3</v>
      </c>
      <c r="F11" s="15">
        <v>247</v>
      </c>
      <c r="G11" s="196" t="s">
        <v>145</v>
      </c>
      <c r="H11" s="97">
        <v>1</v>
      </c>
      <c r="I11" s="183">
        <v>41.07</v>
      </c>
      <c r="J11" s="14">
        <v>191</v>
      </c>
    </row>
    <row r="12" spans="1:12" s="3" customFormat="1" ht="24.95" customHeight="1" thickBot="1" x14ac:dyDescent="0.3">
      <c r="A12" s="231">
        <v>7</v>
      </c>
      <c r="B12" s="232" t="s">
        <v>60</v>
      </c>
      <c r="C12" s="233">
        <v>6</v>
      </c>
      <c r="D12" s="234">
        <v>41.865000000000002</v>
      </c>
      <c r="E12" s="235">
        <v>6</v>
      </c>
      <c r="F12" s="236">
        <v>246</v>
      </c>
      <c r="G12" s="237" t="s">
        <v>146</v>
      </c>
      <c r="H12" s="238">
        <v>28</v>
      </c>
      <c r="I12" s="239">
        <v>41.53</v>
      </c>
      <c r="J12" s="235">
        <v>6</v>
      </c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U27"/>
  <sheetViews>
    <sheetView zoomScale="50" zoomScaleNormal="50" zoomScalePageLayoutView="50" workbookViewId="0">
      <selection activeCell="A2" sqref="A2"/>
    </sheetView>
  </sheetViews>
  <sheetFormatPr defaultColWidth="8.85546875" defaultRowHeight="15" x14ac:dyDescent="0.2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 x14ac:dyDescent="0.25">
      <c r="A1" s="272" t="s">
        <v>147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1:21" ht="5.25" customHeight="1" x14ac:dyDescent="0.25"/>
    <row r="3" spans="1:21" ht="19.5" customHeight="1" x14ac:dyDescent="0.35">
      <c r="A3" s="273" t="s">
        <v>12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</row>
    <row r="4" spans="1:21" ht="15.75" customHeight="1" thickBot="1" x14ac:dyDescent="0.35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21" s="2" customFormat="1" ht="30" customHeight="1" x14ac:dyDescent="0.25">
      <c r="A5" s="274" t="s">
        <v>2</v>
      </c>
      <c r="B5" s="276" t="s">
        <v>1</v>
      </c>
      <c r="C5" s="278" t="s">
        <v>13</v>
      </c>
      <c r="D5" s="280" t="s">
        <v>14</v>
      </c>
      <c r="E5" s="282" t="s">
        <v>15</v>
      </c>
      <c r="F5" s="282" t="s">
        <v>16</v>
      </c>
      <c r="G5" s="284" t="s">
        <v>17</v>
      </c>
      <c r="H5" s="280"/>
      <c r="I5" s="280"/>
      <c r="J5" s="285"/>
      <c r="K5" s="285"/>
      <c r="L5" s="286"/>
    </row>
    <row r="6" spans="1:21" s="2" customFormat="1" ht="30" customHeight="1" thickBot="1" x14ac:dyDescent="0.3">
      <c r="A6" s="275"/>
      <c r="B6" s="277"/>
      <c r="C6" s="279"/>
      <c r="D6" s="281"/>
      <c r="E6" s="283"/>
      <c r="F6" s="283"/>
      <c r="G6" s="139" t="s">
        <v>18</v>
      </c>
      <c r="H6" s="140" t="s">
        <v>6</v>
      </c>
      <c r="I6" s="140" t="s">
        <v>19</v>
      </c>
      <c r="J6" s="138" t="s">
        <v>20</v>
      </c>
      <c r="K6" s="141" t="s">
        <v>21</v>
      </c>
      <c r="L6" s="115" t="s">
        <v>7</v>
      </c>
      <c r="N6" s="98">
        <v>82.5</v>
      </c>
      <c r="O6" s="98">
        <v>85</v>
      </c>
      <c r="P6" s="98">
        <v>87.5</v>
      </c>
      <c r="Q6" s="98">
        <v>90</v>
      </c>
      <c r="R6" s="98">
        <v>92.5</v>
      </c>
      <c r="S6" s="98">
        <v>95</v>
      </c>
      <c r="T6" s="98">
        <v>97.5</v>
      </c>
      <c r="U6" s="98">
        <v>100</v>
      </c>
    </row>
    <row r="7" spans="1:21" s="3" customFormat="1" ht="30" customHeight="1" x14ac:dyDescent="0.25">
      <c r="A7" s="259">
        <v>1</v>
      </c>
      <c r="B7" s="269" t="s">
        <v>72</v>
      </c>
      <c r="C7" s="130" t="s">
        <v>63</v>
      </c>
      <c r="D7" s="21" t="s">
        <v>51</v>
      </c>
      <c r="E7" s="105">
        <v>74.5</v>
      </c>
      <c r="F7" s="22"/>
      <c r="G7" s="23">
        <v>1</v>
      </c>
      <c r="H7" s="24">
        <v>42.08</v>
      </c>
      <c r="I7" s="23"/>
      <c r="J7" s="142">
        <f t="shared" ref="J7:J27" si="0">H7-I7</f>
        <v>42.08</v>
      </c>
      <c r="K7" s="261">
        <f>AVERAGE(J7:J8)</f>
        <v>41.855000000000004</v>
      </c>
      <c r="L7" s="264">
        <f>RANK(K7,K7:K27,1)</f>
        <v>5</v>
      </c>
      <c r="M7" s="99" t="s">
        <v>50</v>
      </c>
      <c r="N7" s="101">
        <v>0.05</v>
      </c>
      <c r="O7" s="101">
        <v>0.1</v>
      </c>
      <c r="P7" s="101">
        <v>0.15</v>
      </c>
      <c r="Q7" s="101">
        <v>0.2</v>
      </c>
      <c r="R7" s="101">
        <v>0.25</v>
      </c>
      <c r="S7" s="101">
        <v>0.3</v>
      </c>
      <c r="T7" s="101">
        <v>0.35</v>
      </c>
      <c r="U7" s="101">
        <f>N7*8</f>
        <v>0.4</v>
      </c>
    </row>
    <row r="8" spans="1:21" s="3" customFormat="1" ht="30" customHeight="1" x14ac:dyDescent="0.25">
      <c r="A8" s="257"/>
      <c r="B8" s="270"/>
      <c r="C8" s="135" t="s">
        <v>64</v>
      </c>
      <c r="D8" s="30" t="s">
        <v>52</v>
      </c>
      <c r="E8" s="129">
        <v>78</v>
      </c>
      <c r="F8" s="136"/>
      <c r="G8" s="47">
        <v>2</v>
      </c>
      <c r="H8" s="137">
        <v>41.63</v>
      </c>
      <c r="I8" s="47"/>
      <c r="J8" s="26">
        <f t="shared" si="0"/>
        <v>41.63</v>
      </c>
      <c r="K8" s="262"/>
      <c r="L8" s="265"/>
      <c r="M8" s="100">
        <v>1</v>
      </c>
      <c r="N8" s="101">
        <v>4.5</v>
      </c>
      <c r="O8" s="101">
        <f>N8*2</f>
        <v>9</v>
      </c>
      <c r="P8" s="101">
        <f>N8*3</f>
        <v>13.5</v>
      </c>
      <c r="Q8" s="101">
        <f>N8*4</f>
        <v>18</v>
      </c>
      <c r="R8" s="101">
        <f>N8*5</f>
        <v>22.5</v>
      </c>
      <c r="S8" s="101">
        <f>N8*6</f>
        <v>27</v>
      </c>
      <c r="T8" s="101">
        <f>N8*7</f>
        <v>31.5</v>
      </c>
      <c r="U8" s="101">
        <f>N8*8</f>
        <v>36</v>
      </c>
    </row>
    <row r="9" spans="1:21" s="3" customFormat="1" ht="30" customHeight="1" thickBot="1" x14ac:dyDescent="0.3">
      <c r="A9" s="258"/>
      <c r="B9" s="271"/>
      <c r="C9" s="143"/>
      <c r="D9" s="43"/>
      <c r="E9" s="20"/>
      <c r="F9" s="144"/>
      <c r="G9" s="106"/>
      <c r="H9" s="145"/>
      <c r="I9" s="106"/>
      <c r="J9" s="146">
        <f t="shared" si="0"/>
        <v>0</v>
      </c>
      <c r="K9" s="263"/>
      <c r="L9" s="266"/>
      <c r="M9" s="100">
        <v>2</v>
      </c>
      <c r="N9" s="101">
        <v>9</v>
      </c>
      <c r="O9" s="101">
        <f>N9*2</f>
        <v>18</v>
      </c>
      <c r="P9" s="101">
        <f>N9*3</f>
        <v>27</v>
      </c>
      <c r="Q9" s="101">
        <f>N9*4</f>
        <v>36</v>
      </c>
      <c r="R9" s="101">
        <f>N9*5</f>
        <v>45</v>
      </c>
      <c r="S9" s="101">
        <f>N9*6</f>
        <v>54</v>
      </c>
      <c r="T9" s="101">
        <f>N9*7</f>
        <v>63</v>
      </c>
      <c r="U9" s="101">
        <f>N9*8</f>
        <v>72</v>
      </c>
    </row>
    <row r="10" spans="1:21" s="3" customFormat="1" ht="30" customHeight="1" x14ac:dyDescent="0.25">
      <c r="A10" s="258">
        <v>3</v>
      </c>
      <c r="B10" s="259" t="s">
        <v>55</v>
      </c>
      <c r="C10" s="151" t="s">
        <v>56</v>
      </c>
      <c r="D10" s="21" t="s">
        <v>22</v>
      </c>
      <c r="E10" s="152">
        <v>79.599999999999994</v>
      </c>
      <c r="F10" s="22"/>
      <c r="G10" s="23">
        <v>3</v>
      </c>
      <c r="H10" s="24">
        <v>41.54</v>
      </c>
      <c r="I10" s="23"/>
      <c r="J10" s="142">
        <f t="shared" si="0"/>
        <v>41.54</v>
      </c>
      <c r="K10" s="261">
        <f>AVERAGE(J10:J11)</f>
        <v>41.83</v>
      </c>
      <c r="L10" s="264">
        <f>RANK(K10,K7:K27,1)</f>
        <v>4</v>
      </c>
      <c r="P10" s="96"/>
      <c r="Q10" s="96"/>
    </row>
    <row r="11" spans="1:21" s="3" customFormat="1" ht="30" customHeight="1" x14ac:dyDescent="0.25">
      <c r="A11" s="258"/>
      <c r="B11" s="258"/>
      <c r="C11" s="132" t="s">
        <v>57</v>
      </c>
      <c r="D11" s="25" t="s">
        <v>23</v>
      </c>
      <c r="E11" s="32">
        <v>73</v>
      </c>
      <c r="F11" s="27"/>
      <c r="G11" s="28">
        <v>4</v>
      </c>
      <c r="H11" s="29">
        <v>42.12</v>
      </c>
      <c r="I11" s="28"/>
      <c r="J11" s="26">
        <f t="shared" si="0"/>
        <v>42.12</v>
      </c>
      <c r="K11" s="262"/>
      <c r="L11" s="265"/>
      <c r="P11" s="96"/>
      <c r="Q11" s="96"/>
    </row>
    <row r="12" spans="1:21" s="3" customFormat="1" ht="30" customHeight="1" thickBot="1" x14ac:dyDescent="0.3">
      <c r="A12" s="258"/>
      <c r="B12" s="260"/>
      <c r="C12" s="134"/>
      <c r="D12" s="43"/>
      <c r="E12" s="153"/>
      <c r="F12" s="144"/>
      <c r="G12" s="106"/>
      <c r="H12" s="145"/>
      <c r="I12" s="106"/>
      <c r="J12" s="146">
        <f t="shared" si="0"/>
        <v>0</v>
      </c>
      <c r="K12" s="263"/>
      <c r="L12" s="266"/>
      <c r="N12" s="96"/>
      <c r="O12" s="96"/>
      <c r="P12" s="96"/>
      <c r="Q12" s="96"/>
    </row>
    <row r="13" spans="1:21" s="3" customFormat="1" ht="30" customHeight="1" x14ac:dyDescent="0.25">
      <c r="A13" s="257">
        <v>4</v>
      </c>
      <c r="B13" s="257" t="s">
        <v>58</v>
      </c>
      <c r="C13" s="131" t="s">
        <v>77</v>
      </c>
      <c r="D13" s="30" t="s">
        <v>24</v>
      </c>
      <c r="E13" s="33">
        <v>83.8</v>
      </c>
      <c r="F13" s="109"/>
      <c r="G13" s="47">
        <v>5</v>
      </c>
      <c r="H13" s="137">
        <v>42.11</v>
      </c>
      <c r="I13" s="47"/>
      <c r="J13" s="31">
        <f t="shared" si="0"/>
        <v>42.11</v>
      </c>
      <c r="K13" s="261">
        <f>AVERAGE(J13:J14)</f>
        <v>41.9</v>
      </c>
      <c r="L13" s="265">
        <f>RANK(K13,K7:K27,1)</f>
        <v>7</v>
      </c>
      <c r="N13" s="96"/>
      <c r="O13" s="96"/>
      <c r="P13" s="96"/>
      <c r="Q13" s="96"/>
    </row>
    <row r="14" spans="1:21" s="3" customFormat="1" ht="30" customHeight="1" x14ac:dyDescent="0.25">
      <c r="A14" s="257"/>
      <c r="B14" s="257"/>
      <c r="C14" s="131" t="s">
        <v>74</v>
      </c>
      <c r="D14" s="30" t="s">
        <v>26</v>
      </c>
      <c r="E14" s="33">
        <v>85.9</v>
      </c>
      <c r="F14" s="109"/>
      <c r="G14" s="28">
        <v>6</v>
      </c>
      <c r="H14" s="29">
        <v>41.79</v>
      </c>
      <c r="I14" s="28">
        <v>0.1</v>
      </c>
      <c r="J14" s="26">
        <f t="shared" si="0"/>
        <v>41.69</v>
      </c>
      <c r="K14" s="262"/>
      <c r="L14" s="265"/>
      <c r="N14" s="96"/>
      <c r="O14" s="96"/>
      <c r="P14" s="96"/>
      <c r="Q14" s="96"/>
    </row>
    <row r="15" spans="1:21" s="3" customFormat="1" ht="30" customHeight="1" thickBot="1" x14ac:dyDescent="0.3">
      <c r="A15" s="258"/>
      <c r="B15" s="268"/>
      <c r="C15" s="133"/>
      <c r="D15" s="40"/>
      <c r="E15" s="147"/>
      <c r="F15" s="154"/>
      <c r="G15" s="148"/>
      <c r="H15" s="149"/>
      <c r="I15" s="148"/>
      <c r="J15" s="150">
        <f t="shared" si="0"/>
        <v>0</v>
      </c>
      <c r="K15" s="263"/>
      <c r="L15" s="267"/>
      <c r="N15" s="96"/>
      <c r="O15" s="96"/>
      <c r="P15" s="96"/>
      <c r="Q15" s="96"/>
    </row>
    <row r="16" spans="1:21" s="3" customFormat="1" ht="30" customHeight="1" x14ac:dyDescent="0.25">
      <c r="A16" s="258">
        <v>5</v>
      </c>
      <c r="B16" s="259" t="s">
        <v>53</v>
      </c>
      <c r="C16" s="151" t="s">
        <v>54</v>
      </c>
      <c r="D16" s="21" t="s">
        <v>27</v>
      </c>
      <c r="E16" s="142">
        <v>63.2</v>
      </c>
      <c r="F16" s="22"/>
      <c r="G16" s="23">
        <v>7</v>
      </c>
      <c r="H16" s="24">
        <v>41.45</v>
      </c>
      <c r="I16" s="23"/>
      <c r="J16" s="142">
        <f t="shared" si="0"/>
        <v>41.45</v>
      </c>
      <c r="K16" s="261">
        <f t="shared" ref="K16" si="1">AVERAGE(J16:J17)</f>
        <v>41.734999999999999</v>
      </c>
      <c r="L16" s="264">
        <f>RANK(K16,K7:K27,1)</f>
        <v>3</v>
      </c>
      <c r="N16" s="96"/>
      <c r="O16" s="96"/>
      <c r="P16" s="96"/>
      <c r="Q16" s="96"/>
    </row>
    <row r="17" spans="1:17" s="3" customFormat="1" ht="30" customHeight="1" x14ac:dyDescent="0.25">
      <c r="A17" s="258"/>
      <c r="B17" s="258"/>
      <c r="C17" s="132" t="s">
        <v>68</v>
      </c>
      <c r="D17" s="25" t="s">
        <v>28</v>
      </c>
      <c r="E17" s="26">
        <v>94.6</v>
      </c>
      <c r="F17" s="27"/>
      <c r="G17" s="28">
        <v>8</v>
      </c>
      <c r="H17" s="29">
        <v>42.27</v>
      </c>
      <c r="I17" s="28">
        <v>0.25</v>
      </c>
      <c r="J17" s="26">
        <f t="shared" si="0"/>
        <v>42.02</v>
      </c>
      <c r="K17" s="262"/>
      <c r="L17" s="265"/>
      <c r="N17" s="96"/>
      <c r="O17" s="96"/>
      <c r="P17" s="96"/>
      <c r="Q17" s="96"/>
    </row>
    <row r="18" spans="1:17" s="3" customFormat="1" ht="30" customHeight="1" thickBot="1" x14ac:dyDescent="0.3">
      <c r="A18" s="258"/>
      <c r="B18" s="260"/>
      <c r="C18" s="134"/>
      <c r="D18" s="43"/>
      <c r="E18" s="146"/>
      <c r="F18" s="144"/>
      <c r="G18" s="106"/>
      <c r="H18" s="145"/>
      <c r="I18" s="106"/>
      <c r="J18" s="146">
        <f t="shared" si="0"/>
        <v>0</v>
      </c>
      <c r="K18" s="263"/>
      <c r="L18" s="266"/>
      <c r="N18" s="114"/>
      <c r="O18" s="1"/>
      <c r="P18" s="96"/>
      <c r="Q18" s="96"/>
    </row>
    <row r="19" spans="1:17" ht="27.75" customHeight="1" x14ac:dyDescent="0.25">
      <c r="A19" s="258">
        <v>6</v>
      </c>
      <c r="B19" s="257" t="s">
        <v>60</v>
      </c>
      <c r="C19" s="131" t="s">
        <v>73</v>
      </c>
      <c r="D19" s="30" t="s">
        <v>29</v>
      </c>
      <c r="E19" s="38"/>
      <c r="F19" s="89"/>
      <c r="G19" s="90">
        <v>10</v>
      </c>
      <c r="H19" s="91">
        <v>41.69</v>
      </c>
      <c r="I19" s="47"/>
      <c r="J19" s="31">
        <f t="shared" si="0"/>
        <v>41.69</v>
      </c>
      <c r="K19" s="261">
        <f t="shared" ref="K19" si="2">AVERAGE(J19:J20)</f>
        <v>41.864999999999995</v>
      </c>
      <c r="L19" s="265">
        <f>RANK(K19,K7:K27,1)</f>
        <v>6</v>
      </c>
      <c r="M19" s="3"/>
      <c r="O19" s="104"/>
      <c r="P19" s="114"/>
    </row>
    <row r="20" spans="1:17" ht="27.75" customHeight="1" x14ac:dyDescent="0.25">
      <c r="A20" s="258"/>
      <c r="B20" s="258"/>
      <c r="C20" s="132" t="s">
        <v>62</v>
      </c>
      <c r="D20" s="25" t="s">
        <v>30</v>
      </c>
      <c r="E20" s="34" t="s">
        <v>78</v>
      </c>
      <c r="F20" s="35"/>
      <c r="G20" s="36">
        <v>9</v>
      </c>
      <c r="H20" s="37">
        <v>42.04</v>
      </c>
      <c r="I20" s="28"/>
      <c r="J20" s="26">
        <f t="shared" si="0"/>
        <v>42.04</v>
      </c>
      <c r="K20" s="262"/>
      <c r="L20" s="265"/>
      <c r="M20" s="3"/>
      <c r="O20" s="104"/>
      <c r="P20" s="114"/>
    </row>
    <row r="21" spans="1:17" ht="27.75" customHeight="1" thickBot="1" x14ac:dyDescent="0.3">
      <c r="A21" s="258"/>
      <c r="B21" s="268"/>
      <c r="C21" s="133"/>
      <c r="D21" s="40"/>
      <c r="E21" s="34"/>
      <c r="F21" s="155"/>
      <c r="G21" s="41"/>
      <c r="H21" s="42"/>
      <c r="I21" s="148"/>
      <c r="J21" s="150">
        <f t="shared" si="0"/>
        <v>0</v>
      </c>
      <c r="K21" s="263"/>
      <c r="L21" s="267"/>
      <c r="M21" s="3"/>
    </row>
    <row r="22" spans="1:17" ht="29.25" customHeight="1" x14ac:dyDescent="0.3">
      <c r="A22" s="257">
        <v>7</v>
      </c>
      <c r="B22" s="259" t="s">
        <v>65</v>
      </c>
      <c r="C22" s="151" t="s">
        <v>66</v>
      </c>
      <c r="D22" s="21" t="s">
        <v>31</v>
      </c>
      <c r="E22" s="156"/>
      <c r="F22" s="157"/>
      <c r="G22" s="158">
        <v>21</v>
      </c>
      <c r="H22" s="159">
        <v>41.57</v>
      </c>
      <c r="I22" s="23"/>
      <c r="J22" s="142">
        <f t="shared" si="0"/>
        <v>41.57</v>
      </c>
      <c r="K22" s="261">
        <f t="shared" ref="K22" si="3">AVERAGE(J22:J23)</f>
        <v>41.564999999999998</v>
      </c>
      <c r="L22" s="264">
        <f>RANK(K22,K7:K27,1)</f>
        <v>2</v>
      </c>
      <c r="M22" s="3"/>
      <c r="P22" s="39"/>
    </row>
    <row r="23" spans="1:17" ht="29.25" customHeight="1" x14ac:dyDescent="0.3">
      <c r="A23" s="257"/>
      <c r="B23" s="257"/>
      <c r="C23" s="131" t="s">
        <v>79</v>
      </c>
      <c r="D23" s="30" t="s">
        <v>32</v>
      </c>
      <c r="E23" s="38" t="s">
        <v>80</v>
      </c>
      <c r="F23" s="35"/>
      <c r="G23" s="36">
        <v>13</v>
      </c>
      <c r="H23" s="37">
        <v>41.66</v>
      </c>
      <c r="I23" s="28">
        <v>0.1</v>
      </c>
      <c r="J23" s="26">
        <f t="shared" si="0"/>
        <v>41.559999999999995</v>
      </c>
      <c r="K23" s="262"/>
      <c r="L23" s="265"/>
      <c r="M23" s="3"/>
      <c r="P23" s="39"/>
    </row>
    <row r="24" spans="1:17" ht="29.25" customHeight="1" thickBot="1" x14ac:dyDescent="0.35">
      <c r="A24" s="258"/>
      <c r="B24" s="260"/>
      <c r="C24" s="134"/>
      <c r="D24" s="43"/>
      <c r="E24" s="44"/>
      <c r="F24" s="160"/>
      <c r="G24" s="45"/>
      <c r="H24" s="46"/>
      <c r="I24" s="106"/>
      <c r="J24" s="146">
        <f t="shared" si="0"/>
        <v>0</v>
      </c>
      <c r="K24" s="263"/>
      <c r="L24" s="266"/>
      <c r="M24" s="3"/>
      <c r="P24" s="39"/>
    </row>
    <row r="25" spans="1:17" ht="29.25" customHeight="1" x14ac:dyDescent="0.25">
      <c r="A25" s="258">
        <v>8</v>
      </c>
      <c r="B25" s="259" t="s">
        <v>69</v>
      </c>
      <c r="C25" s="151" t="s">
        <v>75</v>
      </c>
      <c r="D25" s="21" t="s">
        <v>33</v>
      </c>
      <c r="E25" s="156" t="s">
        <v>76</v>
      </c>
      <c r="F25" s="157"/>
      <c r="G25" s="158">
        <v>33</v>
      </c>
      <c r="H25" s="159">
        <v>41.4</v>
      </c>
      <c r="I25" s="23"/>
      <c r="J25" s="201">
        <f>H25-I25</f>
        <v>41.4</v>
      </c>
      <c r="K25" s="261">
        <f t="shared" ref="K25" si="4">AVERAGE(J25:J26)</f>
        <v>41.524999999999999</v>
      </c>
      <c r="L25" s="265">
        <f>RANK(K25,K7:K27,1)</f>
        <v>1</v>
      </c>
      <c r="M25" s="3"/>
    </row>
    <row r="26" spans="1:17" ht="29.25" customHeight="1" x14ac:dyDescent="0.25">
      <c r="A26" s="258"/>
      <c r="B26" s="258"/>
      <c r="C26" s="132" t="s">
        <v>67</v>
      </c>
      <c r="D26" s="25" t="s">
        <v>34</v>
      </c>
      <c r="E26" s="34"/>
      <c r="F26" s="35"/>
      <c r="G26" s="36">
        <v>69</v>
      </c>
      <c r="H26" s="37">
        <v>41.65</v>
      </c>
      <c r="I26" s="28"/>
      <c r="J26" s="26">
        <f t="shared" si="0"/>
        <v>41.65</v>
      </c>
      <c r="K26" s="262"/>
      <c r="L26" s="265"/>
      <c r="M26" s="3"/>
    </row>
    <row r="27" spans="1:17" ht="29.25" customHeight="1" thickBot="1" x14ac:dyDescent="0.3">
      <c r="A27" s="258"/>
      <c r="B27" s="260"/>
      <c r="C27" s="134"/>
      <c r="D27" s="43"/>
      <c r="E27" s="44"/>
      <c r="F27" s="160"/>
      <c r="G27" s="45"/>
      <c r="H27" s="46"/>
      <c r="I27" s="106"/>
      <c r="J27" s="146">
        <f t="shared" si="0"/>
        <v>0</v>
      </c>
      <c r="K27" s="263"/>
      <c r="L27" s="267"/>
      <c r="M27" s="3"/>
    </row>
  </sheetData>
  <mergeCells count="37">
    <mergeCell ref="A7:A9"/>
    <mergeCell ref="B7:B9"/>
    <mergeCell ref="K7:K9"/>
    <mergeCell ref="L7:L9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D10" sqref="D10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7" t="s">
        <v>148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</row>
    <row r="5" spans="1:16" ht="7.5" customHeight="1" x14ac:dyDescent="0.25"/>
    <row r="6" spans="1:16" ht="17.25" x14ac:dyDescent="0.3">
      <c r="A6" s="244" t="s">
        <v>59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</row>
    <row r="7" spans="1:16" ht="7.5" customHeight="1" x14ac:dyDescent="0.25"/>
    <row r="8" spans="1:16" s="2" customFormat="1" ht="20.25" customHeight="1" x14ac:dyDescent="0.25">
      <c r="A8" s="288" t="s">
        <v>35</v>
      </c>
      <c r="B8" s="289" t="s">
        <v>13</v>
      </c>
      <c r="C8" s="290" t="s">
        <v>18</v>
      </c>
      <c r="D8" s="289" t="s">
        <v>36</v>
      </c>
      <c r="E8" s="292" t="s">
        <v>37</v>
      </c>
      <c r="F8" s="294" t="s">
        <v>38</v>
      </c>
      <c r="G8" s="295"/>
      <c r="H8" s="295"/>
      <c r="I8" s="296"/>
      <c r="J8" s="297" t="s">
        <v>39</v>
      </c>
      <c r="K8" s="288" t="s">
        <v>40</v>
      </c>
      <c r="L8" s="288"/>
      <c r="M8" s="48"/>
      <c r="N8" s="48"/>
    </row>
    <row r="9" spans="1:16" s="2" customFormat="1" ht="27.75" customHeight="1" thickBot="1" x14ac:dyDescent="0.3">
      <c r="A9" s="288"/>
      <c r="B9" s="289"/>
      <c r="C9" s="291"/>
      <c r="D9" s="289"/>
      <c r="E9" s="293"/>
      <c r="F9" s="49" t="s">
        <v>41</v>
      </c>
      <c r="G9" s="49" t="s">
        <v>42</v>
      </c>
      <c r="H9" s="49" t="s">
        <v>43</v>
      </c>
      <c r="I9" s="50" t="s">
        <v>44</v>
      </c>
      <c r="J9" s="298"/>
      <c r="K9" s="116" t="s">
        <v>45</v>
      </c>
      <c r="L9" s="116" t="s">
        <v>46</v>
      </c>
      <c r="M9" s="51" t="s">
        <v>47</v>
      </c>
      <c r="N9" s="51" t="s">
        <v>48</v>
      </c>
    </row>
    <row r="10" spans="1:16" s="3" customFormat="1" ht="30" customHeight="1" thickBot="1" x14ac:dyDescent="0.3">
      <c r="A10" s="52">
        <v>1</v>
      </c>
      <c r="B10" s="53" t="s">
        <v>75</v>
      </c>
      <c r="C10" s="54">
        <v>2</v>
      </c>
      <c r="D10" s="54">
        <v>40</v>
      </c>
      <c r="E10" s="55">
        <f>D10</f>
        <v>40</v>
      </c>
      <c r="F10" s="174">
        <f>MIN(C21:C80)</f>
        <v>41.1</v>
      </c>
      <c r="G10" s="171">
        <f>AVERAGE(C21:C80)</f>
        <v>41.459500000000006</v>
      </c>
      <c r="H10" s="56">
        <v>3</v>
      </c>
      <c r="I10" s="102">
        <f>G10-F10</f>
        <v>0.35950000000000415</v>
      </c>
      <c r="J10" s="113">
        <v>1.9664351851851853E-2</v>
      </c>
      <c r="K10" s="113">
        <f>J10</f>
        <v>1.9664351851851853E-2</v>
      </c>
      <c r="L10" s="58">
        <f>K10</f>
        <v>1.9664351851851853E-2</v>
      </c>
      <c r="M10" s="202" t="s">
        <v>82</v>
      </c>
      <c r="N10" s="60"/>
      <c r="O10" s="107"/>
      <c r="P10" s="62"/>
    </row>
    <row r="11" spans="1:16" s="3" customFormat="1" ht="30" customHeight="1" thickBot="1" x14ac:dyDescent="0.3">
      <c r="A11" s="52">
        <v>2</v>
      </c>
      <c r="B11" s="53" t="s">
        <v>75</v>
      </c>
      <c r="C11" s="54">
        <v>9</v>
      </c>
      <c r="D11" s="54">
        <v>82</v>
      </c>
      <c r="E11" s="56">
        <f>D11-D10</f>
        <v>42</v>
      </c>
      <c r="F11" s="229">
        <f>MIN(D21:D80)</f>
        <v>41.28</v>
      </c>
      <c r="G11" s="103">
        <f>AVERAGE(D21:D80)</f>
        <v>41.694146341463423</v>
      </c>
      <c r="H11" s="56">
        <v>3</v>
      </c>
      <c r="I11" s="102">
        <f>G11-F11</f>
        <v>0.41414634146342166</v>
      </c>
      <c r="J11" s="113">
        <v>4.1041666666666664E-2</v>
      </c>
      <c r="K11" s="113">
        <f>J11-J10</f>
        <v>2.1377314814814811E-2</v>
      </c>
      <c r="L11" s="58">
        <f>K11+L10</f>
        <v>4.1041666666666664E-2</v>
      </c>
      <c r="M11" s="202" t="s">
        <v>111</v>
      </c>
      <c r="N11" s="185"/>
      <c r="O11" s="187"/>
      <c r="P11" s="62"/>
    </row>
    <row r="12" spans="1:16" s="3" customFormat="1" ht="30" customHeight="1" thickBot="1" x14ac:dyDescent="0.3">
      <c r="A12" s="52">
        <v>3</v>
      </c>
      <c r="B12" s="53" t="s">
        <v>67</v>
      </c>
      <c r="C12" s="54">
        <v>2</v>
      </c>
      <c r="D12" s="54">
        <v>142</v>
      </c>
      <c r="E12" s="228">
        <f>D12-D11</f>
        <v>60</v>
      </c>
      <c r="F12" s="173">
        <f>MIN(E19:E80)</f>
        <v>41.42</v>
      </c>
      <c r="G12" s="171">
        <f>AVERAGE(E21:E80)</f>
        <v>41.965593220338988</v>
      </c>
      <c r="H12" s="56">
        <v>1</v>
      </c>
      <c r="I12" s="102">
        <f t="shared" ref="I12:I14" si="0">G12-F12</f>
        <v>0.54559322033898638</v>
      </c>
      <c r="J12" s="113">
        <v>7.1273148148148155E-2</v>
      </c>
      <c r="K12" s="113">
        <f>J12-J11</f>
        <v>3.0231481481481491E-2</v>
      </c>
      <c r="L12" s="58">
        <f>K12</f>
        <v>3.0231481481481491E-2</v>
      </c>
      <c r="M12" s="202" t="s">
        <v>112</v>
      </c>
      <c r="N12" s="185"/>
      <c r="O12" s="188"/>
      <c r="P12" s="62"/>
    </row>
    <row r="13" spans="1:16" s="3" customFormat="1" ht="30" customHeight="1" x14ac:dyDescent="0.25">
      <c r="A13" s="52">
        <v>4</v>
      </c>
      <c r="B13" s="53" t="s">
        <v>67</v>
      </c>
      <c r="C13" s="54">
        <v>9</v>
      </c>
      <c r="D13" s="54">
        <v>163</v>
      </c>
      <c r="E13" s="56">
        <f>D13-D12</f>
        <v>21</v>
      </c>
      <c r="F13" s="170">
        <f>MIN(F19:F80)</f>
        <v>41.57</v>
      </c>
      <c r="G13" s="102">
        <f>AVERAGE(F21:F80)</f>
        <v>42.051000000000009</v>
      </c>
      <c r="H13" s="56">
        <v>0</v>
      </c>
      <c r="I13" s="102">
        <f t="shared" si="0"/>
        <v>0.48100000000000875</v>
      </c>
      <c r="J13" s="113">
        <v>8.2592592592592592E-2</v>
      </c>
      <c r="K13" s="113">
        <f>J13-J12</f>
        <v>1.1319444444444438E-2</v>
      </c>
      <c r="L13" s="58">
        <f>K13+L12</f>
        <v>4.1550925925925929E-2</v>
      </c>
      <c r="M13" s="202" t="s">
        <v>113</v>
      </c>
      <c r="N13" s="185"/>
      <c r="O13" s="189"/>
      <c r="P13" s="62"/>
    </row>
    <row r="14" spans="1:16" s="3" customFormat="1" ht="30" customHeight="1" x14ac:dyDescent="0.25">
      <c r="A14" s="52">
        <v>5</v>
      </c>
      <c r="B14" s="53" t="s">
        <v>75</v>
      </c>
      <c r="C14" s="63">
        <v>33</v>
      </c>
      <c r="D14" s="54">
        <v>217</v>
      </c>
      <c r="E14" s="56">
        <f>D14-D13</f>
        <v>54</v>
      </c>
      <c r="F14" s="112">
        <f>MIN(G21:G80)</f>
        <v>41.18</v>
      </c>
      <c r="G14" s="102">
        <f>AVERAGE(G21:G80)</f>
        <v>41.506981132075467</v>
      </c>
      <c r="H14" s="56">
        <v>5</v>
      </c>
      <c r="I14" s="102">
        <f t="shared" si="0"/>
        <v>0.32698113207546697</v>
      </c>
      <c r="J14" s="113">
        <v>0.10965277777777778</v>
      </c>
      <c r="K14" s="113">
        <f>J14-J13</f>
        <v>2.7060185185185187E-2</v>
      </c>
      <c r="L14" s="57">
        <f>K14+L11</f>
        <v>6.8101851851851858E-2</v>
      </c>
      <c r="M14" s="202" t="s">
        <v>141</v>
      </c>
      <c r="N14" s="185"/>
      <c r="O14" s="190"/>
    </row>
    <row r="15" spans="1:16" s="3" customFormat="1" ht="30" customHeight="1" x14ac:dyDescent="0.25">
      <c r="A15" s="64" t="s">
        <v>49</v>
      </c>
      <c r="B15" s="65" t="s">
        <v>67</v>
      </c>
      <c r="C15" s="66">
        <v>6</v>
      </c>
      <c r="D15" s="66">
        <v>248</v>
      </c>
      <c r="E15" s="224">
        <f>D15-D14</f>
        <v>31</v>
      </c>
      <c r="F15" s="170">
        <f>MIN(H21:H80)</f>
        <v>41.6</v>
      </c>
      <c r="G15" s="225">
        <f>AVERAGE(H21:H80)</f>
        <v>41.880666666666663</v>
      </c>
      <c r="H15" s="226">
        <v>8</v>
      </c>
      <c r="I15" s="102">
        <f>G15-F15</f>
        <v>0.28066666666666151</v>
      </c>
      <c r="J15" s="113">
        <v>0.1252662037037037</v>
      </c>
      <c r="K15" s="68">
        <f>J15-J14</f>
        <v>1.5613425925925919E-2</v>
      </c>
      <c r="L15" s="67">
        <f>K15+L13</f>
        <v>5.7164351851851848E-2</v>
      </c>
      <c r="M15" s="59"/>
      <c r="N15" s="186"/>
      <c r="O15" s="194"/>
    </row>
    <row r="16" spans="1:16" s="3" customFormat="1" ht="30" customHeight="1" x14ac:dyDescent="0.25">
      <c r="A16" s="69"/>
      <c r="B16" s="70"/>
      <c r="C16" s="71"/>
      <c r="D16" s="71"/>
      <c r="E16" s="71"/>
      <c r="F16" s="95">
        <f>AVERAGE(F10,F11,F14)</f>
        <v>41.186666666666667</v>
      </c>
      <c r="G16" s="110">
        <f>AVERAGE(G10,G11,G14)</f>
        <v>41.553542491179634</v>
      </c>
      <c r="H16" s="221" t="s">
        <v>131</v>
      </c>
      <c r="I16" s="111">
        <f>AVERAGE(I10,I11,I14)</f>
        <v>0.36687582451296424</v>
      </c>
      <c r="J16" s="71"/>
      <c r="K16" s="71"/>
      <c r="L16" s="71"/>
      <c r="M16" s="72"/>
      <c r="N16" s="72"/>
    </row>
    <row r="17" spans="1:14" ht="27.75" customHeight="1" x14ac:dyDescent="0.25">
      <c r="A17" s="73"/>
      <c r="B17" s="73"/>
      <c r="C17" s="73"/>
      <c r="D17" s="74"/>
      <c r="E17" s="75"/>
      <c r="F17" s="76">
        <f>AVERAGE(F12,F13,F15)</f>
        <v>41.53</v>
      </c>
      <c r="G17" s="77">
        <f>AVERAGE(G12,G13,G15)</f>
        <v>41.965753295668549</v>
      </c>
      <c r="H17" s="222" t="s">
        <v>132</v>
      </c>
      <c r="I17" s="78">
        <f>AVERAGE(I12,I13,I15)</f>
        <v>0.4357532956685522</v>
      </c>
      <c r="J17" s="75"/>
      <c r="K17" s="75" t="s">
        <v>25</v>
      </c>
      <c r="L17" s="75"/>
      <c r="M17" s="72"/>
      <c r="N17" s="72"/>
    </row>
    <row r="18" spans="1:14" ht="30" customHeight="1" thickBot="1" x14ac:dyDescent="0.3">
      <c r="A18" s="79"/>
      <c r="B18" s="79"/>
      <c r="C18" s="79"/>
      <c r="D18" s="75"/>
      <c r="E18" s="75"/>
      <c r="F18" s="80">
        <f>AVERAGE(F10:F15)</f>
        <v>41.358333333333334</v>
      </c>
      <c r="G18" s="81">
        <f>AVERAGE(C21:H80)</f>
        <v>41.73300411522635</v>
      </c>
      <c r="H18" s="82"/>
      <c r="I18" s="83">
        <f>AVERAGE(I10:I15)</f>
        <v>0.40131456009075822</v>
      </c>
      <c r="J18" s="75"/>
      <c r="K18" s="75"/>
      <c r="L18" s="75"/>
      <c r="M18" s="79"/>
      <c r="N18" s="79"/>
    </row>
    <row r="20" spans="1:14" s="84" customFormat="1" ht="15.75" thickBot="1" x14ac:dyDescent="0.3">
      <c r="C20" s="84" t="str">
        <f>B10</f>
        <v>Пикулин Павел</v>
      </c>
      <c r="D20" s="84" t="str">
        <f>B11</f>
        <v>Пикулин Павел</v>
      </c>
      <c r="E20" s="84" t="str">
        <f>B12</f>
        <v>Мифтахутдинов Ильяс</v>
      </c>
      <c r="F20" s="84" t="str">
        <f>B13</f>
        <v>Мифтахутдинов Ильяс</v>
      </c>
      <c r="G20" s="84" t="str">
        <f>B14</f>
        <v>Пикулин Павел</v>
      </c>
      <c r="H20" s="84" t="str">
        <f>B15</f>
        <v>Мифтахутдинов Ильяс</v>
      </c>
    </row>
    <row r="21" spans="1:14" x14ac:dyDescent="0.25">
      <c r="B21" s="1">
        <v>1</v>
      </c>
      <c r="C21" s="85">
        <v>42.82</v>
      </c>
      <c r="D21" s="86">
        <v>44.61</v>
      </c>
      <c r="E21" s="86">
        <v>44.3</v>
      </c>
      <c r="F21" s="86">
        <v>43.85</v>
      </c>
      <c r="G21" s="86">
        <v>42.79</v>
      </c>
      <c r="H21" s="164">
        <v>43.42</v>
      </c>
      <c r="M21" s="2"/>
      <c r="N21" s="2"/>
    </row>
    <row r="22" spans="1:14" x14ac:dyDescent="0.25">
      <c r="B22" s="1">
        <v>2</v>
      </c>
      <c r="C22" s="87">
        <v>41.93</v>
      </c>
      <c r="D22" s="88">
        <v>42.71</v>
      </c>
      <c r="E22" s="88">
        <v>42.92</v>
      </c>
      <c r="F22" s="88">
        <v>42.23</v>
      </c>
      <c r="G22" s="88">
        <v>41.67</v>
      </c>
      <c r="H22" s="165">
        <v>42.59</v>
      </c>
      <c r="M22" s="3"/>
      <c r="N22" s="3"/>
    </row>
    <row r="23" spans="1:14" x14ac:dyDescent="0.25">
      <c r="B23" s="1">
        <v>3</v>
      </c>
      <c r="C23" s="87">
        <v>41.88</v>
      </c>
      <c r="D23" s="88">
        <v>41.87</v>
      </c>
      <c r="E23" s="88">
        <v>42.21</v>
      </c>
      <c r="F23" s="88">
        <v>42.07</v>
      </c>
      <c r="G23" s="88">
        <v>41.6</v>
      </c>
      <c r="H23" s="165">
        <v>42.02</v>
      </c>
      <c r="M23" s="3"/>
      <c r="N23" s="3"/>
    </row>
    <row r="24" spans="1:14" x14ac:dyDescent="0.25">
      <c r="B24" s="1">
        <v>4</v>
      </c>
      <c r="C24" s="87">
        <v>41.81</v>
      </c>
      <c r="D24" s="88">
        <v>41.74</v>
      </c>
      <c r="E24" s="88">
        <v>41.92</v>
      </c>
      <c r="F24" s="88">
        <v>42.15</v>
      </c>
      <c r="G24" s="88">
        <v>41.56</v>
      </c>
      <c r="H24" s="165">
        <v>41.84</v>
      </c>
      <c r="M24" s="3"/>
      <c r="N24" s="3"/>
    </row>
    <row r="25" spans="1:14" x14ac:dyDescent="0.25">
      <c r="B25" s="1">
        <v>5</v>
      </c>
      <c r="C25" s="87">
        <v>41.55</v>
      </c>
      <c r="D25" s="88">
        <v>41.78</v>
      </c>
      <c r="E25" s="199">
        <v>42.29</v>
      </c>
      <c r="F25" s="88">
        <v>41.82</v>
      </c>
      <c r="G25" s="88">
        <v>41.4</v>
      </c>
      <c r="H25" s="165">
        <v>41.77</v>
      </c>
    </row>
    <row r="26" spans="1:14" x14ac:dyDescent="0.25">
      <c r="B26" s="1">
        <v>6</v>
      </c>
      <c r="C26" s="87">
        <v>41.28</v>
      </c>
      <c r="D26" s="88">
        <v>41.78</v>
      </c>
      <c r="E26" s="88">
        <v>41.97</v>
      </c>
      <c r="F26" s="88">
        <v>42.19</v>
      </c>
      <c r="G26" s="88">
        <v>41.47</v>
      </c>
      <c r="H26" s="165">
        <v>41.64</v>
      </c>
    </row>
    <row r="27" spans="1:14" x14ac:dyDescent="0.25">
      <c r="B27" s="1">
        <v>7</v>
      </c>
      <c r="C27" s="87">
        <v>41.23</v>
      </c>
      <c r="D27" s="88">
        <v>41.63</v>
      </c>
      <c r="E27" s="88">
        <v>41.99</v>
      </c>
      <c r="F27" s="88">
        <v>41.81</v>
      </c>
      <c r="G27" s="88">
        <v>41.9</v>
      </c>
      <c r="H27" s="165">
        <v>41.6</v>
      </c>
    </row>
    <row r="28" spans="1:14" x14ac:dyDescent="0.25">
      <c r="B28" s="1">
        <v>8</v>
      </c>
      <c r="C28" s="87">
        <v>41.28</v>
      </c>
      <c r="D28" s="88">
        <v>41.62</v>
      </c>
      <c r="E28" s="88">
        <v>42.07</v>
      </c>
      <c r="F28" s="88">
        <v>41.83</v>
      </c>
      <c r="G28" s="88">
        <v>41.43</v>
      </c>
      <c r="H28" s="165">
        <v>41.75</v>
      </c>
    </row>
    <row r="29" spans="1:14" x14ac:dyDescent="0.25">
      <c r="B29" s="1">
        <v>9</v>
      </c>
      <c r="C29" s="108">
        <v>41.59</v>
      </c>
      <c r="D29" s="88">
        <v>41.59</v>
      </c>
      <c r="E29" s="88">
        <v>42.15</v>
      </c>
      <c r="F29" s="88">
        <v>41.85</v>
      </c>
      <c r="G29" s="88">
        <v>41.49</v>
      </c>
      <c r="H29" s="165">
        <v>42</v>
      </c>
    </row>
    <row r="30" spans="1:14" x14ac:dyDescent="0.25">
      <c r="B30" s="1">
        <v>10</v>
      </c>
      <c r="C30" s="87">
        <v>41.87</v>
      </c>
      <c r="D30" s="88">
        <v>41.7</v>
      </c>
      <c r="E30" s="88">
        <v>42.17</v>
      </c>
      <c r="F30" s="88">
        <v>41.84</v>
      </c>
      <c r="G30" s="88">
        <v>41.66</v>
      </c>
      <c r="H30" s="165">
        <v>42.02</v>
      </c>
    </row>
    <row r="31" spans="1:14" x14ac:dyDescent="0.25">
      <c r="B31" s="1">
        <v>11</v>
      </c>
      <c r="C31" s="87">
        <v>41.45</v>
      </c>
      <c r="D31" s="88">
        <v>41.7</v>
      </c>
      <c r="E31" s="88">
        <v>41.97</v>
      </c>
      <c r="F31" s="88">
        <v>41.73</v>
      </c>
      <c r="G31" s="88">
        <v>41.54</v>
      </c>
      <c r="H31" s="165">
        <v>41.78</v>
      </c>
    </row>
    <row r="32" spans="1:14" x14ac:dyDescent="0.25">
      <c r="B32" s="1">
        <v>12</v>
      </c>
      <c r="C32" s="87">
        <v>41.4</v>
      </c>
      <c r="D32" s="88">
        <v>41.53</v>
      </c>
      <c r="E32" s="88">
        <v>41.8</v>
      </c>
      <c r="F32" s="88">
        <v>41.57</v>
      </c>
      <c r="G32" s="88">
        <v>41.59</v>
      </c>
      <c r="H32" s="165">
        <v>42.01</v>
      </c>
    </row>
    <row r="33" spans="2:8" x14ac:dyDescent="0.25">
      <c r="B33" s="1">
        <v>13</v>
      </c>
      <c r="C33" s="87">
        <v>41.34</v>
      </c>
      <c r="D33" s="88">
        <v>41.42</v>
      </c>
      <c r="E33" s="88">
        <v>42.06</v>
      </c>
      <c r="F33" s="88">
        <v>41.88</v>
      </c>
      <c r="G33" s="88">
        <v>41.34</v>
      </c>
      <c r="H33" s="165">
        <v>41.79</v>
      </c>
    </row>
    <row r="34" spans="2:8" x14ac:dyDescent="0.25">
      <c r="B34" s="1">
        <v>14</v>
      </c>
      <c r="C34" s="94">
        <v>41.34</v>
      </c>
      <c r="D34" s="88">
        <v>41.34</v>
      </c>
      <c r="E34" s="88">
        <v>41.85</v>
      </c>
      <c r="F34" s="88">
        <v>41.83</v>
      </c>
      <c r="G34" s="88">
        <v>41.26</v>
      </c>
      <c r="H34" s="165">
        <v>41.69</v>
      </c>
    </row>
    <row r="35" spans="2:8" x14ac:dyDescent="0.25">
      <c r="B35" s="1">
        <v>15</v>
      </c>
      <c r="C35" s="87">
        <v>41.34</v>
      </c>
      <c r="D35" s="88">
        <v>41.5</v>
      </c>
      <c r="E35" s="88">
        <v>41.98</v>
      </c>
      <c r="F35" s="88">
        <v>43.28</v>
      </c>
      <c r="G35" s="88">
        <v>41.47</v>
      </c>
      <c r="H35" s="165">
        <v>41.87</v>
      </c>
    </row>
    <row r="36" spans="2:8" x14ac:dyDescent="0.25">
      <c r="B36" s="1">
        <v>16</v>
      </c>
      <c r="C36" s="87">
        <v>41.32</v>
      </c>
      <c r="D36" s="123">
        <v>41.72</v>
      </c>
      <c r="E36" s="88">
        <v>41.88</v>
      </c>
      <c r="F36" s="88">
        <v>41.83</v>
      </c>
      <c r="G36" s="88">
        <v>41.64</v>
      </c>
      <c r="H36" s="165">
        <v>41.64</v>
      </c>
    </row>
    <row r="37" spans="2:8" x14ac:dyDescent="0.25">
      <c r="B37" s="1">
        <v>17</v>
      </c>
      <c r="C37" s="87">
        <v>41.36</v>
      </c>
      <c r="D37" s="88">
        <v>41.59</v>
      </c>
      <c r="E37" s="88">
        <v>41.83</v>
      </c>
      <c r="F37" s="88">
        <v>41.84</v>
      </c>
      <c r="G37" s="88">
        <v>41.44</v>
      </c>
      <c r="H37" s="165">
        <v>41.86</v>
      </c>
    </row>
    <row r="38" spans="2:8" x14ac:dyDescent="0.25">
      <c r="B38" s="1">
        <v>18</v>
      </c>
      <c r="C38" s="87">
        <v>41.3</v>
      </c>
      <c r="D38" s="88">
        <v>41.59</v>
      </c>
      <c r="E38" s="88">
        <v>42.15</v>
      </c>
      <c r="F38" s="88">
        <v>41.7</v>
      </c>
      <c r="G38" s="88">
        <v>41.36</v>
      </c>
      <c r="H38" s="165">
        <v>41.64</v>
      </c>
    </row>
    <row r="39" spans="2:8" x14ac:dyDescent="0.25">
      <c r="B39" s="1">
        <v>19</v>
      </c>
      <c r="C39" s="87">
        <v>41.62</v>
      </c>
      <c r="D39" s="88">
        <v>41.54</v>
      </c>
      <c r="E39" s="88">
        <v>42.14</v>
      </c>
      <c r="F39" s="88">
        <v>41.78</v>
      </c>
      <c r="G39" s="88">
        <v>41.38</v>
      </c>
      <c r="H39" s="165">
        <v>41.62</v>
      </c>
    </row>
    <row r="40" spans="2:8" x14ac:dyDescent="0.25">
      <c r="B40" s="1">
        <v>20</v>
      </c>
      <c r="C40" s="87">
        <v>41.35</v>
      </c>
      <c r="D40" s="88">
        <v>41.43</v>
      </c>
      <c r="E40" s="88">
        <v>42.23</v>
      </c>
      <c r="F40" s="88">
        <v>41.94</v>
      </c>
      <c r="G40" s="88">
        <v>41.18</v>
      </c>
      <c r="H40" s="165">
        <v>41.69</v>
      </c>
    </row>
    <row r="41" spans="2:8" x14ac:dyDescent="0.25">
      <c r="B41" s="1">
        <v>21</v>
      </c>
      <c r="C41" s="87">
        <v>41.52</v>
      </c>
      <c r="D41" s="88">
        <v>41.58</v>
      </c>
      <c r="E41" s="88">
        <v>42.14</v>
      </c>
      <c r="F41" s="88"/>
      <c r="G41" s="88">
        <v>41.36</v>
      </c>
      <c r="H41" s="165">
        <v>41.77</v>
      </c>
    </row>
    <row r="42" spans="2:8" x14ac:dyDescent="0.25">
      <c r="B42" s="1">
        <v>22</v>
      </c>
      <c r="C42" s="87">
        <v>41.29</v>
      </c>
      <c r="D42" s="88">
        <v>41.45</v>
      </c>
      <c r="E42" s="88">
        <v>42.24</v>
      </c>
      <c r="F42" s="88"/>
      <c r="G42" s="88">
        <v>41.66</v>
      </c>
      <c r="H42" s="165">
        <v>41.91</v>
      </c>
    </row>
    <row r="43" spans="2:8" x14ac:dyDescent="0.25">
      <c r="B43" s="1">
        <v>23</v>
      </c>
      <c r="C43" s="87">
        <v>41.34</v>
      </c>
      <c r="D43" s="88">
        <v>41.62</v>
      </c>
      <c r="E43" s="88">
        <v>41.7</v>
      </c>
      <c r="F43" s="88"/>
      <c r="G43" s="88">
        <v>41.32</v>
      </c>
      <c r="H43" s="165">
        <v>41.7</v>
      </c>
    </row>
    <row r="44" spans="2:8" x14ac:dyDescent="0.25">
      <c r="B44" s="1">
        <v>24</v>
      </c>
      <c r="C44" s="87">
        <v>41.4</v>
      </c>
      <c r="D44" s="88">
        <v>41.32</v>
      </c>
      <c r="E44" s="88">
        <v>41.99</v>
      </c>
      <c r="F44" s="88"/>
      <c r="G44" s="88">
        <v>41.33</v>
      </c>
      <c r="H44" s="165">
        <v>41.7</v>
      </c>
    </row>
    <row r="45" spans="2:8" x14ac:dyDescent="0.25">
      <c r="B45" s="1">
        <v>25</v>
      </c>
      <c r="C45" s="87">
        <v>41.48</v>
      </c>
      <c r="D45" s="88">
        <v>41.56</v>
      </c>
      <c r="E45" s="88">
        <v>41.85</v>
      </c>
      <c r="F45" s="88"/>
      <c r="G45" s="88">
        <v>41.38</v>
      </c>
      <c r="H45" s="165">
        <v>41.94</v>
      </c>
    </row>
    <row r="46" spans="2:8" x14ac:dyDescent="0.25">
      <c r="B46" s="1">
        <v>26</v>
      </c>
      <c r="C46" s="87">
        <v>41.5</v>
      </c>
      <c r="D46" s="88">
        <v>41.6</v>
      </c>
      <c r="E46" s="88">
        <v>41.68</v>
      </c>
      <c r="F46" s="88"/>
      <c r="G46" s="88">
        <v>41.52</v>
      </c>
      <c r="H46" s="165">
        <v>41.84</v>
      </c>
    </row>
    <row r="47" spans="2:8" x14ac:dyDescent="0.25">
      <c r="B47" s="1">
        <v>27</v>
      </c>
      <c r="C47" s="87">
        <v>41.88</v>
      </c>
      <c r="D47" s="88">
        <v>41.55</v>
      </c>
      <c r="E47" s="88">
        <v>41.62</v>
      </c>
      <c r="F47" s="88"/>
      <c r="G47" s="88">
        <v>41.49</v>
      </c>
      <c r="H47" s="165">
        <v>41.77</v>
      </c>
    </row>
    <row r="48" spans="2:8" x14ac:dyDescent="0.25">
      <c r="B48" s="1">
        <v>28</v>
      </c>
      <c r="C48" s="87">
        <v>41.19</v>
      </c>
      <c r="D48" s="88">
        <v>41.9</v>
      </c>
      <c r="E48" s="88">
        <v>41.71</v>
      </c>
      <c r="F48" s="219"/>
      <c r="G48" s="88">
        <v>41.22</v>
      </c>
      <c r="H48" s="165">
        <v>41.72</v>
      </c>
    </row>
    <row r="49" spans="2:8" x14ac:dyDescent="0.25">
      <c r="B49" s="1">
        <v>29</v>
      </c>
      <c r="C49" s="87">
        <v>41.36</v>
      </c>
      <c r="D49" s="88">
        <v>41.5</v>
      </c>
      <c r="E49" s="88">
        <v>41.97</v>
      </c>
      <c r="F49" s="88"/>
      <c r="G49" s="88">
        <v>41.95</v>
      </c>
      <c r="H49" s="165">
        <v>41.76</v>
      </c>
    </row>
    <row r="50" spans="2:8" x14ac:dyDescent="0.25">
      <c r="B50" s="1">
        <v>30</v>
      </c>
      <c r="C50" s="87">
        <v>41.1</v>
      </c>
      <c r="D50" s="88">
        <v>41.49</v>
      </c>
      <c r="E50" s="88">
        <v>41.53</v>
      </c>
      <c r="F50" s="88"/>
      <c r="G50" s="88">
        <v>41.53</v>
      </c>
      <c r="H50" s="165">
        <v>42.07</v>
      </c>
    </row>
    <row r="51" spans="2:8" x14ac:dyDescent="0.25">
      <c r="B51" s="1">
        <v>31</v>
      </c>
      <c r="C51" s="87">
        <v>41.6</v>
      </c>
      <c r="D51" s="88">
        <v>41.68</v>
      </c>
      <c r="E51" s="88">
        <v>43.09</v>
      </c>
      <c r="F51" s="88"/>
      <c r="G51" s="88">
        <v>41.53</v>
      </c>
      <c r="H51" s="165"/>
    </row>
    <row r="52" spans="2:8" x14ac:dyDescent="0.25">
      <c r="B52" s="1">
        <v>32</v>
      </c>
      <c r="C52" s="87">
        <v>41.27</v>
      </c>
      <c r="D52" s="88">
        <v>41.66</v>
      </c>
      <c r="E52" s="88">
        <v>41.42</v>
      </c>
      <c r="F52" s="88"/>
      <c r="G52" s="88">
        <v>41.37</v>
      </c>
      <c r="H52" s="165"/>
    </row>
    <row r="53" spans="2:8" x14ac:dyDescent="0.25">
      <c r="B53" s="1">
        <v>33</v>
      </c>
      <c r="C53" s="87">
        <v>41.33</v>
      </c>
      <c r="D53" s="88">
        <v>42.09</v>
      </c>
      <c r="E53" s="88">
        <v>41.99</v>
      </c>
      <c r="F53" s="88"/>
      <c r="G53" s="88">
        <v>41.27</v>
      </c>
      <c r="H53" s="165"/>
    </row>
    <row r="54" spans="2:8" x14ac:dyDescent="0.25">
      <c r="B54" s="1">
        <v>34</v>
      </c>
      <c r="C54" s="87">
        <v>41.41</v>
      </c>
      <c r="D54" s="88">
        <v>41.71</v>
      </c>
      <c r="E54" s="88">
        <v>41.86</v>
      </c>
      <c r="F54" s="88"/>
      <c r="G54" s="88">
        <v>41.42</v>
      </c>
      <c r="H54" s="165"/>
    </row>
    <row r="55" spans="2:8" x14ac:dyDescent="0.25">
      <c r="B55" s="1">
        <v>35</v>
      </c>
      <c r="C55" s="87">
        <v>41.31</v>
      </c>
      <c r="D55" s="88">
        <v>41.58</v>
      </c>
      <c r="E55" s="88">
        <v>41.9</v>
      </c>
      <c r="F55" s="88"/>
      <c r="G55" s="88">
        <v>41.24</v>
      </c>
      <c r="H55" s="165"/>
    </row>
    <row r="56" spans="2:8" x14ac:dyDescent="0.25">
      <c r="B56" s="1">
        <v>36</v>
      </c>
      <c r="C56" s="87">
        <v>41.23</v>
      </c>
      <c r="D56" s="88">
        <v>41.63</v>
      </c>
      <c r="E56" s="88">
        <v>42.07</v>
      </c>
      <c r="F56" s="88"/>
      <c r="G56" s="88">
        <v>41.81</v>
      </c>
      <c r="H56" s="165"/>
    </row>
    <row r="57" spans="2:8" x14ac:dyDescent="0.25">
      <c r="B57" s="1">
        <v>37</v>
      </c>
      <c r="C57" s="87">
        <v>41.38</v>
      </c>
      <c r="D57" s="88">
        <v>41.51</v>
      </c>
      <c r="E57" s="88">
        <v>41.8</v>
      </c>
      <c r="F57" s="88"/>
      <c r="G57" s="88">
        <v>41.59</v>
      </c>
      <c r="H57" s="165"/>
    </row>
    <row r="58" spans="2:8" x14ac:dyDescent="0.25">
      <c r="B58" s="1">
        <v>38</v>
      </c>
      <c r="C58" s="87">
        <v>41.39</v>
      </c>
      <c r="D58" s="88">
        <v>41.43</v>
      </c>
      <c r="E58" s="88">
        <v>41.96</v>
      </c>
      <c r="F58" s="88"/>
      <c r="G58" s="88">
        <v>41.37</v>
      </c>
      <c r="H58" s="165"/>
    </row>
    <row r="59" spans="2:8" x14ac:dyDescent="0.25">
      <c r="B59" s="1">
        <v>39</v>
      </c>
      <c r="C59" s="87">
        <v>41.16</v>
      </c>
      <c r="D59" s="88">
        <v>41.55</v>
      </c>
      <c r="E59" s="88">
        <v>41.95</v>
      </c>
      <c r="F59" s="88"/>
      <c r="G59" s="88">
        <v>41.44</v>
      </c>
      <c r="H59" s="165"/>
    </row>
    <row r="60" spans="2:8" x14ac:dyDescent="0.25">
      <c r="B60" s="1">
        <v>40</v>
      </c>
      <c r="C60" s="87">
        <v>41.18</v>
      </c>
      <c r="D60" s="88">
        <v>41.38</v>
      </c>
      <c r="E60" s="88">
        <v>41.73</v>
      </c>
      <c r="F60" s="88"/>
      <c r="G60" s="88">
        <v>41.67</v>
      </c>
      <c r="H60" s="165"/>
    </row>
    <row r="61" spans="2:8" x14ac:dyDescent="0.25">
      <c r="B61" s="1">
        <v>41</v>
      </c>
      <c r="C61" s="87"/>
      <c r="D61" s="88">
        <v>41.28</v>
      </c>
      <c r="E61" s="88">
        <v>42.07</v>
      </c>
      <c r="F61" s="88"/>
      <c r="G61" s="88">
        <v>41.79</v>
      </c>
      <c r="H61" s="165"/>
    </row>
    <row r="62" spans="2:8" x14ac:dyDescent="0.25">
      <c r="B62" s="1">
        <v>42</v>
      </c>
      <c r="C62" s="87"/>
      <c r="D62" s="88"/>
      <c r="E62" s="88">
        <v>41.7</v>
      </c>
      <c r="F62" s="88"/>
      <c r="G62" s="88">
        <v>41.66</v>
      </c>
      <c r="H62" s="165"/>
    </row>
    <row r="63" spans="2:8" x14ac:dyDescent="0.25">
      <c r="B63" s="1">
        <v>43</v>
      </c>
      <c r="C63" s="87"/>
      <c r="D63" s="88"/>
      <c r="E63" s="88">
        <v>41.98</v>
      </c>
      <c r="F63" s="88"/>
      <c r="G63" s="88">
        <v>41.45</v>
      </c>
      <c r="H63" s="165"/>
    </row>
    <row r="64" spans="2:8" x14ac:dyDescent="0.25">
      <c r="B64" s="1">
        <v>44</v>
      </c>
      <c r="C64" s="87"/>
      <c r="D64" s="88"/>
      <c r="E64" s="88">
        <v>41.98</v>
      </c>
      <c r="F64" s="88"/>
      <c r="G64" s="88">
        <v>41.25</v>
      </c>
      <c r="H64" s="165"/>
    </row>
    <row r="65" spans="2:8" x14ac:dyDescent="0.25">
      <c r="B65" s="1">
        <v>45</v>
      </c>
      <c r="C65" s="87"/>
      <c r="D65" s="88"/>
      <c r="E65" s="88">
        <v>41.88</v>
      </c>
      <c r="F65" s="88"/>
      <c r="G65" s="88">
        <v>41.56</v>
      </c>
      <c r="H65" s="165"/>
    </row>
    <row r="66" spans="2:8" x14ac:dyDescent="0.25">
      <c r="B66" s="1">
        <v>46</v>
      </c>
      <c r="C66" s="87"/>
      <c r="D66" s="88"/>
      <c r="E66" s="88">
        <v>42.02</v>
      </c>
      <c r="F66" s="88"/>
      <c r="G66" s="88">
        <v>41.53</v>
      </c>
      <c r="H66" s="165"/>
    </row>
    <row r="67" spans="2:8" x14ac:dyDescent="0.25">
      <c r="B67" s="1">
        <v>47</v>
      </c>
      <c r="C67" s="87"/>
      <c r="D67" s="88"/>
      <c r="E67" s="88">
        <v>41.79</v>
      </c>
      <c r="F67" s="88"/>
      <c r="G67" s="88">
        <v>41.44</v>
      </c>
      <c r="H67" s="165"/>
    </row>
    <row r="68" spans="2:8" x14ac:dyDescent="0.25">
      <c r="B68" s="1">
        <v>48</v>
      </c>
      <c r="C68" s="87"/>
      <c r="D68" s="88"/>
      <c r="E68" s="88">
        <v>41.95</v>
      </c>
      <c r="F68" s="88"/>
      <c r="G68" s="88">
        <v>41.34</v>
      </c>
      <c r="H68" s="165"/>
    </row>
    <row r="69" spans="2:8" x14ac:dyDescent="0.25">
      <c r="B69" s="1">
        <v>49</v>
      </c>
      <c r="C69" s="87"/>
      <c r="D69" s="88"/>
      <c r="E69" s="88">
        <v>41.62</v>
      </c>
      <c r="F69" s="88"/>
      <c r="G69" s="88">
        <v>41.47</v>
      </c>
      <c r="H69" s="165"/>
    </row>
    <row r="70" spans="2:8" x14ac:dyDescent="0.25">
      <c r="B70" s="1">
        <v>50</v>
      </c>
      <c r="C70" s="87"/>
      <c r="D70" s="88"/>
      <c r="E70" s="88">
        <v>41.57</v>
      </c>
      <c r="F70" s="88"/>
      <c r="G70" s="88">
        <v>41.42</v>
      </c>
      <c r="H70" s="165"/>
    </row>
    <row r="71" spans="2:8" x14ac:dyDescent="0.25">
      <c r="B71" s="1">
        <v>51</v>
      </c>
      <c r="C71" s="87"/>
      <c r="D71" s="88"/>
      <c r="E71" s="88">
        <v>41.77</v>
      </c>
      <c r="F71" s="88"/>
      <c r="G71" s="88">
        <v>41.38</v>
      </c>
      <c r="H71" s="165"/>
    </row>
    <row r="72" spans="2:8" x14ac:dyDescent="0.25">
      <c r="B72" s="1">
        <v>52</v>
      </c>
      <c r="C72" s="87"/>
      <c r="D72" s="88"/>
      <c r="E72" s="88">
        <v>41.68</v>
      </c>
      <c r="F72" s="88"/>
      <c r="G72" s="88">
        <v>41.38</v>
      </c>
      <c r="H72" s="165"/>
    </row>
    <row r="73" spans="2:8" x14ac:dyDescent="0.25">
      <c r="B73" s="1">
        <v>53</v>
      </c>
      <c r="C73" s="87"/>
      <c r="D73" s="88"/>
      <c r="E73" s="88">
        <v>41.75</v>
      </c>
      <c r="F73" s="88"/>
      <c r="G73" s="88">
        <v>41.56</v>
      </c>
      <c r="H73" s="165"/>
    </row>
    <row r="74" spans="2:8" x14ac:dyDescent="0.25">
      <c r="B74" s="1">
        <v>54</v>
      </c>
      <c r="C74" s="87"/>
      <c r="D74" s="88"/>
      <c r="E74" s="88">
        <v>41.7</v>
      </c>
      <c r="F74" s="88"/>
      <c r="G74" s="88"/>
      <c r="H74" s="165"/>
    </row>
    <row r="75" spans="2:8" x14ac:dyDescent="0.25">
      <c r="B75" s="1">
        <v>55</v>
      </c>
      <c r="C75" s="87"/>
      <c r="D75" s="88"/>
      <c r="E75" s="88">
        <v>41.77</v>
      </c>
      <c r="F75" s="88"/>
      <c r="G75" s="88"/>
      <c r="H75" s="165"/>
    </row>
    <row r="76" spans="2:8" x14ac:dyDescent="0.25">
      <c r="B76" s="1">
        <v>56</v>
      </c>
      <c r="C76" s="87"/>
      <c r="D76" s="88"/>
      <c r="E76" s="88">
        <v>41.51</v>
      </c>
      <c r="F76" s="88"/>
      <c r="G76" s="88"/>
      <c r="H76" s="165"/>
    </row>
    <row r="77" spans="2:8" x14ac:dyDescent="0.25">
      <c r="B77" s="1">
        <v>57</v>
      </c>
      <c r="C77" s="87"/>
      <c r="D77" s="88"/>
      <c r="E77" s="88">
        <v>41.73</v>
      </c>
      <c r="F77" s="88"/>
      <c r="G77" s="88"/>
      <c r="H77" s="165"/>
    </row>
    <row r="78" spans="2:8" x14ac:dyDescent="0.25">
      <c r="B78" s="1">
        <v>58</v>
      </c>
      <c r="C78" s="87"/>
      <c r="D78" s="88"/>
      <c r="E78" s="88">
        <v>41.64</v>
      </c>
      <c r="F78" s="88"/>
      <c r="G78" s="88"/>
      <c r="H78" s="165"/>
    </row>
    <row r="79" spans="2:8" x14ac:dyDescent="0.25">
      <c r="B79" s="1">
        <v>59</v>
      </c>
      <c r="C79" s="87"/>
      <c r="D79" s="88"/>
      <c r="E79" s="88">
        <v>41.78</v>
      </c>
      <c r="F79" s="88"/>
      <c r="G79" s="88"/>
      <c r="H79" s="165"/>
    </row>
    <row r="80" spans="2:8" ht="15.75" thickBot="1" x14ac:dyDescent="0.3">
      <c r="B80" s="1">
        <v>60</v>
      </c>
      <c r="C80" s="167"/>
      <c r="D80" s="168"/>
      <c r="E80" s="168"/>
      <c r="F80" s="168"/>
      <c r="G80" s="168"/>
      <c r="H80" s="16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A5" sqref="A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7" t="s">
        <v>148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</row>
    <row r="5" spans="1:16" ht="7.5" customHeight="1" x14ac:dyDescent="0.25"/>
    <row r="6" spans="1:16" ht="17.25" x14ac:dyDescent="0.3">
      <c r="A6" s="244" t="s">
        <v>58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</row>
    <row r="7" spans="1:16" ht="7.5" customHeight="1" x14ac:dyDescent="0.25"/>
    <row r="8" spans="1:16" s="2" customFormat="1" ht="20.25" customHeight="1" x14ac:dyDescent="0.25">
      <c r="A8" s="288" t="s">
        <v>35</v>
      </c>
      <c r="B8" s="289" t="s">
        <v>13</v>
      </c>
      <c r="C8" s="290" t="s">
        <v>18</v>
      </c>
      <c r="D8" s="289" t="s">
        <v>36</v>
      </c>
      <c r="E8" s="292" t="s">
        <v>37</v>
      </c>
      <c r="F8" s="294" t="s">
        <v>38</v>
      </c>
      <c r="G8" s="295"/>
      <c r="H8" s="295"/>
      <c r="I8" s="296"/>
      <c r="J8" s="297" t="s">
        <v>39</v>
      </c>
      <c r="K8" s="288" t="s">
        <v>40</v>
      </c>
      <c r="L8" s="288"/>
      <c r="M8" s="48"/>
      <c r="N8" s="48"/>
    </row>
    <row r="9" spans="1:16" s="2" customFormat="1" ht="27.75" customHeight="1" thickBot="1" x14ac:dyDescent="0.3">
      <c r="A9" s="288"/>
      <c r="B9" s="289"/>
      <c r="C9" s="291"/>
      <c r="D9" s="289"/>
      <c r="E9" s="299"/>
      <c r="F9" s="49" t="s">
        <v>41</v>
      </c>
      <c r="G9" s="49" t="s">
        <v>42</v>
      </c>
      <c r="H9" s="49" t="s">
        <v>43</v>
      </c>
      <c r="I9" s="50" t="s">
        <v>44</v>
      </c>
      <c r="J9" s="298"/>
      <c r="K9" s="116" t="s">
        <v>45</v>
      </c>
      <c r="L9" s="116" t="s">
        <v>46</v>
      </c>
      <c r="M9" s="51" t="s">
        <v>47</v>
      </c>
      <c r="N9" s="51" t="s">
        <v>48</v>
      </c>
    </row>
    <row r="10" spans="1:16" s="3" customFormat="1" ht="30" customHeight="1" thickBot="1" x14ac:dyDescent="0.3">
      <c r="A10" s="52">
        <v>1</v>
      </c>
      <c r="B10" s="53" t="s">
        <v>77</v>
      </c>
      <c r="C10" s="54">
        <v>21</v>
      </c>
      <c r="D10" s="54">
        <v>40</v>
      </c>
      <c r="E10" s="228">
        <f>D10</f>
        <v>40</v>
      </c>
      <c r="F10" s="174">
        <f>MIN(C21:C79)</f>
        <v>41.32</v>
      </c>
      <c r="G10" s="171">
        <f>AVERAGE(C21:C79)</f>
        <v>41.928750000000008</v>
      </c>
      <c r="H10" s="56">
        <v>3</v>
      </c>
      <c r="I10" s="102">
        <f>G10-F10</f>
        <v>0.60875000000000767</v>
      </c>
      <c r="J10" s="113">
        <v>1.9907407407407408E-2</v>
      </c>
      <c r="K10" s="113">
        <f>J10</f>
        <v>1.9907407407407408E-2</v>
      </c>
      <c r="L10" s="58">
        <f>K10</f>
        <v>1.9907407407407408E-2</v>
      </c>
      <c r="M10" s="202" t="s">
        <v>83</v>
      </c>
      <c r="N10" s="203" t="s">
        <v>93</v>
      </c>
      <c r="O10" s="204" t="s">
        <v>84</v>
      </c>
      <c r="P10" s="62"/>
    </row>
    <row r="11" spans="1:16" s="3" customFormat="1" ht="30" customHeight="1" x14ac:dyDescent="0.25">
      <c r="A11" s="52">
        <v>2</v>
      </c>
      <c r="B11" s="53" t="s">
        <v>74</v>
      </c>
      <c r="C11" s="54">
        <v>6</v>
      </c>
      <c r="D11" s="54">
        <v>82</v>
      </c>
      <c r="E11" s="56">
        <f>D11-D10</f>
        <v>42</v>
      </c>
      <c r="F11" s="178">
        <f>MIN(D21:D79)</f>
        <v>41.45</v>
      </c>
      <c r="G11" s="103">
        <f>AVERAGE(D21:D79)</f>
        <v>41.843902439024397</v>
      </c>
      <c r="H11" s="56">
        <v>6</v>
      </c>
      <c r="I11" s="102">
        <f>G11-F11</f>
        <v>0.39390243902439437</v>
      </c>
      <c r="J11" s="113">
        <v>4.1250000000000002E-2</v>
      </c>
      <c r="K11" s="113">
        <f>J11-J10</f>
        <v>2.1342592592592594E-2</v>
      </c>
      <c r="L11" s="58">
        <f>K11</f>
        <v>2.1342592592592594E-2</v>
      </c>
      <c r="M11" s="202" t="s">
        <v>114</v>
      </c>
      <c r="N11" s="60"/>
      <c r="O11" s="61"/>
      <c r="P11" s="62"/>
    </row>
    <row r="12" spans="1:16" s="3" customFormat="1" ht="30" customHeight="1" x14ac:dyDescent="0.25">
      <c r="A12" s="52">
        <v>3</v>
      </c>
      <c r="B12" s="53" t="s">
        <v>77</v>
      </c>
      <c r="C12" s="54">
        <v>21</v>
      </c>
      <c r="D12" s="54">
        <v>142</v>
      </c>
      <c r="E12" s="56">
        <f>D12-D11</f>
        <v>60</v>
      </c>
      <c r="F12" s="112">
        <f>MIN(E19:E79)</f>
        <v>41.46</v>
      </c>
      <c r="G12" s="102">
        <f>AVERAGE(E21:E79)</f>
        <v>41.67169491525425</v>
      </c>
      <c r="H12" s="56">
        <v>13</v>
      </c>
      <c r="I12" s="102">
        <f t="shared" ref="I12:I14" si="0">G12-F12</f>
        <v>0.21169491525424888</v>
      </c>
      <c r="J12" s="113">
        <v>7.1296296296296288E-2</v>
      </c>
      <c r="K12" s="113">
        <f>J12-J11</f>
        <v>3.0046296296296286E-2</v>
      </c>
      <c r="L12" s="58">
        <f>K12+L10</f>
        <v>4.9953703703703695E-2</v>
      </c>
      <c r="M12" s="202" t="s">
        <v>117</v>
      </c>
      <c r="N12" s="60"/>
      <c r="O12" s="124"/>
      <c r="P12" s="62"/>
    </row>
    <row r="13" spans="1:16" s="3" customFormat="1" ht="30" customHeight="1" thickBot="1" x14ac:dyDescent="0.3">
      <c r="A13" s="52">
        <v>4</v>
      </c>
      <c r="B13" s="53" t="s">
        <v>74</v>
      </c>
      <c r="C13" s="54">
        <v>6</v>
      </c>
      <c r="D13" s="54">
        <v>167</v>
      </c>
      <c r="E13" s="56">
        <f>D13-D12</f>
        <v>25</v>
      </c>
      <c r="F13" s="172">
        <f>MIN(F19:F79)</f>
        <v>41.44</v>
      </c>
      <c r="G13" s="102">
        <f>AVERAGE(F21:F79)</f>
        <v>41.856249999999996</v>
      </c>
      <c r="H13" s="56">
        <v>3</v>
      </c>
      <c r="I13" s="102">
        <f t="shared" si="0"/>
        <v>0.41624999999999801</v>
      </c>
      <c r="J13" s="113">
        <v>8.4490740740740741E-2</v>
      </c>
      <c r="K13" s="113">
        <f>J13-J12</f>
        <v>1.3194444444444453E-2</v>
      </c>
      <c r="L13" s="58">
        <f>K13+L11</f>
        <v>3.4537037037037047E-2</v>
      </c>
      <c r="M13" s="242" t="s">
        <v>115</v>
      </c>
      <c r="N13" s="60"/>
      <c r="O13" s="62"/>
      <c r="P13" s="62"/>
    </row>
    <row r="14" spans="1:16" s="3" customFormat="1" ht="30" customHeight="1" thickBot="1" x14ac:dyDescent="0.3">
      <c r="A14" s="52">
        <v>5</v>
      </c>
      <c r="B14" s="53" t="s">
        <v>74</v>
      </c>
      <c r="C14" s="63">
        <v>21</v>
      </c>
      <c r="D14" s="54">
        <v>215</v>
      </c>
      <c r="E14" s="228">
        <f>D14-D13</f>
        <v>48</v>
      </c>
      <c r="F14" s="173">
        <f>MIN(G21:G79)</f>
        <v>41.37</v>
      </c>
      <c r="G14" s="171">
        <f>AVERAGE(G21:G79)</f>
        <v>41.772127659574458</v>
      </c>
      <c r="H14" s="56">
        <v>0</v>
      </c>
      <c r="I14" s="102">
        <f t="shared" si="0"/>
        <v>0.40212765957446095</v>
      </c>
      <c r="J14" s="113">
        <v>0.10872685185185187</v>
      </c>
      <c r="K14" s="113">
        <f>J14-J13</f>
        <v>2.4236111111111125E-2</v>
      </c>
      <c r="L14" s="57">
        <f>K14+L13</f>
        <v>5.8773148148148172E-2</v>
      </c>
      <c r="M14" s="202" t="s">
        <v>116</v>
      </c>
      <c r="N14" s="60"/>
      <c r="O14" s="16"/>
    </row>
    <row r="15" spans="1:16" s="3" customFormat="1" ht="30" customHeight="1" x14ac:dyDescent="0.25">
      <c r="A15" s="64" t="s">
        <v>49</v>
      </c>
      <c r="B15" s="65" t="s">
        <v>77</v>
      </c>
      <c r="C15" s="66">
        <v>69</v>
      </c>
      <c r="D15" s="66">
        <v>248</v>
      </c>
      <c r="E15" s="56">
        <f>D15-D14</f>
        <v>33</v>
      </c>
      <c r="F15" s="170">
        <f>MIN(H21:H79)</f>
        <v>41.48</v>
      </c>
      <c r="G15" s="102">
        <f>AVERAGE(H21:H79)</f>
        <v>41.771250000000009</v>
      </c>
      <c r="H15" s="56">
        <v>8</v>
      </c>
      <c r="I15" s="102">
        <f>G15-F15</f>
        <v>0.29125000000001222</v>
      </c>
      <c r="J15" s="113">
        <v>0.1252662037037037</v>
      </c>
      <c r="K15" s="68">
        <f>J15-J14</f>
        <v>1.6539351851851833E-2</v>
      </c>
      <c r="L15" s="67">
        <f>K15+L12</f>
        <v>6.6493055555555527E-2</v>
      </c>
      <c r="M15" s="59"/>
      <c r="N15" s="60"/>
    </row>
    <row r="16" spans="1:16" s="3" customFormat="1" ht="30" customHeight="1" x14ac:dyDescent="0.25">
      <c r="A16" s="69"/>
      <c r="B16" s="70"/>
      <c r="C16" s="71"/>
      <c r="D16" s="71"/>
      <c r="E16" s="162"/>
      <c r="F16" s="95">
        <f>AVERAGE(F10,F12,F15)</f>
        <v>41.419999999999995</v>
      </c>
      <c r="G16" s="110">
        <f>AVERAGE(G10,G12,G15)</f>
        <v>41.790564971751422</v>
      </c>
      <c r="H16" s="221" t="s">
        <v>133</v>
      </c>
      <c r="I16" s="111">
        <f>AVERAGE(I10,I12,I15)</f>
        <v>0.37056497175142294</v>
      </c>
      <c r="J16" s="71"/>
      <c r="K16" s="71"/>
      <c r="L16" s="71"/>
      <c r="M16" s="72"/>
      <c r="N16" s="72"/>
    </row>
    <row r="17" spans="1:14" ht="27.75" customHeight="1" x14ac:dyDescent="0.25">
      <c r="A17" s="73"/>
      <c r="B17" s="73"/>
      <c r="C17" s="73"/>
      <c r="D17" s="74"/>
      <c r="E17" s="75"/>
      <c r="F17" s="76">
        <f>AVERAGE(F11,F13,F14)</f>
        <v>41.419999999999995</v>
      </c>
      <c r="G17" s="77">
        <f>AVERAGE(G11,G13,G14)</f>
        <v>41.824093366199612</v>
      </c>
      <c r="H17" s="222" t="s">
        <v>134</v>
      </c>
      <c r="I17" s="78">
        <f>AVERAGE(I11,I13,I14)</f>
        <v>0.40409336619961778</v>
      </c>
      <c r="J17" s="75"/>
      <c r="K17" s="75" t="s">
        <v>25</v>
      </c>
      <c r="L17" s="75"/>
      <c r="M17" s="72"/>
      <c r="N17" s="72"/>
    </row>
    <row r="18" spans="1:14" ht="30" customHeight="1" thickBot="1" x14ac:dyDescent="0.3">
      <c r="A18" s="79"/>
      <c r="B18" s="79"/>
      <c r="C18" s="79"/>
      <c r="D18" s="75"/>
      <c r="E18" s="75"/>
      <c r="F18" s="80">
        <f>AVERAGE(F10:F15)</f>
        <v>41.42</v>
      </c>
      <c r="G18" s="81">
        <f>AVERAGE(C21:H79)</f>
        <v>41.793827160493862</v>
      </c>
      <c r="H18" s="82"/>
      <c r="I18" s="83">
        <f>AVERAGE(I10:I15)</f>
        <v>0.38732916897552033</v>
      </c>
      <c r="J18" s="75"/>
      <c r="K18" s="75"/>
      <c r="L18" s="75"/>
      <c r="M18" s="79"/>
      <c r="N18" s="79"/>
    </row>
    <row r="20" spans="1:14" ht="15.75" thickBot="1" x14ac:dyDescent="0.3">
      <c r="C20" s="84" t="str">
        <f>B10</f>
        <v>Ткаченко Антон</v>
      </c>
      <c r="D20" s="84" t="str">
        <f>B11</f>
        <v>Тыщенко Миша</v>
      </c>
      <c r="E20" s="84" t="str">
        <f>B12</f>
        <v>Ткаченко Антон</v>
      </c>
      <c r="F20" s="84" t="str">
        <f>B13</f>
        <v>Тыщенко Миша</v>
      </c>
      <c r="G20" s="2" t="str">
        <f>B14</f>
        <v>Тыщенко Миша</v>
      </c>
      <c r="H20" s="2" t="str">
        <f>B15</f>
        <v>Ткаченко Антон</v>
      </c>
    </row>
    <row r="21" spans="1:14" x14ac:dyDescent="0.25">
      <c r="B21" s="1">
        <v>1</v>
      </c>
      <c r="C21" s="85">
        <v>43.56</v>
      </c>
      <c r="D21" s="86">
        <v>44.34</v>
      </c>
      <c r="E21" s="86">
        <v>43.72</v>
      </c>
      <c r="F21" s="86">
        <v>43.83</v>
      </c>
      <c r="G21" s="86">
        <v>43.58</v>
      </c>
      <c r="H21" s="164">
        <v>43.83</v>
      </c>
      <c r="M21" s="2"/>
      <c r="N21" s="2"/>
    </row>
    <row r="22" spans="1:14" x14ac:dyDescent="0.25">
      <c r="B22" s="1">
        <v>2</v>
      </c>
      <c r="C22" s="87">
        <v>43.54</v>
      </c>
      <c r="D22" s="88">
        <v>42.3</v>
      </c>
      <c r="E22" s="88">
        <v>41.94</v>
      </c>
      <c r="F22" s="88">
        <v>42.19</v>
      </c>
      <c r="G22" s="88">
        <v>41.58</v>
      </c>
      <c r="H22" s="165">
        <v>42.31</v>
      </c>
      <c r="M22" s="3"/>
      <c r="N22" s="3"/>
    </row>
    <row r="23" spans="1:14" x14ac:dyDescent="0.25">
      <c r="B23" s="1">
        <v>3</v>
      </c>
      <c r="C23" s="87">
        <v>41.87</v>
      </c>
      <c r="D23" s="88">
        <v>41.86</v>
      </c>
      <c r="E23" s="88">
        <v>41.76</v>
      </c>
      <c r="F23" s="88">
        <v>42.09</v>
      </c>
      <c r="G23" s="88">
        <v>42.98</v>
      </c>
      <c r="H23" s="165">
        <v>42.38</v>
      </c>
      <c r="M23" s="3"/>
      <c r="N23" s="3"/>
    </row>
    <row r="24" spans="1:14" x14ac:dyDescent="0.25">
      <c r="B24" s="1">
        <v>4</v>
      </c>
      <c r="C24" s="87">
        <v>41.83</v>
      </c>
      <c r="D24" s="88">
        <v>42.51</v>
      </c>
      <c r="E24" s="88">
        <v>41.8</v>
      </c>
      <c r="F24" s="88">
        <v>42.14</v>
      </c>
      <c r="G24" s="88">
        <v>41.82</v>
      </c>
      <c r="H24" s="165">
        <v>41.92</v>
      </c>
      <c r="M24" s="3"/>
      <c r="N24" s="3"/>
    </row>
    <row r="25" spans="1:14" x14ac:dyDescent="0.25">
      <c r="B25" s="1">
        <v>5</v>
      </c>
      <c r="C25" s="87">
        <v>41.68</v>
      </c>
      <c r="D25" s="88">
        <v>41.74</v>
      </c>
      <c r="E25" s="88">
        <v>41.69</v>
      </c>
      <c r="F25" s="88">
        <v>41.93</v>
      </c>
      <c r="G25" s="88">
        <v>41.75</v>
      </c>
      <c r="H25" s="165">
        <v>41.93</v>
      </c>
    </row>
    <row r="26" spans="1:14" x14ac:dyDescent="0.25">
      <c r="B26" s="1">
        <v>6</v>
      </c>
      <c r="C26" s="87">
        <v>41.32</v>
      </c>
      <c r="D26" s="88">
        <v>41.65</v>
      </c>
      <c r="E26" s="88">
        <v>41.7</v>
      </c>
      <c r="F26" s="88">
        <v>42.07</v>
      </c>
      <c r="G26" s="88">
        <v>41.61</v>
      </c>
      <c r="H26" s="165">
        <v>41.64</v>
      </c>
    </row>
    <row r="27" spans="1:14" x14ac:dyDescent="0.25">
      <c r="B27" s="1">
        <v>7</v>
      </c>
      <c r="C27" s="87">
        <v>42.96</v>
      </c>
      <c r="D27" s="88">
        <v>42.19</v>
      </c>
      <c r="E27" s="88">
        <v>41.62</v>
      </c>
      <c r="F27" s="88">
        <v>41.84</v>
      </c>
      <c r="G27" s="88">
        <v>41.75</v>
      </c>
      <c r="H27" s="165">
        <v>41.65</v>
      </c>
    </row>
    <row r="28" spans="1:14" x14ac:dyDescent="0.25">
      <c r="B28" s="1">
        <v>8</v>
      </c>
      <c r="C28" s="87">
        <v>42.07</v>
      </c>
      <c r="D28" s="88">
        <v>41.7</v>
      </c>
      <c r="E28" s="88">
        <v>41.74</v>
      </c>
      <c r="F28" s="88">
        <v>41.68</v>
      </c>
      <c r="G28" s="88">
        <v>41.57</v>
      </c>
      <c r="H28" s="165">
        <v>41.62</v>
      </c>
    </row>
    <row r="29" spans="1:14" x14ac:dyDescent="0.25">
      <c r="B29" s="1">
        <v>9</v>
      </c>
      <c r="C29" s="108">
        <v>45.24</v>
      </c>
      <c r="D29" s="88">
        <v>41.5</v>
      </c>
      <c r="E29" s="88">
        <v>41.55</v>
      </c>
      <c r="F29" s="88">
        <v>41.85</v>
      </c>
      <c r="G29" s="88">
        <v>41.59</v>
      </c>
      <c r="H29" s="165">
        <v>41.56</v>
      </c>
    </row>
    <row r="30" spans="1:14" x14ac:dyDescent="0.25">
      <c r="B30" s="1">
        <v>10</v>
      </c>
      <c r="C30" s="87">
        <v>41.65</v>
      </c>
      <c r="D30" s="88">
        <v>41.56</v>
      </c>
      <c r="E30" s="88">
        <v>41.59</v>
      </c>
      <c r="F30" s="88">
        <v>41.86</v>
      </c>
      <c r="G30" s="88">
        <v>42.05</v>
      </c>
      <c r="H30" s="165">
        <v>41.81</v>
      </c>
    </row>
    <row r="31" spans="1:14" x14ac:dyDescent="0.25">
      <c r="B31" s="1">
        <v>11</v>
      </c>
      <c r="C31" s="87">
        <v>41.55</v>
      </c>
      <c r="D31" s="88">
        <v>41.64</v>
      </c>
      <c r="E31" s="88">
        <v>41.6</v>
      </c>
      <c r="F31" s="88">
        <v>41.82</v>
      </c>
      <c r="G31" s="88">
        <v>41.55</v>
      </c>
      <c r="H31" s="165">
        <v>41.6</v>
      </c>
    </row>
    <row r="32" spans="1:14" x14ac:dyDescent="0.25">
      <c r="B32" s="1">
        <v>12</v>
      </c>
      <c r="C32" s="87">
        <v>41.95</v>
      </c>
      <c r="D32" s="88">
        <v>41.58</v>
      </c>
      <c r="E32" s="88">
        <v>41.66</v>
      </c>
      <c r="F32" s="88">
        <v>41.53</v>
      </c>
      <c r="G32" s="88">
        <v>41.68</v>
      </c>
      <c r="H32" s="165">
        <v>41.67</v>
      </c>
    </row>
    <row r="33" spans="2:8" x14ac:dyDescent="0.25">
      <c r="B33" s="1">
        <v>13</v>
      </c>
      <c r="C33" s="87">
        <v>41.64</v>
      </c>
      <c r="D33" s="88">
        <v>41.58</v>
      </c>
      <c r="E33" s="88">
        <v>41.46</v>
      </c>
      <c r="F33" s="88">
        <v>41.82</v>
      </c>
      <c r="G33" s="88">
        <v>41.75</v>
      </c>
      <c r="H33" s="165">
        <v>41.55</v>
      </c>
    </row>
    <row r="34" spans="2:8" x14ac:dyDescent="0.25">
      <c r="B34" s="1">
        <v>14</v>
      </c>
      <c r="C34" s="94">
        <v>41.75</v>
      </c>
      <c r="D34" s="88">
        <v>41.59</v>
      </c>
      <c r="E34" s="88">
        <v>41.71</v>
      </c>
      <c r="F34" s="88">
        <v>41.92</v>
      </c>
      <c r="G34" s="88">
        <v>41.71</v>
      </c>
      <c r="H34" s="165">
        <v>41.56</v>
      </c>
    </row>
    <row r="35" spans="2:8" x14ac:dyDescent="0.25">
      <c r="B35" s="1">
        <v>15</v>
      </c>
      <c r="C35" s="87">
        <v>41.63</v>
      </c>
      <c r="D35" s="88">
        <v>41.66</v>
      </c>
      <c r="E35" s="88">
        <v>41.53</v>
      </c>
      <c r="F35" s="88">
        <v>41.55</v>
      </c>
      <c r="G35" s="88">
        <v>41.76</v>
      </c>
      <c r="H35" s="165">
        <v>41.62</v>
      </c>
    </row>
    <row r="36" spans="2:8" x14ac:dyDescent="0.25">
      <c r="B36" s="1">
        <v>16</v>
      </c>
      <c r="C36" s="87">
        <v>41.63</v>
      </c>
      <c r="D36" s="123">
        <v>41.65</v>
      </c>
      <c r="E36" s="88">
        <v>41.57</v>
      </c>
      <c r="F36" s="88">
        <v>41.72</v>
      </c>
      <c r="G36" s="88">
        <v>41.63</v>
      </c>
      <c r="H36" s="165">
        <v>41.54</v>
      </c>
    </row>
    <row r="37" spans="2:8" x14ac:dyDescent="0.25">
      <c r="B37" s="1">
        <v>17</v>
      </c>
      <c r="C37" s="87">
        <v>41.75</v>
      </c>
      <c r="D37" s="88">
        <v>41.8</v>
      </c>
      <c r="E37" s="88">
        <v>41.47</v>
      </c>
      <c r="F37" s="88">
        <v>41.51</v>
      </c>
      <c r="G37" s="88">
        <v>41.91</v>
      </c>
      <c r="H37" s="165">
        <v>41.54</v>
      </c>
    </row>
    <row r="38" spans="2:8" x14ac:dyDescent="0.25">
      <c r="B38" s="1">
        <v>18</v>
      </c>
      <c r="C38" s="87">
        <v>43.13</v>
      </c>
      <c r="D38" s="88">
        <v>42.2</v>
      </c>
      <c r="E38" s="88">
        <v>41.63</v>
      </c>
      <c r="F38" s="88">
        <v>41.44</v>
      </c>
      <c r="G38" s="88">
        <v>41.91</v>
      </c>
      <c r="H38" s="165">
        <v>41.87</v>
      </c>
    </row>
    <row r="39" spans="2:8" x14ac:dyDescent="0.25">
      <c r="B39" s="1">
        <v>19</v>
      </c>
      <c r="C39" s="87">
        <v>41.79</v>
      </c>
      <c r="D39" s="88">
        <v>41.72</v>
      </c>
      <c r="E39" s="88">
        <v>41.52</v>
      </c>
      <c r="F39" s="88">
        <v>41.76</v>
      </c>
      <c r="G39" s="88">
        <v>41.64</v>
      </c>
      <c r="H39" s="165">
        <v>41.54</v>
      </c>
    </row>
    <row r="40" spans="2:8" x14ac:dyDescent="0.25">
      <c r="B40" s="1">
        <v>20</v>
      </c>
      <c r="C40" s="87">
        <v>41.66</v>
      </c>
      <c r="D40" s="88">
        <v>41.58</v>
      </c>
      <c r="E40" s="88">
        <v>41.72</v>
      </c>
      <c r="F40" s="88">
        <v>41.68</v>
      </c>
      <c r="G40" s="88">
        <v>41.53</v>
      </c>
      <c r="H40" s="165">
        <v>41.71</v>
      </c>
    </row>
    <row r="41" spans="2:8" x14ac:dyDescent="0.25">
      <c r="B41" s="1">
        <v>21</v>
      </c>
      <c r="C41" s="87">
        <v>42.37</v>
      </c>
      <c r="D41" s="88">
        <v>41.7</v>
      </c>
      <c r="E41" s="88">
        <v>41.68</v>
      </c>
      <c r="F41" s="88">
        <v>41.45</v>
      </c>
      <c r="G41" s="88">
        <v>41.68</v>
      </c>
      <c r="H41" s="165">
        <v>41.54</v>
      </c>
    </row>
    <row r="42" spans="2:8" x14ac:dyDescent="0.25">
      <c r="B42" s="1">
        <v>22</v>
      </c>
      <c r="C42" s="87">
        <v>42.97</v>
      </c>
      <c r="D42" s="88">
        <v>41.65</v>
      </c>
      <c r="E42" s="88">
        <v>41.65</v>
      </c>
      <c r="F42" s="88">
        <v>41.62</v>
      </c>
      <c r="G42" s="88">
        <v>41.53</v>
      </c>
      <c r="H42" s="165">
        <v>41.48</v>
      </c>
    </row>
    <row r="43" spans="2:8" x14ac:dyDescent="0.25">
      <c r="B43" s="1">
        <v>23</v>
      </c>
      <c r="C43" s="87">
        <v>41.49</v>
      </c>
      <c r="D43" s="88">
        <v>41.62</v>
      </c>
      <c r="E43" s="88">
        <v>41.62</v>
      </c>
      <c r="F43" s="88">
        <v>41.73</v>
      </c>
      <c r="G43" s="88">
        <v>41.61</v>
      </c>
      <c r="H43" s="165">
        <v>41.71</v>
      </c>
    </row>
    <row r="44" spans="2:8" x14ac:dyDescent="0.25">
      <c r="B44" s="1">
        <v>24</v>
      </c>
      <c r="C44" s="87">
        <v>41.88</v>
      </c>
      <c r="D44" s="88">
        <v>41.85</v>
      </c>
      <c r="E44" s="88">
        <v>41.75</v>
      </c>
      <c r="F44" s="88">
        <v>41.52</v>
      </c>
      <c r="G44" s="88">
        <v>41.76</v>
      </c>
      <c r="H44" s="165">
        <v>41.62</v>
      </c>
    </row>
    <row r="45" spans="2:8" x14ac:dyDescent="0.25">
      <c r="B45" s="1">
        <v>25</v>
      </c>
      <c r="C45" s="87">
        <v>41.59</v>
      </c>
      <c r="D45" s="88">
        <v>41.52</v>
      </c>
      <c r="E45" s="88">
        <v>41.52</v>
      </c>
      <c r="F45" s="88"/>
      <c r="G45" s="88">
        <v>41.58</v>
      </c>
      <c r="H45" s="165">
        <v>41.52</v>
      </c>
    </row>
    <row r="46" spans="2:8" x14ac:dyDescent="0.25">
      <c r="B46" s="1">
        <v>26</v>
      </c>
      <c r="C46" s="87">
        <v>41.51</v>
      </c>
      <c r="D46" s="88">
        <v>42.05</v>
      </c>
      <c r="E46" s="88">
        <v>41.46</v>
      </c>
      <c r="F46" s="88"/>
      <c r="G46" s="88">
        <v>41.37</v>
      </c>
      <c r="H46" s="165">
        <v>41.67</v>
      </c>
    </row>
    <row r="47" spans="2:8" x14ac:dyDescent="0.25">
      <c r="B47" s="1">
        <v>27</v>
      </c>
      <c r="C47" s="87">
        <v>41.54</v>
      </c>
      <c r="D47" s="88">
        <v>41.99</v>
      </c>
      <c r="E47" s="88">
        <v>41.85</v>
      </c>
      <c r="F47" s="88"/>
      <c r="G47" s="88">
        <v>41.7</v>
      </c>
      <c r="H47" s="165">
        <v>41.6</v>
      </c>
    </row>
    <row r="48" spans="2:8" x14ac:dyDescent="0.25">
      <c r="B48" s="1">
        <v>28</v>
      </c>
      <c r="C48" s="87">
        <v>41.41</v>
      </c>
      <c r="D48" s="88">
        <v>41.64</v>
      </c>
      <c r="E48" s="88">
        <v>41.61</v>
      </c>
      <c r="F48" s="88"/>
      <c r="G48" s="88">
        <v>41.63</v>
      </c>
      <c r="H48" s="165">
        <v>41.72</v>
      </c>
    </row>
    <row r="49" spans="2:8" x14ac:dyDescent="0.25">
      <c r="B49" s="1">
        <v>29</v>
      </c>
      <c r="C49" s="87">
        <v>41.58</v>
      </c>
      <c r="D49" s="88">
        <v>41.67</v>
      </c>
      <c r="E49" s="88">
        <v>41.58</v>
      </c>
      <c r="F49" s="88"/>
      <c r="G49" s="88">
        <v>41.51</v>
      </c>
      <c r="H49" s="165">
        <v>41.68</v>
      </c>
    </row>
    <row r="50" spans="2:8" x14ac:dyDescent="0.25">
      <c r="B50" s="1">
        <v>30</v>
      </c>
      <c r="C50" s="87">
        <v>41.49</v>
      </c>
      <c r="D50" s="88">
        <v>41.65</v>
      </c>
      <c r="E50" s="88">
        <v>41.57</v>
      </c>
      <c r="F50" s="88"/>
      <c r="G50" s="88">
        <v>41.67</v>
      </c>
      <c r="H50" s="165">
        <v>41.68</v>
      </c>
    </row>
    <row r="51" spans="2:8" x14ac:dyDescent="0.25">
      <c r="B51" s="1">
        <v>31</v>
      </c>
      <c r="C51" s="87">
        <v>41.43</v>
      </c>
      <c r="D51" s="88">
        <v>41.45</v>
      </c>
      <c r="E51" s="88">
        <v>41.67</v>
      </c>
      <c r="F51" s="88"/>
      <c r="G51" s="117">
        <v>41.86</v>
      </c>
      <c r="H51" s="120">
        <v>41.88</v>
      </c>
    </row>
    <row r="52" spans="2:8" x14ac:dyDescent="0.25">
      <c r="B52" s="1">
        <v>32</v>
      </c>
      <c r="C52" s="87">
        <v>41.34</v>
      </c>
      <c r="D52" s="88">
        <v>41.63</v>
      </c>
      <c r="E52" s="88">
        <v>41.62</v>
      </c>
      <c r="F52" s="88"/>
      <c r="G52" s="117">
        <v>41.72</v>
      </c>
      <c r="H52" s="120">
        <v>41.73</v>
      </c>
    </row>
    <row r="53" spans="2:8" x14ac:dyDescent="0.25">
      <c r="B53" s="1">
        <v>33</v>
      </c>
      <c r="C53" s="87">
        <v>41.63</v>
      </c>
      <c r="D53" s="88">
        <v>41.8</v>
      </c>
      <c r="E53" s="88">
        <v>41.51</v>
      </c>
      <c r="F53" s="88"/>
      <c r="G53" s="117">
        <v>41.62</v>
      </c>
      <c r="H53" s="120"/>
    </row>
    <row r="54" spans="2:8" x14ac:dyDescent="0.25">
      <c r="B54" s="1">
        <v>34</v>
      </c>
      <c r="C54" s="87">
        <v>41.47</v>
      </c>
      <c r="D54" s="88">
        <v>41.81</v>
      </c>
      <c r="E54" s="88">
        <v>41.64</v>
      </c>
      <c r="F54" s="88"/>
      <c r="G54" s="117">
        <v>41.83</v>
      </c>
      <c r="H54" s="120"/>
    </row>
    <row r="55" spans="2:8" x14ac:dyDescent="0.25">
      <c r="B55" s="1">
        <v>35</v>
      </c>
      <c r="C55" s="87">
        <v>41.45</v>
      </c>
      <c r="D55" s="88">
        <v>41.58</v>
      </c>
      <c r="E55" s="88">
        <v>41.6</v>
      </c>
      <c r="F55" s="88"/>
      <c r="G55" s="117">
        <v>41.9</v>
      </c>
      <c r="H55" s="120"/>
    </row>
    <row r="56" spans="2:8" x14ac:dyDescent="0.25">
      <c r="B56" s="1">
        <v>36</v>
      </c>
      <c r="C56" s="87">
        <v>41.41</v>
      </c>
      <c r="D56" s="88">
        <v>42.04</v>
      </c>
      <c r="E56" s="88">
        <v>41.61</v>
      </c>
      <c r="F56" s="88"/>
      <c r="G56" s="117">
        <v>41.85</v>
      </c>
      <c r="H56" s="120"/>
    </row>
    <row r="57" spans="2:8" x14ac:dyDescent="0.25">
      <c r="B57" s="1">
        <v>37</v>
      </c>
      <c r="C57" s="87">
        <v>41.77</v>
      </c>
      <c r="D57" s="88">
        <v>42</v>
      </c>
      <c r="E57" s="88">
        <v>41.63</v>
      </c>
      <c r="F57" s="88"/>
      <c r="G57" s="117">
        <v>41.96</v>
      </c>
      <c r="H57" s="120"/>
    </row>
    <row r="58" spans="2:8" x14ac:dyDescent="0.25">
      <c r="B58" s="1">
        <v>38</v>
      </c>
      <c r="C58" s="87">
        <v>41.39</v>
      </c>
      <c r="D58" s="88">
        <v>41.92</v>
      </c>
      <c r="E58" s="88">
        <v>41.64</v>
      </c>
      <c r="F58" s="88"/>
      <c r="G58" s="117">
        <v>41.72</v>
      </c>
      <c r="H58" s="120"/>
    </row>
    <row r="59" spans="2:8" x14ac:dyDescent="0.25">
      <c r="B59" s="1">
        <v>39</v>
      </c>
      <c r="C59" s="87">
        <v>41.63</v>
      </c>
      <c r="D59" s="88">
        <v>42.01</v>
      </c>
      <c r="E59" s="88">
        <v>41.57</v>
      </c>
      <c r="F59" s="88"/>
      <c r="G59" s="117">
        <v>41.78</v>
      </c>
      <c r="H59" s="120"/>
    </row>
    <row r="60" spans="2:8" x14ac:dyDescent="0.25">
      <c r="B60" s="1">
        <v>40</v>
      </c>
      <c r="C60" s="87">
        <v>41.6</v>
      </c>
      <c r="D60" s="88">
        <v>41.79</v>
      </c>
      <c r="E60" s="88">
        <v>41.65</v>
      </c>
      <c r="F60" s="88"/>
      <c r="G60" s="117">
        <v>41.61</v>
      </c>
      <c r="H60" s="120"/>
    </row>
    <row r="61" spans="2:8" x14ac:dyDescent="0.25">
      <c r="B61" s="1">
        <v>41</v>
      </c>
      <c r="C61" s="87"/>
      <c r="D61" s="88">
        <v>41.88</v>
      </c>
      <c r="E61" s="88">
        <v>41.46</v>
      </c>
      <c r="F61" s="88"/>
      <c r="G61" s="117">
        <v>41.69</v>
      </c>
      <c r="H61" s="120"/>
    </row>
    <row r="62" spans="2:8" x14ac:dyDescent="0.25">
      <c r="B62" s="1">
        <v>42</v>
      </c>
      <c r="C62" s="87"/>
      <c r="D62" s="88"/>
      <c r="E62" s="88">
        <v>41.51</v>
      </c>
      <c r="F62" s="88"/>
      <c r="G62" s="117">
        <v>41.77</v>
      </c>
      <c r="H62" s="120"/>
    </row>
    <row r="63" spans="2:8" x14ac:dyDescent="0.25">
      <c r="B63" s="1">
        <v>43</v>
      </c>
      <c r="C63" s="87"/>
      <c r="D63" s="88"/>
      <c r="E63" s="88">
        <v>41.6</v>
      </c>
      <c r="F63" s="88"/>
      <c r="G63" s="117">
        <v>41.71</v>
      </c>
      <c r="H63" s="120"/>
    </row>
    <row r="64" spans="2:8" x14ac:dyDescent="0.25">
      <c r="B64" s="1">
        <v>44</v>
      </c>
      <c r="C64" s="87"/>
      <c r="D64" s="88"/>
      <c r="E64" s="88">
        <v>41.73</v>
      </c>
      <c r="F64" s="88"/>
      <c r="G64" s="117">
        <v>41.77</v>
      </c>
      <c r="H64" s="120"/>
    </row>
    <row r="65" spans="2:8" x14ac:dyDescent="0.25">
      <c r="B65" s="1">
        <v>45</v>
      </c>
      <c r="C65" s="87"/>
      <c r="D65" s="88"/>
      <c r="E65" s="88">
        <v>41.54</v>
      </c>
      <c r="F65" s="88"/>
      <c r="G65" s="117">
        <v>41.62</v>
      </c>
      <c r="H65" s="120"/>
    </row>
    <row r="66" spans="2:8" x14ac:dyDescent="0.25">
      <c r="B66" s="1">
        <v>46</v>
      </c>
      <c r="C66" s="87"/>
      <c r="D66" s="88"/>
      <c r="E66" s="88">
        <v>41.55</v>
      </c>
      <c r="F66" s="88"/>
      <c r="G66" s="117">
        <v>41.59</v>
      </c>
      <c r="H66" s="120"/>
    </row>
    <row r="67" spans="2:8" x14ac:dyDescent="0.25">
      <c r="B67" s="1">
        <v>47</v>
      </c>
      <c r="C67" s="87"/>
      <c r="D67" s="88"/>
      <c r="E67" s="88">
        <v>41.6</v>
      </c>
      <c r="F67" s="88"/>
      <c r="G67" s="117">
        <v>41.9</v>
      </c>
      <c r="H67" s="120"/>
    </row>
    <row r="68" spans="2:8" x14ac:dyDescent="0.25">
      <c r="B68" s="1">
        <v>48</v>
      </c>
      <c r="C68" s="87"/>
      <c r="D68" s="88"/>
      <c r="E68" s="88">
        <v>41.63</v>
      </c>
      <c r="F68" s="88"/>
      <c r="G68" s="117"/>
      <c r="H68" s="120"/>
    </row>
    <row r="69" spans="2:8" x14ac:dyDescent="0.25">
      <c r="B69" s="1">
        <v>49</v>
      </c>
      <c r="C69" s="87"/>
      <c r="D69" s="88"/>
      <c r="E69" s="88">
        <v>41.94</v>
      </c>
      <c r="F69" s="88"/>
      <c r="G69" s="117"/>
      <c r="H69" s="120"/>
    </row>
    <row r="70" spans="2:8" x14ac:dyDescent="0.25">
      <c r="B70" s="1">
        <v>50</v>
      </c>
      <c r="C70" s="87"/>
      <c r="D70" s="88"/>
      <c r="E70" s="88">
        <v>41.7</v>
      </c>
      <c r="F70" s="88"/>
      <c r="G70" s="117"/>
      <c r="H70" s="120"/>
    </row>
    <row r="71" spans="2:8" x14ac:dyDescent="0.25">
      <c r="B71" s="1">
        <v>51</v>
      </c>
      <c r="C71" s="87"/>
      <c r="D71" s="88"/>
      <c r="E71" s="88">
        <v>41.78</v>
      </c>
      <c r="F71" s="88"/>
      <c r="G71" s="117"/>
      <c r="H71" s="120"/>
    </row>
    <row r="72" spans="2:8" x14ac:dyDescent="0.25">
      <c r="B72" s="1">
        <v>52</v>
      </c>
      <c r="C72" s="87"/>
      <c r="D72" s="88"/>
      <c r="E72" s="88">
        <v>41.78</v>
      </c>
      <c r="F72" s="88"/>
      <c r="G72" s="117"/>
      <c r="H72" s="120"/>
    </row>
    <row r="73" spans="2:8" x14ac:dyDescent="0.25">
      <c r="B73" s="1">
        <v>53</v>
      </c>
      <c r="C73" s="87"/>
      <c r="D73" s="88"/>
      <c r="E73" s="88">
        <v>41.75</v>
      </c>
      <c r="F73" s="88"/>
      <c r="G73" s="117"/>
      <c r="H73" s="120"/>
    </row>
    <row r="74" spans="2:8" x14ac:dyDescent="0.25">
      <c r="B74" s="1">
        <v>54</v>
      </c>
      <c r="C74" s="87"/>
      <c r="D74" s="88"/>
      <c r="E74" s="88">
        <v>41.69</v>
      </c>
      <c r="F74" s="88"/>
      <c r="G74" s="117"/>
      <c r="H74" s="120"/>
    </row>
    <row r="75" spans="2:8" x14ac:dyDescent="0.25">
      <c r="B75" s="1">
        <v>55</v>
      </c>
      <c r="C75" s="87"/>
      <c r="D75" s="88"/>
      <c r="E75" s="88">
        <v>41.53</v>
      </c>
      <c r="F75" s="88"/>
      <c r="G75" s="117"/>
      <c r="H75" s="120"/>
    </row>
    <row r="76" spans="2:8" x14ac:dyDescent="0.25">
      <c r="B76" s="1">
        <v>56</v>
      </c>
      <c r="C76" s="87"/>
      <c r="D76" s="88"/>
      <c r="E76" s="88">
        <v>41.65</v>
      </c>
      <c r="F76" s="88"/>
      <c r="G76" s="117"/>
      <c r="H76" s="120"/>
    </row>
    <row r="77" spans="2:8" x14ac:dyDescent="0.25">
      <c r="B77" s="1">
        <v>57</v>
      </c>
      <c r="C77" s="88"/>
      <c r="D77" s="88"/>
      <c r="E77" s="88">
        <v>41.61</v>
      </c>
      <c r="F77" s="88"/>
      <c r="G77" s="117"/>
      <c r="H77" s="117"/>
    </row>
    <row r="78" spans="2:8" x14ac:dyDescent="0.25">
      <c r="B78" s="1">
        <v>58</v>
      </c>
      <c r="C78" s="300"/>
      <c r="D78" s="117"/>
      <c r="E78" s="117">
        <v>41.52</v>
      </c>
      <c r="F78" s="117"/>
      <c r="G78" s="117"/>
      <c r="H78" s="117"/>
    </row>
    <row r="79" spans="2:8" ht="15.75" thickBot="1" x14ac:dyDescent="0.3">
      <c r="B79" s="1">
        <v>59</v>
      </c>
      <c r="C79" s="301"/>
      <c r="D79" s="121"/>
      <c r="E79" s="121">
        <v>41.65</v>
      </c>
      <c r="F79" s="121"/>
      <c r="G79" s="121"/>
      <c r="H79" s="12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zoomScalePageLayoutView="75" workbookViewId="0">
      <selection activeCell="A5" sqref="A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3.5703125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7" t="s">
        <v>148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</row>
    <row r="5" spans="1:16" ht="7.5" customHeight="1" x14ac:dyDescent="0.25"/>
    <row r="6" spans="1:16" ht="17.25" x14ac:dyDescent="0.3">
      <c r="A6" s="244" t="s">
        <v>55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</row>
    <row r="7" spans="1:16" ht="7.5" customHeight="1" x14ac:dyDescent="0.25"/>
    <row r="8" spans="1:16" s="2" customFormat="1" ht="20.25" customHeight="1" x14ac:dyDescent="0.25">
      <c r="A8" s="288" t="s">
        <v>35</v>
      </c>
      <c r="B8" s="289" t="s">
        <v>13</v>
      </c>
      <c r="C8" s="290" t="s">
        <v>18</v>
      </c>
      <c r="D8" s="289" t="s">
        <v>36</v>
      </c>
      <c r="E8" s="292" t="s">
        <v>37</v>
      </c>
      <c r="F8" s="294" t="s">
        <v>38</v>
      </c>
      <c r="G8" s="295"/>
      <c r="H8" s="295"/>
      <c r="I8" s="296"/>
      <c r="J8" s="297" t="s">
        <v>39</v>
      </c>
      <c r="K8" s="288" t="s">
        <v>40</v>
      </c>
      <c r="L8" s="288"/>
      <c r="M8" s="48"/>
      <c r="N8" s="48"/>
    </row>
    <row r="9" spans="1:16" s="2" customFormat="1" ht="27.75" customHeight="1" thickBot="1" x14ac:dyDescent="0.3">
      <c r="A9" s="288"/>
      <c r="B9" s="289"/>
      <c r="C9" s="291"/>
      <c r="D9" s="289"/>
      <c r="E9" s="293"/>
      <c r="F9" s="49" t="s">
        <v>41</v>
      </c>
      <c r="G9" s="49" t="s">
        <v>42</v>
      </c>
      <c r="H9" s="49" t="s">
        <v>43</v>
      </c>
      <c r="I9" s="50" t="s">
        <v>44</v>
      </c>
      <c r="J9" s="298"/>
      <c r="K9" s="116" t="s">
        <v>45</v>
      </c>
      <c r="L9" s="116" t="s">
        <v>46</v>
      </c>
      <c r="M9" s="51" t="s">
        <v>47</v>
      </c>
      <c r="N9" s="51" t="s">
        <v>48</v>
      </c>
    </row>
    <row r="10" spans="1:16" s="3" customFormat="1" ht="30" customHeight="1" thickBot="1" x14ac:dyDescent="0.3">
      <c r="A10" s="52">
        <v>1</v>
      </c>
      <c r="B10" s="53" t="s">
        <v>57</v>
      </c>
      <c r="C10" s="54">
        <v>13</v>
      </c>
      <c r="D10" s="54">
        <v>22</v>
      </c>
      <c r="E10" s="55">
        <f>D10</f>
        <v>22</v>
      </c>
      <c r="F10" s="173">
        <f>MIN(C21:C83)</f>
        <v>41.47</v>
      </c>
      <c r="G10" s="171">
        <f>AVERAGE(C21:C83)</f>
        <v>42.270909090909086</v>
      </c>
      <c r="H10" s="56">
        <v>1</v>
      </c>
      <c r="I10" s="102">
        <f>G10-F10</f>
        <v>0.80090909090908724</v>
      </c>
      <c r="J10" s="113">
        <v>1.1249999999999998E-2</v>
      </c>
      <c r="K10" s="216">
        <f>J10</f>
        <v>1.1249999999999998E-2</v>
      </c>
      <c r="L10" s="161">
        <f>K10</f>
        <v>1.1249999999999998E-2</v>
      </c>
      <c r="M10" s="202" t="s">
        <v>87</v>
      </c>
      <c r="N10" s="60"/>
      <c r="O10" s="107"/>
      <c r="P10" s="62"/>
    </row>
    <row r="11" spans="1:16" s="3" customFormat="1" ht="30" customHeight="1" thickBot="1" x14ac:dyDescent="0.3">
      <c r="A11" s="52">
        <v>2</v>
      </c>
      <c r="B11" s="53" t="s">
        <v>56</v>
      </c>
      <c r="C11" s="54">
        <v>3</v>
      </c>
      <c r="D11" s="54">
        <v>43</v>
      </c>
      <c r="E11" s="56">
        <f>D11-D10</f>
        <v>21</v>
      </c>
      <c r="F11" s="229">
        <f>MIN(D21:D83)</f>
        <v>41.5</v>
      </c>
      <c r="G11" s="103">
        <f>AVERAGE(D21:D83)</f>
        <v>41.781000000000006</v>
      </c>
      <c r="H11" s="56">
        <v>6</v>
      </c>
      <c r="I11" s="102">
        <f>G11-F11</f>
        <v>0.28100000000000591</v>
      </c>
      <c r="J11" s="113">
        <v>2.2499999999999996E-2</v>
      </c>
      <c r="K11" s="113">
        <f>J11-J10</f>
        <v>1.1249999999999998E-2</v>
      </c>
      <c r="L11" s="58">
        <f>K11</f>
        <v>1.1249999999999998E-2</v>
      </c>
      <c r="M11" s="202" t="s">
        <v>103</v>
      </c>
      <c r="N11" s="60"/>
      <c r="O11" s="61"/>
      <c r="P11" s="62"/>
    </row>
    <row r="12" spans="1:16" s="3" customFormat="1" ht="30" customHeight="1" thickBot="1" x14ac:dyDescent="0.3">
      <c r="A12" s="52">
        <v>3</v>
      </c>
      <c r="B12" s="53" t="s">
        <v>56</v>
      </c>
      <c r="C12" s="54">
        <v>10</v>
      </c>
      <c r="D12" s="54">
        <v>95</v>
      </c>
      <c r="E12" s="228">
        <f>D12-D11</f>
        <v>52</v>
      </c>
      <c r="F12" s="174">
        <f>MIN(E19:E83)</f>
        <v>41.1</v>
      </c>
      <c r="G12" s="171">
        <f>AVERAGE(E21:E83)</f>
        <v>41.409215686274514</v>
      </c>
      <c r="H12" s="56">
        <v>7</v>
      </c>
      <c r="I12" s="102">
        <f t="shared" ref="I12:I14" si="0">G12-F12</f>
        <v>0.30921568627451279</v>
      </c>
      <c r="J12" s="113">
        <v>4.8518518518518516E-2</v>
      </c>
      <c r="K12" s="113">
        <f>J12-J11</f>
        <v>2.6018518518518521E-2</v>
      </c>
      <c r="L12" s="58">
        <f>K12+L11</f>
        <v>3.726851851851852E-2</v>
      </c>
      <c r="M12" s="202" t="s">
        <v>104</v>
      </c>
      <c r="N12" s="60"/>
      <c r="O12" s="163"/>
      <c r="P12" s="62"/>
    </row>
    <row r="13" spans="1:16" s="3" customFormat="1" ht="30" customHeight="1" x14ac:dyDescent="0.25">
      <c r="A13" s="52">
        <v>4</v>
      </c>
      <c r="B13" s="53" t="s">
        <v>57</v>
      </c>
      <c r="C13" s="54">
        <v>33</v>
      </c>
      <c r="D13" s="54">
        <v>139</v>
      </c>
      <c r="E13" s="56">
        <f>D13-D12</f>
        <v>44</v>
      </c>
      <c r="F13" s="170">
        <f>MIN(F19:F83)</f>
        <v>41.82</v>
      </c>
      <c r="G13" s="102">
        <f>AVERAGE(F21:F83)</f>
        <v>42.213023255813965</v>
      </c>
      <c r="H13" s="56">
        <v>2</v>
      </c>
      <c r="I13" s="102">
        <f t="shared" si="0"/>
        <v>0.39302325581396502</v>
      </c>
      <c r="J13" s="113">
        <v>7.1111111111111111E-2</v>
      </c>
      <c r="K13" s="113">
        <f>J13-J12</f>
        <v>2.2592592592592595E-2</v>
      </c>
      <c r="L13" s="58">
        <f>K13+L10</f>
        <v>3.3842592592592591E-2</v>
      </c>
      <c r="M13" s="202" t="s">
        <v>105</v>
      </c>
      <c r="N13" s="60"/>
      <c r="O13" s="62"/>
      <c r="P13" s="62"/>
    </row>
    <row r="14" spans="1:16" s="3" customFormat="1" ht="30" customHeight="1" x14ac:dyDescent="0.25">
      <c r="A14" s="52">
        <v>5</v>
      </c>
      <c r="B14" s="53" t="s">
        <v>56</v>
      </c>
      <c r="C14" s="63">
        <v>5</v>
      </c>
      <c r="D14" s="54">
        <v>184</v>
      </c>
      <c r="E14" s="56">
        <f>D14-D13</f>
        <v>45</v>
      </c>
      <c r="F14" s="112">
        <f>MIN(G21:G83)</f>
        <v>41.28</v>
      </c>
      <c r="G14" s="102">
        <f>AVERAGE(G21:G83)</f>
        <v>41.627499999999984</v>
      </c>
      <c r="H14" s="56">
        <v>6</v>
      </c>
      <c r="I14" s="102">
        <f t="shared" si="0"/>
        <v>0.34749999999998238</v>
      </c>
      <c r="J14" s="113">
        <v>9.3888888888888897E-2</v>
      </c>
      <c r="K14" s="113">
        <f>J14-J13</f>
        <v>2.2777777777777786E-2</v>
      </c>
      <c r="L14" s="57">
        <f>K14+L12</f>
        <v>6.0046296296296306E-2</v>
      </c>
      <c r="M14" s="202" t="s">
        <v>106</v>
      </c>
      <c r="N14" s="60"/>
      <c r="O14" s="16"/>
    </row>
    <row r="15" spans="1:16" s="3" customFormat="1" ht="30" customHeight="1" x14ac:dyDescent="0.25">
      <c r="A15" s="64" t="s">
        <v>49</v>
      </c>
      <c r="B15" s="65" t="s">
        <v>57</v>
      </c>
      <c r="C15" s="66">
        <v>13</v>
      </c>
      <c r="D15" s="66">
        <v>248</v>
      </c>
      <c r="E15" s="55">
        <f>D15-D14</f>
        <v>64</v>
      </c>
      <c r="F15" s="112">
        <f>MIN(H21:H83)</f>
        <v>41.53</v>
      </c>
      <c r="G15" s="102">
        <f>AVERAGE(H21:H83)</f>
        <v>41.78920634920636</v>
      </c>
      <c r="H15" s="56">
        <v>10</v>
      </c>
      <c r="I15" s="102">
        <f>G15-F15</f>
        <v>0.25920634920635877</v>
      </c>
      <c r="J15" s="113">
        <v>0.1252662037037037</v>
      </c>
      <c r="K15" s="215">
        <f>J15-J14</f>
        <v>3.1377314814814802E-2</v>
      </c>
      <c r="L15" s="67">
        <f>K15+L13</f>
        <v>6.5219907407407393E-2</v>
      </c>
      <c r="M15" s="59"/>
      <c r="N15" s="203" t="s">
        <v>149</v>
      </c>
      <c r="O15" s="303" t="s">
        <v>150</v>
      </c>
    </row>
    <row r="16" spans="1:16" s="3" customFormat="1" ht="30" customHeight="1" x14ac:dyDescent="0.25">
      <c r="A16" s="69"/>
      <c r="B16" s="70"/>
      <c r="C16" s="71"/>
      <c r="D16" s="71"/>
      <c r="E16" s="71"/>
      <c r="F16" s="95">
        <f>AVERAGE(F10,F13,F15)</f>
        <v>41.606666666666662</v>
      </c>
      <c r="G16" s="110">
        <f>AVERAGE(G10,G13,G15)</f>
        <v>42.09104623197647</v>
      </c>
      <c r="H16" s="223" t="s">
        <v>135</v>
      </c>
      <c r="I16" s="111">
        <f>AVERAGE(I10,I13,I15)</f>
        <v>0.48437956530980369</v>
      </c>
      <c r="J16" s="71"/>
      <c r="K16" s="71"/>
      <c r="L16" s="71"/>
      <c r="M16" s="72"/>
      <c r="N16" s="72"/>
    </row>
    <row r="17" spans="1:14" ht="27.75" customHeight="1" x14ac:dyDescent="0.25">
      <c r="A17" s="73"/>
      <c r="B17" s="73"/>
      <c r="C17" s="73"/>
      <c r="D17" s="74"/>
      <c r="E17" s="75"/>
      <c r="F17" s="76">
        <f>AVERAGE(F11,F12,F14)</f>
        <v>41.293333333333329</v>
      </c>
      <c r="G17" s="77">
        <f>AVERAGE(G11,G12,G14)</f>
        <v>41.605905228758168</v>
      </c>
      <c r="H17" s="302" t="s">
        <v>56</v>
      </c>
      <c r="I17" s="78">
        <f>AVERAGE(I11,I12,I14)</f>
        <v>0.31257189542483371</v>
      </c>
      <c r="J17" s="75"/>
      <c r="K17" s="75" t="s">
        <v>25</v>
      </c>
      <c r="L17" s="75"/>
      <c r="M17" s="72"/>
      <c r="N17" s="72"/>
    </row>
    <row r="18" spans="1:14" ht="30" customHeight="1" thickBot="1" x14ac:dyDescent="0.3">
      <c r="A18" s="79"/>
      <c r="B18" s="79"/>
      <c r="C18" s="79"/>
      <c r="D18" s="75"/>
      <c r="E18" s="75"/>
      <c r="F18" s="80">
        <f>AVERAGE(F10:F15)</f>
        <v>41.449999999999996</v>
      </c>
      <c r="G18" s="81">
        <f>AVERAGE(C21:H83)</f>
        <v>41.798106995884737</v>
      </c>
      <c r="H18" s="82"/>
      <c r="I18" s="83">
        <f>AVERAGE(I10:I15)</f>
        <v>0.3984757303673187</v>
      </c>
      <c r="J18" s="75"/>
      <c r="K18" s="75"/>
      <c r="L18" s="75"/>
      <c r="M18" s="79"/>
      <c r="N18" s="79"/>
    </row>
    <row r="20" spans="1:14" ht="15.75" thickBot="1" x14ac:dyDescent="0.3">
      <c r="C20" s="84" t="str">
        <f>B10</f>
        <v>Звягин Гриша</v>
      </c>
      <c r="D20" s="84" t="str">
        <f>B11</f>
        <v>Наум</v>
      </c>
      <c r="E20" s="84" t="str">
        <f>B12</f>
        <v>Наум</v>
      </c>
      <c r="F20" s="84" t="str">
        <f>B13</f>
        <v>Звягин Гриша</v>
      </c>
      <c r="G20" s="2" t="str">
        <f>B14</f>
        <v>Наум</v>
      </c>
      <c r="H20" s="2" t="str">
        <f>B15</f>
        <v>Звягин Гриша</v>
      </c>
    </row>
    <row r="21" spans="1:14" x14ac:dyDescent="0.25">
      <c r="B21" s="1">
        <v>1</v>
      </c>
      <c r="C21" s="85">
        <v>43.97</v>
      </c>
      <c r="D21" s="86">
        <v>44.35</v>
      </c>
      <c r="E21" s="86">
        <v>42.9</v>
      </c>
      <c r="F21" s="86">
        <v>44.23</v>
      </c>
      <c r="G21" s="86">
        <v>43.9</v>
      </c>
      <c r="H21" s="164">
        <v>43.79</v>
      </c>
      <c r="M21" s="2"/>
      <c r="N21" s="2"/>
    </row>
    <row r="22" spans="1:14" x14ac:dyDescent="0.25">
      <c r="B22" s="1">
        <v>2</v>
      </c>
      <c r="C22" s="87">
        <v>42.9</v>
      </c>
      <c r="D22" s="88">
        <v>42.11</v>
      </c>
      <c r="E22" s="88">
        <v>41.32</v>
      </c>
      <c r="F22" s="88">
        <v>42.29</v>
      </c>
      <c r="G22" s="88">
        <v>42.21</v>
      </c>
      <c r="H22" s="165">
        <v>42.13</v>
      </c>
      <c r="M22" s="3"/>
      <c r="N22" s="3"/>
    </row>
    <row r="23" spans="1:14" x14ac:dyDescent="0.25">
      <c r="B23" s="1">
        <v>3</v>
      </c>
      <c r="C23" s="87">
        <v>42.2</v>
      </c>
      <c r="D23" s="88">
        <v>41.73</v>
      </c>
      <c r="E23" s="88">
        <v>41.34</v>
      </c>
      <c r="F23" s="88">
        <v>42.34</v>
      </c>
      <c r="G23" s="88">
        <v>42.57</v>
      </c>
      <c r="H23" s="165">
        <v>42.16</v>
      </c>
      <c r="M23" s="3"/>
      <c r="N23" s="3"/>
    </row>
    <row r="24" spans="1:14" x14ac:dyDescent="0.25">
      <c r="B24" s="1">
        <v>4</v>
      </c>
      <c r="C24" s="87">
        <v>41.94</v>
      </c>
      <c r="D24" s="88">
        <v>41.61</v>
      </c>
      <c r="E24" s="88">
        <v>41.42</v>
      </c>
      <c r="F24" s="88">
        <v>42.28</v>
      </c>
      <c r="G24" s="88">
        <v>41.82</v>
      </c>
      <c r="H24" s="165">
        <v>41.77</v>
      </c>
      <c r="M24" s="3"/>
      <c r="N24" s="3"/>
    </row>
    <row r="25" spans="1:14" x14ac:dyDescent="0.25">
      <c r="B25" s="1">
        <v>5</v>
      </c>
      <c r="C25" s="87">
        <v>41.81</v>
      </c>
      <c r="D25" s="88">
        <v>41.5</v>
      </c>
      <c r="E25" s="88">
        <v>41.25</v>
      </c>
      <c r="F25" s="88">
        <v>42.21</v>
      </c>
      <c r="G25" s="88">
        <v>41.67</v>
      </c>
      <c r="H25" s="165">
        <v>42.01</v>
      </c>
    </row>
    <row r="26" spans="1:14" x14ac:dyDescent="0.25">
      <c r="B26" s="1">
        <v>6</v>
      </c>
      <c r="C26" s="87">
        <v>41.54</v>
      </c>
      <c r="D26" s="88">
        <v>41.62</v>
      </c>
      <c r="E26" s="88">
        <v>41.14</v>
      </c>
      <c r="F26" s="88">
        <v>42.29</v>
      </c>
      <c r="G26" s="88">
        <v>41.76</v>
      </c>
      <c r="H26" s="165">
        <v>41.97</v>
      </c>
    </row>
    <row r="27" spans="1:14" x14ac:dyDescent="0.25">
      <c r="B27" s="1">
        <v>7</v>
      </c>
      <c r="C27" s="87">
        <v>42.6</v>
      </c>
      <c r="D27" s="88">
        <v>41.58</v>
      </c>
      <c r="E27" s="88">
        <v>41.19</v>
      </c>
      <c r="F27" s="88">
        <v>42.43</v>
      </c>
      <c r="G27" s="88">
        <v>41.42</v>
      </c>
      <c r="H27" s="165">
        <v>41.85</v>
      </c>
    </row>
    <row r="28" spans="1:14" x14ac:dyDescent="0.25">
      <c r="B28" s="1">
        <v>8</v>
      </c>
      <c r="C28" s="87">
        <v>42.47</v>
      </c>
      <c r="D28" s="88">
        <v>41.6</v>
      </c>
      <c r="E28" s="88">
        <v>41.1</v>
      </c>
      <c r="F28" s="88">
        <v>42.05</v>
      </c>
      <c r="G28" s="88">
        <v>41.72</v>
      </c>
      <c r="H28" s="165">
        <v>41.7</v>
      </c>
    </row>
    <row r="29" spans="1:14" x14ac:dyDescent="0.25">
      <c r="B29" s="1">
        <v>9</v>
      </c>
      <c r="C29" s="108">
        <v>42.71</v>
      </c>
      <c r="D29" s="88">
        <v>41.63</v>
      </c>
      <c r="E29" s="88">
        <v>41.12</v>
      </c>
      <c r="F29" s="88">
        <v>42.25</v>
      </c>
      <c r="G29" s="88">
        <v>41.57</v>
      </c>
      <c r="H29" s="165">
        <v>41.71</v>
      </c>
    </row>
    <row r="30" spans="1:14" x14ac:dyDescent="0.25">
      <c r="B30" s="1">
        <v>10</v>
      </c>
      <c r="C30" s="87">
        <v>41.6</v>
      </c>
      <c r="D30" s="88">
        <v>41.7</v>
      </c>
      <c r="E30" s="88">
        <v>41.47</v>
      </c>
      <c r="F30" s="88">
        <v>42.14</v>
      </c>
      <c r="G30" s="88">
        <v>41.42</v>
      </c>
      <c r="H30" s="165">
        <v>41.6</v>
      </c>
    </row>
    <row r="31" spans="1:14" x14ac:dyDescent="0.25">
      <c r="B31" s="1">
        <v>11</v>
      </c>
      <c r="C31" s="87">
        <v>41.59</v>
      </c>
      <c r="D31" s="88">
        <v>41.61</v>
      </c>
      <c r="E31" s="88">
        <v>41.32</v>
      </c>
      <c r="F31" s="88">
        <v>41.97</v>
      </c>
      <c r="G31" s="88">
        <v>41.4</v>
      </c>
      <c r="H31" s="165">
        <v>41.7</v>
      </c>
    </row>
    <row r="32" spans="1:14" x14ac:dyDescent="0.25">
      <c r="B32" s="1">
        <v>12</v>
      </c>
      <c r="C32" s="87">
        <v>41.77</v>
      </c>
      <c r="D32" s="88">
        <v>41.58</v>
      </c>
      <c r="E32" s="88">
        <v>41.63</v>
      </c>
      <c r="F32" s="88">
        <v>42.47</v>
      </c>
      <c r="G32" s="88">
        <v>41.49</v>
      </c>
      <c r="H32" s="165">
        <v>41.6</v>
      </c>
    </row>
    <row r="33" spans="2:8" x14ac:dyDescent="0.25">
      <c r="B33" s="1">
        <v>13</v>
      </c>
      <c r="C33" s="87">
        <v>43.2</v>
      </c>
      <c r="D33" s="88">
        <v>41.56</v>
      </c>
      <c r="E33" s="88">
        <v>41.5</v>
      </c>
      <c r="F33" s="88">
        <v>42.11</v>
      </c>
      <c r="G33" s="88">
        <v>41.51</v>
      </c>
      <c r="H33" s="165">
        <v>42.03</v>
      </c>
    </row>
    <row r="34" spans="2:8" x14ac:dyDescent="0.25">
      <c r="B34" s="1">
        <v>14</v>
      </c>
      <c r="C34" s="94">
        <v>41.47</v>
      </c>
      <c r="D34" s="88">
        <v>41.69</v>
      </c>
      <c r="E34" s="88">
        <v>41.38</v>
      </c>
      <c r="F34" s="88">
        <v>42.36</v>
      </c>
      <c r="G34" s="88">
        <v>41.45</v>
      </c>
      <c r="H34" s="165">
        <v>41.71</v>
      </c>
    </row>
    <row r="35" spans="2:8" x14ac:dyDescent="0.25">
      <c r="B35" s="1">
        <v>15</v>
      </c>
      <c r="C35" s="87">
        <v>41.81</v>
      </c>
      <c r="D35" s="88">
        <v>41.58</v>
      </c>
      <c r="E35" s="88">
        <v>41.4</v>
      </c>
      <c r="F35" s="88">
        <v>41.82</v>
      </c>
      <c r="G35" s="88">
        <v>41.42</v>
      </c>
      <c r="H35" s="165">
        <v>41.76</v>
      </c>
    </row>
    <row r="36" spans="2:8" x14ac:dyDescent="0.25">
      <c r="B36" s="1">
        <v>16</v>
      </c>
      <c r="C36" s="87">
        <v>42.08</v>
      </c>
      <c r="D36" s="123">
        <v>41.62</v>
      </c>
      <c r="E36" s="88">
        <v>41.33</v>
      </c>
      <c r="F36" s="88">
        <v>42.15</v>
      </c>
      <c r="G36" s="88">
        <v>41.54</v>
      </c>
      <c r="H36" s="165">
        <v>41.64</v>
      </c>
    </row>
    <row r="37" spans="2:8" x14ac:dyDescent="0.25">
      <c r="B37" s="1">
        <v>17</v>
      </c>
      <c r="C37" s="87">
        <v>42.4</v>
      </c>
      <c r="D37" s="88">
        <v>41.77</v>
      </c>
      <c r="E37" s="88">
        <v>41.39</v>
      </c>
      <c r="F37" s="88">
        <v>42.05</v>
      </c>
      <c r="G37" s="88">
        <v>41.44</v>
      </c>
      <c r="H37" s="165">
        <v>41.74</v>
      </c>
    </row>
    <row r="38" spans="2:8" x14ac:dyDescent="0.25">
      <c r="B38" s="1">
        <v>18</v>
      </c>
      <c r="C38" s="87">
        <v>42.48</v>
      </c>
      <c r="D38" s="88">
        <v>41.63</v>
      </c>
      <c r="E38" s="88">
        <v>41.18</v>
      </c>
      <c r="F38" s="88">
        <v>42.02</v>
      </c>
      <c r="G38" s="88">
        <v>41.58</v>
      </c>
      <c r="H38" s="165">
        <v>41.55</v>
      </c>
    </row>
    <row r="39" spans="2:8" x14ac:dyDescent="0.25">
      <c r="B39" s="1">
        <v>19</v>
      </c>
      <c r="C39" s="87">
        <v>41.9</v>
      </c>
      <c r="D39" s="88">
        <v>41.5</v>
      </c>
      <c r="E39" s="88">
        <v>41.34</v>
      </c>
      <c r="F39" s="88">
        <v>42.17</v>
      </c>
      <c r="G39" s="88">
        <v>42.13</v>
      </c>
      <c r="H39" s="165">
        <v>41.66</v>
      </c>
    </row>
    <row r="40" spans="2:8" x14ac:dyDescent="0.25">
      <c r="B40" s="1">
        <v>20</v>
      </c>
      <c r="C40" s="87">
        <v>42.43</v>
      </c>
      <c r="D40" s="88">
        <v>41.65</v>
      </c>
      <c r="E40" s="88">
        <v>41.32</v>
      </c>
      <c r="F40" s="88">
        <v>41.98</v>
      </c>
      <c r="G40" s="88">
        <v>41.6</v>
      </c>
      <c r="H40" s="165">
        <v>41.62</v>
      </c>
    </row>
    <row r="41" spans="2:8" x14ac:dyDescent="0.25">
      <c r="B41" s="1">
        <v>21</v>
      </c>
      <c r="C41" s="87">
        <v>42.09</v>
      </c>
      <c r="D41" s="88"/>
      <c r="E41" s="88">
        <v>41.32</v>
      </c>
      <c r="F41" s="88">
        <v>42.28</v>
      </c>
      <c r="G41" s="88">
        <v>41.33</v>
      </c>
      <c r="H41" s="165">
        <v>41.61</v>
      </c>
    </row>
    <row r="42" spans="2:8" x14ac:dyDescent="0.25">
      <c r="B42" s="1">
        <v>22</v>
      </c>
      <c r="C42" s="87">
        <v>43</v>
      </c>
      <c r="D42" s="88"/>
      <c r="E42" s="88">
        <v>41.73</v>
      </c>
      <c r="F42" s="88">
        <v>42.07</v>
      </c>
      <c r="G42" s="88">
        <v>41.66</v>
      </c>
      <c r="H42" s="165">
        <v>41.8</v>
      </c>
    </row>
    <row r="43" spans="2:8" x14ac:dyDescent="0.25">
      <c r="B43" s="1">
        <v>23</v>
      </c>
      <c r="C43" s="87"/>
      <c r="D43" s="88"/>
      <c r="E43" s="88">
        <v>41.34</v>
      </c>
      <c r="F43" s="88">
        <v>42.51</v>
      </c>
      <c r="G43" s="88">
        <v>41.3</v>
      </c>
      <c r="H43" s="165">
        <v>41.68</v>
      </c>
    </row>
    <row r="44" spans="2:8" x14ac:dyDescent="0.25">
      <c r="B44" s="1">
        <v>24</v>
      </c>
      <c r="C44" s="87"/>
      <c r="D44" s="88"/>
      <c r="E44" s="88">
        <v>41.37</v>
      </c>
      <c r="F44" s="88">
        <v>41.86</v>
      </c>
      <c r="G44" s="88">
        <v>41.58</v>
      </c>
      <c r="H44" s="165">
        <v>41.71</v>
      </c>
    </row>
    <row r="45" spans="2:8" x14ac:dyDescent="0.25">
      <c r="B45" s="1">
        <v>25</v>
      </c>
      <c r="C45" s="87"/>
      <c r="D45" s="88"/>
      <c r="E45" s="88">
        <v>41.49</v>
      </c>
      <c r="F45" s="88">
        <v>42.07</v>
      </c>
      <c r="G45" s="88">
        <v>41.46</v>
      </c>
      <c r="H45" s="165">
        <v>41.7</v>
      </c>
    </row>
    <row r="46" spans="2:8" x14ac:dyDescent="0.25">
      <c r="B46" s="1">
        <v>26</v>
      </c>
      <c r="C46" s="87"/>
      <c r="D46" s="88"/>
      <c r="E46" s="88">
        <v>41.59</v>
      </c>
      <c r="F46" s="88">
        <v>41.92</v>
      </c>
      <c r="G46" s="88">
        <v>41.51</v>
      </c>
      <c r="H46" s="165">
        <v>41.72</v>
      </c>
    </row>
    <row r="47" spans="2:8" x14ac:dyDescent="0.25">
      <c r="B47" s="1">
        <v>27</v>
      </c>
      <c r="C47" s="87"/>
      <c r="D47" s="88"/>
      <c r="E47" s="88">
        <v>41.39</v>
      </c>
      <c r="F47" s="88">
        <v>41.96</v>
      </c>
      <c r="G47" s="88">
        <v>41.55</v>
      </c>
      <c r="H47" s="165">
        <v>41.53</v>
      </c>
    </row>
    <row r="48" spans="2:8" x14ac:dyDescent="0.25">
      <c r="B48" s="1">
        <v>28</v>
      </c>
      <c r="C48" s="87"/>
      <c r="D48" s="88"/>
      <c r="E48" s="88">
        <v>41.39</v>
      </c>
      <c r="F48" s="88">
        <v>42.05</v>
      </c>
      <c r="G48" s="88">
        <v>41.29</v>
      </c>
      <c r="H48" s="165">
        <v>41.66</v>
      </c>
    </row>
    <row r="49" spans="2:8" x14ac:dyDescent="0.25">
      <c r="B49" s="1">
        <v>29</v>
      </c>
      <c r="C49" s="87"/>
      <c r="D49" s="88"/>
      <c r="E49" s="88">
        <v>41.34</v>
      </c>
      <c r="F49" s="88">
        <v>42.13</v>
      </c>
      <c r="G49" s="88">
        <v>41.49</v>
      </c>
      <c r="H49" s="165">
        <v>41.66</v>
      </c>
    </row>
    <row r="50" spans="2:8" x14ac:dyDescent="0.25">
      <c r="B50" s="1">
        <v>30</v>
      </c>
      <c r="C50" s="87"/>
      <c r="D50" s="88"/>
      <c r="E50" s="88">
        <v>41.29</v>
      </c>
      <c r="F50" s="88">
        <v>42.19</v>
      </c>
      <c r="G50" s="88">
        <v>41.37</v>
      </c>
      <c r="H50" s="165">
        <v>41.67</v>
      </c>
    </row>
    <row r="51" spans="2:8" x14ac:dyDescent="0.25">
      <c r="B51" s="1">
        <v>31</v>
      </c>
      <c r="C51" s="87"/>
      <c r="D51" s="88"/>
      <c r="E51" s="88">
        <v>41.41</v>
      </c>
      <c r="F51" s="88">
        <v>42.09</v>
      </c>
      <c r="G51" s="88">
        <v>41.28</v>
      </c>
      <c r="H51" s="165">
        <v>41.83</v>
      </c>
    </row>
    <row r="52" spans="2:8" x14ac:dyDescent="0.25">
      <c r="B52" s="1">
        <v>32</v>
      </c>
      <c r="C52" s="87"/>
      <c r="D52" s="88"/>
      <c r="E52" s="88">
        <v>41.5</v>
      </c>
      <c r="F52" s="88">
        <v>42.27</v>
      </c>
      <c r="G52" s="88">
        <v>41.52</v>
      </c>
      <c r="H52" s="165">
        <v>41.87</v>
      </c>
    </row>
    <row r="53" spans="2:8" x14ac:dyDescent="0.25">
      <c r="B53" s="1">
        <v>33</v>
      </c>
      <c r="C53" s="87"/>
      <c r="D53" s="88"/>
      <c r="E53" s="88">
        <v>41.2</v>
      </c>
      <c r="F53" s="88">
        <v>42.13</v>
      </c>
      <c r="G53" s="88">
        <v>41.5</v>
      </c>
      <c r="H53" s="165">
        <v>41.65</v>
      </c>
    </row>
    <row r="54" spans="2:8" x14ac:dyDescent="0.25">
      <c r="B54" s="1">
        <v>34</v>
      </c>
      <c r="C54" s="87"/>
      <c r="D54" s="88"/>
      <c r="E54" s="88">
        <v>41.84</v>
      </c>
      <c r="F54" s="88">
        <v>42.11</v>
      </c>
      <c r="G54" s="88">
        <v>41.36</v>
      </c>
      <c r="H54" s="165">
        <v>41.71</v>
      </c>
    </row>
    <row r="55" spans="2:8" x14ac:dyDescent="0.25">
      <c r="B55" s="1">
        <v>35</v>
      </c>
      <c r="C55" s="87"/>
      <c r="D55" s="88"/>
      <c r="E55" s="88">
        <v>41.53</v>
      </c>
      <c r="F55" s="88">
        <v>42.21</v>
      </c>
      <c r="G55" s="88">
        <v>41.55</v>
      </c>
      <c r="H55" s="165">
        <v>41.83</v>
      </c>
    </row>
    <row r="56" spans="2:8" x14ac:dyDescent="0.25">
      <c r="B56" s="1">
        <v>36</v>
      </c>
      <c r="C56" s="87"/>
      <c r="D56" s="88"/>
      <c r="E56" s="88">
        <v>41.44</v>
      </c>
      <c r="F56" s="88">
        <v>42.15</v>
      </c>
      <c r="G56" s="88">
        <v>41.37</v>
      </c>
      <c r="H56" s="165">
        <v>41.64</v>
      </c>
    </row>
    <row r="57" spans="2:8" x14ac:dyDescent="0.25">
      <c r="B57" s="1">
        <v>37</v>
      </c>
      <c r="C57" s="87"/>
      <c r="D57" s="88"/>
      <c r="E57" s="88">
        <v>41.55</v>
      </c>
      <c r="F57" s="88">
        <v>42.66</v>
      </c>
      <c r="G57" s="88">
        <v>41.61</v>
      </c>
      <c r="H57" s="165">
        <v>41.63</v>
      </c>
    </row>
    <row r="58" spans="2:8" x14ac:dyDescent="0.25">
      <c r="B58" s="1">
        <v>38</v>
      </c>
      <c r="C58" s="87"/>
      <c r="D58" s="88"/>
      <c r="E58" s="88">
        <v>41.46</v>
      </c>
      <c r="F58" s="88">
        <v>42.19</v>
      </c>
      <c r="G58" s="88">
        <v>41.53</v>
      </c>
      <c r="H58" s="165">
        <v>41.68</v>
      </c>
    </row>
    <row r="59" spans="2:8" x14ac:dyDescent="0.25">
      <c r="B59" s="1">
        <v>39</v>
      </c>
      <c r="C59" s="87"/>
      <c r="D59" s="88"/>
      <c r="E59" s="88">
        <v>41.47</v>
      </c>
      <c r="F59" s="88">
        <v>42.15</v>
      </c>
      <c r="G59" s="88">
        <v>41.59</v>
      </c>
      <c r="H59" s="165">
        <v>41.68</v>
      </c>
    </row>
    <row r="60" spans="2:8" x14ac:dyDescent="0.25">
      <c r="B60" s="1">
        <v>40</v>
      </c>
      <c r="C60" s="87"/>
      <c r="D60" s="88"/>
      <c r="E60" s="88">
        <v>41.22</v>
      </c>
      <c r="F60" s="88">
        <v>42.05</v>
      </c>
      <c r="G60" s="88">
        <v>41.57</v>
      </c>
      <c r="H60" s="165">
        <v>41.9</v>
      </c>
    </row>
    <row r="61" spans="2:8" x14ac:dyDescent="0.25">
      <c r="B61" s="1">
        <v>41</v>
      </c>
      <c r="C61" s="87"/>
      <c r="D61" s="88"/>
      <c r="E61" s="88">
        <v>41.44</v>
      </c>
      <c r="F61" s="88">
        <v>42.36</v>
      </c>
      <c r="G61" s="88">
        <v>41.77</v>
      </c>
      <c r="H61" s="165">
        <v>41.74</v>
      </c>
    </row>
    <row r="62" spans="2:8" x14ac:dyDescent="0.25">
      <c r="B62" s="1">
        <v>42</v>
      </c>
      <c r="C62" s="87"/>
      <c r="D62" s="88"/>
      <c r="E62" s="88">
        <v>41.38</v>
      </c>
      <c r="F62" s="88">
        <v>41.97</v>
      </c>
      <c r="G62" s="88">
        <v>41.52</v>
      </c>
      <c r="H62" s="165">
        <v>41.61</v>
      </c>
    </row>
    <row r="63" spans="2:8" x14ac:dyDescent="0.25">
      <c r="B63" s="1">
        <v>43</v>
      </c>
      <c r="C63" s="87"/>
      <c r="D63" s="88"/>
      <c r="E63" s="88">
        <v>41.47</v>
      </c>
      <c r="F63" s="88">
        <v>42.17</v>
      </c>
      <c r="G63" s="88">
        <v>41.55</v>
      </c>
      <c r="H63" s="165">
        <v>41.65</v>
      </c>
    </row>
    <row r="64" spans="2:8" x14ac:dyDescent="0.25">
      <c r="B64" s="1">
        <v>44</v>
      </c>
      <c r="C64" s="87"/>
      <c r="D64" s="88"/>
      <c r="E64" s="88">
        <v>41.15</v>
      </c>
      <c r="F64" s="88"/>
      <c r="G64" s="88">
        <v>41.73</v>
      </c>
      <c r="H64" s="165">
        <v>41.93</v>
      </c>
    </row>
    <row r="65" spans="2:8" x14ac:dyDescent="0.25">
      <c r="B65" s="1">
        <v>45</v>
      </c>
      <c r="C65" s="87"/>
      <c r="D65" s="88"/>
      <c r="E65" s="88">
        <v>41.79</v>
      </c>
      <c r="F65" s="88"/>
      <c r="G65" s="88"/>
      <c r="H65" s="165">
        <v>42.05</v>
      </c>
    </row>
    <row r="66" spans="2:8" x14ac:dyDescent="0.25">
      <c r="B66" s="1">
        <v>46</v>
      </c>
      <c r="C66" s="87"/>
      <c r="D66" s="88"/>
      <c r="E66" s="88">
        <v>41.38</v>
      </c>
      <c r="F66" s="88"/>
      <c r="G66" s="88"/>
      <c r="H66" s="165">
        <v>41.89</v>
      </c>
    </row>
    <row r="67" spans="2:8" x14ac:dyDescent="0.25">
      <c r="B67" s="1">
        <v>47</v>
      </c>
      <c r="C67" s="87"/>
      <c r="D67" s="88"/>
      <c r="E67" s="88">
        <v>41.31</v>
      </c>
      <c r="F67" s="88"/>
      <c r="G67" s="88"/>
      <c r="H67" s="165">
        <v>41.87</v>
      </c>
    </row>
    <row r="68" spans="2:8" x14ac:dyDescent="0.25">
      <c r="B68" s="1">
        <v>48</v>
      </c>
      <c r="C68" s="87"/>
      <c r="D68" s="88"/>
      <c r="E68" s="88">
        <v>41.29</v>
      </c>
      <c r="F68" s="88"/>
      <c r="G68" s="88"/>
      <c r="H68" s="165">
        <v>41.8</v>
      </c>
    </row>
    <row r="69" spans="2:8" x14ac:dyDescent="0.25">
      <c r="B69" s="1">
        <v>49</v>
      </c>
      <c r="C69" s="87"/>
      <c r="D69" s="88"/>
      <c r="E69" s="88">
        <v>41.22</v>
      </c>
      <c r="F69" s="88"/>
      <c r="G69" s="88"/>
      <c r="H69" s="165">
        <v>41.71</v>
      </c>
    </row>
    <row r="70" spans="2:8" x14ac:dyDescent="0.25">
      <c r="B70" s="1">
        <v>50</v>
      </c>
      <c r="C70" s="87"/>
      <c r="D70" s="88"/>
      <c r="E70" s="88">
        <v>41.2</v>
      </c>
      <c r="F70" s="88"/>
      <c r="G70" s="88"/>
      <c r="H70" s="165">
        <v>41.72</v>
      </c>
    </row>
    <row r="71" spans="2:8" x14ac:dyDescent="0.25">
      <c r="B71" s="1">
        <v>51</v>
      </c>
      <c r="C71" s="87"/>
      <c r="D71" s="88"/>
      <c r="E71" s="88">
        <v>41.33</v>
      </c>
      <c r="F71" s="88"/>
      <c r="G71" s="88"/>
      <c r="H71" s="165">
        <v>41.82</v>
      </c>
    </row>
    <row r="72" spans="2:8" x14ac:dyDescent="0.25">
      <c r="B72" s="1">
        <v>52</v>
      </c>
      <c r="C72" s="87"/>
      <c r="D72" s="88"/>
      <c r="E72" s="88"/>
      <c r="F72" s="88"/>
      <c r="G72" s="88"/>
      <c r="H72" s="165">
        <v>41.61</v>
      </c>
    </row>
    <row r="73" spans="2:8" x14ac:dyDescent="0.25">
      <c r="B73" s="1">
        <v>53</v>
      </c>
      <c r="C73" s="87"/>
      <c r="D73" s="88"/>
      <c r="E73" s="88"/>
      <c r="F73" s="88"/>
      <c r="G73" s="88"/>
      <c r="H73" s="165">
        <v>41.76</v>
      </c>
    </row>
    <row r="74" spans="2:8" x14ac:dyDescent="0.25">
      <c r="B74" s="1">
        <v>54</v>
      </c>
      <c r="C74" s="87"/>
      <c r="D74" s="88"/>
      <c r="E74" s="88"/>
      <c r="F74" s="88"/>
      <c r="G74" s="88"/>
      <c r="H74" s="165">
        <v>41.74</v>
      </c>
    </row>
    <row r="75" spans="2:8" x14ac:dyDescent="0.25">
      <c r="B75" s="1">
        <v>55</v>
      </c>
      <c r="C75" s="87"/>
      <c r="D75" s="88"/>
      <c r="E75" s="88"/>
      <c r="F75" s="88"/>
      <c r="G75" s="88"/>
      <c r="H75" s="165">
        <v>41.88</v>
      </c>
    </row>
    <row r="76" spans="2:8" x14ac:dyDescent="0.25">
      <c r="B76" s="1">
        <v>56</v>
      </c>
      <c r="C76" s="87"/>
      <c r="D76" s="88"/>
      <c r="E76" s="88"/>
      <c r="F76" s="88"/>
      <c r="G76" s="88"/>
      <c r="H76" s="165">
        <v>41.59</v>
      </c>
    </row>
    <row r="77" spans="2:8" x14ac:dyDescent="0.25">
      <c r="B77" s="1">
        <v>57</v>
      </c>
      <c r="C77" s="305"/>
      <c r="D77" s="88"/>
      <c r="E77" s="88"/>
      <c r="F77" s="88"/>
      <c r="G77" s="88"/>
      <c r="H77" s="165">
        <v>42.06</v>
      </c>
    </row>
    <row r="78" spans="2:8" x14ac:dyDescent="0.25">
      <c r="B78" s="1">
        <v>58</v>
      </c>
      <c r="C78" s="305"/>
      <c r="D78" s="88"/>
      <c r="E78" s="88"/>
      <c r="F78" s="88"/>
      <c r="G78" s="88"/>
      <c r="H78" s="165">
        <v>41.83</v>
      </c>
    </row>
    <row r="79" spans="2:8" x14ac:dyDescent="0.25">
      <c r="B79" s="1">
        <v>59</v>
      </c>
      <c r="C79" s="305"/>
      <c r="D79" s="88"/>
      <c r="E79" s="88"/>
      <c r="F79" s="88"/>
      <c r="G79" s="88"/>
      <c r="H79" s="165">
        <v>41.56</v>
      </c>
    </row>
    <row r="80" spans="2:8" x14ac:dyDescent="0.25">
      <c r="B80" s="1">
        <v>60</v>
      </c>
      <c r="C80" s="305"/>
      <c r="D80" s="88"/>
      <c r="E80" s="88"/>
      <c r="F80" s="88"/>
      <c r="G80" s="88"/>
      <c r="H80" s="165">
        <v>41.84</v>
      </c>
    </row>
    <row r="81" spans="2:8" x14ac:dyDescent="0.25">
      <c r="B81" s="1">
        <v>61</v>
      </c>
      <c r="C81" s="305"/>
      <c r="D81" s="88"/>
      <c r="E81" s="88"/>
      <c r="F81" s="88"/>
      <c r="G81" s="88"/>
      <c r="H81" s="165">
        <v>41.69</v>
      </c>
    </row>
    <row r="82" spans="2:8" x14ac:dyDescent="0.25">
      <c r="B82" s="1">
        <v>62</v>
      </c>
      <c r="C82" s="305"/>
      <c r="D82" s="88"/>
      <c r="E82" s="88"/>
      <c r="F82" s="88"/>
      <c r="G82" s="88"/>
      <c r="H82" s="165">
        <v>41.69</v>
      </c>
    </row>
    <row r="83" spans="2:8" ht="15.75" thickBot="1" x14ac:dyDescent="0.3">
      <c r="B83" s="1">
        <v>63</v>
      </c>
      <c r="C83" s="306"/>
      <c r="D83" s="168"/>
      <c r="E83" s="168"/>
      <c r="F83" s="168"/>
      <c r="G83" s="168"/>
      <c r="H83" s="169">
        <v>41.82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zoomScale="75" zoomScaleNormal="75" zoomScalePageLayoutView="75" workbookViewId="0">
      <selection activeCell="A5" sqref="A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7" t="s">
        <v>148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</row>
    <row r="5" spans="1:16" ht="7.5" customHeight="1" x14ac:dyDescent="0.25"/>
    <row r="6" spans="1:16" ht="17.25" x14ac:dyDescent="0.3">
      <c r="A6" s="244" t="s">
        <v>81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</row>
    <row r="7" spans="1:16" ht="7.5" customHeight="1" x14ac:dyDescent="0.25"/>
    <row r="8" spans="1:16" s="2" customFormat="1" ht="20.25" customHeight="1" x14ac:dyDescent="0.25">
      <c r="A8" s="288" t="s">
        <v>35</v>
      </c>
      <c r="B8" s="289" t="s">
        <v>13</v>
      </c>
      <c r="C8" s="290" t="s">
        <v>18</v>
      </c>
      <c r="D8" s="289" t="s">
        <v>36</v>
      </c>
      <c r="E8" s="292" t="s">
        <v>37</v>
      </c>
      <c r="F8" s="294" t="s">
        <v>38</v>
      </c>
      <c r="G8" s="295"/>
      <c r="H8" s="295"/>
      <c r="I8" s="296"/>
      <c r="J8" s="297" t="s">
        <v>39</v>
      </c>
      <c r="K8" s="288" t="s">
        <v>40</v>
      </c>
      <c r="L8" s="288"/>
      <c r="M8" s="48"/>
      <c r="N8" s="48"/>
    </row>
    <row r="9" spans="1:16" s="2" customFormat="1" ht="27.75" customHeight="1" x14ac:dyDescent="0.25">
      <c r="A9" s="288"/>
      <c r="B9" s="289"/>
      <c r="C9" s="291"/>
      <c r="D9" s="289"/>
      <c r="E9" s="299"/>
      <c r="F9" s="49" t="s">
        <v>41</v>
      </c>
      <c r="G9" s="49" t="s">
        <v>42</v>
      </c>
      <c r="H9" s="49" t="s">
        <v>43</v>
      </c>
      <c r="I9" s="49" t="s">
        <v>44</v>
      </c>
      <c r="J9" s="298"/>
      <c r="K9" s="116" t="s">
        <v>45</v>
      </c>
      <c r="L9" s="116" t="s">
        <v>46</v>
      </c>
      <c r="M9" s="51" t="s">
        <v>47</v>
      </c>
      <c r="N9" s="51" t="s">
        <v>48</v>
      </c>
    </row>
    <row r="10" spans="1:16" s="3" customFormat="1" ht="30" customHeight="1" thickBot="1" x14ac:dyDescent="0.3">
      <c r="A10" s="52">
        <v>1</v>
      </c>
      <c r="B10" s="53" t="s">
        <v>63</v>
      </c>
      <c r="C10" s="54">
        <v>10</v>
      </c>
      <c r="D10" s="54">
        <v>20</v>
      </c>
      <c r="E10" s="56">
        <f>D10</f>
        <v>20</v>
      </c>
      <c r="F10" s="172">
        <f>MIN(C21:C80)</f>
        <v>41.56</v>
      </c>
      <c r="G10" s="102">
        <f>AVERAGE(C21:C80)</f>
        <v>42.282631578947374</v>
      </c>
      <c r="H10" s="56">
        <v>3</v>
      </c>
      <c r="I10" s="102">
        <f>G10-F10</f>
        <v>0.72263157894737162</v>
      </c>
      <c r="J10" s="113">
        <v>1.0289351851851852E-2</v>
      </c>
      <c r="K10" s="214">
        <f>J10</f>
        <v>1.0289351851851852E-2</v>
      </c>
      <c r="L10" s="58">
        <f>K10</f>
        <v>1.0289351851851852E-2</v>
      </c>
      <c r="M10" s="202" t="s">
        <v>86</v>
      </c>
      <c r="N10" s="186" t="s">
        <v>91</v>
      </c>
      <c r="O10" s="206" t="s">
        <v>92</v>
      </c>
      <c r="P10" s="189"/>
    </row>
    <row r="11" spans="1:16" s="3" customFormat="1" ht="30" customHeight="1" thickBot="1" x14ac:dyDescent="0.3">
      <c r="A11" s="52">
        <v>2</v>
      </c>
      <c r="B11" s="53" t="s">
        <v>64</v>
      </c>
      <c r="C11" s="54">
        <v>4</v>
      </c>
      <c r="D11" s="54">
        <v>80</v>
      </c>
      <c r="E11" s="228">
        <f>D11-D10</f>
        <v>60</v>
      </c>
      <c r="F11" s="230">
        <f>MIN(D21:D80)</f>
        <v>41.36</v>
      </c>
      <c r="G11" s="175">
        <f>AVERAGE(D21:D80)</f>
        <v>41.783050847457645</v>
      </c>
      <c r="H11" s="56">
        <v>6</v>
      </c>
      <c r="I11" s="102">
        <f>G11-F11</f>
        <v>0.42305084745764532</v>
      </c>
      <c r="J11" s="113">
        <v>4.0474537037037038E-2</v>
      </c>
      <c r="K11" s="113">
        <f>J11-J10</f>
        <v>3.0185185185185186E-2</v>
      </c>
      <c r="L11" s="58">
        <f>K11</f>
        <v>3.0185185185185186E-2</v>
      </c>
      <c r="M11" s="202" t="s">
        <v>118</v>
      </c>
      <c r="N11" s="186"/>
      <c r="O11" s="192"/>
      <c r="P11" s="189"/>
    </row>
    <row r="12" spans="1:16" s="3" customFormat="1" ht="30" customHeight="1" thickBot="1" x14ac:dyDescent="0.3">
      <c r="A12" s="52">
        <v>3</v>
      </c>
      <c r="B12" s="53" t="s">
        <v>63</v>
      </c>
      <c r="C12" s="54">
        <v>1</v>
      </c>
      <c r="D12" s="54">
        <v>100</v>
      </c>
      <c r="E12" s="56">
        <f>D12-D11</f>
        <v>20</v>
      </c>
      <c r="F12" s="176">
        <f>MIN(E19:E80)</f>
        <v>41.81</v>
      </c>
      <c r="G12" s="102">
        <f>AVERAGE(E21:E80)</f>
        <v>42.206842105263171</v>
      </c>
      <c r="H12" s="56">
        <v>2</v>
      </c>
      <c r="I12" s="102">
        <f t="shared" ref="I12:I14" si="0">G12-F12</f>
        <v>0.39684210526316832</v>
      </c>
      <c r="J12" s="113">
        <v>5.1331018518518519E-2</v>
      </c>
      <c r="K12" s="113">
        <f>J12-J11</f>
        <v>1.0856481481481481E-2</v>
      </c>
      <c r="L12" s="58">
        <f>K12+L10</f>
        <v>2.1145833333333332E-2</v>
      </c>
      <c r="M12" s="202" t="s">
        <v>119</v>
      </c>
      <c r="N12" s="185"/>
      <c r="O12" s="188"/>
      <c r="P12" s="189"/>
    </row>
    <row r="13" spans="1:16" s="3" customFormat="1" ht="30" customHeight="1" thickBot="1" x14ac:dyDescent="0.3">
      <c r="A13" s="52">
        <v>4</v>
      </c>
      <c r="B13" s="53" t="s">
        <v>63</v>
      </c>
      <c r="C13" s="54">
        <v>4</v>
      </c>
      <c r="D13" s="54">
        <v>161</v>
      </c>
      <c r="E13" s="228">
        <f>D13-D12</f>
        <v>61</v>
      </c>
      <c r="F13" s="173">
        <f>MIN(F19:F80)</f>
        <v>41.42</v>
      </c>
      <c r="G13" s="171">
        <f>AVERAGE(F21:F80)</f>
        <v>41.808999999999997</v>
      </c>
      <c r="H13" s="56">
        <v>4</v>
      </c>
      <c r="I13" s="102">
        <f t="shared" si="0"/>
        <v>0.38899999999999579</v>
      </c>
      <c r="J13" s="113">
        <v>8.1944444444444445E-2</v>
      </c>
      <c r="K13" s="113">
        <f>J13-J12</f>
        <v>3.0613425925925926E-2</v>
      </c>
      <c r="L13" s="58">
        <f>K13+L12</f>
        <v>5.1759259259259255E-2</v>
      </c>
      <c r="M13" s="202" t="s">
        <v>120</v>
      </c>
      <c r="N13" s="185"/>
      <c r="O13" s="189"/>
      <c r="P13" s="189"/>
    </row>
    <row r="14" spans="1:16" s="3" customFormat="1" ht="30" customHeight="1" x14ac:dyDescent="0.25">
      <c r="A14" s="52">
        <v>5</v>
      </c>
      <c r="B14" s="53" t="s">
        <v>64</v>
      </c>
      <c r="C14" s="63">
        <v>1</v>
      </c>
      <c r="D14" s="54">
        <v>214</v>
      </c>
      <c r="E14" s="56">
        <f>D14-D13</f>
        <v>53</v>
      </c>
      <c r="F14" s="170">
        <f>MIN(G21:G80)</f>
        <v>41.47</v>
      </c>
      <c r="G14" s="102">
        <f>AVERAGE(G21:G80)</f>
        <v>41.851153846153842</v>
      </c>
      <c r="H14" s="56">
        <v>1</v>
      </c>
      <c r="I14" s="102">
        <f t="shared" si="0"/>
        <v>0.38115384615384329</v>
      </c>
      <c r="J14" s="113">
        <v>0.10872685185185187</v>
      </c>
      <c r="K14" s="113">
        <f>J14-J13</f>
        <v>2.6782407407407421E-2</v>
      </c>
      <c r="L14" s="57">
        <f>K14+L11</f>
        <v>5.6967592592592611E-2</v>
      </c>
      <c r="M14" s="202" t="s">
        <v>121</v>
      </c>
      <c r="N14" s="186" t="s">
        <v>101</v>
      </c>
      <c r="O14" s="213" t="s">
        <v>102</v>
      </c>
      <c r="P14" s="191"/>
    </row>
    <row r="15" spans="1:16" s="3" customFormat="1" ht="30" customHeight="1" x14ac:dyDescent="0.25">
      <c r="A15" s="64" t="s">
        <v>49</v>
      </c>
      <c r="B15" s="65" t="s">
        <v>63</v>
      </c>
      <c r="C15" s="66">
        <v>9</v>
      </c>
      <c r="D15" s="66">
        <v>247</v>
      </c>
      <c r="E15" s="55">
        <f>D15-D14</f>
        <v>33</v>
      </c>
      <c r="F15" s="112">
        <f>MIN(H21:H80)</f>
        <v>41.76</v>
      </c>
      <c r="G15" s="102">
        <f>AVERAGE(H21:H80)</f>
        <v>42.197812499999998</v>
      </c>
      <c r="H15" s="56">
        <v>5</v>
      </c>
      <c r="I15" s="102">
        <f>G15-F15</f>
        <v>0.43781249999999972</v>
      </c>
      <c r="J15" s="113">
        <v>0.1252662037037037</v>
      </c>
      <c r="K15" s="68">
        <f>J15-J14</f>
        <v>1.6539351851851833E-2</v>
      </c>
      <c r="L15" s="67">
        <f>K15+L13</f>
        <v>6.8298611111111088E-2</v>
      </c>
      <c r="M15" s="59"/>
      <c r="N15" s="185"/>
      <c r="O15" s="191"/>
      <c r="P15" s="191"/>
    </row>
    <row r="16" spans="1:16" s="3" customFormat="1" ht="30" customHeight="1" x14ac:dyDescent="0.25">
      <c r="A16" s="69"/>
      <c r="B16" s="70"/>
      <c r="C16" s="71"/>
      <c r="D16" s="71"/>
      <c r="E16" s="71"/>
      <c r="F16" s="95">
        <f>AVERAGE(F10,F12,F13,F15)</f>
        <v>41.637500000000003</v>
      </c>
      <c r="G16" s="110">
        <f>AVERAGE(G10,G12,G13,G15)</f>
        <v>42.124071546052633</v>
      </c>
      <c r="H16" s="221" t="s">
        <v>136</v>
      </c>
      <c r="I16" s="111">
        <f>AVERAGE(I10,I12,I13,I15)</f>
        <v>0.48657154605263386</v>
      </c>
      <c r="J16" s="71"/>
      <c r="K16" s="71"/>
      <c r="L16" s="71"/>
      <c r="M16" s="72"/>
      <c r="N16" s="72"/>
    </row>
    <row r="17" spans="1:14" ht="27.75" customHeight="1" x14ac:dyDescent="0.25">
      <c r="A17" s="73"/>
      <c r="B17" s="73"/>
      <c r="C17" s="73"/>
      <c r="D17" s="74"/>
      <c r="E17" s="75"/>
      <c r="F17" s="76">
        <f>AVERAGE(F11,F14)</f>
        <v>41.414999999999999</v>
      </c>
      <c r="G17" s="77">
        <f>AVERAGE(G11,G14)</f>
        <v>41.81710234680574</v>
      </c>
      <c r="H17" s="222" t="s">
        <v>133</v>
      </c>
      <c r="I17" s="78">
        <f>AVERAGE(I11,I14)</f>
        <v>0.4021023468057443</v>
      </c>
      <c r="J17" s="75"/>
      <c r="K17" s="75" t="s">
        <v>25</v>
      </c>
      <c r="L17" s="75"/>
      <c r="M17" s="72"/>
      <c r="N17" s="72"/>
    </row>
    <row r="18" spans="1:14" ht="30" customHeight="1" thickBot="1" x14ac:dyDescent="0.3">
      <c r="A18" s="79"/>
      <c r="B18" s="79"/>
      <c r="C18" s="79"/>
      <c r="D18" s="75"/>
      <c r="E18" s="75"/>
      <c r="F18" s="80">
        <f>AVERAGE(F10:F15)</f>
        <v>41.563333333333333</v>
      </c>
      <c r="G18" s="81">
        <f>AVERAGE(C21:H78)</f>
        <v>41.936302521008407</v>
      </c>
      <c r="H18" s="82"/>
      <c r="I18" s="83">
        <f>AVERAGE(I10:I15)</f>
        <v>0.4584151463036707</v>
      </c>
      <c r="J18" s="75"/>
      <c r="K18" s="75"/>
      <c r="L18" s="75"/>
      <c r="M18" s="79"/>
      <c r="N18" s="79"/>
    </row>
    <row r="20" spans="1:14" ht="15.75" thickBot="1" x14ac:dyDescent="0.3">
      <c r="C20" s="84" t="str">
        <f>B10</f>
        <v>Таволжан Виталий</v>
      </c>
      <c r="D20" s="84" t="str">
        <f>B11</f>
        <v>Ткаченко Кирилл</v>
      </c>
      <c r="E20" s="84" t="str">
        <f>B12</f>
        <v>Таволжан Виталий</v>
      </c>
      <c r="F20" s="84" t="str">
        <f>B13</f>
        <v>Таволжан Виталий</v>
      </c>
      <c r="G20" s="2" t="str">
        <f>B14</f>
        <v>Ткаченко Кирилл</v>
      </c>
      <c r="H20" s="2" t="str">
        <f>B15</f>
        <v>Таволжан Виталий</v>
      </c>
    </row>
    <row r="21" spans="1:14" x14ac:dyDescent="0.25">
      <c r="B21" s="1">
        <v>1</v>
      </c>
      <c r="C21" s="85">
        <v>44.55</v>
      </c>
      <c r="D21" s="86">
        <v>44.56</v>
      </c>
      <c r="E21" s="86">
        <v>44.22</v>
      </c>
      <c r="F21" s="86">
        <v>43.18</v>
      </c>
      <c r="G21" s="86">
        <v>44.52</v>
      </c>
      <c r="H21" s="164">
        <v>43.9</v>
      </c>
      <c r="M21" s="2"/>
      <c r="N21" s="2"/>
    </row>
    <row r="22" spans="1:14" x14ac:dyDescent="0.25">
      <c r="B22" s="1">
        <v>2</v>
      </c>
      <c r="C22" s="87">
        <v>43.29</v>
      </c>
      <c r="D22" s="88">
        <v>42.39</v>
      </c>
      <c r="E22" s="88">
        <v>42.57</v>
      </c>
      <c r="F22" s="88">
        <v>42.2</v>
      </c>
      <c r="G22" s="88">
        <v>42.46</v>
      </c>
      <c r="H22" s="165">
        <v>42.68</v>
      </c>
      <c r="M22" s="3"/>
      <c r="N22" s="3"/>
    </row>
    <row r="23" spans="1:14" x14ac:dyDescent="0.25">
      <c r="B23" s="1">
        <v>3</v>
      </c>
      <c r="C23" s="87">
        <v>42.41</v>
      </c>
      <c r="D23" s="88">
        <v>41.95</v>
      </c>
      <c r="E23" s="88">
        <v>42.27</v>
      </c>
      <c r="F23" s="88">
        <v>42.27</v>
      </c>
      <c r="G23" s="88">
        <v>42.06</v>
      </c>
      <c r="H23" s="165">
        <v>43.22</v>
      </c>
      <c r="M23" s="3"/>
      <c r="N23" s="3"/>
    </row>
    <row r="24" spans="1:14" x14ac:dyDescent="0.25">
      <c r="B24" s="1">
        <v>4</v>
      </c>
      <c r="C24" s="87">
        <v>42</v>
      </c>
      <c r="D24" s="88">
        <v>42</v>
      </c>
      <c r="E24" s="88">
        <v>42.18</v>
      </c>
      <c r="F24" s="88">
        <v>41.66</v>
      </c>
      <c r="G24" s="88">
        <v>41.89</v>
      </c>
      <c r="H24" s="165">
        <v>42.17</v>
      </c>
      <c r="M24" s="3"/>
      <c r="N24" s="3"/>
    </row>
    <row r="25" spans="1:14" x14ac:dyDescent="0.25">
      <c r="B25" s="1">
        <v>5</v>
      </c>
      <c r="C25" s="87">
        <v>41.6</v>
      </c>
      <c r="D25" s="88">
        <v>41.86</v>
      </c>
      <c r="E25" s="88">
        <v>42.06</v>
      </c>
      <c r="F25" s="88">
        <v>41.52</v>
      </c>
      <c r="G25" s="88">
        <v>41.94</v>
      </c>
      <c r="H25" s="165">
        <v>42.12</v>
      </c>
    </row>
    <row r="26" spans="1:14" x14ac:dyDescent="0.25">
      <c r="B26" s="1">
        <v>6</v>
      </c>
      <c r="C26" s="87">
        <v>41.77</v>
      </c>
      <c r="D26" s="88">
        <v>41.79</v>
      </c>
      <c r="E26" s="88">
        <v>42.36</v>
      </c>
      <c r="F26" s="88">
        <v>41.88</v>
      </c>
      <c r="G26" s="88">
        <v>41.86</v>
      </c>
      <c r="H26" s="165">
        <v>42.19</v>
      </c>
    </row>
    <row r="27" spans="1:14" x14ac:dyDescent="0.25">
      <c r="B27" s="1">
        <v>7</v>
      </c>
      <c r="C27" s="87">
        <v>41.73</v>
      </c>
      <c r="D27" s="88">
        <v>43.16</v>
      </c>
      <c r="E27" s="88">
        <v>42</v>
      </c>
      <c r="F27" s="88">
        <v>41.79</v>
      </c>
      <c r="G27" s="88">
        <v>41.84</v>
      </c>
      <c r="H27" s="165">
        <v>42.26</v>
      </c>
    </row>
    <row r="28" spans="1:14" x14ac:dyDescent="0.25">
      <c r="B28" s="1">
        <v>8</v>
      </c>
      <c r="C28" s="87">
        <v>42.17</v>
      </c>
      <c r="D28" s="88">
        <v>41.87</v>
      </c>
      <c r="E28" s="88">
        <v>42.06</v>
      </c>
      <c r="F28" s="88">
        <v>41.8</v>
      </c>
      <c r="G28" s="88">
        <v>41.98</v>
      </c>
      <c r="H28" s="165">
        <v>41.96</v>
      </c>
    </row>
    <row r="29" spans="1:14" x14ac:dyDescent="0.25">
      <c r="B29" s="1">
        <v>9</v>
      </c>
      <c r="C29" s="108">
        <v>42.34</v>
      </c>
      <c r="D29" s="88">
        <v>41.59</v>
      </c>
      <c r="E29" s="88">
        <v>42.18</v>
      </c>
      <c r="F29" s="88">
        <v>41.75</v>
      </c>
      <c r="G29" s="88">
        <v>41.89</v>
      </c>
      <c r="H29" s="165">
        <v>41.94</v>
      </c>
    </row>
    <row r="30" spans="1:14" x14ac:dyDescent="0.25">
      <c r="B30" s="1">
        <v>10</v>
      </c>
      <c r="C30" s="87">
        <v>41.56</v>
      </c>
      <c r="D30" s="88">
        <v>41.52</v>
      </c>
      <c r="E30" s="88">
        <v>41.82</v>
      </c>
      <c r="F30" s="88">
        <v>41.55</v>
      </c>
      <c r="G30" s="88">
        <v>41.65</v>
      </c>
      <c r="H30" s="165">
        <v>42.55</v>
      </c>
    </row>
    <row r="31" spans="1:14" x14ac:dyDescent="0.25">
      <c r="B31" s="1">
        <v>11</v>
      </c>
      <c r="C31" s="87">
        <v>41.65</v>
      </c>
      <c r="D31" s="88">
        <v>41.72</v>
      </c>
      <c r="E31" s="88">
        <v>42.09</v>
      </c>
      <c r="F31" s="88">
        <v>41.8</v>
      </c>
      <c r="G31" s="88">
        <v>41.73</v>
      </c>
      <c r="H31" s="165">
        <v>42.12</v>
      </c>
    </row>
    <row r="32" spans="1:14" x14ac:dyDescent="0.25">
      <c r="B32" s="1">
        <v>12</v>
      </c>
      <c r="C32" s="87">
        <v>45.78</v>
      </c>
      <c r="D32" s="88">
        <v>41.69</v>
      </c>
      <c r="E32" s="88">
        <v>42.16</v>
      </c>
      <c r="F32" s="88">
        <v>41.51</v>
      </c>
      <c r="G32" s="88">
        <v>41.62</v>
      </c>
      <c r="H32" s="165">
        <v>41.97</v>
      </c>
    </row>
    <row r="33" spans="2:8" x14ac:dyDescent="0.25">
      <c r="B33" s="1">
        <v>13</v>
      </c>
      <c r="C33" s="205">
        <v>41.82</v>
      </c>
      <c r="D33" s="88">
        <v>41.81</v>
      </c>
      <c r="E33" s="88">
        <v>42.07</v>
      </c>
      <c r="F33" s="88">
        <v>41.61</v>
      </c>
      <c r="G33" s="88">
        <v>41.69</v>
      </c>
      <c r="H33" s="165">
        <v>42.03</v>
      </c>
    </row>
    <row r="34" spans="2:8" x14ac:dyDescent="0.25">
      <c r="B34" s="1">
        <v>14</v>
      </c>
      <c r="C34" s="94">
        <v>42.04</v>
      </c>
      <c r="D34" s="88">
        <v>41.55</v>
      </c>
      <c r="E34" s="88">
        <v>41.81</v>
      </c>
      <c r="F34" s="88">
        <v>41.81</v>
      </c>
      <c r="G34" s="88">
        <v>41.8</v>
      </c>
      <c r="H34" s="165">
        <v>42.67</v>
      </c>
    </row>
    <row r="35" spans="2:8" x14ac:dyDescent="0.25">
      <c r="B35" s="1">
        <v>15</v>
      </c>
      <c r="C35" s="87">
        <v>41.61</v>
      </c>
      <c r="D35" s="88">
        <v>41.46</v>
      </c>
      <c r="E35" s="88">
        <v>42.05</v>
      </c>
      <c r="F35" s="88">
        <v>41.58</v>
      </c>
      <c r="G35" s="88">
        <v>41.78</v>
      </c>
      <c r="H35" s="165">
        <v>42.12</v>
      </c>
    </row>
    <row r="36" spans="2:8" x14ac:dyDescent="0.25">
      <c r="B36" s="1">
        <v>16</v>
      </c>
      <c r="C36" s="87">
        <v>41.7</v>
      </c>
      <c r="D36" s="123">
        <v>41.97</v>
      </c>
      <c r="E36" s="88">
        <v>42.11</v>
      </c>
      <c r="F36" s="88">
        <v>41.79</v>
      </c>
      <c r="G36" s="88">
        <v>41.66</v>
      </c>
      <c r="H36" s="165">
        <v>42.04</v>
      </c>
    </row>
    <row r="37" spans="2:8" x14ac:dyDescent="0.25">
      <c r="B37" s="1">
        <v>17</v>
      </c>
      <c r="C37" s="87">
        <v>41.93</v>
      </c>
      <c r="D37" s="88">
        <v>41.86</v>
      </c>
      <c r="E37" s="88">
        <v>41.86</v>
      </c>
      <c r="F37" s="88">
        <v>42.1</v>
      </c>
      <c r="G37" s="88">
        <v>41.79</v>
      </c>
      <c r="H37" s="165">
        <v>42</v>
      </c>
    </row>
    <row r="38" spans="2:8" x14ac:dyDescent="0.25">
      <c r="B38" s="1">
        <v>18</v>
      </c>
      <c r="C38" s="87">
        <v>41.72</v>
      </c>
      <c r="D38" s="88">
        <v>41.62</v>
      </c>
      <c r="E38" s="88">
        <v>42.11</v>
      </c>
      <c r="F38" s="88">
        <v>41.81</v>
      </c>
      <c r="G38" s="88">
        <v>41.82</v>
      </c>
      <c r="H38" s="165">
        <v>41.76</v>
      </c>
    </row>
    <row r="39" spans="2:8" x14ac:dyDescent="0.25">
      <c r="B39" s="1">
        <v>19</v>
      </c>
      <c r="C39" s="87">
        <v>41.7</v>
      </c>
      <c r="D39" s="88">
        <v>41.65</v>
      </c>
      <c r="E39" s="88">
        <v>41.95</v>
      </c>
      <c r="F39" s="88">
        <v>41.7</v>
      </c>
      <c r="G39" s="88">
        <v>41.59</v>
      </c>
      <c r="H39" s="165">
        <v>42.05</v>
      </c>
    </row>
    <row r="40" spans="2:8" x14ac:dyDescent="0.25">
      <c r="B40" s="1">
        <v>20</v>
      </c>
      <c r="C40" s="87"/>
      <c r="D40" s="88">
        <v>41.44</v>
      </c>
      <c r="E40" s="88"/>
      <c r="F40" s="88">
        <v>41.79</v>
      </c>
      <c r="G40" s="88">
        <v>41.98</v>
      </c>
      <c r="H40" s="165">
        <v>41.78</v>
      </c>
    </row>
    <row r="41" spans="2:8" x14ac:dyDescent="0.25">
      <c r="B41" s="1">
        <v>21</v>
      </c>
      <c r="C41" s="87"/>
      <c r="D41" s="88">
        <v>41.65</v>
      </c>
      <c r="E41" s="88"/>
      <c r="F41" s="88">
        <v>41.67</v>
      </c>
      <c r="G41" s="88">
        <v>41.76</v>
      </c>
      <c r="H41" s="165">
        <v>41.85</v>
      </c>
    </row>
    <row r="42" spans="2:8" x14ac:dyDescent="0.25">
      <c r="B42" s="1">
        <v>22</v>
      </c>
      <c r="C42" s="220"/>
      <c r="D42" s="88">
        <v>41.69</v>
      </c>
      <c r="E42" s="88"/>
      <c r="F42" s="88">
        <v>41.79</v>
      </c>
      <c r="G42" s="88">
        <v>41.8</v>
      </c>
      <c r="H42" s="165">
        <v>41.82</v>
      </c>
    </row>
    <row r="43" spans="2:8" x14ac:dyDescent="0.25">
      <c r="B43" s="1">
        <v>23</v>
      </c>
      <c r="C43" s="220"/>
      <c r="D43" s="88">
        <v>41.59</v>
      </c>
      <c r="E43" s="88"/>
      <c r="F43" s="88">
        <v>41.46</v>
      </c>
      <c r="G43" s="88">
        <v>41.67</v>
      </c>
      <c r="H43" s="165">
        <v>41.84</v>
      </c>
    </row>
    <row r="44" spans="2:8" x14ac:dyDescent="0.25">
      <c r="B44" s="1">
        <v>24</v>
      </c>
      <c r="C44" s="220"/>
      <c r="D44" s="88">
        <v>41.47</v>
      </c>
      <c r="E44" s="88"/>
      <c r="F44" s="88">
        <v>41.8</v>
      </c>
      <c r="G44" s="88">
        <v>41.79</v>
      </c>
      <c r="H44" s="165">
        <v>42.05</v>
      </c>
    </row>
    <row r="45" spans="2:8" x14ac:dyDescent="0.25">
      <c r="B45" s="1">
        <v>25</v>
      </c>
      <c r="C45" s="220"/>
      <c r="D45" s="88">
        <v>41.8</v>
      </c>
      <c r="E45" s="88"/>
      <c r="F45" s="88">
        <v>41.73</v>
      </c>
      <c r="G45" s="88">
        <v>41.73</v>
      </c>
      <c r="H45" s="165">
        <v>41.89</v>
      </c>
    </row>
    <row r="46" spans="2:8" x14ac:dyDescent="0.25">
      <c r="B46" s="1">
        <v>26</v>
      </c>
      <c r="C46" s="87"/>
      <c r="D46" s="88">
        <v>41.69</v>
      </c>
      <c r="E46" s="88"/>
      <c r="F46" s="88">
        <v>41.65</v>
      </c>
      <c r="G46" s="88">
        <v>41.94</v>
      </c>
      <c r="H46" s="165">
        <v>41.83</v>
      </c>
    </row>
    <row r="47" spans="2:8" x14ac:dyDescent="0.25">
      <c r="B47" s="1">
        <v>27</v>
      </c>
      <c r="C47" s="87"/>
      <c r="D47" s="88">
        <v>41.56</v>
      </c>
      <c r="E47" s="88"/>
      <c r="F47" s="88">
        <v>41.66</v>
      </c>
      <c r="G47" s="88">
        <v>41.79</v>
      </c>
      <c r="H47" s="165">
        <v>42</v>
      </c>
    </row>
    <row r="48" spans="2:8" x14ac:dyDescent="0.25">
      <c r="B48" s="1">
        <v>28</v>
      </c>
      <c r="C48" s="87"/>
      <c r="D48" s="88">
        <v>41.37</v>
      </c>
      <c r="E48" s="88"/>
      <c r="F48" s="88">
        <v>41.9</v>
      </c>
      <c r="G48" s="88">
        <v>41.68</v>
      </c>
      <c r="H48" s="165">
        <v>41.9</v>
      </c>
    </row>
    <row r="49" spans="2:8" x14ac:dyDescent="0.25">
      <c r="B49" s="1">
        <v>29</v>
      </c>
      <c r="C49" s="87"/>
      <c r="D49" s="88">
        <v>41.36</v>
      </c>
      <c r="E49" s="88"/>
      <c r="F49" s="88">
        <v>41.74</v>
      </c>
      <c r="G49" s="88">
        <v>41.79</v>
      </c>
      <c r="H49" s="165">
        <v>42.05</v>
      </c>
    </row>
    <row r="50" spans="2:8" x14ac:dyDescent="0.25">
      <c r="B50" s="1">
        <v>30</v>
      </c>
      <c r="C50" s="87"/>
      <c r="D50" s="88">
        <v>41.56</v>
      </c>
      <c r="E50" s="88"/>
      <c r="F50" s="88">
        <v>41.61</v>
      </c>
      <c r="G50" s="88">
        <v>41.66</v>
      </c>
      <c r="H50" s="165">
        <v>43.34</v>
      </c>
    </row>
    <row r="51" spans="2:8" x14ac:dyDescent="0.25">
      <c r="B51" s="1">
        <v>31</v>
      </c>
      <c r="C51" s="87"/>
      <c r="D51" s="88">
        <v>41.38</v>
      </c>
      <c r="E51" s="88"/>
      <c r="F51" s="88">
        <v>41.84</v>
      </c>
      <c r="G51" s="88">
        <v>41.77</v>
      </c>
      <c r="H51" s="165">
        <v>42.17</v>
      </c>
    </row>
    <row r="52" spans="2:8" x14ac:dyDescent="0.25">
      <c r="B52" s="1">
        <v>32</v>
      </c>
      <c r="C52" s="87"/>
      <c r="D52" s="88">
        <v>41.71</v>
      </c>
      <c r="E52" s="88"/>
      <c r="F52" s="88">
        <v>42.46</v>
      </c>
      <c r="G52" s="88">
        <v>41.73</v>
      </c>
      <c r="H52" s="165">
        <v>42.06</v>
      </c>
    </row>
    <row r="53" spans="2:8" x14ac:dyDescent="0.25">
      <c r="B53" s="1">
        <v>33</v>
      </c>
      <c r="C53" s="87"/>
      <c r="D53" s="88">
        <v>41.38</v>
      </c>
      <c r="E53" s="88"/>
      <c r="F53" s="88">
        <v>41.59</v>
      </c>
      <c r="G53" s="88">
        <v>41.6</v>
      </c>
      <c r="H53" s="165"/>
    </row>
    <row r="54" spans="2:8" x14ac:dyDescent="0.25">
      <c r="B54" s="1">
        <v>34</v>
      </c>
      <c r="C54" s="87"/>
      <c r="D54" s="88">
        <v>41.63</v>
      </c>
      <c r="E54" s="88"/>
      <c r="F54" s="88">
        <v>41.8</v>
      </c>
      <c r="G54" s="88">
        <v>41.67</v>
      </c>
      <c r="H54" s="165"/>
    </row>
    <row r="55" spans="2:8" x14ac:dyDescent="0.25">
      <c r="B55" s="1">
        <v>35</v>
      </c>
      <c r="C55" s="87"/>
      <c r="D55" s="88">
        <v>42.56</v>
      </c>
      <c r="E55" s="88"/>
      <c r="F55" s="88">
        <v>41.79</v>
      </c>
      <c r="G55" s="88">
        <v>42.01</v>
      </c>
      <c r="H55" s="165"/>
    </row>
    <row r="56" spans="2:8" x14ac:dyDescent="0.25">
      <c r="B56" s="1">
        <v>36</v>
      </c>
      <c r="C56" s="87"/>
      <c r="D56" s="88">
        <v>41.65</v>
      </c>
      <c r="E56" s="88"/>
      <c r="F56" s="88">
        <v>41.65</v>
      </c>
      <c r="G56" s="88">
        <v>41.59</v>
      </c>
      <c r="H56" s="165"/>
    </row>
    <row r="57" spans="2:8" x14ac:dyDescent="0.25">
      <c r="B57" s="1">
        <v>37</v>
      </c>
      <c r="C57" s="87"/>
      <c r="D57" s="88">
        <v>41.75</v>
      </c>
      <c r="E57" s="88"/>
      <c r="F57" s="88">
        <v>41.77</v>
      </c>
      <c r="G57" s="88">
        <v>42.68</v>
      </c>
      <c r="H57" s="165"/>
    </row>
    <row r="58" spans="2:8" x14ac:dyDescent="0.25">
      <c r="B58" s="1">
        <v>38</v>
      </c>
      <c r="C58" s="87"/>
      <c r="D58" s="88">
        <v>41.63</v>
      </c>
      <c r="E58" s="88"/>
      <c r="F58" s="88">
        <v>41.76</v>
      </c>
      <c r="G58" s="88">
        <v>41.67</v>
      </c>
      <c r="H58" s="165"/>
    </row>
    <row r="59" spans="2:8" x14ac:dyDescent="0.25">
      <c r="B59" s="1">
        <v>39</v>
      </c>
      <c r="C59" s="87"/>
      <c r="D59" s="88">
        <v>41.57</v>
      </c>
      <c r="E59" s="88"/>
      <c r="F59" s="88">
        <v>41.92</v>
      </c>
      <c r="G59" s="88">
        <v>41.67</v>
      </c>
      <c r="H59" s="165"/>
    </row>
    <row r="60" spans="2:8" x14ac:dyDescent="0.25">
      <c r="B60" s="1">
        <v>40</v>
      </c>
      <c r="C60" s="87"/>
      <c r="D60" s="88">
        <v>41.4</v>
      </c>
      <c r="E60" s="88"/>
      <c r="F60" s="88">
        <v>41.51</v>
      </c>
      <c r="G60" s="88">
        <v>41.66</v>
      </c>
      <c r="H60" s="165"/>
    </row>
    <row r="61" spans="2:8" x14ac:dyDescent="0.25">
      <c r="B61" s="1">
        <v>41</v>
      </c>
      <c r="C61" s="87"/>
      <c r="D61" s="88">
        <v>41.52</v>
      </c>
      <c r="E61" s="88"/>
      <c r="F61" s="88">
        <v>42.14</v>
      </c>
      <c r="G61" s="88">
        <v>41.77</v>
      </c>
      <c r="H61" s="165"/>
    </row>
    <row r="62" spans="2:8" x14ac:dyDescent="0.25">
      <c r="B62" s="1">
        <v>42</v>
      </c>
      <c r="C62" s="87"/>
      <c r="D62" s="88">
        <v>41.68</v>
      </c>
      <c r="E62" s="88"/>
      <c r="F62" s="88">
        <v>41.9</v>
      </c>
      <c r="G62" s="88">
        <v>41.69</v>
      </c>
      <c r="H62" s="165"/>
    </row>
    <row r="63" spans="2:8" x14ac:dyDescent="0.25">
      <c r="B63" s="1">
        <v>43</v>
      </c>
      <c r="C63" s="87"/>
      <c r="D63" s="88">
        <v>41.63</v>
      </c>
      <c r="E63" s="88"/>
      <c r="F63" s="88">
        <v>41.63</v>
      </c>
      <c r="G63" s="117">
        <v>41.86</v>
      </c>
      <c r="H63" s="120"/>
    </row>
    <row r="64" spans="2:8" x14ac:dyDescent="0.25">
      <c r="B64" s="1">
        <v>44</v>
      </c>
      <c r="C64" s="87"/>
      <c r="D64" s="88">
        <v>41.95</v>
      </c>
      <c r="E64" s="88"/>
      <c r="F64" s="88">
        <v>42.08</v>
      </c>
      <c r="G64" s="117">
        <v>41.61</v>
      </c>
      <c r="H64" s="120"/>
    </row>
    <row r="65" spans="2:8" x14ac:dyDescent="0.25">
      <c r="B65" s="1">
        <v>45</v>
      </c>
      <c r="C65" s="87"/>
      <c r="D65" s="88">
        <v>41.78</v>
      </c>
      <c r="E65" s="88"/>
      <c r="F65" s="88">
        <v>41.75</v>
      </c>
      <c r="G65" s="117">
        <v>41.77</v>
      </c>
      <c r="H65" s="120"/>
    </row>
    <row r="66" spans="2:8" x14ac:dyDescent="0.25">
      <c r="B66" s="1">
        <v>46</v>
      </c>
      <c r="C66" s="87"/>
      <c r="D66" s="88">
        <v>41.75</v>
      </c>
      <c r="E66" s="88"/>
      <c r="F66" s="88">
        <v>41.57</v>
      </c>
      <c r="G66" s="117">
        <v>41.98</v>
      </c>
      <c r="H66" s="120"/>
    </row>
    <row r="67" spans="2:8" x14ac:dyDescent="0.25">
      <c r="B67" s="1">
        <v>47</v>
      </c>
      <c r="C67" s="87"/>
      <c r="D67" s="88">
        <v>41.77</v>
      </c>
      <c r="E67" s="88"/>
      <c r="F67" s="88">
        <v>41.66</v>
      </c>
      <c r="G67" s="117">
        <v>41.49</v>
      </c>
      <c r="H67" s="120"/>
    </row>
    <row r="68" spans="2:8" x14ac:dyDescent="0.25">
      <c r="B68" s="1">
        <v>48</v>
      </c>
      <c r="C68" s="87"/>
      <c r="D68" s="219">
        <v>41.56</v>
      </c>
      <c r="E68" s="88"/>
      <c r="F68" s="88">
        <v>41.42</v>
      </c>
      <c r="G68" s="117">
        <v>41.9</v>
      </c>
      <c r="H68" s="120"/>
    </row>
    <row r="69" spans="2:8" x14ac:dyDescent="0.25">
      <c r="B69" s="1">
        <v>49</v>
      </c>
      <c r="C69" s="87"/>
      <c r="D69" s="88">
        <v>41.65</v>
      </c>
      <c r="E69" s="88"/>
      <c r="F69" s="88">
        <v>41.91</v>
      </c>
      <c r="G69" s="117">
        <v>41.47</v>
      </c>
      <c r="H69" s="120"/>
    </row>
    <row r="70" spans="2:8" x14ac:dyDescent="0.25">
      <c r="B70" s="1">
        <v>50</v>
      </c>
      <c r="C70" s="87"/>
      <c r="D70" s="88">
        <v>41.52</v>
      </c>
      <c r="E70" s="88"/>
      <c r="F70" s="88">
        <v>42.57</v>
      </c>
      <c r="G70" s="117">
        <v>41.68</v>
      </c>
      <c r="H70" s="120"/>
    </row>
    <row r="71" spans="2:8" x14ac:dyDescent="0.25">
      <c r="B71" s="1">
        <v>51</v>
      </c>
      <c r="C71" s="87"/>
      <c r="D71" s="88">
        <v>41.83</v>
      </c>
      <c r="E71" s="88"/>
      <c r="F71" s="88">
        <v>42.51</v>
      </c>
      <c r="G71" s="117">
        <v>41.87</v>
      </c>
      <c r="H71" s="120"/>
    </row>
    <row r="72" spans="2:8" x14ac:dyDescent="0.25">
      <c r="B72" s="1">
        <v>52</v>
      </c>
      <c r="C72" s="87"/>
      <c r="D72" s="88">
        <v>43.07</v>
      </c>
      <c r="E72" s="88"/>
      <c r="F72" s="88">
        <v>41.73</v>
      </c>
      <c r="G72" s="117">
        <v>41.96</v>
      </c>
      <c r="H72" s="120"/>
    </row>
    <row r="73" spans="2:8" x14ac:dyDescent="0.25">
      <c r="B73" s="1">
        <v>53</v>
      </c>
      <c r="C73" s="87"/>
      <c r="D73" s="88">
        <v>41.82</v>
      </c>
      <c r="E73" s="88"/>
      <c r="F73" s="88">
        <v>41.7</v>
      </c>
      <c r="G73" s="117"/>
      <c r="H73" s="120"/>
    </row>
    <row r="74" spans="2:8" x14ac:dyDescent="0.25">
      <c r="B74" s="1">
        <v>54</v>
      </c>
      <c r="C74" s="87"/>
      <c r="D74" s="88">
        <v>41.76</v>
      </c>
      <c r="E74" s="88"/>
      <c r="F74" s="88">
        <v>41.67</v>
      </c>
      <c r="G74" s="117"/>
      <c r="H74" s="120"/>
    </row>
    <row r="75" spans="2:8" x14ac:dyDescent="0.25">
      <c r="B75" s="1">
        <v>55</v>
      </c>
      <c r="C75" s="87"/>
      <c r="D75" s="88">
        <v>41.65</v>
      </c>
      <c r="E75" s="88"/>
      <c r="F75" s="88">
        <v>41.74</v>
      </c>
      <c r="G75" s="117"/>
      <c r="H75" s="120"/>
    </row>
    <row r="76" spans="2:8" x14ac:dyDescent="0.25">
      <c r="B76" s="1">
        <v>56</v>
      </c>
      <c r="C76" s="87"/>
      <c r="D76" s="88">
        <v>41.61</v>
      </c>
      <c r="E76" s="88"/>
      <c r="F76" s="88">
        <v>41.94</v>
      </c>
      <c r="G76" s="117"/>
      <c r="H76" s="120"/>
    </row>
    <row r="77" spans="2:8" x14ac:dyDescent="0.25">
      <c r="B77" s="1">
        <v>57</v>
      </c>
      <c r="C77" s="87"/>
      <c r="D77" s="88">
        <v>41.67</v>
      </c>
      <c r="E77" s="88"/>
      <c r="F77" s="88">
        <v>41.47</v>
      </c>
      <c r="G77" s="117"/>
      <c r="H77" s="120"/>
    </row>
    <row r="78" spans="2:8" x14ac:dyDescent="0.25">
      <c r="B78" s="1">
        <v>58</v>
      </c>
      <c r="C78" s="87"/>
      <c r="D78" s="88">
        <v>41.54</v>
      </c>
      <c r="E78" s="88"/>
      <c r="F78" s="88">
        <v>41.74</v>
      </c>
      <c r="G78" s="117"/>
      <c r="H78" s="120"/>
    </row>
    <row r="79" spans="2:8" x14ac:dyDescent="0.25">
      <c r="B79" s="1">
        <v>59</v>
      </c>
      <c r="C79" s="220"/>
      <c r="D79" s="117">
        <v>41.58</v>
      </c>
      <c r="E79" s="117"/>
      <c r="F79" s="117">
        <v>41.53</v>
      </c>
      <c r="G79" s="117"/>
      <c r="H79" s="120"/>
    </row>
    <row r="80" spans="2:8" ht="15.75" thickBot="1" x14ac:dyDescent="0.3">
      <c r="B80" s="1">
        <v>60</v>
      </c>
      <c r="C80" s="304"/>
      <c r="D80" s="121"/>
      <c r="E80" s="121"/>
      <c r="F80" s="121">
        <v>41.68</v>
      </c>
      <c r="G80" s="121"/>
      <c r="H80" s="122"/>
    </row>
    <row r="81" spans="2:2" x14ac:dyDescent="0.25">
      <c r="B81" s="1">
        <v>61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M10" sqref="M10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207" customWidth="1"/>
    <col min="15" max="16384" width="8.85546875" style="1"/>
  </cols>
  <sheetData>
    <row r="4" spans="1:16" ht="18.75" x14ac:dyDescent="0.3">
      <c r="A4" s="287" t="s">
        <v>148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</row>
    <row r="5" spans="1:16" ht="7.5" customHeight="1" x14ac:dyDescent="0.25"/>
    <row r="6" spans="1:16" ht="17.25" x14ac:dyDescent="0.3">
      <c r="A6" s="244" t="s">
        <v>65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</row>
    <row r="7" spans="1:16" ht="7.5" customHeight="1" x14ac:dyDescent="0.25"/>
    <row r="8" spans="1:16" s="2" customFormat="1" ht="20.25" customHeight="1" x14ac:dyDescent="0.25">
      <c r="A8" s="288" t="s">
        <v>35</v>
      </c>
      <c r="B8" s="289" t="s">
        <v>13</v>
      </c>
      <c r="C8" s="290" t="s">
        <v>18</v>
      </c>
      <c r="D8" s="289" t="s">
        <v>36</v>
      </c>
      <c r="E8" s="292" t="s">
        <v>37</v>
      </c>
      <c r="F8" s="294" t="s">
        <v>38</v>
      </c>
      <c r="G8" s="295"/>
      <c r="H8" s="295"/>
      <c r="I8" s="296"/>
      <c r="J8" s="297" t="s">
        <v>39</v>
      </c>
      <c r="K8" s="288" t="s">
        <v>40</v>
      </c>
      <c r="L8" s="288"/>
      <c r="M8" s="48"/>
      <c r="N8" s="208"/>
    </row>
    <row r="9" spans="1:16" s="2" customFormat="1" ht="27.75" customHeight="1" x14ac:dyDescent="0.25">
      <c r="A9" s="288"/>
      <c r="B9" s="289"/>
      <c r="C9" s="291"/>
      <c r="D9" s="289"/>
      <c r="E9" s="293"/>
      <c r="F9" s="49" t="s">
        <v>41</v>
      </c>
      <c r="G9" s="49" t="s">
        <v>42</v>
      </c>
      <c r="H9" s="49" t="s">
        <v>43</v>
      </c>
      <c r="I9" s="50" t="s">
        <v>44</v>
      </c>
      <c r="J9" s="298"/>
      <c r="K9" s="116" t="s">
        <v>45</v>
      </c>
      <c r="L9" s="116" t="s">
        <v>46</v>
      </c>
      <c r="M9" s="51" t="s">
        <v>47</v>
      </c>
      <c r="N9" s="209" t="s">
        <v>48</v>
      </c>
    </row>
    <row r="10" spans="1:16" s="3" customFormat="1" ht="30" customHeight="1" x14ac:dyDescent="0.25">
      <c r="A10" s="52">
        <v>1</v>
      </c>
      <c r="B10" s="53" t="s">
        <v>66</v>
      </c>
      <c r="C10" s="54">
        <v>1</v>
      </c>
      <c r="D10" s="56">
        <v>21</v>
      </c>
      <c r="E10" s="56">
        <f>D10</f>
        <v>21</v>
      </c>
      <c r="F10" s="112">
        <f>MIN(C21:C80)</f>
        <v>41.85</v>
      </c>
      <c r="G10" s="102">
        <f>AVERAGE(C21:C80)</f>
        <v>42.24666666666667</v>
      </c>
      <c r="H10" s="56">
        <v>1</v>
      </c>
      <c r="I10" s="102">
        <f>G10-F10</f>
        <v>0.39666666666666828</v>
      </c>
      <c r="J10" s="113">
        <v>1.0775462962962964E-2</v>
      </c>
      <c r="K10" s="113">
        <f>J10</f>
        <v>1.0775462962962964E-2</v>
      </c>
      <c r="L10" s="58">
        <f>K10</f>
        <v>1.0775462962962964E-2</v>
      </c>
      <c r="M10" s="307" t="s">
        <v>90</v>
      </c>
      <c r="N10" s="186" t="s">
        <v>97</v>
      </c>
      <c r="O10" s="204" t="s">
        <v>98</v>
      </c>
      <c r="P10" s="62"/>
    </row>
    <row r="11" spans="1:16" s="3" customFormat="1" ht="30" customHeight="1" thickBot="1" x14ac:dyDescent="0.3">
      <c r="A11" s="52">
        <v>2</v>
      </c>
      <c r="B11" s="53" t="s">
        <v>79</v>
      </c>
      <c r="C11" s="54">
        <v>5</v>
      </c>
      <c r="D11" s="56">
        <v>81</v>
      </c>
      <c r="E11" s="56">
        <f>D11-D10</f>
        <v>60</v>
      </c>
      <c r="F11" s="177">
        <f>MIN(D21:D80)</f>
        <v>41.77</v>
      </c>
      <c r="G11" s="103">
        <f>AVERAGE(D21:D80)</f>
        <v>42.235593220338984</v>
      </c>
      <c r="H11" s="56">
        <v>3</v>
      </c>
      <c r="I11" s="102">
        <f>G11-F11</f>
        <v>0.46559322033898098</v>
      </c>
      <c r="J11" s="113">
        <v>4.0810185185185185E-2</v>
      </c>
      <c r="K11" s="113">
        <f>J11-J10</f>
        <v>3.003472222222222E-2</v>
      </c>
      <c r="L11" s="58">
        <f>K11</f>
        <v>3.003472222222222E-2</v>
      </c>
      <c r="M11" s="202" t="s">
        <v>122</v>
      </c>
      <c r="N11" s="186" t="s">
        <v>99</v>
      </c>
      <c r="O11" s="192" t="s">
        <v>100</v>
      </c>
      <c r="P11" s="62"/>
    </row>
    <row r="12" spans="1:16" s="3" customFormat="1" ht="30" customHeight="1" thickBot="1" x14ac:dyDescent="0.3">
      <c r="A12" s="52">
        <v>3</v>
      </c>
      <c r="B12" s="53" t="s">
        <v>66</v>
      </c>
      <c r="C12" s="54">
        <v>13</v>
      </c>
      <c r="D12" s="56">
        <v>142</v>
      </c>
      <c r="E12" s="228">
        <f>D12-D11</f>
        <v>61</v>
      </c>
      <c r="F12" s="174">
        <f>MIN(E19:E80)</f>
        <v>41.37</v>
      </c>
      <c r="G12" s="171">
        <f>AVERAGE(E21:E80)</f>
        <v>41.715500000000006</v>
      </c>
      <c r="H12" s="56">
        <v>3</v>
      </c>
      <c r="I12" s="102">
        <f t="shared" ref="I12:I14" si="0">G12-F12</f>
        <v>0.34550000000000836</v>
      </c>
      <c r="J12" s="113">
        <v>7.1701388888888884E-2</v>
      </c>
      <c r="K12" s="113">
        <f>J12-J11</f>
        <v>3.0891203703703699E-2</v>
      </c>
      <c r="L12" s="58">
        <f>K12+L10</f>
        <v>4.1666666666666664E-2</v>
      </c>
      <c r="M12" s="202" t="s">
        <v>123</v>
      </c>
      <c r="N12" s="185"/>
      <c r="O12" s="188"/>
      <c r="P12" s="62"/>
    </row>
    <row r="13" spans="1:16" s="3" customFormat="1" ht="30" customHeight="1" thickBot="1" x14ac:dyDescent="0.3">
      <c r="A13" s="52">
        <v>4</v>
      </c>
      <c r="B13" s="53" t="s">
        <v>79</v>
      </c>
      <c r="C13" s="54">
        <v>69</v>
      </c>
      <c r="D13" s="56">
        <v>165</v>
      </c>
      <c r="E13" s="56">
        <f>D13-D12</f>
        <v>23</v>
      </c>
      <c r="F13" s="176">
        <f>MIN(F19:F80)</f>
        <v>41.72</v>
      </c>
      <c r="G13" s="102">
        <f>AVERAGE(F21:F80)</f>
        <v>42.143181818181816</v>
      </c>
      <c r="H13" s="56">
        <v>1</v>
      </c>
      <c r="I13" s="102">
        <f t="shared" si="0"/>
        <v>0.42318181818181699</v>
      </c>
      <c r="J13" s="113">
        <v>8.3993055555555543E-2</v>
      </c>
      <c r="K13" s="113">
        <f>J13-J12</f>
        <v>1.2291666666666659E-2</v>
      </c>
      <c r="L13" s="58">
        <f>K13+L11</f>
        <v>4.2326388888888879E-2</v>
      </c>
      <c r="M13" s="202" t="s">
        <v>124</v>
      </c>
      <c r="N13" s="186"/>
      <c r="O13" s="193"/>
      <c r="P13" s="62"/>
    </row>
    <row r="14" spans="1:16" s="3" customFormat="1" ht="30" customHeight="1" thickBot="1" x14ac:dyDescent="0.3">
      <c r="A14" s="52">
        <v>5</v>
      </c>
      <c r="B14" s="53" t="s">
        <v>79</v>
      </c>
      <c r="C14" s="63">
        <v>2</v>
      </c>
      <c r="D14" s="56">
        <v>192</v>
      </c>
      <c r="E14" s="228">
        <f>D14-D13</f>
        <v>27</v>
      </c>
      <c r="F14" s="173">
        <f>MIN(G21:G80)</f>
        <v>41.61</v>
      </c>
      <c r="G14" s="171">
        <f>AVERAGE(G21:G80)</f>
        <v>42.116923076923072</v>
      </c>
      <c r="H14" s="56">
        <v>2</v>
      </c>
      <c r="I14" s="102">
        <f t="shared" si="0"/>
        <v>0.50692307692307281</v>
      </c>
      <c r="J14" s="113">
        <v>9.825231481481482E-2</v>
      </c>
      <c r="K14" s="113">
        <f>J14-J13</f>
        <v>1.4259259259259277E-2</v>
      </c>
      <c r="L14" s="57">
        <f>K14+L13</f>
        <v>5.6585648148148156E-2</v>
      </c>
      <c r="M14" s="202" t="s">
        <v>125</v>
      </c>
      <c r="N14" s="186" t="s">
        <v>91</v>
      </c>
      <c r="O14" s="194" t="s">
        <v>102</v>
      </c>
    </row>
    <row r="15" spans="1:16" s="3" customFormat="1" ht="30" customHeight="1" x14ac:dyDescent="0.25">
      <c r="A15" s="64" t="s">
        <v>49</v>
      </c>
      <c r="B15" s="65" t="s">
        <v>66</v>
      </c>
      <c r="C15" s="66">
        <v>4</v>
      </c>
      <c r="D15" s="56">
        <v>247</v>
      </c>
      <c r="E15" s="56">
        <f>D15-D14</f>
        <v>55</v>
      </c>
      <c r="F15" s="170">
        <f>MIN(H21:H80)</f>
        <v>41.5</v>
      </c>
      <c r="G15" s="102">
        <f>AVERAGE(H21:H80)</f>
        <v>41.814814814814817</v>
      </c>
      <c r="H15" s="56">
        <v>11</v>
      </c>
      <c r="I15" s="102">
        <f>G15-F15</f>
        <v>0.31481481481481666</v>
      </c>
      <c r="J15" s="113">
        <v>0.1252662037037037</v>
      </c>
      <c r="K15" s="68">
        <f>J15-J14</f>
        <v>2.7013888888888879E-2</v>
      </c>
      <c r="L15" s="67">
        <f>K15+L12</f>
        <v>6.868055555555555E-2</v>
      </c>
      <c r="M15" s="59"/>
      <c r="N15" s="185"/>
      <c r="O15" s="191"/>
    </row>
    <row r="16" spans="1:16" s="3" customFormat="1" ht="30" customHeight="1" x14ac:dyDescent="0.25">
      <c r="A16" s="69"/>
      <c r="B16" s="70"/>
      <c r="C16" s="71"/>
      <c r="D16" s="162"/>
      <c r="E16" s="162"/>
      <c r="F16" s="95">
        <f>AVERAGE(F10,F12,F15)</f>
        <v>41.573333333333331</v>
      </c>
      <c r="G16" s="110">
        <f>AVERAGE(G10,G12,G15)</f>
        <v>41.925660493827166</v>
      </c>
      <c r="H16" s="221" t="s">
        <v>137</v>
      </c>
      <c r="I16" s="111">
        <f>AVERAGE(I10,I12,I15)</f>
        <v>0.35232716049383112</v>
      </c>
      <c r="J16" s="71"/>
      <c r="K16" s="71"/>
      <c r="L16" s="71"/>
      <c r="M16" s="72"/>
      <c r="N16" s="210"/>
    </row>
    <row r="17" spans="1:14" ht="27.75" customHeight="1" x14ac:dyDescent="0.25">
      <c r="A17" s="73"/>
      <c r="B17" s="73"/>
      <c r="C17" s="73"/>
      <c r="D17" s="74"/>
      <c r="E17" s="75"/>
      <c r="F17" s="76">
        <f>AVERAGE(F11,F13,F14)</f>
        <v>41.7</v>
      </c>
      <c r="G17" s="77">
        <f>AVERAGE(G11,G13,G14)</f>
        <v>42.165232705147957</v>
      </c>
      <c r="H17" s="222" t="s">
        <v>138</v>
      </c>
      <c r="I17" s="78">
        <f>AVERAGE(I11,I13,I14)</f>
        <v>0.46523270514795695</v>
      </c>
      <c r="J17" s="75"/>
      <c r="K17" s="75" t="s">
        <v>25</v>
      </c>
      <c r="L17" s="75"/>
      <c r="M17" s="72"/>
      <c r="N17" s="210"/>
    </row>
    <row r="18" spans="1:14" ht="30" customHeight="1" thickBot="1" x14ac:dyDescent="0.3">
      <c r="A18" s="79"/>
      <c r="B18" s="79"/>
      <c r="C18" s="79"/>
      <c r="D18" s="75"/>
      <c r="E18" s="75"/>
      <c r="F18" s="80">
        <f>AVERAGE(F10:F15)</f>
        <v>41.636666666666663</v>
      </c>
      <c r="G18" s="81">
        <f>AVERAGE(C21:H80)</f>
        <v>41.992561983471049</v>
      </c>
      <c r="H18" s="82"/>
      <c r="I18" s="83">
        <f>AVERAGE(I10:I15)</f>
        <v>0.40877993282089403</v>
      </c>
      <c r="J18" s="75"/>
      <c r="K18" s="75"/>
      <c r="L18" s="75"/>
      <c r="M18" s="79"/>
      <c r="N18" s="211"/>
    </row>
    <row r="20" spans="1:14" ht="15.75" thickBot="1" x14ac:dyDescent="0.3">
      <c r="C20" s="84" t="str">
        <f>B10</f>
        <v>Манило Денис</v>
      </c>
      <c r="D20" s="84" t="str">
        <f>B11</f>
        <v>Голубченко Саша</v>
      </c>
      <c r="E20" s="84" t="str">
        <f>B12</f>
        <v>Манило Денис</v>
      </c>
      <c r="F20" s="84" t="str">
        <f>B13</f>
        <v>Голубченко Саша</v>
      </c>
      <c r="G20" s="2" t="str">
        <f>B14</f>
        <v>Голубченко Саша</v>
      </c>
      <c r="H20" s="2" t="str">
        <f>B15</f>
        <v>Манило Денис</v>
      </c>
    </row>
    <row r="21" spans="1:14" x14ac:dyDescent="0.25">
      <c r="B21" s="1">
        <v>1</v>
      </c>
      <c r="C21" s="85">
        <v>43.35</v>
      </c>
      <c r="D21" s="86">
        <v>44.63</v>
      </c>
      <c r="E21" s="86">
        <v>44.27</v>
      </c>
      <c r="F21" s="86">
        <v>44.03</v>
      </c>
      <c r="G21" s="86">
        <v>43.4</v>
      </c>
      <c r="H21" s="164">
        <v>43.77</v>
      </c>
      <c r="M21" s="2"/>
      <c r="N21" s="212"/>
    </row>
    <row r="22" spans="1:14" x14ac:dyDescent="0.25">
      <c r="B22" s="1">
        <v>2</v>
      </c>
      <c r="C22" s="87">
        <v>42.36</v>
      </c>
      <c r="D22" s="88">
        <v>42.64</v>
      </c>
      <c r="E22" s="88">
        <v>42.23</v>
      </c>
      <c r="F22" s="88">
        <v>42.53</v>
      </c>
      <c r="G22" s="88">
        <v>42.24</v>
      </c>
      <c r="H22" s="165">
        <v>42.32</v>
      </c>
      <c r="M22" s="3"/>
      <c r="N22" s="191"/>
    </row>
    <row r="23" spans="1:14" x14ac:dyDescent="0.25">
      <c r="B23" s="1">
        <v>3</v>
      </c>
      <c r="C23" s="87">
        <v>42.15</v>
      </c>
      <c r="D23" s="88">
        <v>43.13</v>
      </c>
      <c r="E23" s="88">
        <v>41.85</v>
      </c>
      <c r="F23" s="88">
        <v>42.41</v>
      </c>
      <c r="G23" s="88">
        <v>42.02</v>
      </c>
      <c r="H23" s="165">
        <v>42.32</v>
      </c>
      <c r="M23" s="3"/>
      <c r="N23" s="191"/>
    </row>
    <row r="24" spans="1:14" x14ac:dyDescent="0.25">
      <c r="B24" s="1">
        <v>4</v>
      </c>
      <c r="C24" s="87">
        <v>42.15</v>
      </c>
      <c r="D24" s="88">
        <v>42.64</v>
      </c>
      <c r="E24" s="88">
        <v>42.85</v>
      </c>
      <c r="F24" s="88">
        <v>42.14</v>
      </c>
      <c r="G24" s="88">
        <v>41.9</v>
      </c>
      <c r="H24" s="165">
        <v>42.11</v>
      </c>
      <c r="M24" s="3"/>
      <c r="N24" s="191"/>
    </row>
    <row r="25" spans="1:14" x14ac:dyDescent="0.25">
      <c r="B25" s="1">
        <v>5</v>
      </c>
      <c r="C25" s="87">
        <v>42.01</v>
      </c>
      <c r="D25" s="88">
        <v>42.4</v>
      </c>
      <c r="E25" s="88">
        <v>41.68</v>
      </c>
      <c r="F25" s="88">
        <v>42.67</v>
      </c>
      <c r="G25" s="88">
        <v>42.14</v>
      </c>
      <c r="H25" s="165">
        <v>42.16</v>
      </c>
    </row>
    <row r="26" spans="1:14" x14ac:dyDescent="0.25">
      <c r="B26" s="1">
        <v>6</v>
      </c>
      <c r="C26" s="87">
        <v>41.93</v>
      </c>
      <c r="D26" s="88">
        <v>42.34</v>
      </c>
      <c r="E26" s="88">
        <v>41.65</v>
      </c>
      <c r="F26" s="88">
        <v>41.98</v>
      </c>
      <c r="G26" s="88">
        <v>41.75</v>
      </c>
      <c r="H26" s="165">
        <v>41.91</v>
      </c>
    </row>
    <row r="27" spans="1:14" x14ac:dyDescent="0.25">
      <c r="B27" s="1">
        <v>7</v>
      </c>
      <c r="C27" s="87">
        <v>43.11</v>
      </c>
      <c r="D27" s="88">
        <v>42.57</v>
      </c>
      <c r="E27" s="88">
        <v>41.67</v>
      </c>
      <c r="F27" s="88">
        <v>41.88</v>
      </c>
      <c r="G27" s="88">
        <v>42.28</v>
      </c>
      <c r="H27" s="165">
        <v>42</v>
      </c>
    </row>
    <row r="28" spans="1:14" x14ac:dyDescent="0.25">
      <c r="B28" s="1">
        <v>8</v>
      </c>
      <c r="C28" s="87">
        <v>42.36</v>
      </c>
      <c r="D28" s="88">
        <v>42.16</v>
      </c>
      <c r="E28" s="88">
        <v>41.53</v>
      </c>
      <c r="F28" s="88">
        <v>42.59</v>
      </c>
      <c r="G28" s="88">
        <v>41.7</v>
      </c>
      <c r="H28" s="165">
        <v>42.05</v>
      </c>
    </row>
    <row r="29" spans="1:14" x14ac:dyDescent="0.25">
      <c r="B29" s="1">
        <v>9</v>
      </c>
      <c r="C29" s="108">
        <v>41.96</v>
      </c>
      <c r="D29" s="88">
        <v>42.32</v>
      </c>
      <c r="E29" s="88">
        <v>41.79</v>
      </c>
      <c r="F29" s="88">
        <v>42.04</v>
      </c>
      <c r="G29" s="88">
        <v>41.84</v>
      </c>
      <c r="H29" s="165">
        <v>42.04</v>
      </c>
    </row>
    <row r="30" spans="1:14" x14ac:dyDescent="0.25">
      <c r="B30" s="1">
        <v>10</v>
      </c>
      <c r="C30" s="87">
        <v>41.98</v>
      </c>
      <c r="D30" s="88">
        <v>42.01</v>
      </c>
      <c r="E30" s="88">
        <v>41.74</v>
      </c>
      <c r="F30" s="88">
        <v>41.99</v>
      </c>
      <c r="G30" s="88">
        <v>42</v>
      </c>
      <c r="H30" s="165">
        <v>41.98</v>
      </c>
    </row>
    <row r="31" spans="1:14" x14ac:dyDescent="0.25">
      <c r="B31" s="1">
        <v>11</v>
      </c>
      <c r="C31" s="87">
        <v>42.03</v>
      </c>
      <c r="D31" s="88">
        <v>42.22</v>
      </c>
      <c r="E31" s="88">
        <v>41.64</v>
      </c>
      <c r="F31" s="88">
        <v>41.97</v>
      </c>
      <c r="G31" s="88">
        <v>42.23</v>
      </c>
      <c r="H31" s="165">
        <v>41.78</v>
      </c>
    </row>
    <row r="32" spans="1:14" x14ac:dyDescent="0.25">
      <c r="B32" s="1">
        <v>12</v>
      </c>
      <c r="C32" s="87">
        <v>41.85</v>
      </c>
      <c r="D32" s="88">
        <v>42.09</v>
      </c>
      <c r="E32" s="88">
        <v>41.61</v>
      </c>
      <c r="F32" s="88">
        <v>41.87</v>
      </c>
      <c r="G32" s="88">
        <v>41.61</v>
      </c>
      <c r="H32" s="165">
        <v>41.82</v>
      </c>
    </row>
    <row r="33" spans="2:8" x14ac:dyDescent="0.25">
      <c r="B33" s="1">
        <v>13</v>
      </c>
      <c r="C33" s="87">
        <v>42.5</v>
      </c>
      <c r="D33" s="88">
        <v>42.05</v>
      </c>
      <c r="E33" s="88">
        <v>41.62</v>
      </c>
      <c r="F33" s="88">
        <v>41.72</v>
      </c>
      <c r="G33" s="88">
        <v>42.57</v>
      </c>
      <c r="H33" s="165">
        <v>41.68</v>
      </c>
    </row>
    <row r="34" spans="2:8" x14ac:dyDescent="0.25">
      <c r="B34" s="1">
        <v>14</v>
      </c>
      <c r="C34" s="94">
        <v>41.97</v>
      </c>
      <c r="D34" s="88">
        <v>41.84</v>
      </c>
      <c r="E34" s="88">
        <v>41.61</v>
      </c>
      <c r="F34" s="88">
        <v>41.87</v>
      </c>
      <c r="G34" s="88">
        <v>41.92</v>
      </c>
      <c r="H34" s="165">
        <v>41.77</v>
      </c>
    </row>
    <row r="35" spans="2:8" x14ac:dyDescent="0.25">
      <c r="B35" s="1">
        <v>15</v>
      </c>
      <c r="C35" s="87">
        <v>41.98</v>
      </c>
      <c r="D35" s="88">
        <v>42.1</v>
      </c>
      <c r="E35" s="88">
        <v>41.8</v>
      </c>
      <c r="F35" s="88">
        <v>41.92</v>
      </c>
      <c r="G35" s="88">
        <v>42.32</v>
      </c>
      <c r="H35" s="165">
        <v>41.59</v>
      </c>
    </row>
    <row r="36" spans="2:8" x14ac:dyDescent="0.25">
      <c r="B36" s="1">
        <v>16</v>
      </c>
      <c r="C36" s="87">
        <v>42.18</v>
      </c>
      <c r="D36" s="123">
        <v>42.46</v>
      </c>
      <c r="E36" s="88">
        <v>41.7</v>
      </c>
      <c r="F36" s="88">
        <v>42.18</v>
      </c>
      <c r="G36" s="88">
        <v>41.66</v>
      </c>
      <c r="H36" s="165">
        <v>41.81</v>
      </c>
    </row>
    <row r="37" spans="2:8" x14ac:dyDescent="0.25">
      <c r="B37" s="1">
        <v>17</v>
      </c>
      <c r="C37" s="87">
        <v>42.35</v>
      </c>
      <c r="D37" s="88">
        <v>42.43</v>
      </c>
      <c r="E37" s="88">
        <v>41.57</v>
      </c>
      <c r="F37" s="88">
        <v>41.74</v>
      </c>
      <c r="G37" s="88">
        <v>42.59</v>
      </c>
      <c r="H37" s="165">
        <v>41.56</v>
      </c>
    </row>
    <row r="38" spans="2:8" x14ac:dyDescent="0.25">
      <c r="B38" s="1">
        <v>18</v>
      </c>
      <c r="C38" s="87">
        <v>42.28</v>
      </c>
      <c r="D38" s="88">
        <v>42.29</v>
      </c>
      <c r="E38" s="88">
        <v>41.75</v>
      </c>
      <c r="F38" s="88">
        <v>41.97</v>
      </c>
      <c r="G38" s="88">
        <v>42.35</v>
      </c>
      <c r="H38" s="165">
        <v>42.24</v>
      </c>
    </row>
    <row r="39" spans="2:8" x14ac:dyDescent="0.25">
      <c r="B39" s="1">
        <v>19</v>
      </c>
      <c r="C39" s="87">
        <v>42.13</v>
      </c>
      <c r="D39" s="88">
        <v>42.13</v>
      </c>
      <c r="E39" s="88">
        <v>41.6</v>
      </c>
      <c r="F39" s="88">
        <v>41.86</v>
      </c>
      <c r="G39" s="88">
        <v>41.94</v>
      </c>
      <c r="H39" s="165">
        <v>42.23</v>
      </c>
    </row>
    <row r="40" spans="2:8" x14ac:dyDescent="0.25">
      <c r="B40" s="1">
        <v>20</v>
      </c>
      <c r="C40" s="87">
        <v>42.36</v>
      </c>
      <c r="D40" s="88">
        <v>42.51</v>
      </c>
      <c r="E40" s="88">
        <v>41.51</v>
      </c>
      <c r="F40" s="88">
        <v>41.79</v>
      </c>
      <c r="G40" s="88">
        <v>42.1</v>
      </c>
      <c r="H40" s="165">
        <v>41.71</v>
      </c>
    </row>
    <row r="41" spans="2:8" x14ac:dyDescent="0.25">
      <c r="B41" s="1">
        <v>21</v>
      </c>
      <c r="C41" s="87">
        <v>42.19</v>
      </c>
      <c r="D41" s="88">
        <v>42.4</v>
      </c>
      <c r="E41" s="88">
        <v>41.57</v>
      </c>
      <c r="F41" s="88">
        <v>42.13</v>
      </c>
      <c r="G41" s="88">
        <v>41.94</v>
      </c>
      <c r="H41" s="165">
        <v>41.59</v>
      </c>
    </row>
    <row r="42" spans="2:8" x14ac:dyDescent="0.25">
      <c r="B42" s="1">
        <v>22</v>
      </c>
      <c r="C42" s="87"/>
      <c r="D42" s="88">
        <v>41.86</v>
      </c>
      <c r="E42" s="88">
        <v>41.73</v>
      </c>
      <c r="F42" s="88">
        <v>41.87</v>
      </c>
      <c r="G42" s="88">
        <v>42.17</v>
      </c>
      <c r="H42" s="165">
        <v>41.64</v>
      </c>
    </row>
    <row r="43" spans="2:8" x14ac:dyDescent="0.25">
      <c r="B43" s="1">
        <v>23</v>
      </c>
      <c r="C43" s="87"/>
      <c r="D43" s="88">
        <v>42.23</v>
      </c>
      <c r="E43" s="88">
        <v>41.62</v>
      </c>
      <c r="F43" s="88"/>
      <c r="G43" s="88">
        <v>42.34</v>
      </c>
      <c r="H43" s="165">
        <v>41.72</v>
      </c>
    </row>
    <row r="44" spans="2:8" x14ac:dyDescent="0.25">
      <c r="B44" s="1">
        <v>24</v>
      </c>
      <c r="C44" s="87"/>
      <c r="D44" s="88">
        <v>42.03</v>
      </c>
      <c r="E44" s="88">
        <v>41.59</v>
      </c>
      <c r="F44" s="88"/>
      <c r="G44" s="88">
        <v>42.07</v>
      </c>
      <c r="H44" s="165">
        <v>41.78</v>
      </c>
    </row>
    <row r="45" spans="2:8" x14ac:dyDescent="0.25">
      <c r="B45" s="1">
        <v>25</v>
      </c>
      <c r="C45" s="87"/>
      <c r="D45" s="88">
        <v>42.13</v>
      </c>
      <c r="E45" s="88">
        <v>41.47</v>
      </c>
      <c r="F45" s="88"/>
      <c r="G45" s="88">
        <v>41.96</v>
      </c>
      <c r="H45" s="165">
        <v>41.68</v>
      </c>
    </row>
    <row r="46" spans="2:8" x14ac:dyDescent="0.25">
      <c r="B46" s="1">
        <v>26</v>
      </c>
      <c r="C46" s="87"/>
      <c r="D46" s="88">
        <v>42.05</v>
      </c>
      <c r="E46" s="88">
        <v>41.5</v>
      </c>
      <c r="F46" s="88"/>
      <c r="G46" s="88">
        <v>42</v>
      </c>
      <c r="H46" s="165">
        <v>41.67</v>
      </c>
    </row>
    <row r="47" spans="2:8" x14ac:dyDescent="0.25">
      <c r="B47" s="1">
        <v>27</v>
      </c>
      <c r="C47" s="87"/>
      <c r="D47" s="88">
        <v>41.77</v>
      </c>
      <c r="E47" s="88">
        <v>41.61</v>
      </c>
      <c r="F47" s="88"/>
      <c r="G47" s="88"/>
      <c r="H47" s="165">
        <v>41.64</v>
      </c>
    </row>
    <row r="48" spans="2:8" x14ac:dyDescent="0.25">
      <c r="B48" s="1">
        <v>28</v>
      </c>
      <c r="C48" s="87"/>
      <c r="D48" s="88">
        <v>42.01</v>
      </c>
      <c r="E48" s="88">
        <v>41.37</v>
      </c>
      <c r="F48" s="88"/>
      <c r="G48" s="88"/>
      <c r="H48" s="165">
        <v>41.78</v>
      </c>
    </row>
    <row r="49" spans="2:8" x14ac:dyDescent="0.25">
      <c r="B49" s="1">
        <v>29</v>
      </c>
      <c r="C49" s="87"/>
      <c r="D49" s="88">
        <v>41.92</v>
      </c>
      <c r="E49" s="88">
        <v>41.67</v>
      </c>
      <c r="F49" s="88"/>
      <c r="G49" s="88"/>
      <c r="H49" s="165">
        <v>41.73</v>
      </c>
    </row>
    <row r="50" spans="2:8" x14ac:dyDescent="0.25">
      <c r="B50" s="1">
        <v>30</v>
      </c>
      <c r="C50" s="87"/>
      <c r="D50" s="88">
        <v>42.15</v>
      </c>
      <c r="E50" s="88">
        <v>41.41</v>
      </c>
      <c r="F50" s="88"/>
      <c r="G50" s="88"/>
      <c r="H50" s="165">
        <v>41.71</v>
      </c>
    </row>
    <row r="51" spans="2:8" x14ac:dyDescent="0.25">
      <c r="B51" s="1">
        <v>31</v>
      </c>
      <c r="C51" s="87"/>
      <c r="D51" s="88">
        <v>41.87</v>
      </c>
      <c r="E51" s="88">
        <v>41.95</v>
      </c>
      <c r="F51" s="88"/>
      <c r="G51" s="88"/>
      <c r="H51" s="165">
        <v>41.83</v>
      </c>
    </row>
    <row r="52" spans="2:8" x14ac:dyDescent="0.25">
      <c r="B52" s="1">
        <v>32</v>
      </c>
      <c r="C52" s="87"/>
      <c r="D52" s="88">
        <v>42.18</v>
      </c>
      <c r="E52" s="88">
        <v>41.57</v>
      </c>
      <c r="F52" s="88"/>
      <c r="G52" s="88"/>
      <c r="H52" s="166">
        <v>41.78</v>
      </c>
    </row>
    <row r="53" spans="2:8" x14ac:dyDescent="0.25">
      <c r="B53" s="1">
        <v>33</v>
      </c>
      <c r="C53" s="87"/>
      <c r="D53" s="88">
        <v>42.06</v>
      </c>
      <c r="E53" s="88">
        <v>41.7</v>
      </c>
      <c r="F53" s="88"/>
      <c r="G53" s="88"/>
      <c r="H53" s="165">
        <v>41.7</v>
      </c>
    </row>
    <row r="54" spans="2:8" x14ac:dyDescent="0.25">
      <c r="B54" s="1">
        <v>34</v>
      </c>
      <c r="C54" s="87"/>
      <c r="D54" s="88">
        <v>42.25</v>
      </c>
      <c r="E54" s="88">
        <v>41.57</v>
      </c>
      <c r="F54" s="88"/>
      <c r="G54" s="88"/>
      <c r="H54" s="165">
        <v>41.69</v>
      </c>
    </row>
    <row r="55" spans="2:8" x14ac:dyDescent="0.25">
      <c r="B55" s="1">
        <v>35</v>
      </c>
      <c r="C55" s="87"/>
      <c r="D55" s="88">
        <v>42.15</v>
      </c>
      <c r="E55" s="88">
        <v>41.53</v>
      </c>
      <c r="F55" s="88"/>
      <c r="G55" s="88"/>
      <c r="H55" s="165">
        <v>41.61</v>
      </c>
    </row>
    <row r="56" spans="2:8" x14ac:dyDescent="0.25">
      <c r="B56" s="1">
        <v>36</v>
      </c>
      <c r="C56" s="87"/>
      <c r="D56" s="88">
        <v>42.43</v>
      </c>
      <c r="E56" s="88">
        <v>41.7</v>
      </c>
      <c r="F56" s="88"/>
      <c r="G56" s="88"/>
      <c r="H56" s="165">
        <v>41.54</v>
      </c>
    </row>
    <row r="57" spans="2:8" x14ac:dyDescent="0.25">
      <c r="B57" s="1">
        <v>37</v>
      </c>
      <c r="C57" s="87"/>
      <c r="D57" s="88">
        <v>42.11</v>
      </c>
      <c r="E57" s="88">
        <v>41.65</v>
      </c>
      <c r="F57" s="88"/>
      <c r="G57" s="88"/>
      <c r="H57" s="165">
        <v>41.67</v>
      </c>
    </row>
    <row r="58" spans="2:8" x14ac:dyDescent="0.25">
      <c r="B58" s="1">
        <v>38</v>
      </c>
      <c r="C58" s="87"/>
      <c r="D58" s="88">
        <v>43.49</v>
      </c>
      <c r="E58" s="88">
        <v>41.7</v>
      </c>
      <c r="F58" s="88"/>
      <c r="G58" s="88"/>
      <c r="H58" s="165">
        <v>41.68</v>
      </c>
    </row>
    <row r="59" spans="2:8" x14ac:dyDescent="0.25">
      <c r="B59" s="1">
        <v>39</v>
      </c>
      <c r="C59" s="87"/>
      <c r="D59" s="88">
        <v>42.04</v>
      </c>
      <c r="E59" s="88">
        <v>41.66</v>
      </c>
      <c r="F59" s="88"/>
      <c r="G59" s="88"/>
      <c r="H59" s="165">
        <v>41.58</v>
      </c>
    </row>
    <row r="60" spans="2:8" x14ac:dyDescent="0.25">
      <c r="B60" s="1">
        <v>40</v>
      </c>
      <c r="C60" s="87"/>
      <c r="D60" s="88">
        <v>42.17</v>
      </c>
      <c r="E60" s="88">
        <v>41.64</v>
      </c>
      <c r="F60" s="88"/>
      <c r="G60" s="88"/>
      <c r="H60" s="165">
        <v>41.61</v>
      </c>
    </row>
    <row r="61" spans="2:8" x14ac:dyDescent="0.25">
      <c r="B61" s="1">
        <v>41</v>
      </c>
      <c r="C61" s="87"/>
      <c r="D61" s="88">
        <v>42</v>
      </c>
      <c r="E61" s="88">
        <v>41.81</v>
      </c>
      <c r="F61" s="88"/>
      <c r="G61" s="88"/>
      <c r="H61" s="165">
        <v>41.54</v>
      </c>
    </row>
    <row r="62" spans="2:8" x14ac:dyDescent="0.25">
      <c r="B62" s="1">
        <v>42</v>
      </c>
      <c r="C62" s="87"/>
      <c r="D62" s="88">
        <v>42.38</v>
      </c>
      <c r="E62" s="88">
        <v>41.78</v>
      </c>
      <c r="F62" s="88"/>
      <c r="G62" s="88"/>
      <c r="H62" s="165">
        <v>41.59</v>
      </c>
    </row>
    <row r="63" spans="2:8" x14ac:dyDescent="0.25">
      <c r="B63" s="1">
        <v>43</v>
      </c>
      <c r="C63" s="87"/>
      <c r="D63" s="88">
        <v>42.07</v>
      </c>
      <c r="E63" s="88">
        <v>41.66</v>
      </c>
      <c r="F63" s="88"/>
      <c r="G63" s="88"/>
      <c r="H63" s="165">
        <v>41.54</v>
      </c>
    </row>
    <row r="64" spans="2:8" x14ac:dyDescent="0.25">
      <c r="B64" s="1">
        <v>44</v>
      </c>
      <c r="C64" s="87"/>
      <c r="D64" s="88">
        <v>41.99</v>
      </c>
      <c r="E64" s="88">
        <v>41.89</v>
      </c>
      <c r="F64" s="88"/>
      <c r="G64" s="88"/>
      <c r="H64" s="165">
        <v>41.7</v>
      </c>
    </row>
    <row r="65" spans="2:8" x14ac:dyDescent="0.25">
      <c r="B65" s="1">
        <v>45</v>
      </c>
      <c r="C65" s="87"/>
      <c r="D65" s="88">
        <v>42.68</v>
      </c>
      <c r="E65" s="88">
        <v>41.42</v>
      </c>
      <c r="F65" s="88"/>
      <c r="G65" s="88"/>
      <c r="H65" s="165">
        <v>41.5</v>
      </c>
    </row>
    <row r="66" spans="2:8" x14ac:dyDescent="0.25">
      <c r="B66" s="1">
        <v>46</v>
      </c>
      <c r="C66" s="87"/>
      <c r="D66" s="88">
        <v>42.2</v>
      </c>
      <c r="E66" s="88">
        <v>41.51</v>
      </c>
      <c r="F66" s="88"/>
      <c r="G66" s="88"/>
      <c r="H66" s="165">
        <v>41.7</v>
      </c>
    </row>
    <row r="67" spans="2:8" x14ac:dyDescent="0.25">
      <c r="B67" s="1">
        <v>47</v>
      </c>
      <c r="C67" s="87"/>
      <c r="D67" s="88">
        <v>41.99</v>
      </c>
      <c r="E67" s="88">
        <v>41.71</v>
      </c>
      <c r="F67" s="88"/>
      <c r="G67" s="88"/>
      <c r="H67" s="165">
        <v>41.61</v>
      </c>
    </row>
    <row r="68" spans="2:8" x14ac:dyDescent="0.25">
      <c r="B68" s="1">
        <v>48</v>
      </c>
      <c r="C68" s="87"/>
      <c r="D68" s="88">
        <v>41.94</v>
      </c>
      <c r="E68" s="88">
        <v>41.64</v>
      </c>
      <c r="F68" s="88"/>
      <c r="G68" s="117"/>
      <c r="H68" s="120">
        <v>41.78</v>
      </c>
    </row>
    <row r="69" spans="2:8" x14ac:dyDescent="0.25">
      <c r="B69" s="1">
        <v>49</v>
      </c>
      <c r="C69" s="87"/>
      <c r="D69" s="88">
        <v>42.11</v>
      </c>
      <c r="E69" s="88">
        <v>41.71</v>
      </c>
      <c r="F69" s="88"/>
      <c r="G69" s="117"/>
      <c r="H69" s="120">
        <v>41.7</v>
      </c>
    </row>
    <row r="70" spans="2:8" x14ac:dyDescent="0.25">
      <c r="B70" s="1">
        <v>50</v>
      </c>
      <c r="C70" s="87"/>
      <c r="D70" s="88">
        <v>41.99</v>
      </c>
      <c r="E70" s="88">
        <v>41.71</v>
      </c>
      <c r="F70" s="88"/>
      <c r="G70" s="117"/>
      <c r="H70" s="120">
        <v>41.72</v>
      </c>
    </row>
    <row r="71" spans="2:8" x14ac:dyDescent="0.25">
      <c r="B71" s="1">
        <v>51</v>
      </c>
      <c r="C71" s="87"/>
      <c r="D71" s="88">
        <v>42.01</v>
      </c>
      <c r="E71" s="88">
        <v>41.47</v>
      </c>
      <c r="F71" s="88"/>
      <c r="G71" s="117"/>
      <c r="H71" s="120">
        <v>41.56</v>
      </c>
    </row>
    <row r="72" spans="2:8" x14ac:dyDescent="0.25">
      <c r="B72" s="1">
        <v>52</v>
      </c>
      <c r="C72" s="87"/>
      <c r="D72" s="88">
        <v>41.99</v>
      </c>
      <c r="E72" s="88">
        <v>42</v>
      </c>
      <c r="F72" s="88"/>
      <c r="G72" s="117"/>
      <c r="H72" s="120">
        <v>41.57</v>
      </c>
    </row>
    <row r="73" spans="2:8" x14ac:dyDescent="0.25">
      <c r="B73" s="1">
        <v>53</v>
      </c>
      <c r="C73" s="87"/>
      <c r="D73" s="88">
        <v>42.16</v>
      </c>
      <c r="E73" s="88">
        <v>41.68</v>
      </c>
      <c r="F73" s="88"/>
      <c r="G73" s="117"/>
      <c r="H73" s="120">
        <v>41.51</v>
      </c>
    </row>
    <row r="74" spans="2:8" x14ac:dyDescent="0.25">
      <c r="B74" s="1">
        <v>54</v>
      </c>
      <c r="C74" s="87"/>
      <c r="D74" s="88">
        <v>42.02</v>
      </c>
      <c r="E74" s="88">
        <v>41.72</v>
      </c>
      <c r="F74" s="88"/>
      <c r="G74" s="117"/>
      <c r="H74" s="120">
        <v>42.5</v>
      </c>
    </row>
    <row r="75" spans="2:8" x14ac:dyDescent="0.25">
      <c r="B75" s="1">
        <v>55</v>
      </c>
      <c r="C75" s="87"/>
      <c r="D75" s="88">
        <v>42.07</v>
      </c>
      <c r="E75" s="88">
        <v>41.6</v>
      </c>
      <c r="F75" s="88"/>
      <c r="G75" s="117"/>
      <c r="H75" s="120"/>
    </row>
    <row r="76" spans="2:8" x14ac:dyDescent="0.25">
      <c r="B76" s="1">
        <v>56</v>
      </c>
      <c r="C76" s="87"/>
      <c r="D76" s="88">
        <v>42.05</v>
      </c>
      <c r="E76" s="88">
        <v>41.5</v>
      </c>
      <c r="F76" s="88"/>
      <c r="G76" s="117"/>
      <c r="H76" s="120"/>
    </row>
    <row r="77" spans="2:8" x14ac:dyDescent="0.25">
      <c r="B77" s="1">
        <v>57</v>
      </c>
      <c r="C77" s="87"/>
      <c r="D77" s="88">
        <v>42.02</v>
      </c>
      <c r="E77" s="88">
        <v>41.51</v>
      </c>
      <c r="F77" s="88"/>
      <c r="G77" s="117"/>
      <c r="H77" s="120"/>
    </row>
    <row r="78" spans="2:8" x14ac:dyDescent="0.25">
      <c r="B78" s="1">
        <v>58</v>
      </c>
      <c r="C78" s="87"/>
      <c r="D78" s="88">
        <v>42.08</v>
      </c>
      <c r="E78" s="88">
        <v>41.72</v>
      </c>
      <c r="F78" s="88"/>
      <c r="G78" s="117"/>
      <c r="H78" s="120"/>
    </row>
    <row r="79" spans="2:8" x14ac:dyDescent="0.25">
      <c r="B79" s="1">
        <v>59</v>
      </c>
      <c r="C79" s="87"/>
      <c r="D79" s="88">
        <v>41.89</v>
      </c>
      <c r="E79" s="88">
        <v>41.51</v>
      </c>
      <c r="F79" s="88"/>
      <c r="G79" s="117"/>
      <c r="H79" s="120"/>
    </row>
    <row r="80" spans="2:8" ht="15.75" thickBot="1" x14ac:dyDescent="0.3">
      <c r="B80" s="1">
        <v>60</v>
      </c>
      <c r="C80" s="167"/>
      <c r="D80" s="168"/>
      <c r="E80" s="168">
        <v>41.5</v>
      </c>
      <c r="F80" s="168"/>
      <c r="G80" s="121"/>
      <c r="H80" s="1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H9" sqref="H9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207" customWidth="1"/>
    <col min="15" max="16384" width="8.85546875" style="1"/>
  </cols>
  <sheetData>
    <row r="4" spans="1:16" ht="18.75" x14ac:dyDescent="0.3">
      <c r="A4" s="287" t="s">
        <v>148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</row>
    <row r="5" spans="1:16" ht="7.5" customHeight="1" x14ac:dyDescent="0.25"/>
    <row r="6" spans="1:16" ht="17.25" x14ac:dyDescent="0.3">
      <c r="A6" s="244" t="s">
        <v>53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</row>
    <row r="7" spans="1:16" ht="7.5" customHeight="1" x14ac:dyDescent="0.25"/>
    <row r="8" spans="1:16" s="2" customFormat="1" ht="20.25" customHeight="1" x14ac:dyDescent="0.25">
      <c r="A8" s="288" t="s">
        <v>35</v>
      </c>
      <c r="B8" s="289" t="s">
        <v>13</v>
      </c>
      <c r="C8" s="290" t="s">
        <v>18</v>
      </c>
      <c r="D8" s="289" t="s">
        <v>36</v>
      </c>
      <c r="E8" s="292" t="s">
        <v>37</v>
      </c>
      <c r="F8" s="294" t="s">
        <v>38</v>
      </c>
      <c r="G8" s="295"/>
      <c r="H8" s="295"/>
      <c r="I8" s="296"/>
      <c r="J8" s="297" t="s">
        <v>39</v>
      </c>
      <c r="K8" s="288" t="s">
        <v>40</v>
      </c>
      <c r="L8" s="288"/>
      <c r="M8" s="48"/>
      <c r="N8" s="208"/>
    </row>
    <row r="9" spans="1:16" s="2" customFormat="1" ht="27.75" customHeight="1" x14ac:dyDescent="0.25">
      <c r="A9" s="288"/>
      <c r="B9" s="289"/>
      <c r="C9" s="291"/>
      <c r="D9" s="289"/>
      <c r="E9" s="293"/>
      <c r="F9" s="49" t="s">
        <v>41</v>
      </c>
      <c r="G9" s="49" t="s">
        <v>42</v>
      </c>
      <c r="H9" s="49" t="s">
        <v>43</v>
      </c>
      <c r="I9" s="50" t="s">
        <v>44</v>
      </c>
      <c r="J9" s="298"/>
      <c r="K9" s="116" t="s">
        <v>45</v>
      </c>
      <c r="L9" s="116" t="s">
        <v>46</v>
      </c>
      <c r="M9" s="51" t="s">
        <v>47</v>
      </c>
      <c r="N9" s="209" t="s">
        <v>48</v>
      </c>
    </row>
    <row r="10" spans="1:16" s="3" customFormat="1" ht="30" customHeight="1" x14ac:dyDescent="0.25">
      <c r="A10" s="52">
        <v>1</v>
      </c>
      <c r="B10" s="53" t="s">
        <v>54</v>
      </c>
      <c r="C10" s="54">
        <v>33</v>
      </c>
      <c r="D10" s="54">
        <v>41</v>
      </c>
      <c r="E10" s="55">
        <f>D10</f>
        <v>41</v>
      </c>
      <c r="F10" s="112">
        <f>MIN(C21:C79)</f>
        <v>41.38</v>
      </c>
      <c r="G10" s="102">
        <f>AVERAGE(C21:C79)</f>
        <v>41.945609756097568</v>
      </c>
      <c r="H10" s="56">
        <v>5</v>
      </c>
      <c r="I10" s="102">
        <f>G10-F10</f>
        <v>0.56560975609756525</v>
      </c>
      <c r="J10" s="113">
        <v>2.0381944444444446E-2</v>
      </c>
      <c r="K10" s="113">
        <f>J10</f>
        <v>2.0381944444444446E-2</v>
      </c>
      <c r="L10" s="58">
        <f>K10</f>
        <v>2.0381944444444446E-2</v>
      </c>
      <c r="M10" s="202" t="s">
        <v>85</v>
      </c>
      <c r="N10" s="186" t="s">
        <v>94</v>
      </c>
      <c r="O10" s="204" t="s">
        <v>95</v>
      </c>
      <c r="P10" s="62"/>
    </row>
    <row r="11" spans="1:16" s="3" customFormat="1" ht="30" customHeight="1" x14ac:dyDescent="0.25">
      <c r="A11" s="52">
        <v>2</v>
      </c>
      <c r="B11" s="53" t="s">
        <v>68</v>
      </c>
      <c r="C11" s="54">
        <v>69</v>
      </c>
      <c r="D11" s="54">
        <v>96</v>
      </c>
      <c r="E11" s="56">
        <f>D11-D10</f>
        <v>55</v>
      </c>
      <c r="F11" s="227">
        <f>MIN(D21:D79)</f>
        <v>42.05</v>
      </c>
      <c r="G11" s="103">
        <f>AVERAGE(D21:D79)</f>
        <v>42.460000000000008</v>
      </c>
      <c r="H11" s="56">
        <v>6</v>
      </c>
      <c r="I11" s="102">
        <f>G11-F11</f>
        <v>0.4100000000000108</v>
      </c>
      <c r="J11" s="113">
        <v>4.8402777777777774E-2</v>
      </c>
      <c r="K11" s="113">
        <f>J11-J10</f>
        <v>2.8020833333333328E-2</v>
      </c>
      <c r="L11" s="58">
        <f>K11</f>
        <v>2.8020833333333328E-2</v>
      </c>
      <c r="M11" s="202" t="s">
        <v>107</v>
      </c>
      <c r="N11" s="186" t="s">
        <v>96</v>
      </c>
      <c r="O11" s="204" t="s">
        <v>95</v>
      </c>
      <c r="P11" s="62"/>
    </row>
    <row r="12" spans="1:16" s="3" customFormat="1" ht="30" customHeight="1" thickBot="1" x14ac:dyDescent="0.3">
      <c r="A12" s="52">
        <v>3</v>
      </c>
      <c r="B12" s="53" t="s">
        <v>54</v>
      </c>
      <c r="C12" s="54">
        <v>8</v>
      </c>
      <c r="D12" s="54">
        <v>143</v>
      </c>
      <c r="E12" s="56">
        <f>D12-D11</f>
        <v>47</v>
      </c>
      <c r="F12" s="172">
        <f>MIN(E19:E79)</f>
        <v>41.48</v>
      </c>
      <c r="G12" s="102">
        <f>AVERAGE(E21:E79)</f>
        <v>41.799782608695644</v>
      </c>
      <c r="H12" s="56">
        <v>9</v>
      </c>
      <c r="I12" s="102">
        <f t="shared" ref="I12:I14" si="0">G12-F12</f>
        <v>0.31978260869564679</v>
      </c>
      <c r="J12" s="113">
        <v>7.210648148148148E-2</v>
      </c>
      <c r="K12" s="113">
        <f>J12-J11</f>
        <v>2.3703703703703706E-2</v>
      </c>
      <c r="L12" s="58">
        <f>K12+L10</f>
        <v>4.4085648148148152E-2</v>
      </c>
      <c r="M12" s="202" t="s">
        <v>108</v>
      </c>
      <c r="N12" s="185"/>
      <c r="O12" s="124"/>
      <c r="P12" s="62"/>
    </row>
    <row r="13" spans="1:16" s="3" customFormat="1" ht="30" customHeight="1" thickBot="1" x14ac:dyDescent="0.3">
      <c r="A13" s="52">
        <v>4</v>
      </c>
      <c r="B13" s="53" t="s">
        <v>54</v>
      </c>
      <c r="C13" s="54">
        <v>7</v>
      </c>
      <c r="D13" s="54">
        <v>192</v>
      </c>
      <c r="E13" s="228">
        <f>D13-D12</f>
        <v>49</v>
      </c>
      <c r="F13" s="174">
        <f>MIN(F19:F79)</f>
        <v>41.07</v>
      </c>
      <c r="G13" s="171">
        <f>AVERAGE(F21:F79)</f>
        <v>41.527291666666663</v>
      </c>
      <c r="H13" s="56">
        <v>0</v>
      </c>
      <c r="I13" s="102">
        <f t="shared" si="0"/>
        <v>0.45729166666666288</v>
      </c>
      <c r="J13" s="113">
        <v>9.673611111111112E-2</v>
      </c>
      <c r="K13" s="113">
        <f>J13-J12</f>
        <v>2.462962962962964E-2</v>
      </c>
      <c r="L13" s="57">
        <f>K13+L12</f>
        <v>6.8715277777777792E-2</v>
      </c>
      <c r="M13" s="202" t="s">
        <v>109</v>
      </c>
      <c r="N13" s="185"/>
      <c r="O13" s="62"/>
      <c r="P13" s="62"/>
    </row>
    <row r="14" spans="1:16" s="3" customFormat="1" ht="30" customHeight="1" thickBot="1" x14ac:dyDescent="0.3">
      <c r="A14" s="52">
        <v>5</v>
      </c>
      <c r="B14" s="53" t="s">
        <v>68</v>
      </c>
      <c r="C14" s="63">
        <v>3</v>
      </c>
      <c r="D14" s="54">
        <v>225</v>
      </c>
      <c r="E14" s="228">
        <f>D14-D13</f>
        <v>33</v>
      </c>
      <c r="F14" s="173">
        <f>MIN(G21:G79)</f>
        <v>41.91</v>
      </c>
      <c r="G14" s="171">
        <f>AVERAGE(G21:G79)</f>
        <v>42.392187499999991</v>
      </c>
      <c r="H14" s="56">
        <v>3</v>
      </c>
      <c r="I14" s="102">
        <f t="shared" si="0"/>
        <v>0.48218749999999488</v>
      </c>
      <c r="J14" s="113">
        <v>0.11402777777777778</v>
      </c>
      <c r="K14" s="113">
        <f>J14-J13</f>
        <v>1.7291666666666664E-2</v>
      </c>
      <c r="L14" s="58">
        <f>K14+L11</f>
        <v>4.5312499999999992E-2</v>
      </c>
      <c r="M14" s="202" t="s">
        <v>110</v>
      </c>
      <c r="N14" s="185"/>
      <c r="O14" s="16"/>
    </row>
    <row r="15" spans="1:16" s="3" customFormat="1" ht="30" customHeight="1" x14ac:dyDescent="0.25">
      <c r="A15" s="64" t="s">
        <v>49</v>
      </c>
      <c r="B15" s="65" t="s">
        <v>68</v>
      </c>
      <c r="C15" s="66">
        <v>5</v>
      </c>
      <c r="D15" s="66">
        <v>247</v>
      </c>
      <c r="E15" s="55">
        <f>D15-D14</f>
        <v>22</v>
      </c>
      <c r="F15" s="170">
        <f>MIN(H21:H79)</f>
        <v>42.12</v>
      </c>
      <c r="G15" s="102">
        <f>AVERAGE(H21:H79)</f>
        <v>42.831904761904767</v>
      </c>
      <c r="H15" s="56">
        <v>1</v>
      </c>
      <c r="I15" s="102">
        <f>G15-F15</f>
        <v>0.71190476190476915</v>
      </c>
      <c r="J15" s="113">
        <v>0.1252662037037037</v>
      </c>
      <c r="K15" s="68">
        <f>J15-J14</f>
        <v>1.1238425925925916E-2</v>
      </c>
      <c r="L15" s="67">
        <f>K15+L14</f>
        <v>5.6550925925925907E-2</v>
      </c>
      <c r="M15" s="59"/>
      <c r="N15" s="185"/>
    </row>
    <row r="16" spans="1:16" s="3" customFormat="1" ht="30" customHeight="1" x14ac:dyDescent="0.25">
      <c r="A16" s="69"/>
      <c r="B16" s="70"/>
      <c r="C16" s="198"/>
      <c r="D16" s="71"/>
      <c r="E16" s="71"/>
      <c r="F16" s="95">
        <f>AVERAGE(F10,F12,F13)</f>
        <v>41.31</v>
      </c>
      <c r="G16" s="110">
        <f>AVERAGE(G10,G12,G13)</f>
        <v>41.757561343819958</v>
      </c>
      <c r="H16" s="221" t="s">
        <v>139</v>
      </c>
      <c r="I16" s="111">
        <f>AVERAGE(I10,I12,I13)</f>
        <v>0.44756134381995832</v>
      </c>
      <c r="J16" s="71"/>
      <c r="K16" s="71"/>
      <c r="L16" s="71"/>
      <c r="M16" s="72"/>
      <c r="N16" s="210"/>
    </row>
    <row r="17" spans="1:14" ht="27.75" customHeight="1" x14ac:dyDescent="0.25">
      <c r="A17" s="73"/>
      <c r="B17" s="73"/>
      <c r="C17" s="73"/>
      <c r="D17" s="74"/>
      <c r="E17" s="75"/>
      <c r="F17" s="76">
        <f>AVERAGE(F11,F14,F15)</f>
        <v>42.026666666666664</v>
      </c>
      <c r="G17" s="77">
        <f>AVERAGE(G11,G14,G15)</f>
        <v>42.561364087301591</v>
      </c>
      <c r="H17" s="222" t="s">
        <v>140</v>
      </c>
      <c r="I17" s="78">
        <f>AVERAGE(I11,I14,I15)</f>
        <v>0.53469742063492498</v>
      </c>
      <c r="J17" s="75"/>
      <c r="K17" s="75" t="s">
        <v>25</v>
      </c>
      <c r="L17" s="75"/>
      <c r="M17" s="72"/>
      <c r="N17" s="210"/>
    </row>
    <row r="18" spans="1:14" ht="30" customHeight="1" thickBot="1" x14ac:dyDescent="0.3">
      <c r="A18" s="79"/>
      <c r="B18" s="79"/>
      <c r="C18" s="79"/>
      <c r="D18" s="75"/>
      <c r="E18" s="75"/>
      <c r="F18" s="80">
        <f>AVERAGE(F10:F15)</f>
        <v>41.668333333333329</v>
      </c>
      <c r="G18" s="81">
        <f>AVERAGE(C21:H79)</f>
        <v>42.085661157024795</v>
      </c>
      <c r="H18" s="82"/>
      <c r="I18" s="83">
        <f>AVERAGE(I10:I15)</f>
        <v>0.49112938222744162</v>
      </c>
      <c r="J18" s="75"/>
      <c r="K18" s="75"/>
      <c r="L18" s="75"/>
      <c r="M18" s="79"/>
      <c r="N18" s="211"/>
    </row>
    <row r="20" spans="1:14" ht="15.75" thickBot="1" x14ac:dyDescent="0.3">
      <c r="C20" s="84" t="str">
        <f>B10</f>
        <v>Стоцкий Андрей</v>
      </c>
      <c r="D20" s="84" t="str">
        <f>B11</f>
        <v>Загорулько Иван</v>
      </c>
      <c r="E20" s="84" t="str">
        <f>B12</f>
        <v>Стоцкий Андрей</v>
      </c>
      <c r="F20" s="84" t="str">
        <f>B13</f>
        <v>Стоцкий Андрей</v>
      </c>
      <c r="G20" s="2" t="str">
        <f>B14</f>
        <v>Загорулько Иван</v>
      </c>
      <c r="H20" s="2" t="str">
        <f>B15</f>
        <v>Загорулько Иван</v>
      </c>
    </row>
    <row r="21" spans="1:14" x14ac:dyDescent="0.25">
      <c r="B21" s="1">
        <v>1</v>
      </c>
      <c r="C21" s="85">
        <v>44.64</v>
      </c>
      <c r="D21" s="86">
        <v>44.16</v>
      </c>
      <c r="E21" s="86">
        <v>43.67</v>
      </c>
      <c r="F21" s="86">
        <v>44.06</v>
      </c>
      <c r="G21" s="118">
        <v>44.14</v>
      </c>
      <c r="H21" s="119">
        <v>44.9</v>
      </c>
      <c r="M21" s="2"/>
      <c r="N21" s="212"/>
    </row>
    <row r="22" spans="1:14" x14ac:dyDescent="0.25">
      <c r="B22" s="1">
        <v>2</v>
      </c>
      <c r="C22" s="87">
        <v>43.36</v>
      </c>
      <c r="D22" s="88">
        <v>42.78</v>
      </c>
      <c r="E22" s="88">
        <v>42.13</v>
      </c>
      <c r="F22" s="88">
        <v>42.48</v>
      </c>
      <c r="G22" s="117">
        <v>42.87</v>
      </c>
      <c r="H22" s="120">
        <v>43.08</v>
      </c>
      <c r="M22" s="3"/>
      <c r="N22" s="191"/>
    </row>
    <row r="23" spans="1:14" x14ac:dyDescent="0.25">
      <c r="B23" s="1">
        <v>3</v>
      </c>
      <c r="C23" s="87">
        <v>42.02</v>
      </c>
      <c r="D23" s="88">
        <v>42.23</v>
      </c>
      <c r="E23" s="88">
        <v>41.9</v>
      </c>
      <c r="F23" s="88">
        <v>41.55</v>
      </c>
      <c r="G23" s="117">
        <v>42.88</v>
      </c>
      <c r="H23" s="120">
        <v>43.23</v>
      </c>
      <c r="M23" s="3"/>
      <c r="N23" s="191"/>
    </row>
    <row r="24" spans="1:14" x14ac:dyDescent="0.25">
      <c r="B24" s="1">
        <v>4</v>
      </c>
      <c r="C24" s="87">
        <v>41.85</v>
      </c>
      <c r="D24" s="88">
        <v>42.69</v>
      </c>
      <c r="E24" s="88">
        <v>41.86</v>
      </c>
      <c r="F24" s="88">
        <v>41.4</v>
      </c>
      <c r="G24" s="117">
        <v>42.46</v>
      </c>
      <c r="H24" s="120">
        <v>42.54</v>
      </c>
      <c r="M24" s="3"/>
      <c r="N24" s="191"/>
    </row>
    <row r="25" spans="1:14" x14ac:dyDescent="0.25">
      <c r="B25" s="1">
        <v>5</v>
      </c>
      <c r="C25" s="87">
        <v>42.33</v>
      </c>
      <c r="D25" s="88">
        <v>42.13</v>
      </c>
      <c r="E25" s="88">
        <v>41.77</v>
      </c>
      <c r="F25" s="88">
        <v>41.53</v>
      </c>
      <c r="G25" s="117">
        <v>42.26</v>
      </c>
      <c r="H25" s="120">
        <v>42.12</v>
      </c>
    </row>
    <row r="26" spans="1:14" x14ac:dyDescent="0.25">
      <c r="B26" s="1">
        <v>6</v>
      </c>
      <c r="C26" s="87">
        <v>41.51</v>
      </c>
      <c r="D26" s="88">
        <v>42.93</v>
      </c>
      <c r="E26" s="88">
        <v>41.88</v>
      </c>
      <c r="F26" s="88">
        <v>41.51</v>
      </c>
      <c r="G26" s="117">
        <v>42.29</v>
      </c>
      <c r="H26" s="120">
        <v>42.55</v>
      </c>
    </row>
    <row r="27" spans="1:14" x14ac:dyDescent="0.25">
      <c r="B27" s="1">
        <v>7</v>
      </c>
      <c r="C27" s="200">
        <v>41.87</v>
      </c>
      <c r="D27" s="88">
        <v>42.09</v>
      </c>
      <c r="E27" s="88">
        <v>41.73</v>
      </c>
      <c r="F27" s="88">
        <v>41.34</v>
      </c>
      <c r="G27" s="117">
        <v>42.96</v>
      </c>
      <c r="H27" s="120">
        <v>43.14</v>
      </c>
    </row>
    <row r="28" spans="1:14" x14ac:dyDescent="0.25">
      <c r="B28" s="1">
        <v>8</v>
      </c>
      <c r="C28" s="87">
        <v>41.9</v>
      </c>
      <c r="D28" s="88">
        <v>42.29</v>
      </c>
      <c r="E28" s="88">
        <v>41.65</v>
      </c>
      <c r="F28" s="88">
        <v>41.51</v>
      </c>
      <c r="G28" s="117">
        <v>42.59</v>
      </c>
      <c r="H28" s="120">
        <v>42.42</v>
      </c>
    </row>
    <row r="29" spans="1:14" x14ac:dyDescent="0.25">
      <c r="B29" s="1">
        <v>9</v>
      </c>
      <c r="C29" s="108">
        <v>45.37</v>
      </c>
      <c r="D29" s="88">
        <v>42.65</v>
      </c>
      <c r="E29" s="88">
        <v>41.74</v>
      </c>
      <c r="F29" s="88">
        <v>41.4</v>
      </c>
      <c r="G29" s="117">
        <v>42.21</v>
      </c>
      <c r="H29" s="120">
        <v>42.2</v>
      </c>
    </row>
    <row r="30" spans="1:14" x14ac:dyDescent="0.25">
      <c r="B30" s="1">
        <v>10</v>
      </c>
      <c r="C30" s="87">
        <v>41.83</v>
      </c>
      <c r="D30" s="88">
        <v>42.33</v>
      </c>
      <c r="E30" s="88">
        <v>41.76</v>
      </c>
      <c r="F30" s="88">
        <v>41.4</v>
      </c>
      <c r="G30" s="117">
        <v>42.62</v>
      </c>
      <c r="H30" s="120">
        <v>42.61</v>
      </c>
    </row>
    <row r="31" spans="1:14" x14ac:dyDescent="0.25">
      <c r="B31" s="1">
        <v>11</v>
      </c>
      <c r="C31" s="87">
        <v>41.66</v>
      </c>
      <c r="D31" s="88">
        <v>42.68</v>
      </c>
      <c r="E31" s="88">
        <v>41.93</v>
      </c>
      <c r="F31" s="88">
        <v>41.57</v>
      </c>
      <c r="G31" s="117">
        <v>42.32</v>
      </c>
      <c r="H31" s="120">
        <v>42.52</v>
      </c>
    </row>
    <row r="32" spans="1:14" x14ac:dyDescent="0.25">
      <c r="B32" s="1">
        <v>12</v>
      </c>
      <c r="C32" s="87">
        <v>41.59</v>
      </c>
      <c r="D32" s="88">
        <v>42.18</v>
      </c>
      <c r="E32" s="88">
        <v>42.11</v>
      </c>
      <c r="F32" s="88">
        <v>41.6</v>
      </c>
      <c r="G32" s="117">
        <v>42.55</v>
      </c>
      <c r="H32" s="120">
        <v>42.64</v>
      </c>
    </row>
    <row r="33" spans="2:8" x14ac:dyDescent="0.25">
      <c r="B33" s="1">
        <v>13</v>
      </c>
      <c r="C33" s="87">
        <v>41.66</v>
      </c>
      <c r="D33" s="88">
        <v>42.41</v>
      </c>
      <c r="E33" s="88">
        <v>42.07</v>
      </c>
      <c r="F33" s="88">
        <v>41.32</v>
      </c>
      <c r="G33" s="117">
        <v>42.25</v>
      </c>
      <c r="H33" s="120">
        <v>42.4</v>
      </c>
    </row>
    <row r="34" spans="2:8" x14ac:dyDescent="0.25">
      <c r="B34" s="1">
        <v>14</v>
      </c>
      <c r="C34" s="87">
        <v>41.52</v>
      </c>
      <c r="D34" s="88">
        <v>42.24</v>
      </c>
      <c r="E34" s="88">
        <v>42.1</v>
      </c>
      <c r="F34" s="88">
        <v>41.41</v>
      </c>
      <c r="G34" s="117">
        <v>42.09</v>
      </c>
      <c r="H34" s="120">
        <v>42.51</v>
      </c>
    </row>
    <row r="35" spans="2:8" x14ac:dyDescent="0.25">
      <c r="B35" s="1">
        <v>15</v>
      </c>
      <c r="C35" s="87">
        <v>41.64</v>
      </c>
      <c r="D35" s="88">
        <v>42.38</v>
      </c>
      <c r="E35" s="88">
        <v>41.8</v>
      </c>
      <c r="F35" s="88">
        <v>41.54</v>
      </c>
      <c r="G35" s="117">
        <v>42.14</v>
      </c>
      <c r="H35" s="120">
        <v>42.53</v>
      </c>
    </row>
    <row r="36" spans="2:8" x14ac:dyDescent="0.25">
      <c r="B36" s="1">
        <v>16</v>
      </c>
      <c r="C36" s="87">
        <v>41.38</v>
      </c>
      <c r="D36" s="123">
        <v>42.48</v>
      </c>
      <c r="E36" s="88">
        <v>41.74</v>
      </c>
      <c r="F36" s="88">
        <v>41.58</v>
      </c>
      <c r="G36" s="117">
        <v>42.18</v>
      </c>
      <c r="H36" s="120">
        <v>42.84</v>
      </c>
    </row>
    <row r="37" spans="2:8" x14ac:dyDescent="0.25">
      <c r="B37" s="1">
        <v>17</v>
      </c>
      <c r="C37" s="87">
        <v>42.29</v>
      </c>
      <c r="D37" s="88">
        <v>42.25</v>
      </c>
      <c r="E37" s="88">
        <v>41.68</v>
      </c>
      <c r="F37" s="88">
        <v>41.48</v>
      </c>
      <c r="G37" s="117">
        <v>42.26</v>
      </c>
      <c r="H37" s="120">
        <v>42.45</v>
      </c>
    </row>
    <row r="38" spans="2:8" x14ac:dyDescent="0.25">
      <c r="B38" s="1">
        <v>18</v>
      </c>
      <c r="C38" s="87">
        <v>43.37</v>
      </c>
      <c r="D38" s="88">
        <v>42.5</v>
      </c>
      <c r="E38" s="88">
        <v>41.82</v>
      </c>
      <c r="F38" s="88">
        <v>41.43</v>
      </c>
      <c r="G38" s="117">
        <v>42.31</v>
      </c>
      <c r="H38" s="120">
        <v>42.72</v>
      </c>
    </row>
    <row r="39" spans="2:8" x14ac:dyDescent="0.25">
      <c r="B39" s="1">
        <v>19</v>
      </c>
      <c r="C39" s="87">
        <v>41.63</v>
      </c>
      <c r="D39" s="88">
        <v>42.15</v>
      </c>
      <c r="E39" s="88">
        <v>41.64</v>
      </c>
      <c r="F39" s="88">
        <v>41.37</v>
      </c>
      <c r="G39" s="117">
        <v>42.11</v>
      </c>
      <c r="H39" s="120">
        <v>44.07</v>
      </c>
    </row>
    <row r="40" spans="2:8" x14ac:dyDescent="0.25">
      <c r="B40" s="1">
        <v>20</v>
      </c>
      <c r="C40" s="87">
        <v>41.82</v>
      </c>
      <c r="D40" s="88">
        <v>42.1</v>
      </c>
      <c r="E40" s="88">
        <v>41.84</v>
      </c>
      <c r="F40" s="88">
        <v>41.39</v>
      </c>
      <c r="G40" s="117">
        <v>42.27</v>
      </c>
      <c r="H40" s="120">
        <v>42.29</v>
      </c>
    </row>
    <row r="41" spans="2:8" x14ac:dyDescent="0.25">
      <c r="B41" s="1">
        <v>21</v>
      </c>
      <c r="C41" s="87">
        <v>42.3</v>
      </c>
      <c r="D41" s="88">
        <v>42.39</v>
      </c>
      <c r="E41" s="88">
        <v>41.99</v>
      </c>
      <c r="F41" s="88">
        <v>41.48</v>
      </c>
      <c r="G41" s="117">
        <v>42.28</v>
      </c>
      <c r="H41" s="120">
        <v>43.71</v>
      </c>
    </row>
    <row r="42" spans="2:8" x14ac:dyDescent="0.25">
      <c r="B42" s="1">
        <v>22</v>
      </c>
      <c r="C42" s="87">
        <v>42.87</v>
      </c>
      <c r="D42" s="88">
        <v>42.47</v>
      </c>
      <c r="E42" s="88">
        <v>41.94</v>
      </c>
      <c r="F42" s="88">
        <v>41.42</v>
      </c>
      <c r="G42" s="117">
        <v>43.09</v>
      </c>
      <c r="H42" s="120"/>
    </row>
    <row r="43" spans="2:8" x14ac:dyDescent="0.25">
      <c r="B43" s="1">
        <v>23</v>
      </c>
      <c r="C43" s="87">
        <v>41.63</v>
      </c>
      <c r="D43" s="88">
        <v>42.38</v>
      </c>
      <c r="E43" s="88">
        <v>41.87</v>
      </c>
      <c r="F43" s="88">
        <v>41.46</v>
      </c>
      <c r="G43" s="117">
        <v>42.01</v>
      </c>
      <c r="H43" s="120"/>
    </row>
    <row r="44" spans="2:8" x14ac:dyDescent="0.25">
      <c r="B44" s="1">
        <v>24</v>
      </c>
      <c r="C44" s="87">
        <v>41.6</v>
      </c>
      <c r="D44" s="88">
        <v>42.08</v>
      </c>
      <c r="E44" s="88">
        <v>41.6</v>
      </c>
      <c r="F44" s="88">
        <v>41.47</v>
      </c>
      <c r="G44" s="117">
        <v>42.91</v>
      </c>
      <c r="H44" s="120"/>
    </row>
    <row r="45" spans="2:8" x14ac:dyDescent="0.25">
      <c r="B45" s="1">
        <v>25</v>
      </c>
      <c r="C45" s="87">
        <v>41.43</v>
      </c>
      <c r="D45" s="88">
        <v>42.15</v>
      </c>
      <c r="E45" s="88">
        <v>42.08</v>
      </c>
      <c r="F45" s="88">
        <v>41.36</v>
      </c>
      <c r="G45" s="117">
        <v>42.16</v>
      </c>
      <c r="H45" s="120"/>
    </row>
    <row r="46" spans="2:8" x14ac:dyDescent="0.25">
      <c r="B46" s="1">
        <v>26</v>
      </c>
      <c r="C46" s="87">
        <v>41.39</v>
      </c>
      <c r="D46" s="88">
        <v>42.72</v>
      </c>
      <c r="E46" s="88">
        <v>41.95</v>
      </c>
      <c r="F46" s="88">
        <v>41.36</v>
      </c>
      <c r="G46" s="117">
        <v>42.15</v>
      </c>
      <c r="H46" s="120"/>
    </row>
    <row r="47" spans="2:8" x14ac:dyDescent="0.25">
      <c r="B47" s="1">
        <v>27</v>
      </c>
      <c r="C47" s="87">
        <v>41.48</v>
      </c>
      <c r="D47" s="88">
        <v>42.31</v>
      </c>
      <c r="E47" s="88">
        <v>41.58</v>
      </c>
      <c r="F47" s="88">
        <v>41.34</v>
      </c>
      <c r="G47" s="117">
        <v>41.99</v>
      </c>
      <c r="H47" s="120"/>
    </row>
    <row r="48" spans="2:8" x14ac:dyDescent="0.25">
      <c r="B48" s="1">
        <v>28</v>
      </c>
      <c r="C48" s="87">
        <v>41.53</v>
      </c>
      <c r="D48" s="88">
        <v>42.29</v>
      </c>
      <c r="E48" s="88">
        <v>41.79</v>
      </c>
      <c r="F48" s="88">
        <v>41.37</v>
      </c>
      <c r="G48" s="117">
        <v>42.11</v>
      </c>
      <c r="H48" s="120"/>
    </row>
    <row r="49" spans="2:8" x14ac:dyDescent="0.25">
      <c r="B49" s="1">
        <v>29</v>
      </c>
      <c r="C49" s="87">
        <v>41.53</v>
      </c>
      <c r="D49" s="88">
        <v>42.43</v>
      </c>
      <c r="E49" s="88">
        <v>41.81</v>
      </c>
      <c r="F49" s="88">
        <v>41.37</v>
      </c>
      <c r="G49" s="117">
        <v>42.1</v>
      </c>
      <c r="H49" s="120"/>
    </row>
    <row r="50" spans="2:8" x14ac:dyDescent="0.25">
      <c r="B50" s="1">
        <v>30</v>
      </c>
      <c r="C50" s="87">
        <v>41.46</v>
      </c>
      <c r="D50" s="88">
        <v>42.64</v>
      </c>
      <c r="E50" s="88">
        <v>41.64</v>
      </c>
      <c r="F50" s="88">
        <v>41.47</v>
      </c>
      <c r="G50" s="117">
        <v>41.91</v>
      </c>
      <c r="H50" s="120"/>
    </row>
    <row r="51" spans="2:8" x14ac:dyDescent="0.25">
      <c r="B51" s="1">
        <v>31</v>
      </c>
      <c r="C51" s="87">
        <v>41.46</v>
      </c>
      <c r="D51" s="88">
        <v>42.58</v>
      </c>
      <c r="E51" s="88">
        <v>41.76</v>
      </c>
      <c r="F51" s="88">
        <v>41.44</v>
      </c>
      <c r="G51" s="117">
        <v>42.1</v>
      </c>
      <c r="H51" s="120"/>
    </row>
    <row r="52" spans="2:8" x14ac:dyDescent="0.25">
      <c r="B52" s="1">
        <v>32</v>
      </c>
      <c r="C52" s="87">
        <v>41.5</v>
      </c>
      <c r="D52" s="88">
        <v>42.63</v>
      </c>
      <c r="E52" s="88">
        <v>41.57</v>
      </c>
      <c r="F52" s="88">
        <v>41.41</v>
      </c>
      <c r="G52" s="117">
        <v>41.98</v>
      </c>
      <c r="H52" s="120"/>
    </row>
    <row r="53" spans="2:8" x14ac:dyDescent="0.25">
      <c r="B53" s="1">
        <v>33</v>
      </c>
      <c r="C53" s="87">
        <v>41.49</v>
      </c>
      <c r="D53" s="88">
        <v>42.53</v>
      </c>
      <c r="E53" s="88">
        <v>41.69</v>
      </c>
      <c r="F53" s="88">
        <v>41.41</v>
      </c>
      <c r="G53" s="117"/>
      <c r="H53" s="120"/>
    </row>
    <row r="54" spans="2:8" x14ac:dyDescent="0.25">
      <c r="B54" s="1">
        <v>34</v>
      </c>
      <c r="C54" s="87">
        <v>41.64</v>
      </c>
      <c r="D54" s="88">
        <v>42.56</v>
      </c>
      <c r="E54" s="88">
        <v>41.48</v>
      </c>
      <c r="F54" s="88">
        <v>41.37</v>
      </c>
      <c r="G54" s="117"/>
      <c r="H54" s="120"/>
    </row>
    <row r="55" spans="2:8" x14ac:dyDescent="0.25">
      <c r="B55" s="1">
        <v>35</v>
      </c>
      <c r="C55" s="87">
        <v>41.53</v>
      </c>
      <c r="D55" s="88">
        <v>42.54</v>
      </c>
      <c r="E55" s="88">
        <v>41.89</v>
      </c>
      <c r="F55" s="88">
        <v>41.38</v>
      </c>
      <c r="G55" s="117"/>
      <c r="H55" s="120"/>
    </row>
    <row r="56" spans="2:8" x14ac:dyDescent="0.25">
      <c r="B56" s="1">
        <v>36</v>
      </c>
      <c r="C56" s="87">
        <v>41.54</v>
      </c>
      <c r="D56" s="88">
        <v>42.33</v>
      </c>
      <c r="E56" s="88">
        <v>41.51</v>
      </c>
      <c r="F56" s="88">
        <v>41.44</v>
      </c>
      <c r="G56" s="117"/>
      <c r="H56" s="120"/>
    </row>
    <row r="57" spans="2:8" x14ac:dyDescent="0.25">
      <c r="B57" s="1">
        <v>37</v>
      </c>
      <c r="C57" s="87">
        <v>41.62</v>
      </c>
      <c r="D57" s="88">
        <v>42.37</v>
      </c>
      <c r="E57" s="88">
        <v>41.56</v>
      </c>
      <c r="F57" s="88">
        <v>41.41</v>
      </c>
      <c r="G57" s="117"/>
      <c r="H57" s="120"/>
    </row>
    <row r="58" spans="2:8" x14ac:dyDescent="0.25">
      <c r="B58" s="1">
        <v>38</v>
      </c>
      <c r="C58" s="87">
        <v>41.69</v>
      </c>
      <c r="D58" s="88">
        <v>42.41</v>
      </c>
      <c r="E58" s="88">
        <v>41.52</v>
      </c>
      <c r="F58" s="88">
        <v>41.43</v>
      </c>
      <c r="G58" s="117"/>
      <c r="H58" s="120"/>
    </row>
    <row r="59" spans="2:8" x14ac:dyDescent="0.25">
      <c r="B59" s="1">
        <v>39</v>
      </c>
      <c r="C59" s="87">
        <v>41.65</v>
      </c>
      <c r="D59" s="88">
        <v>42.41</v>
      </c>
      <c r="E59" s="88">
        <v>41.51</v>
      </c>
      <c r="F59" s="88">
        <v>41.34</v>
      </c>
      <c r="G59" s="117"/>
      <c r="H59" s="120"/>
    </row>
    <row r="60" spans="2:8" x14ac:dyDescent="0.25">
      <c r="B60" s="1">
        <v>40</v>
      </c>
      <c r="C60" s="87">
        <v>41.64</v>
      </c>
      <c r="D60" s="88">
        <v>42.44</v>
      </c>
      <c r="E60" s="88">
        <v>41.59</v>
      </c>
      <c r="F60" s="88">
        <v>41.5</v>
      </c>
      <c r="G60" s="117"/>
      <c r="H60" s="120"/>
    </row>
    <row r="61" spans="2:8" x14ac:dyDescent="0.25">
      <c r="B61" s="1">
        <v>41</v>
      </c>
      <c r="C61" s="87">
        <v>41.55</v>
      </c>
      <c r="D61" s="88">
        <v>42.57</v>
      </c>
      <c r="E61" s="88">
        <v>41.67</v>
      </c>
      <c r="F61" s="88">
        <v>41.65</v>
      </c>
      <c r="G61" s="117"/>
      <c r="H61" s="120"/>
    </row>
    <row r="62" spans="2:8" x14ac:dyDescent="0.25">
      <c r="B62" s="1">
        <v>42</v>
      </c>
      <c r="C62" s="87"/>
      <c r="D62" s="88">
        <v>42.57</v>
      </c>
      <c r="E62" s="88">
        <v>41.76</v>
      </c>
      <c r="F62" s="88">
        <v>42.62</v>
      </c>
      <c r="G62" s="117"/>
      <c r="H62" s="120"/>
    </row>
    <row r="63" spans="2:8" x14ac:dyDescent="0.25">
      <c r="B63" s="218">
        <v>43</v>
      </c>
      <c r="C63" s="217"/>
      <c r="D63" s="88">
        <v>42.05</v>
      </c>
      <c r="E63" s="88">
        <v>41.49</v>
      </c>
      <c r="F63" s="88">
        <v>41.73</v>
      </c>
      <c r="G63" s="117"/>
      <c r="H63" s="120"/>
    </row>
    <row r="64" spans="2:8" x14ac:dyDescent="0.25">
      <c r="B64" s="218">
        <v>44</v>
      </c>
      <c r="C64" s="217"/>
      <c r="D64" s="88">
        <v>42.39</v>
      </c>
      <c r="E64" s="88">
        <v>41.57</v>
      </c>
      <c r="F64" s="88">
        <v>41.29</v>
      </c>
      <c r="G64" s="117"/>
      <c r="H64" s="120"/>
    </row>
    <row r="65" spans="2:8" x14ac:dyDescent="0.25">
      <c r="B65" s="1">
        <v>45</v>
      </c>
      <c r="C65" s="87"/>
      <c r="D65" s="88">
        <v>42.56</v>
      </c>
      <c r="E65" s="88">
        <v>41.61</v>
      </c>
      <c r="F65" s="88">
        <v>41.28</v>
      </c>
      <c r="G65" s="117"/>
      <c r="H65" s="120"/>
    </row>
    <row r="66" spans="2:8" x14ac:dyDescent="0.25">
      <c r="B66" s="1">
        <v>46</v>
      </c>
      <c r="C66" s="87"/>
      <c r="D66" s="88">
        <v>42.46</v>
      </c>
      <c r="E66" s="88">
        <v>41.54</v>
      </c>
      <c r="F66" s="88">
        <v>41.27</v>
      </c>
      <c r="G66" s="117"/>
      <c r="H66" s="120"/>
    </row>
    <row r="67" spans="2:8" x14ac:dyDescent="0.25">
      <c r="B67" s="1">
        <v>47</v>
      </c>
      <c r="C67" s="87"/>
      <c r="D67" s="88">
        <v>42.66</v>
      </c>
      <c r="E67" s="88"/>
      <c r="F67" s="88">
        <v>41.07</v>
      </c>
      <c r="G67" s="117"/>
      <c r="H67" s="120"/>
    </row>
    <row r="68" spans="2:8" x14ac:dyDescent="0.25">
      <c r="B68" s="1">
        <v>48</v>
      </c>
      <c r="C68" s="87"/>
      <c r="D68" s="88">
        <v>42.5</v>
      </c>
      <c r="E68" s="88"/>
      <c r="F68" s="88">
        <v>41.3</v>
      </c>
      <c r="G68" s="117"/>
      <c r="H68" s="120"/>
    </row>
    <row r="69" spans="2:8" x14ac:dyDescent="0.25">
      <c r="B69" s="1">
        <v>49</v>
      </c>
      <c r="C69" s="87"/>
      <c r="D69" s="88">
        <v>42.65</v>
      </c>
      <c r="E69" s="88"/>
      <c r="F69" s="88"/>
      <c r="G69" s="117"/>
      <c r="H69" s="120"/>
    </row>
    <row r="70" spans="2:8" x14ac:dyDescent="0.25">
      <c r="B70" s="1">
        <v>50</v>
      </c>
      <c r="C70" s="87"/>
      <c r="D70" s="88">
        <v>42.64</v>
      </c>
      <c r="E70" s="88"/>
      <c r="F70" s="88"/>
      <c r="G70" s="117"/>
      <c r="H70" s="120"/>
    </row>
    <row r="71" spans="2:8" x14ac:dyDescent="0.25">
      <c r="B71" s="1">
        <v>51</v>
      </c>
      <c r="C71" s="87"/>
      <c r="D71" s="88">
        <v>42.55</v>
      </c>
      <c r="E71" s="88"/>
      <c r="F71" s="88"/>
      <c r="G71" s="117"/>
      <c r="H71" s="120"/>
    </row>
    <row r="72" spans="2:8" x14ac:dyDescent="0.25">
      <c r="B72" s="1">
        <v>52</v>
      </c>
      <c r="C72" s="87"/>
      <c r="D72" s="88">
        <v>42.44</v>
      </c>
      <c r="E72" s="88"/>
      <c r="F72" s="88"/>
      <c r="G72" s="117"/>
      <c r="H72" s="120"/>
    </row>
    <row r="73" spans="2:8" x14ac:dyDescent="0.25">
      <c r="B73" s="1">
        <v>53</v>
      </c>
      <c r="C73" s="87"/>
      <c r="D73" s="88">
        <v>42.34</v>
      </c>
      <c r="E73" s="88"/>
      <c r="F73" s="88"/>
      <c r="G73" s="117"/>
      <c r="H73" s="120"/>
    </row>
    <row r="74" spans="2:8" x14ac:dyDescent="0.25">
      <c r="B74" s="1">
        <v>54</v>
      </c>
      <c r="C74" s="87"/>
      <c r="D74" s="88">
        <v>42.15</v>
      </c>
      <c r="E74" s="88"/>
      <c r="F74" s="88"/>
      <c r="G74" s="117"/>
      <c r="H74" s="120"/>
    </row>
    <row r="75" spans="2:8" x14ac:dyDescent="0.25">
      <c r="B75" s="1">
        <v>55</v>
      </c>
      <c r="C75" s="87"/>
      <c r="D75" s="88"/>
      <c r="E75" s="88"/>
      <c r="F75" s="88"/>
      <c r="G75" s="117"/>
      <c r="H75" s="120"/>
    </row>
    <row r="76" spans="2:8" x14ac:dyDescent="0.25">
      <c r="B76" s="1">
        <v>56</v>
      </c>
      <c r="C76" s="87"/>
      <c r="D76" s="88"/>
      <c r="E76" s="88"/>
      <c r="F76" s="88"/>
      <c r="G76" s="117"/>
      <c r="H76" s="120"/>
    </row>
    <row r="77" spans="2:8" x14ac:dyDescent="0.25">
      <c r="B77" s="1">
        <v>57</v>
      </c>
      <c r="C77" s="87"/>
      <c r="D77" s="88"/>
      <c r="E77" s="88"/>
      <c r="F77" s="88"/>
      <c r="G77" s="117"/>
      <c r="H77" s="120"/>
    </row>
    <row r="78" spans="2:8" x14ac:dyDescent="0.25">
      <c r="B78" s="1">
        <v>58</v>
      </c>
      <c r="C78" s="87"/>
      <c r="D78" s="88"/>
      <c r="E78" s="88"/>
      <c r="F78" s="88"/>
      <c r="G78" s="117"/>
      <c r="H78" s="120"/>
    </row>
    <row r="79" spans="2:8" ht="15.75" thickBot="1" x14ac:dyDescent="0.3">
      <c r="B79" s="1">
        <v>59</v>
      </c>
      <c r="C79" s="167"/>
      <c r="D79" s="168"/>
      <c r="E79" s="168"/>
      <c r="F79" s="168"/>
      <c r="G79" s="121"/>
      <c r="H79" s="1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A5" sqref="A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7" t="s">
        <v>148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</row>
    <row r="5" spans="1:16" ht="7.5" customHeight="1" x14ac:dyDescent="0.25"/>
    <row r="6" spans="1:16" ht="17.25" x14ac:dyDescent="0.3">
      <c r="A6" s="244" t="s">
        <v>60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</row>
    <row r="7" spans="1:16" ht="7.5" customHeight="1" x14ac:dyDescent="0.25"/>
    <row r="8" spans="1:16" s="2" customFormat="1" ht="20.25" customHeight="1" x14ac:dyDescent="0.25">
      <c r="A8" s="288" t="s">
        <v>35</v>
      </c>
      <c r="B8" s="289" t="s">
        <v>13</v>
      </c>
      <c r="C8" s="290" t="s">
        <v>18</v>
      </c>
      <c r="D8" s="289" t="s">
        <v>36</v>
      </c>
      <c r="E8" s="292" t="s">
        <v>37</v>
      </c>
      <c r="F8" s="294" t="s">
        <v>38</v>
      </c>
      <c r="G8" s="295"/>
      <c r="H8" s="295"/>
      <c r="I8" s="296"/>
      <c r="J8" s="297" t="s">
        <v>39</v>
      </c>
      <c r="K8" s="288" t="s">
        <v>40</v>
      </c>
      <c r="L8" s="288"/>
      <c r="M8" s="48"/>
      <c r="N8" s="48"/>
    </row>
    <row r="9" spans="1:16" s="2" customFormat="1" ht="27.75" customHeight="1" thickBot="1" x14ac:dyDescent="0.3">
      <c r="A9" s="288"/>
      <c r="B9" s="289"/>
      <c r="C9" s="291"/>
      <c r="D9" s="289"/>
      <c r="E9" s="299"/>
      <c r="F9" s="49" t="s">
        <v>41</v>
      </c>
      <c r="G9" s="49" t="s">
        <v>42</v>
      </c>
      <c r="H9" s="49" t="s">
        <v>43</v>
      </c>
      <c r="I9" s="50" t="s">
        <v>44</v>
      </c>
      <c r="J9" s="298"/>
      <c r="K9" s="116" t="s">
        <v>45</v>
      </c>
      <c r="L9" s="116" t="s">
        <v>46</v>
      </c>
      <c r="M9" s="51" t="s">
        <v>47</v>
      </c>
      <c r="N9" s="51" t="s">
        <v>48</v>
      </c>
    </row>
    <row r="10" spans="1:16" s="3" customFormat="1" ht="30" customHeight="1" thickBot="1" x14ac:dyDescent="0.3">
      <c r="A10" s="52">
        <v>1</v>
      </c>
      <c r="B10" s="53" t="s">
        <v>62</v>
      </c>
      <c r="C10" s="54">
        <v>69</v>
      </c>
      <c r="D10" s="54">
        <v>19</v>
      </c>
      <c r="E10" s="228">
        <f>D10</f>
        <v>19</v>
      </c>
      <c r="F10" s="174">
        <f>MIN(C21:C80)</f>
        <v>41.53</v>
      </c>
      <c r="G10" s="171">
        <f>AVERAGE(C21:C80)</f>
        <v>42.013684210526314</v>
      </c>
      <c r="H10" s="56">
        <v>0</v>
      </c>
      <c r="I10" s="102">
        <f>G10-F10</f>
        <v>0.48368421052631305</v>
      </c>
      <c r="J10" s="113">
        <v>9.7453703703703713E-3</v>
      </c>
      <c r="K10" s="214">
        <f>J10</f>
        <v>9.7453703703703713E-3</v>
      </c>
      <c r="L10" s="58">
        <f>K10</f>
        <v>9.7453703703703713E-3</v>
      </c>
      <c r="M10" s="202" t="s">
        <v>88</v>
      </c>
      <c r="N10" s="203" t="s">
        <v>91</v>
      </c>
      <c r="O10" s="204" t="s">
        <v>92</v>
      </c>
      <c r="P10" s="62"/>
    </row>
    <row r="11" spans="1:16" s="3" customFormat="1" ht="30" customHeight="1" x14ac:dyDescent="0.25">
      <c r="A11" s="52">
        <v>2</v>
      </c>
      <c r="B11" s="53" t="s">
        <v>62</v>
      </c>
      <c r="C11" s="54">
        <v>8</v>
      </c>
      <c r="D11" s="54">
        <v>38</v>
      </c>
      <c r="E11" s="56">
        <f>D11-D10</f>
        <v>19</v>
      </c>
      <c r="F11" s="178">
        <f>MIN(D21:D80)</f>
        <v>41.59</v>
      </c>
      <c r="G11" s="103">
        <f>AVERAGE(D21:D80)</f>
        <v>42.013333333333328</v>
      </c>
      <c r="H11" s="56">
        <v>3</v>
      </c>
      <c r="I11" s="102">
        <f>G11-F11</f>
        <v>0.4233333333333249</v>
      </c>
      <c r="J11" s="113">
        <v>2.0173611111111111E-2</v>
      </c>
      <c r="K11" s="113">
        <f>J11-J10</f>
        <v>1.042824074074074E-2</v>
      </c>
      <c r="L11" s="58">
        <f>K11+L10</f>
        <v>2.0173611111111111E-2</v>
      </c>
      <c r="M11" s="202" t="s">
        <v>89</v>
      </c>
      <c r="N11" s="185"/>
      <c r="O11" s="187"/>
      <c r="P11" s="62"/>
    </row>
    <row r="12" spans="1:16" s="3" customFormat="1" ht="30" customHeight="1" x14ac:dyDescent="0.25">
      <c r="A12" s="52">
        <v>3</v>
      </c>
      <c r="B12" s="53" t="s">
        <v>61</v>
      </c>
      <c r="C12" s="54">
        <v>7</v>
      </c>
      <c r="D12" s="54">
        <v>99</v>
      </c>
      <c r="E12" s="56">
        <f>D12-D11</f>
        <v>61</v>
      </c>
      <c r="F12" s="112">
        <f>MIN(E19:E80)</f>
        <v>41.67</v>
      </c>
      <c r="G12" s="102">
        <f>AVERAGE(E21:E80)</f>
        <v>42.152333333333331</v>
      </c>
      <c r="H12" s="56">
        <v>4</v>
      </c>
      <c r="I12" s="102">
        <f t="shared" ref="I12:I14" si="0">G12-F12</f>
        <v>0.48233333333332951</v>
      </c>
      <c r="J12" s="113">
        <v>5.1030092592592592E-2</v>
      </c>
      <c r="K12" s="113">
        <f>J12-J11</f>
        <v>3.0856481481481481E-2</v>
      </c>
      <c r="L12" s="58">
        <f>K12</f>
        <v>3.0856481481481481E-2</v>
      </c>
      <c r="M12" s="202" t="s">
        <v>126</v>
      </c>
      <c r="N12" s="186"/>
      <c r="O12" s="193"/>
      <c r="P12" s="62"/>
    </row>
    <row r="13" spans="1:16" s="3" customFormat="1" ht="30" customHeight="1" thickBot="1" x14ac:dyDescent="0.3">
      <c r="A13" s="52">
        <v>4</v>
      </c>
      <c r="B13" s="53" t="s">
        <v>62</v>
      </c>
      <c r="C13" s="54">
        <v>3</v>
      </c>
      <c r="D13" s="54">
        <v>140</v>
      </c>
      <c r="E13" s="56">
        <f>D13-D12</f>
        <v>41</v>
      </c>
      <c r="F13" s="172">
        <f>MIN(F19:F80)</f>
        <v>41.7</v>
      </c>
      <c r="G13" s="102">
        <f>AVERAGE(F21:F80)</f>
        <v>42.070749999999997</v>
      </c>
      <c r="H13" s="56">
        <v>2</v>
      </c>
      <c r="I13" s="102">
        <f t="shared" si="0"/>
        <v>0.37074999999999392</v>
      </c>
      <c r="J13" s="113">
        <v>7.2094907407407413E-2</v>
      </c>
      <c r="K13" s="113">
        <f>J13-J12</f>
        <v>2.1064814814814821E-2</v>
      </c>
      <c r="L13" s="58">
        <f>K13+L11</f>
        <v>4.1238425925925928E-2</v>
      </c>
      <c r="M13" s="202" t="s">
        <v>127</v>
      </c>
      <c r="N13" s="185"/>
      <c r="O13" s="189"/>
      <c r="P13" s="62"/>
    </row>
    <row r="14" spans="1:16" s="3" customFormat="1" ht="30" customHeight="1" thickBot="1" x14ac:dyDescent="0.3">
      <c r="A14" s="52">
        <v>5</v>
      </c>
      <c r="B14" s="53" t="s">
        <v>61</v>
      </c>
      <c r="C14" s="63">
        <v>10</v>
      </c>
      <c r="D14" s="54">
        <v>190</v>
      </c>
      <c r="E14" s="228">
        <f>D14-D13</f>
        <v>50</v>
      </c>
      <c r="F14" s="173">
        <f>MIN(G21:G80)</f>
        <v>41.56</v>
      </c>
      <c r="G14" s="171">
        <f>AVERAGE(G21:G80)</f>
        <v>42.1</v>
      </c>
      <c r="H14" s="56">
        <v>2</v>
      </c>
      <c r="I14" s="102">
        <f t="shared" si="0"/>
        <v>0.53999999999999915</v>
      </c>
      <c r="J14" s="113">
        <v>9.7546296296296298E-2</v>
      </c>
      <c r="K14" s="113">
        <f>J14-J13</f>
        <v>2.5451388888888885E-2</v>
      </c>
      <c r="L14" s="57">
        <f>K14+L12</f>
        <v>5.6307870370370369E-2</v>
      </c>
      <c r="M14" s="202" t="s">
        <v>128</v>
      </c>
      <c r="N14" s="185"/>
      <c r="O14" s="190"/>
    </row>
    <row r="15" spans="1:16" s="3" customFormat="1" ht="30" customHeight="1" x14ac:dyDescent="0.25">
      <c r="A15" s="64" t="s">
        <v>49</v>
      </c>
      <c r="B15" s="65" t="s">
        <v>62</v>
      </c>
      <c r="C15" s="66">
        <v>8</v>
      </c>
      <c r="D15" s="66">
        <v>246</v>
      </c>
      <c r="E15" s="56">
        <f>D15-D14</f>
        <v>56</v>
      </c>
      <c r="F15" s="170">
        <f>MIN(H21:H80)</f>
        <v>41.59</v>
      </c>
      <c r="G15" s="102">
        <f>AVERAGE(H21:H80)</f>
        <v>42.016727272727266</v>
      </c>
      <c r="H15" s="56">
        <v>2</v>
      </c>
      <c r="I15" s="102">
        <f>G15-F15</f>
        <v>0.42672727272726263</v>
      </c>
      <c r="J15" s="113">
        <v>0.1252662037037037</v>
      </c>
      <c r="K15" s="68">
        <f>J15-J14</f>
        <v>2.7719907407407401E-2</v>
      </c>
      <c r="L15" s="67">
        <f>K15+L13</f>
        <v>6.895833333333333E-2</v>
      </c>
      <c r="M15" s="59"/>
      <c r="N15" s="186"/>
      <c r="O15" s="194"/>
    </row>
    <row r="16" spans="1:16" s="3" customFormat="1" ht="30" customHeight="1" x14ac:dyDescent="0.25">
      <c r="A16" s="69"/>
      <c r="B16" s="70"/>
      <c r="C16" s="71"/>
      <c r="D16" s="71"/>
      <c r="E16" s="71"/>
      <c r="F16" s="95">
        <f>AVERAGE(F10,F11,F13,F15)</f>
        <v>41.602500000000006</v>
      </c>
      <c r="G16" s="110">
        <f>AVERAGE(G10,G11,G13,G15)</f>
        <v>42.028623704146725</v>
      </c>
      <c r="H16" s="221" t="s">
        <v>129</v>
      </c>
      <c r="I16" s="111">
        <f>AVERAGE(I10,I11,I13,I15)</f>
        <v>0.42612370414672363</v>
      </c>
      <c r="J16" s="71"/>
      <c r="K16" s="71"/>
      <c r="L16" s="71"/>
      <c r="M16" s="72"/>
      <c r="N16" s="72"/>
    </row>
    <row r="17" spans="1:14" ht="27.75" customHeight="1" x14ac:dyDescent="0.25">
      <c r="A17" s="73"/>
      <c r="B17" s="73"/>
      <c r="C17" s="73"/>
      <c r="D17" s="74"/>
      <c r="E17" s="75"/>
      <c r="F17" s="76">
        <f>AVERAGE(F12,F14)</f>
        <v>41.615000000000002</v>
      </c>
      <c r="G17" s="77">
        <f>AVERAGE(G12,G14)</f>
        <v>42.126166666666663</v>
      </c>
      <c r="H17" s="222" t="s">
        <v>130</v>
      </c>
      <c r="I17" s="78">
        <f>AVERAGE(I12,I14)</f>
        <v>0.51116666666666433</v>
      </c>
      <c r="J17" s="75"/>
      <c r="K17" s="75" t="s">
        <v>25</v>
      </c>
      <c r="L17" s="75"/>
      <c r="M17" s="72"/>
      <c r="N17" s="72"/>
    </row>
    <row r="18" spans="1:14" ht="30" customHeight="1" thickBot="1" x14ac:dyDescent="0.3">
      <c r="A18" s="79"/>
      <c r="B18" s="79"/>
      <c r="C18" s="79"/>
      <c r="D18" s="75"/>
      <c r="E18" s="75"/>
      <c r="F18" s="80">
        <f>AVERAGE(F10:F15)</f>
        <v>41.606666666666669</v>
      </c>
      <c r="G18" s="81">
        <f>AVERAGE(C21:H80)</f>
        <v>42.075892116182594</v>
      </c>
      <c r="H18" s="82"/>
      <c r="I18" s="83">
        <f>AVERAGE(I10:I15)</f>
        <v>0.45447135832003721</v>
      </c>
      <c r="J18" s="75"/>
      <c r="K18" s="75"/>
      <c r="L18" s="75"/>
      <c r="M18" s="79"/>
      <c r="N18" s="79"/>
    </row>
    <row r="20" spans="1:14" ht="15.75" thickBot="1" x14ac:dyDescent="0.3">
      <c r="C20" s="84" t="str">
        <f>B10</f>
        <v>Шутка Виталий</v>
      </c>
      <c r="D20" s="84" t="str">
        <f>B11</f>
        <v>Шутка Виталий</v>
      </c>
      <c r="E20" s="84" t="str">
        <f>B12</f>
        <v>Фортуна Таня</v>
      </c>
      <c r="F20" s="84" t="str">
        <f>B13</f>
        <v>Шутка Виталий</v>
      </c>
      <c r="G20" s="2" t="str">
        <f>B14</f>
        <v>Фортуна Таня</v>
      </c>
      <c r="H20" s="2" t="str">
        <f>B15</f>
        <v>Шутка Виталий</v>
      </c>
    </row>
    <row r="21" spans="1:14" x14ac:dyDescent="0.25">
      <c r="B21" s="1">
        <v>1</v>
      </c>
      <c r="C21" s="85">
        <v>43.66</v>
      </c>
      <c r="D21" s="86">
        <v>44.42</v>
      </c>
      <c r="E21" s="86">
        <v>46.57</v>
      </c>
      <c r="F21" s="86">
        <v>43.76</v>
      </c>
      <c r="G21" s="86">
        <v>44.16</v>
      </c>
      <c r="H21" s="164">
        <v>45.31</v>
      </c>
      <c r="M21" s="2"/>
      <c r="N21" s="2"/>
    </row>
    <row r="22" spans="1:14" x14ac:dyDescent="0.25">
      <c r="B22" s="1">
        <v>2</v>
      </c>
      <c r="C22" s="87">
        <v>42.44</v>
      </c>
      <c r="D22" s="88">
        <v>42.43</v>
      </c>
      <c r="E22" s="88">
        <v>42.89</v>
      </c>
      <c r="F22" s="88">
        <v>42.19</v>
      </c>
      <c r="G22" s="88">
        <v>43.83</v>
      </c>
      <c r="H22" s="165">
        <v>42.32</v>
      </c>
      <c r="M22" s="3"/>
      <c r="N22" s="3"/>
    </row>
    <row r="23" spans="1:14" x14ac:dyDescent="0.25">
      <c r="B23" s="1">
        <v>3</v>
      </c>
      <c r="C23" s="87">
        <v>42.13</v>
      </c>
      <c r="D23" s="88">
        <v>42.12</v>
      </c>
      <c r="E23" s="88">
        <v>42.54</v>
      </c>
      <c r="F23" s="88">
        <v>41.98</v>
      </c>
      <c r="G23" s="88">
        <v>41.92</v>
      </c>
      <c r="H23" s="165">
        <v>41.93</v>
      </c>
      <c r="M23" s="3"/>
      <c r="N23" s="3"/>
    </row>
    <row r="24" spans="1:14" x14ac:dyDescent="0.25">
      <c r="B24" s="1">
        <v>4</v>
      </c>
      <c r="C24" s="87">
        <v>41.92</v>
      </c>
      <c r="D24" s="88">
        <v>42.06</v>
      </c>
      <c r="E24" s="88">
        <v>41.91</v>
      </c>
      <c r="F24" s="88">
        <v>42.35</v>
      </c>
      <c r="G24" s="88">
        <v>42.05</v>
      </c>
      <c r="H24" s="165">
        <v>41.9</v>
      </c>
      <c r="M24" s="3"/>
      <c r="N24" s="3"/>
    </row>
    <row r="25" spans="1:14" x14ac:dyDescent="0.25">
      <c r="B25" s="1">
        <v>5</v>
      </c>
      <c r="C25" s="87">
        <v>41.68</v>
      </c>
      <c r="D25" s="88">
        <v>41.93</v>
      </c>
      <c r="E25" s="88">
        <v>41.98</v>
      </c>
      <c r="F25" s="88">
        <v>42.15</v>
      </c>
      <c r="G25" s="88">
        <v>41.72</v>
      </c>
      <c r="H25" s="165">
        <v>41.88</v>
      </c>
    </row>
    <row r="26" spans="1:14" x14ac:dyDescent="0.25">
      <c r="B26" s="1">
        <v>6</v>
      </c>
      <c r="C26" s="87">
        <v>41.53</v>
      </c>
      <c r="D26" s="88">
        <v>41.66</v>
      </c>
      <c r="E26" s="88">
        <v>42.18</v>
      </c>
      <c r="F26" s="88">
        <v>42.19</v>
      </c>
      <c r="G26" s="88">
        <v>42.01</v>
      </c>
      <c r="H26" s="165">
        <v>41.91</v>
      </c>
    </row>
    <row r="27" spans="1:14" x14ac:dyDescent="0.25">
      <c r="B27" s="1">
        <v>7</v>
      </c>
      <c r="C27" s="87">
        <v>42.08</v>
      </c>
      <c r="D27" s="88">
        <v>41.59</v>
      </c>
      <c r="E27" s="88">
        <v>42.07</v>
      </c>
      <c r="F27" s="88">
        <v>42.52</v>
      </c>
      <c r="G27" s="88">
        <v>42.52</v>
      </c>
      <c r="H27" s="165">
        <v>42.08</v>
      </c>
    </row>
    <row r="28" spans="1:14" x14ac:dyDescent="0.25">
      <c r="B28" s="1">
        <v>8</v>
      </c>
      <c r="C28" s="200">
        <v>42.21</v>
      </c>
      <c r="D28" s="88">
        <v>41.73</v>
      </c>
      <c r="E28" s="88">
        <v>42.07</v>
      </c>
      <c r="F28" s="88">
        <v>41.9</v>
      </c>
      <c r="G28" s="88">
        <v>43.22</v>
      </c>
      <c r="H28" s="165">
        <v>42.05</v>
      </c>
    </row>
    <row r="29" spans="1:14" x14ac:dyDescent="0.25">
      <c r="B29" s="1">
        <v>9</v>
      </c>
      <c r="C29" s="108">
        <v>41.85</v>
      </c>
      <c r="D29" s="88">
        <v>42</v>
      </c>
      <c r="E29" s="88">
        <v>41.8</v>
      </c>
      <c r="F29" s="88">
        <v>42.3</v>
      </c>
      <c r="G29" s="88">
        <v>42.08</v>
      </c>
      <c r="H29" s="165">
        <v>41.99</v>
      </c>
    </row>
    <row r="30" spans="1:14" x14ac:dyDescent="0.25">
      <c r="B30" s="1">
        <v>10</v>
      </c>
      <c r="C30" s="87">
        <v>41.97</v>
      </c>
      <c r="D30" s="88">
        <v>41.71</v>
      </c>
      <c r="E30" s="2">
        <v>41.78</v>
      </c>
      <c r="F30" s="88">
        <v>41.95</v>
      </c>
      <c r="G30" s="88">
        <v>41.73</v>
      </c>
      <c r="H30" s="165">
        <v>41.73</v>
      </c>
    </row>
    <row r="31" spans="1:14" x14ac:dyDescent="0.25">
      <c r="B31" s="1">
        <v>11</v>
      </c>
      <c r="C31" s="87">
        <v>42.03</v>
      </c>
      <c r="D31" s="88">
        <v>41.81</v>
      </c>
      <c r="E31" s="88">
        <v>42.05</v>
      </c>
      <c r="F31" s="88">
        <v>41.97</v>
      </c>
      <c r="G31" s="88">
        <v>41.79</v>
      </c>
      <c r="H31" s="165">
        <v>41.97</v>
      </c>
    </row>
    <row r="32" spans="1:14" x14ac:dyDescent="0.25">
      <c r="B32" s="1">
        <v>12</v>
      </c>
      <c r="C32" s="200">
        <v>41.86</v>
      </c>
      <c r="D32" s="88">
        <v>41.65</v>
      </c>
      <c r="E32" s="2">
        <v>41.78</v>
      </c>
      <c r="F32" s="88">
        <v>42.08</v>
      </c>
      <c r="G32" s="88">
        <v>41.69</v>
      </c>
      <c r="H32" s="165">
        <v>41.69</v>
      </c>
    </row>
    <row r="33" spans="2:8" x14ac:dyDescent="0.25">
      <c r="B33" s="1">
        <v>13</v>
      </c>
      <c r="C33" s="87">
        <v>41.65</v>
      </c>
      <c r="D33" s="88">
        <v>41.79</v>
      </c>
      <c r="E33" s="88">
        <v>41.67</v>
      </c>
      <c r="F33" s="88">
        <v>41.96</v>
      </c>
      <c r="G33" s="88">
        <v>41.82</v>
      </c>
      <c r="H33" s="165">
        <v>41.96</v>
      </c>
    </row>
    <row r="34" spans="2:8" x14ac:dyDescent="0.25">
      <c r="B34" s="1">
        <v>14</v>
      </c>
      <c r="C34" s="94">
        <v>41.95</v>
      </c>
      <c r="D34" s="88">
        <v>41.69</v>
      </c>
      <c r="E34" s="88">
        <v>41.98</v>
      </c>
      <c r="F34" s="88">
        <v>42.08</v>
      </c>
      <c r="G34" s="88">
        <v>41.6</v>
      </c>
      <c r="H34" s="165">
        <v>41.8</v>
      </c>
    </row>
    <row r="35" spans="2:8" x14ac:dyDescent="0.25">
      <c r="B35" s="1">
        <v>15</v>
      </c>
      <c r="C35" s="87">
        <v>41.91</v>
      </c>
      <c r="D35" s="88">
        <v>41.71</v>
      </c>
      <c r="E35" s="88">
        <v>42.18</v>
      </c>
      <c r="F35" s="88">
        <v>42.08</v>
      </c>
      <c r="G35" s="88">
        <v>41.62</v>
      </c>
      <c r="H35" s="165">
        <v>41.95</v>
      </c>
    </row>
    <row r="36" spans="2:8" x14ac:dyDescent="0.25">
      <c r="B36" s="1">
        <v>16</v>
      </c>
      <c r="C36" s="87">
        <v>41.76</v>
      </c>
      <c r="D36" s="123">
        <v>41.8</v>
      </c>
      <c r="E36" s="88">
        <v>42.44</v>
      </c>
      <c r="F36" s="88">
        <v>41.87</v>
      </c>
      <c r="G36" s="88">
        <v>41.56</v>
      </c>
      <c r="H36" s="165">
        <v>41.93</v>
      </c>
    </row>
    <row r="37" spans="2:8" x14ac:dyDescent="0.25">
      <c r="B37" s="1">
        <v>17</v>
      </c>
      <c r="C37" s="87">
        <v>41.88</v>
      </c>
      <c r="D37" s="88">
        <v>42.04</v>
      </c>
      <c r="E37" s="88">
        <v>42.01</v>
      </c>
      <c r="F37" s="88">
        <v>42.08</v>
      </c>
      <c r="G37" s="88">
        <v>41.76</v>
      </c>
      <c r="H37" s="165">
        <v>42.06</v>
      </c>
    </row>
    <row r="38" spans="2:8" x14ac:dyDescent="0.25">
      <c r="B38" s="1">
        <v>18</v>
      </c>
      <c r="C38" s="87">
        <v>41.93</v>
      </c>
      <c r="D38" s="88">
        <v>42.1</v>
      </c>
      <c r="E38" s="88">
        <v>42.21</v>
      </c>
      <c r="F38" s="88">
        <v>42.17</v>
      </c>
      <c r="G38" s="88">
        <v>41.71</v>
      </c>
      <c r="H38" s="165">
        <v>42.06</v>
      </c>
    </row>
    <row r="39" spans="2:8" x14ac:dyDescent="0.25">
      <c r="B39" s="1">
        <v>19</v>
      </c>
      <c r="C39" s="87">
        <v>41.82</v>
      </c>
      <c r="D39" s="88"/>
      <c r="E39" s="88">
        <v>41.68</v>
      </c>
      <c r="F39" s="88">
        <v>42.02</v>
      </c>
      <c r="G39" s="88">
        <v>42.09</v>
      </c>
      <c r="H39" s="165">
        <v>41.84</v>
      </c>
    </row>
    <row r="40" spans="2:8" x14ac:dyDescent="0.25">
      <c r="B40" s="1">
        <v>20</v>
      </c>
      <c r="C40" s="87"/>
      <c r="D40" s="88"/>
      <c r="E40" s="88">
        <v>42.03</v>
      </c>
      <c r="F40" s="88">
        <v>42.03</v>
      </c>
      <c r="G40" s="88">
        <v>42.1</v>
      </c>
      <c r="H40" s="165">
        <v>41.96</v>
      </c>
    </row>
    <row r="41" spans="2:8" x14ac:dyDescent="0.25">
      <c r="B41" s="1">
        <v>21</v>
      </c>
      <c r="C41" s="87"/>
      <c r="D41" s="88"/>
      <c r="E41" s="88">
        <v>41.92</v>
      </c>
      <c r="F41" s="88">
        <v>41.98</v>
      </c>
      <c r="G41" s="88">
        <v>41.89</v>
      </c>
      <c r="H41" s="165">
        <v>41.85</v>
      </c>
    </row>
    <row r="42" spans="2:8" x14ac:dyDescent="0.25">
      <c r="B42" s="1">
        <v>22</v>
      </c>
      <c r="C42" s="87"/>
      <c r="D42" s="88"/>
      <c r="E42" s="88">
        <v>42.08</v>
      </c>
      <c r="F42" s="88">
        <v>41.7</v>
      </c>
      <c r="G42" s="88">
        <v>42.02</v>
      </c>
      <c r="H42" s="165">
        <v>41.85</v>
      </c>
    </row>
    <row r="43" spans="2:8" x14ac:dyDescent="0.25">
      <c r="B43" s="1">
        <v>23</v>
      </c>
      <c r="C43" s="87"/>
      <c r="D43" s="88"/>
      <c r="E43" s="88">
        <v>41.67</v>
      </c>
      <c r="F43" s="88">
        <v>42.15</v>
      </c>
      <c r="G43" s="88">
        <v>41.89</v>
      </c>
      <c r="H43" s="165">
        <v>42.06</v>
      </c>
    </row>
    <row r="44" spans="2:8" x14ac:dyDescent="0.25">
      <c r="B44" s="1">
        <v>24</v>
      </c>
      <c r="C44" s="87"/>
      <c r="D44" s="88"/>
      <c r="E44" s="88">
        <v>41.92</v>
      </c>
      <c r="F44" s="88">
        <v>42.24</v>
      </c>
      <c r="G44" s="88">
        <v>41.99</v>
      </c>
      <c r="H44" s="165">
        <v>42.17</v>
      </c>
    </row>
    <row r="45" spans="2:8" x14ac:dyDescent="0.25">
      <c r="B45" s="1">
        <v>25</v>
      </c>
      <c r="C45" s="87"/>
      <c r="D45" s="88"/>
      <c r="E45" s="88">
        <v>41.88</v>
      </c>
      <c r="F45" s="88">
        <v>42.08</v>
      </c>
      <c r="G45" s="88">
        <v>42.08</v>
      </c>
      <c r="H45" s="165">
        <v>42.07</v>
      </c>
    </row>
    <row r="46" spans="2:8" x14ac:dyDescent="0.25">
      <c r="B46" s="1">
        <v>26</v>
      </c>
      <c r="C46" s="87"/>
      <c r="D46" s="88"/>
      <c r="E46" s="88">
        <v>41.92</v>
      </c>
      <c r="F46" s="88">
        <v>42.01</v>
      </c>
      <c r="G46" s="88">
        <v>41.78</v>
      </c>
      <c r="H46" s="165">
        <v>41.75</v>
      </c>
    </row>
    <row r="47" spans="2:8" x14ac:dyDescent="0.25">
      <c r="B47" s="1">
        <v>27</v>
      </c>
      <c r="C47" s="87"/>
      <c r="D47" s="88"/>
      <c r="E47" s="88">
        <v>41.91</v>
      </c>
      <c r="F47" s="88">
        <v>41.78</v>
      </c>
      <c r="G47" s="88">
        <v>42.11</v>
      </c>
      <c r="H47" s="165">
        <v>42.02</v>
      </c>
    </row>
    <row r="48" spans="2:8" x14ac:dyDescent="0.25">
      <c r="B48" s="1">
        <v>28</v>
      </c>
      <c r="C48" s="87"/>
      <c r="D48" s="88"/>
      <c r="E48" s="88">
        <v>41.82</v>
      </c>
      <c r="F48" s="88">
        <v>41.87</v>
      </c>
      <c r="G48" s="88">
        <v>41.86</v>
      </c>
      <c r="H48" s="165">
        <v>41.81</v>
      </c>
    </row>
    <row r="49" spans="2:8" x14ac:dyDescent="0.25">
      <c r="B49" s="1">
        <v>29</v>
      </c>
      <c r="C49" s="87"/>
      <c r="D49" s="88"/>
      <c r="E49" s="88">
        <v>42.06</v>
      </c>
      <c r="F49" s="88">
        <v>41.84</v>
      </c>
      <c r="G49" s="88">
        <v>42</v>
      </c>
      <c r="H49" s="165">
        <v>41.9</v>
      </c>
    </row>
    <row r="50" spans="2:8" x14ac:dyDescent="0.25">
      <c r="B50" s="1">
        <v>30</v>
      </c>
      <c r="C50" s="87"/>
      <c r="D50" s="88"/>
      <c r="E50" s="88">
        <v>42.18</v>
      </c>
      <c r="F50" s="88">
        <v>41.89</v>
      </c>
      <c r="G50" s="88">
        <v>42.04</v>
      </c>
      <c r="H50" s="165">
        <v>41.84</v>
      </c>
    </row>
    <row r="51" spans="2:8" x14ac:dyDescent="0.25">
      <c r="B51" s="1">
        <v>31</v>
      </c>
      <c r="C51" s="87"/>
      <c r="D51" s="88"/>
      <c r="E51" s="88">
        <v>41.94</v>
      </c>
      <c r="F51" s="88">
        <v>42.06</v>
      </c>
      <c r="G51" s="88">
        <v>42.24</v>
      </c>
      <c r="H51" s="165">
        <v>42.09</v>
      </c>
    </row>
    <row r="52" spans="2:8" x14ac:dyDescent="0.25">
      <c r="B52" s="1">
        <v>32</v>
      </c>
      <c r="C52" s="87"/>
      <c r="D52" s="88"/>
      <c r="E52" s="88">
        <v>42.02</v>
      </c>
      <c r="F52" s="88">
        <v>41.82</v>
      </c>
      <c r="G52" s="88">
        <v>42.13</v>
      </c>
      <c r="H52" s="165">
        <v>42.01</v>
      </c>
    </row>
    <row r="53" spans="2:8" x14ac:dyDescent="0.25">
      <c r="B53" s="1">
        <v>33</v>
      </c>
      <c r="C53" s="87"/>
      <c r="D53" s="88"/>
      <c r="E53" s="88">
        <v>43.49</v>
      </c>
      <c r="F53" s="88">
        <v>41.91</v>
      </c>
      <c r="G53" s="88">
        <v>41.89</v>
      </c>
      <c r="H53" s="165">
        <v>41.86</v>
      </c>
    </row>
    <row r="54" spans="2:8" x14ac:dyDescent="0.25">
      <c r="B54" s="1">
        <v>34</v>
      </c>
      <c r="C54" s="87"/>
      <c r="D54" s="88"/>
      <c r="E54" s="88">
        <v>42.43</v>
      </c>
      <c r="F54" s="88">
        <v>41.9</v>
      </c>
      <c r="G54" s="88">
        <v>42</v>
      </c>
      <c r="H54" s="165">
        <v>42.02</v>
      </c>
    </row>
    <row r="55" spans="2:8" x14ac:dyDescent="0.25">
      <c r="B55" s="1">
        <v>35</v>
      </c>
      <c r="C55" s="87"/>
      <c r="D55" s="88"/>
      <c r="E55" s="88">
        <v>42.2</v>
      </c>
      <c r="F55" s="88">
        <v>42.24</v>
      </c>
      <c r="G55" s="88">
        <v>42.04</v>
      </c>
      <c r="H55" s="165">
        <v>41.78</v>
      </c>
    </row>
    <row r="56" spans="2:8" x14ac:dyDescent="0.25">
      <c r="B56" s="1">
        <v>36</v>
      </c>
      <c r="C56" s="87"/>
      <c r="D56" s="88"/>
      <c r="E56" s="88">
        <v>42</v>
      </c>
      <c r="F56" s="88">
        <v>42.01</v>
      </c>
      <c r="G56" s="88">
        <v>41.95</v>
      </c>
      <c r="H56" s="165">
        <v>41.86</v>
      </c>
    </row>
    <row r="57" spans="2:8" x14ac:dyDescent="0.25">
      <c r="B57" s="1">
        <v>37</v>
      </c>
      <c r="C57" s="87"/>
      <c r="D57" s="88"/>
      <c r="E57" s="88">
        <v>42.02</v>
      </c>
      <c r="F57" s="88">
        <v>41.84</v>
      </c>
      <c r="G57" s="88">
        <v>42.09</v>
      </c>
      <c r="H57" s="165">
        <v>42.57</v>
      </c>
    </row>
    <row r="58" spans="2:8" x14ac:dyDescent="0.25">
      <c r="B58" s="1">
        <v>38</v>
      </c>
      <c r="C58" s="87"/>
      <c r="D58" s="88"/>
      <c r="E58" s="88">
        <v>42.12</v>
      </c>
      <c r="F58" s="88">
        <v>41.89</v>
      </c>
      <c r="G58" s="88">
        <v>42.18</v>
      </c>
      <c r="H58" s="165">
        <v>42.07</v>
      </c>
    </row>
    <row r="59" spans="2:8" x14ac:dyDescent="0.25">
      <c r="B59" s="1">
        <v>39</v>
      </c>
      <c r="C59" s="87"/>
      <c r="D59" s="88"/>
      <c r="E59" s="88">
        <v>41.95</v>
      </c>
      <c r="F59" s="88">
        <v>41.74</v>
      </c>
      <c r="G59" s="88">
        <v>42.17</v>
      </c>
      <c r="H59" s="165">
        <v>42.04</v>
      </c>
    </row>
    <row r="60" spans="2:8" x14ac:dyDescent="0.25">
      <c r="B60" s="1">
        <v>40</v>
      </c>
      <c r="C60" s="87"/>
      <c r="D60" s="88"/>
      <c r="E60" s="88">
        <v>42.21</v>
      </c>
      <c r="F60" s="88">
        <v>42.25</v>
      </c>
      <c r="G60" s="88">
        <v>42.15</v>
      </c>
      <c r="H60" s="165">
        <v>42.18</v>
      </c>
    </row>
    <row r="61" spans="2:8" x14ac:dyDescent="0.25">
      <c r="B61" s="1">
        <v>41</v>
      </c>
      <c r="C61" s="87"/>
      <c r="D61" s="88"/>
      <c r="E61" s="88">
        <v>41.74</v>
      </c>
      <c r="F61" s="88"/>
      <c r="G61" s="88">
        <v>42.05</v>
      </c>
      <c r="H61" s="165">
        <v>41.74</v>
      </c>
    </row>
    <row r="62" spans="2:8" x14ac:dyDescent="0.25">
      <c r="B62" s="1">
        <v>42</v>
      </c>
      <c r="C62" s="87"/>
      <c r="D62" s="88"/>
      <c r="E62" s="88">
        <v>41.87</v>
      </c>
      <c r="F62" s="88"/>
      <c r="G62" s="88">
        <v>42.17</v>
      </c>
      <c r="H62" s="165">
        <v>41.91</v>
      </c>
    </row>
    <row r="63" spans="2:8" x14ac:dyDescent="0.25">
      <c r="B63" s="1">
        <v>43</v>
      </c>
      <c r="C63" s="87"/>
      <c r="D63" s="88"/>
      <c r="E63" s="88">
        <v>41.79</v>
      </c>
      <c r="F63" s="88"/>
      <c r="G63" s="88">
        <v>42.18</v>
      </c>
      <c r="H63" s="165">
        <v>42.07</v>
      </c>
    </row>
    <row r="64" spans="2:8" x14ac:dyDescent="0.25">
      <c r="B64" s="1">
        <v>44</v>
      </c>
      <c r="C64" s="87"/>
      <c r="D64" s="88"/>
      <c r="E64" s="88">
        <v>42.19</v>
      </c>
      <c r="F64" s="88"/>
      <c r="G64" s="88">
        <v>42.27</v>
      </c>
      <c r="H64" s="165">
        <v>41.94</v>
      </c>
    </row>
    <row r="65" spans="2:8" x14ac:dyDescent="0.25">
      <c r="B65" s="1">
        <v>45</v>
      </c>
      <c r="C65" s="87"/>
      <c r="D65" s="88"/>
      <c r="E65" s="88">
        <v>41.94</v>
      </c>
      <c r="F65" s="88"/>
      <c r="G65" s="88">
        <v>42.3</v>
      </c>
      <c r="H65" s="165">
        <v>42.02</v>
      </c>
    </row>
    <row r="66" spans="2:8" x14ac:dyDescent="0.25">
      <c r="B66" s="1">
        <v>46</v>
      </c>
      <c r="C66" s="87"/>
      <c r="D66" s="88"/>
      <c r="E66" s="88">
        <v>41.88</v>
      </c>
      <c r="F66" s="88"/>
      <c r="G66" s="88">
        <v>42.15</v>
      </c>
      <c r="H66" s="165">
        <v>42.56</v>
      </c>
    </row>
    <row r="67" spans="2:8" x14ac:dyDescent="0.25">
      <c r="B67" s="1">
        <v>47</v>
      </c>
      <c r="C67" s="87"/>
      <c r="D67" s="88"/>
      <c r="E67" s="88">
        <v>42.36</v>
      </c>
      <c r="F67" s="88"/>
      <c r="G67" s="88">
        <v>42.16</v>
      </c>
      <c r="H67" s="165">
        <v>41.81</v>
      </c>
    </row>
    <row r="68" spans="2:8" x14ac:dyDescent="0.25">
      <c r="B68" s="1">
        <v>48</v>
      </c>
      <c r="C68" s="87"/>
      <c r="D68" s="88"/>
      <c r="E68" s="88">
        <v>41.95</v>
      </c>
      <c r="F68" s="88"/>
      <c r="G68" s="88">
        <v>42.26</v>
      </c>
      <c r="H68" s="165">
        <v>41.63</v>
      </c>
    </row>
    <row r="69" spans="2:8" x14ac:dyDescent="0.25">
      <c r="B69" s="1">
        <v>49</v>
      </c>
      <c r="C69" s="87"/>
      <c r="D69" s="88"/>
      <c r="E69" s="88">
        <v>42.86</v>
      </c>
      <c r="F69" s="88"/>
      <c r="G69" s="88">
        <v>41.88</v>
      </c>
      <c r="H69" s="165">
        <v>41.74</v>
      </c>
    </row>
    <row r="70" spans="2:8" x14ac:dyDescent="0.25">
      <c r="B70" s="1">
        <v>50</v>
      </c>
      <c r="C70" s="87"/>
      <c r="D70" s="88"/>
      <c r="E70" s="88">
        <v>41.86</v>
      </c>
      <c r="F70" s="88"/>
      <c r="G70" s="88"/>
      <c r="H70" s="165">
        <v>42.02</v>
      </c>
    </row>
    <row r="71" spans="2:8" x14ac:dyDescent="0.25">
      <c r="B71" s="1">
        <v>51</v>
      </c>
      <c r="C71" s="87"/>
      <c r="D71" s="88"/>
      <c r="E71" s="88">
        <v>41.74</v>
      </c>
      <c r="F71" s="88"/>
      <c r="G71" s="88"/>
      <c r="H71" s="165">
        <v>41.59</v>
      </c>
    </row>
    <row r="72" spans="2:8" x14ac:dyDescent="0.25">
      <c r="B72" s="1">
        <v>52</v>
      </c>
      <c r="C72" s="87"/>
      <c r="D72" s="88"/>
      <c r="E72" s="88">
        <v>42.54</v>
      </c>
      <c r="F72" s="88"/>
      <c r="G72" s="88"/>
      <c r="H72" s="165">
        <v>42.15</v>
      </c>
    </row>
    <row r="73" spans="2:8" x14ac:dyDescent="0.25">
      <c r="B73" s="1">
        <v>53</v>
      </c>
      <c r="C73" s="87"/>
      <c r="D73" s="88"/>
      <c r="E73" s="88">
        <v>42.11</v>
      </c>
      <c r="F73" s="88"/>
      <c r="G73" s="88"/>
      <c r="H73" s="165">
        <v>41.9</v>
      </c>
    </row>
    <row r="74" spans="2:8" x14ac:dyDescent="0.25">
      <c r="B74" s="1">
        <v>54</v>
      </c>
      <c r="C74" s="87"/>
      <c r="D74" s="88"/>
      <c r="E74" s="88">
        <v>41.85</v>
      </c>
      <c r="F74" s="88"/>
      <c r="G74" s="88"/>
      <c r="H74" s="165">
        <v>41.74</v>
      </c>
    </row>
    <row r="75" spans="2:8" x14ac:dyDescent="0.25">
      <c r="B75" s="1">
        <v>55</v>
      </c>
      <c r="C75" s="87"/>
      <c r="D75" s="88"/>
      <c r="E75" s="88">
        <v>42.06</v>
      </c>
      <c r="F75" s="88"/>
      <c r="G75" s="88"/>
      <c r="H75" s="165">
        <v>41.98</v>
      </c>
    </row>
    <row r="76" spans="2:8" x14ac:dyDescent="0.25">
      <c r="B76" s="1">
        <v>56</v>
      </c>
      <c r="C76" s="87"/>
      <c r="D76" s="88"/>
      <c r="E76" s="88">
        <v>42.3</v>
      </c>
      <c r="F76" s="88"/>
      <c r="G76" s="88"/>
      <c r="H76" s="165"/>
    </row>
    <row r="77" spans="2:8" x14ac:dyDescent="0.25">
      <c r="B77" s="1">
        <v>57</v>
      </c>
      <c r="C77" s="87"/>
      <c r="D77" s="88"/>
      <c r="E77" s="88">
        <v>42.11</v>
      </c>
      <c r="F77" s="88"/>
      <c r="G77" s="88"/>
      <c r="H77" s="165"/>
    </row>
    <row r="78" spans="2:8" x14ac:dyDescent="0.25">
      <c r="B78" s="1">
        <v>58</v>
      </c>
      <c r="C78" s="87"/>
      <c r="D78" s="88"/>
      <c r="E78" s="88">
        <v>42.33</v>
      </c>
      <c r="F78" s="88"/>
      <c r="G78" s="88"/>
      <c r="H78" s="165"/>
    </row>
    <row r="79" spans="2:8" x14ac:dyDescent="0.25">
      <c r="B79" s="1">
        <v>59</v>
      </c>
      <c r="C79" s="87"/>
      <c r="D79" s="88"/>
      <c r="E79" s="88">
        <v>42.23</v>
      </c>
      <c r="F79" s="88"/>
      <c r="G79" s="88"/>
      <c r="H79" s="165"/>
    </row>
    <row r="80" spans="2:8" ht="15.75" thickBot="1" x14ac:dyDescent="0.3">
      <c r="B80" s="1">
        <v>60</v>
      </c>
      <c r="C80" s="167"/>
      <c r="D80" s="168"/>
      <c r="E80" s="88">
        <v>41.87</v>
      </c>
      <c r="F80" s="168"/>
      <c r="G80" s="168"/>
      <c r="H80" s="16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Общие результаты</vt:lpstr>
      <vt:lpstr>Регистрация</vt:lpstr>
      <vt:lpstr>X Racing Team</vt:lpstr>
      <vt:lpstr>MST</vt:lpstr>
      <vt:lpstr>Mesnyki</vt:lpstr>
      <vt:lpstr>15a18</vt:lpstr>
      <vt:lpstr>Kozak I razboiniki</vt:lpstr>
      <vt:lpstr>NSJ</vt:lpstr>
      <vt:lpstr>Fortuna Racing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2018-08-06T11:44:38Z</cp:lastPrinted>
  <dcterms:created xsi:type="dcterms:W3CDTF">2006-09-16T00:00:00Z</dcterms:created>
  <dcterms:modified xsi:type="dcterms:W3CDTF">2018-10-21T08:04:44Z</dcterms:modified>
</cp:coreProperties>
</file>