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16" activeTab="23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25.09" sheetId="35" r:id="rId24"/>
    <sheet name="12121 (20)" sheetId="36" r:id="rId25"/>
    <sheet name="Лист2" sheetId="27" r:id="rId26"/>
    <sheet name="Лист3" sheetId="28" r:id="rId27"/>
  </sheets>
  <calcPr calcId="145621"/>
</workbook>
</file>

<file path=xl/calcChain.xml><?xml version="1.0" encoding="utf-8"?>
<calcChain xmlns="http://schemas.openxmlformats.org/spreadsheetml/2006/main">
  <c r="C43" i="36" l="1"/>
  <c r="P42" i="36"/>
  <c r="L42" i="36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33" i="36"/>
  <c r="L33" i="36"/>
  <c r="P32" i="36"/>
  <c r="L32" i="36"/>
  <c r="P31" i="36"/>
  <c r="L31" i="36"/>
  <c r="P30" i="36"/>
  <c r="L30" i="36"/>
  <c r="P29" i="36"/>
  <c r="L29" i="36"/>
  <c r="P28" i="36"/>
  <c r="L28" i="36"/>
  <c r="P27" i="36"/>
  <c r="L27" i="36"/>
  <c r="P26" i="36"/>
  <c r="L26" i="36"/>
  <c r="P25" i="36"/>
  <c r="L25" i="36"/>
  <c r="P24" i="36"/>
  <c r="L24" i="36"/>
  <c r="P23" i="36"/>
  <c r="L23" i="36"/>
  <c r="P22" i="36"/>
  <c r="L22" i="36"/>
  <c r="P21" i="36"/>
  <c r="L21" i="36"/>
  <c r="P20" i="36"/>
  <c r="L20" i="36"/>
  <c r="P19" i="36"/>
  <c r="L19" i="36"/>
  <c r="P18" i="36"/>
  <c r="L18" i="36"/>
  <c r="P17" i="36"/>
  <c r="L17" i="36"/>
  <c r="P16" i="36"/>
  <c r="L16" i="36"/>
  <c r="P15" i="36"/>
  <c r="L15" i="36"/>
  <c r="P14" i="36"/>
  <c r="O14" i="36"/>
  <c r="L14" i="36"/>
  <c r="K14" i="36"/>
  <c r="S14" i="36" s="1"/>
  <c r="P13" i="36"/>
  <c r="O13" i="36"/>
  <c r="L13" i="36"/>
  <c r="K13" i="36"/>
  <c r="S13" i="36" s="1"/>
  <c r="P12" i="36"/>
  <c r="O12" i="36"/>
  <c r="L12" i="36"/>
  <c r="K12" i="36"/>
  <c r="S12" i="36" s="1"/>
  <c r="P11" i="36"/>
  <c r="O11" i="36"/>
  <c r="L11" i="36"/>
  <c r="K11" i="36"/>
  <c r="S11" i="36" s="1"/>
  <c r="P10" i="36"/>
  <c r="O10" i="36"/>
  <c r="L10" i="36"/>
  <c r="K10" i="36"/>
  <c r="S10" i="36" s="1"/>
  <c r="P9" i="36"/>
  <c r="O9" i="36"/>
  <c r="L9" i="36"/>
  <c r="K9" i="36"/>
  <c r="S9" i="36" s="1"/>
  <c r="P8" i="36"/>
  <c r="O8" i="36"/>
  <c r="L8" i="36"/>
  <c r="K8" i="36"/>
  <c r="P7" i="36"/>
  <c r="O7" i="36"/>
  <c r="L7" i="36"/>
  <c r="K7" i="36"/>
  <c r="S7" i="36" s="1"/>
  <c r="P6" i="36"/>
  <c r="O6" i="36"/>
  <c r="L6" i="36"/>
  <c r="K6" i="36"/>
  <c r="S6" i="36" s="1"/>
  <c r="A6" i="36" s="1"/>
  <c r="A7" i="36" l="1"/>
  <c r="S8" i="36"/>
  <c r="A8" i="36" s="1"/>
  <c r="A9" i="36"/>
  <c r="A10" i="36"/>
  <c r="A11" i="36"/>
  <c r="A12" i="36"/>
  <c r="A13" i="36"/>
  <c r="A14" i="36"/>
  <c r="O42" i="36"/>
  <c r="K42" i="36"/>
  <c r="S42" i="36" s="1"/>
  <c r="A42" i="36" s="1"/>
  <c r="O41" i="36"/>
  <c r="K41" i="36"/>
  <c r="S41" i="36" s="1"/>
  <c r="A41" i="36" s="1"/>
  <c r="O40" i="36"/>
  <c r="K40" i="36"/>
  <c r="S40" i="36" s="1"/>
  <c r="A40" i="36" s="1"/>
  <c r="O39" i="36"/>
  <c r="K39" i="36"/>
  <c r="S39" i="36" s="1"/>
  <c r="A39" i="36" s="1"/>
  <c r="O38" i="36"/>
  <c r="K38" i="36"/>
  <c r="S38" i="36" s="1"/>
  <c r="A38" i="36" s="1"/>
  <c r="O37" i="36"/>
  <c r="K37" i="36"/>
  <c r="S37" i="36" s="1"/>
  <c r="A37" i="36" s="1"/>
  <c r="O36" i="36"/>
  <c r="K36" i="36"/>
  <c r="S36" i="36" s="1"/>
  <c r="A36" i="36" s="1"/>
  <c r="O35" i="36"/>
  <c r="K35" i="36"/>
  <c r="S35" i="36" s="1"/>
  <c r="A35" i="36" s="1"/>
  <c r="O34" i="36"/>
  <c r="K34" i="36"/>
  <c r="S34" i="36" s="1"/>
  <c r="A34" i="36" s="1"/>
  <c r="O33" i="36"/>
  <c r="K33" i="36"/>
  <c r="S33" i="36" s="1"/>
  <c r="A33" i="36" s="1"/>
  <c r="O32" i="36"/>
  <c r="K32" i="36"/>
  <c r="S32" i="36" s="1"/>
  <c r="A32" i="36" s="1"/>
  <c r="O31" i="36"/>
  <c r="K31" i="36"/>
  <c r="S31" i="36" s="1"/>
  <c r="A31" i="36" s="1"/>
  <c r="O30" i="36"/>
  <c r="K30" i="36"/>
  <c r="S30" i="36" s="1"/>
  <c r="A30" i="36" s="1"/>
  <c r="O29" i="36"/>
  <c r="K29" i="36"/>
  <c r="S29" i="36" s="1"/>
  <c r="A29" i="36" s="1"/>
  <c r="O28" i="36"/>
  <c r="K28" i="36"/>
  <c r="S28" i="36" s="1"/>
  <c r="A28" i="36" s="1"/>
  <c r="O27" i="36"/>
  <c r="K27" i="36"/>
  <c r="S27" i="36" s="1"/>
  <c r="A27" i="36" s="1"/>
  <c r="O26" i="36"/>
  <c r="K26" i="36"/>
  <c r="S26" i="36" s="1"/>
  <c r="A26" i="36" s="1"/>
  <c r="O25" i="36"/>
  <c r="K25" i="36"/>
  <c r="S25" i="36" s="1"/>
  <c r="A25" i="36" s="1"/>
  <c r="O24" i="36"/>
  <c r="K24" i="36"/>
  <c r="S24" i="36" s="1"/>
  <c r="A24" i="36" s="1"/>
  <c r="O23" i="36"/>
  <c r="K23" i="36"/>
  <c r="S23" i="36" s="1"/>
  <c r="A23" i="36" s="1"/>
  <c r="O22" i="36"/>
  <c r="K22" i="36"/>
  <c r="S22" i="36" s="1"/>
  <c r="A22" i="36" s="1"/>
  <c r="O21" i="36"/>
  <c r="K21" i="36"/>
  <c r="S21" i="36" s="1"/>
  <c r="A21" i="36" s="1"/>
  <c r="O20" i="36"/>
  <c r="K20" i="36"/>
  <c r="S20" i="36" s="1"/>
  <c r="A20" i="36" s="1"/>
  <c r="O19" i="36"/>
  <c r="K19" i="36"/>
  <c r="S19" i="36" s="1"/>
  <c r="A19" i="36" s="1"/>
  <c r="O18" i="36"/>
  <c r="K18" i="36"/>
  <c r="S18" i="36" s="1"/>
  <c r="A18" i="36" s="1"/>
  <c r="O17" i="36"/>
  <c r="K17" i="36"/>
  <c r="S17" i="36" s="1"/>
  <c r="A17" i="36" s="1"/>
  <c r="O16" i="36"/>
  <c r="K16" i="36"/>
  <c r="S16" i="36" s="1"/>
  <c r="A16" i="36" s="1"/>
  <c r="O15" i="36"/>
  <c r="K15" i="36"/>
  <c r="S15" i="36" s="1"/>
  <c r="A15" i="36" s="1"/>
  <c r="N7" i="34" l="1"/>
  <c r="N24" i="34"/>
  <c r="C43" i="35"/>
  <c r="O42" i="35" s="1"/>
  <c r="P42" i="35"/>
  <c r="L42" i="35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23" i="35"/>
  <c r="L23" i="35"/>
  <c r="P22" i="35"/>
  <c r="L22" i="35"/>
  <c r="P21" i="35"/>
  <c r="L21" i="35"/>
  <c r="P20" i="35"/>
  <c r="L20" i="35"/>
  <c r="P19" i="35"/>
  <c r="L19" i="35"/>
  <c r="P18" i="35"/>
  <c r="L18" i="35"/>
  <c r="P10" i="35"/>
  <c r="L10" i="35"/>
  <c r="P9" i="35"/>
  <c r="L9" i="35"/>
  <c r="P6" i="35"/>
  <c r="L6" i="35"/>
  <c r="P7" i="35"/>
  <c r="L7" i="35"/>
  <c r="P12" i="35"/>
  <c r="L12" i="35"/>
  <c r="P16" i="35"/>
  <c r="L16" i="35"/>
  <c r="P17" i="35"/>
  <c r="L17" i="35"/>
  <c r="P15" i="35"/>
  <c r="L15" i="35"/>
  <c r="P13" i="35"/>
  <c r="L13" i="35"/>
  <c r="P8" i="35"/>
  <c r="L8" i="35"/>
  <c r="P14" i="35"/>
  <c r="L14" i="35"/>
  <c r="P11" i="35"/>
  <c r="L11" i="35"/>
  <c r="K11" i="35" l="1"/>
  <c r="O11" i="35"/>
  <c r="K14" i="35"/>
  <c r="O14" i="35"/>
  <c r="K8" i="35"/>
  <c r="O8" i="35"/>
  <c r="K13" i="35"/>
  <c r="O13" i="35"/>
  <c r="K15" i="35"/>
  <c r="O15" i="35"/>
  <c r="K17" i="35"/>
  <c r="O17" i="35"/>
  <c r="K16" i="35"/>
  <c r="O16" i="35"/>
  <c r="K12" i="35"/>
  <c r="O12" i="35"/>
  <c r="K7" i="35"/>
  <c r="O7" i="35"/>
  <c r="K6" i="35"/>
  <c r="O6" i="35"/>
  <c r="K9" i="35"/>
  <c r="O9" i="35"/>
  <c r="K10" i="35"/>
  <c r="O10" i="35"/>
  <c r="K18" i="35"/>
  <c r="O18" i="35"/>
  <c r="K19" i="35"/>
  <c r="O19" i="35"/>
  <c r="K20" i="35"/>
  <c r="O20" i="35"/>
  <c r="K21" i="35"/>
  <c r="O21" i="35"/>
  <c r="K22" i="35"/>
  <c r="O22" i="35"/>
  <c r="K23" i="35"/>
  <c r="O23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O41" i="35"/>
  <c r="K42" i="35"/>
  <c r="S42" i="35" s="1"/>
  <c r="S32" i="35" l="1"/>
  <c r="S8" i="35"/>
  <c r="S14" i="35"/>
  <c r="S11" i="35"/>
  <c r="S41" i="35"/>
  <c r="S40" i="35"/>
  <c r="S39" i="35"/>
  <c r="S38" i="35"/>
  <c r="S37" i="35"/>
  <c r="S36" i="35"/>
  <c r="S35" i="35"/>
  <c r="S34" i="35"/>
  <c r="S33" i="35"/>
  <c r="S13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0" i="35"/>
  <c r="S9" i="35"/>
  <c r="S6" i="35"/>
  <c r="S7" i="35"/>
  <c r="S12" i="35"/>
  <c r="S16" i="35"/>
  <c r="S17" i="35"/>
  <c r="S15" i="35"/>
  <c r="A14" i="35" l="1"/>
  <c r="A10" i="35"/>
  <c r="A9" i="35"/>
  <c r="A12" i="35"/>
  <c r="A15" i="35"/>
  <c r="A17" i="35"/>
  <c r="A19" i="35"/>
  <c r="A11" i="35"/>
  <c r="A13" i="35"/>
  <c r="A16" i="35"/>
  <c r="A18" i="35"/>
  <c r="A20" i="35"/>
  <c r="A22" i="35"/>
  <c r="A24" i="35"/>
  <c r="A26" i="35"/>
  <c r="A28" i="35"/>
  <c r="A30" i="35"/>
  <c r="A8" i="35"/>
  <c r="A35" i="35"/>
  <c r="A41" i="35"/>
  <c r="A34" i="35"/>
  <c r="A39" i="35"/>
  <c r="A40" i="35"/>
  <c r="A7" i="35"/>
  <c r="A21" i="35"/>
  <c r="A23" i="35"/>
  <c r="A25" i="35"/>
  <c r="A27" i="35"/>
  <c r="A29" i="35"/>
  <c r="A31" i="35"/>
  <c r="A33" i="35"/>
  <c r="A38" i="35"/>
  <c r="A42" i="35"/>
  <c r="A37" i="35"/>
  <c r="A32" i="35"/>
  <c r="A6" i="35"/>
  <c r="A36" i="35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33" i="20" l="1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<sst xmlns="http://schemas.openxmlformats.org/spreadsheetml/2006/main" count="1617" uniqueCount="310">
  <si>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</si>
  <si>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</si>
  <si>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</si>
  <si>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</si>
  <si>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</si>
  <si>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</si>
  <si>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</si>
  <si>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</si>
  <si>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</si>
  <si>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</si>
  <si>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</si>
  <si>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</si>
  <si>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</si>
  <si>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</si>
  <si>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</si>
  <si>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</si>
  <si>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</si>
  <si>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</si>
  <si>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</si>
  <si>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</si>
  <si>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</si>
  <si>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</si>
  <si>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</si>
  <si>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</si>
  <si>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</si>
  <si>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</si>
  <si>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</si>
  <si>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</si>
  <si>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</si>
  <si>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</si>
  <si>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</si>
  <si>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</si>
  <si>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</si>
  <si>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</si>
  <si>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</si>
  <si>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</si>
  <si>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</si>
  <si>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</si>
  <si>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</si>
  <si>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</si>
  <si>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</si>
  <si>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</si>
  <si>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</si>
  <si>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</si>
  <si>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</si>
  <si>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</si>
  <si>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</si>
  <si>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</si>
  <si>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</si>
  <si>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</si>
  <si>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</si>
  <si>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</si>
  <si>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</si>
  <si>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</si>
  <si>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</si>
  <si>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</si>
  <si>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</si>
  <si>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</si>
  <si>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</si>
  <si>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</si>
  <si>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</si>
  <si>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</si>
  <si>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</si>
  <si>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</si>
  <si>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</si>
  <si>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</si>
  <si>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</si>
  <si>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</si>
  <si>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</si>
  <si>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</si>
  <si>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</si>
  <si>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</si>
  <si>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</si>
  <si>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</si>
  <si>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</si>
  <si>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</si>
  <si>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</si>
  <si>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</si>
  <si>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</si>
  <si>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</si>
  <si>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</si>
  <si>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</si>
  <si>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</si>
  <si>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</si>
  <si>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</si>
  <si>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</si>
  <si>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</si>
  <si>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</si>
  <si>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</si>
  <si>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</si>
  <si>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</si>
  <si>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</si>
  <si>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</si>
  <si>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</si>
  <si>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</si>
  <si>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</si>
  <si>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</si>
  <si>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</si>
  <si>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</si>
  <si>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</si>
  <si>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</si>
  <si>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</si>
  <si>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</si>
  <si>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</si>
  <si>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</si>
  <si>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</si>
  <si>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</si>
  <si>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</si>
  <si>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</si>
  <si>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</si>
  <si>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</si>
  <si>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</si>
  <si>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</si>
  <si>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</si>
  <si>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</si>
  <si>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</si>
  <si>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</si>
  <si>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</si>
  <si>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</si>
  <si>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</si>
  <si>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</si>
  <si>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</si>
  <si>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</si>
  <si>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</si>
  <si>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</si>
  <si>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</si>
  <si>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</si>
  <si>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</si>
  <si>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</si>
  <si>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</si>
  <si>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</si>
  <si>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</si>
  <si>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</si>
  <si>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</si>
  <si>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</si>
  <si>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</si>
  <si>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</si>
  <si>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</si>
  <si>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</si>
  <si>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</si>
  <si>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</si>
  <si>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</si>
  <si>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</si>
  <si>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</si>
  <si>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</si>
  <si>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</si>
  <si>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</si>
  <si>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</si>
  <si>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</si>
  <si>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</si>
  <si>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</si>
  <si>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</si>
  <si>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</si>
  <si>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</si>
  <si>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</si>
  <si>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</si>
  <si>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</si>
  <si>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</si>
  <si>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</si>
  <si>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</si>
  <si>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</si>
  <si>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</si>
  <si>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</si>
  <si>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</si>
  <si>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</si>
  <si>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</si>
  <si>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</si>
  <si>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</si>
  <si>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</si>
  <si>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</si>
  <si>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</si>
  <si>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</si>
  <si>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</si>
  <si>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</si>
  <si>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</si>
  <si>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</si>
  <si>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</si>
  <si>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</si>
  <si>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</si>
  <si>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</si>
  <si>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</si>
  <si>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</si>
  <si>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</si>
  <si>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</si>
  <si>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</si>
  <si>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</si>
  <si>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</si>
  <si>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</si>
  <si>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</si>
  <si>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</si>
  <si>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</si>
  <si>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</si>
  <si>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</si>
  <si>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</si>
  <si>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</si>
  <si>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</si>
  <si>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</si>
  <si>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</si>
  <si>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</si>
  <si>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</si>
  <si>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</si>
  <si>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</si>
  <si>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</si>
  <si>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</si>
  <si>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</si>
  <si>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</si>
  <si>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</si>
  <si>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</si>
  <si>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</si>
  <si>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</si>
  <si>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</si>
  <si>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</si>
  <si>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</si>
  <si>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</si>
  <si>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</si>
  <si>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</si>
  <si>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</si>
  <si>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</si>
  <si>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</si>
  <si>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</si>
  <si>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</si>
  <si>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</si>
  <si>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</si>
  <si>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</si>
  <si>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</si>
  <si>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</si>
  <si>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</si>
  <si>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</si>
  <si>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</si>
  <si>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</si>
  <si>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</si>
  <si>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</si>
  <si>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</si>
  <si>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</si>
  <si>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</si>
  <si>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</si>
  <si>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</si>
  <si>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</si>
  <si>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</si>
  <si>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</si>
  <si>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</si>
  <si>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</si>
  <si>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</si>
  <si>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</si>
  <si>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</si>
  <si>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</si>
  <si>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</si>
  <si>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</si>
  <si>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</si>
  <si>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</si>
  <si>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</si>
  <si>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</si>
  <si>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</si>
  <si>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</si>
  <si>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</si>
  <si>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</si>
  <si>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</si>
  <si>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</si>
  <si>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</si>
  <si>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</si>
  <si>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</si>
  <si>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</si>
  <si>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</si>
  <si>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</si>
  <si>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</si>
  <si>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</si>
  <si>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</si>
  <si>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</si>
  <si>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</si>
  <si>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</si>
  <si>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</si>
  <si>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</si>
  <si>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</si>
  <si>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</si>
  <si>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</si>
  <si>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</si>
  <si>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</si>
  <si>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</si>
  <si>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</si>
  <si>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</si>
  <si>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</si>
  <si>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</si>
  <si>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</si>
  <si>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</si>
  <si>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</si>
  <si>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</si>
  <si>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</si>
  <si>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</si>
  <si>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</si>
  <si>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</si>
  <si>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</si>
  <si>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</si>
  <si>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</si>
  <si>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</si>
  <si>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</si>
  <si>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</si>
  <si>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</si>
  <si>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</si>
  <si>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</si>
  <si>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</si>
  <si>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</si>
  <si>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</si>
  <si>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</si>
  <si>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</si>
  <si>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</si>
  <si>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</si>
  <si>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</si>
  <si>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</si>
  <si>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</si>
  <si>
    <t xml:space="preserve">Лайт Лига 25.09.2018 (конфигурация 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</si>
</sst>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B9" sqref="B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8" t="s">
        <v>0</v>
      </c>
      <c r="B1" s="158"/>
      <c r="C1" s="158"/>
      <c r="D1" s="158"/>
      <c r="E1"/>
      <c r="F1" s="157" t="s">
        <v>1</v>
      </c>
      <c r="G1" s="157"/>
      <c r="H1" s="157"/>
      <c r="I1" s="157"/>
      <c r="J1"/>
      <c r="K1" s="157" t="s">
        <v>2</v>
      </c>
      <c r="L1" s="157"/>
      <c r="M1" s="157"/>
      <c r="N1" s="157"/>
      <c r="O1"/>
      <c r="P1" s="158" t="s">
        <v>3</v>
      </c>
      <c r="Q1" s="158"/>
      <c r="R1" s="158"/>
      <c r="S1" s="158"/>
      <c r="T1"/>
      <c r="U1" s="157" t="s">
        <v>4</v>
      </c>
      <c r="V1" s="157"/>
      <c r="W1" s="157"/>
      <c r="X1" s="157"/>
      <c r="Y1"/>
      <c r="Z1" s="157" t="s">
        <v>5</v>
      </c>
      <c r="AA1" s="157"/>
      <c r="AB1" s="157"/>
      <c r="AC1" s="157"/>
      <c r="AD1"/>
      <c r="AE1" s="151" t="s">
        <v>6</v>
      </c>
      <c r="AF1" s="151"/>
      <c r="AG1" s="151"/>
      <c r="AH1" s="151"/>
      <c r="AI1"/>
      <c r="AJ1" s="151" t="s">
        <v>7</v>
      </c>
      <c r="AK1" s="151"/>
      <c r="AL1" s="151"/>
      <c r="AM1" s="151"/>
      <c r="AN1"/>
      <c r="AO1" s="151" t="s">
        <v>8</v>
      </c>
      <c r="AP1" s="151"/>
      <c r="AQ1" s="151"/>
      <c r="AR1" s="151"/>
      <c r="AS1"/>
      <c r="AT1" s="151" t="s">
        <v>9</v>
      </c>
      <c r="AU1" s="151"/>
      <c r="AV1" s="151"/>
      <c r="AW1" s="151"/>
      <c r="AY1" s="151" t="s">
        <v>10</v>
      </c>
      <c r="AZ1" s="151"/>
      <c r="BA1" s="151"/>
      <c r="BB1" s="151"/>
      <c r="BD1" s="151" t="s">
        <v>10</v>
      </c>
      <c r="BE1" s="151"/>
      <c r="BF1" s="151"/>
      <c r="BG1" s="15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2" t="s">
        <v>14</v>
      </c>
      <c r="B16" s="153"/>
      <c r="C16" s="153"/>
      <c r="D16" s="153"/>
      <c r="E16" s="153"/>
      <c r="F16" s="153"/>
      <c r="G16" s="1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5" t="s">
        <v>15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6" t="s">
        <v>16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65" t="s">
        <v>51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2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80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2">
    <cfRule type="expression" dxfId="22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116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8">
    <cfRule type="expression" dxfId="21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117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126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131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145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156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1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8" zoomScale="80" zoomScaleNormal="80" workbookViewId="0">
      <selection activeCell="B45" sqref="B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171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177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9">
    <cfRule type="expression" dxfId="14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198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13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205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7">
    <cfRule type="expression" dxfId="12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206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7">
    <cfRule type="expression" dxfId="11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218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226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9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239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9">
    <cfRule type="expression" dxfId="8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252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7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270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282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291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297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ca="1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ca="1">SUM(J7:R7)</f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ca="1">SUM(J8:R8)</f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ca="1">SUM(J9:R9)</f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ca="1">SUM(J10:R10)</f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ca="1">SUM(J12:R12)</f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ca="1">SUM(J14:R14)</f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ca="1">SUM(J15:R15)</f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ca="1">SUM(J19:R19)</f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6:S42" ca="1" si="0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300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ca="1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ca="1">SUM(J7:R7)</f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ca="1">SUM(J8:R8)</f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ca="1">SUM(J9:R9)</f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ca="1">SUM(J10:R10)</f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ca="1">SUM(J13:R13)</f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ca="1">SUM(J14:R14)</f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ca="1">SUM(J15:R15)</f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ca="1">SUM(J17:R17)</f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ca="1">SUM(J19:R19)</f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ca="1">SUM(J20:R20)</f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ca="1">SUM(J22:R22)</f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ca="1">SUM(J24:R24)</f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ca="1">SUM(J25:R25)</f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ca="1">SUM(J27:R27)</f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ca="1">SUM(J28:R28)</f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6:S42" ca="1" si="0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topLeftCell="A3" zoomScale="80" zoomScaleNormal="80" workbookViewId="0">
      <selection activeCell="P14" sqref="P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309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144" t="s">
        <v>290</v>
      </c>
      <c r="C6" s="100">
        <v>5</v>
      </c>
      <c r="D6" s="34">
        <v>1</v>
      </c>
      <c r="E6" s="35">
        <v>11</v>
      </c>
      <c r="F6" s="36">
        <v>4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OFFSET(Очки!$A$2,F6,D6+OFFSET(Очки!$A$18,0,$C$43-1)-1)</f>
        <v>12</v>
      </c>
      <c r="L6" s="87">
        <f ca="1">IF(F6&lt;E6,OFFSET(Очки!$A$20,2+E6-F6,IF(D6=1,13-E6,10+D6)),0)</f>
        <v>7.9</v>
      </c>
      <c r="M6" s="87">
        <v>2</v>
      </c>
      <c r="N6" s="91"/>
      <c r="O6" s="86">
        <f ca="1">OFFSET(Очки!$A$2,I6,G6+OFFSET(Очки!$A$18,0,$C$43-1)-1)</f>
        <v>11</v>
      </c>
      <c r="P6" s="87">
        <f ca="1">IF(I6&lt;H6,OFFSET(Очки!$A$20,2+H6-I6,IF(G6=1,13-H6,10+G6)),0)</f>
        <v>7</v>
      </c>
      <c r="Q6" s="87">
        <v>1.5</v>
      </c>
      <c r="R6" s="88"/>
      <c r="S6" s="101">
        <f ca="1">SUM(J6:R6)</f>
        <v>43.4</v>
      </c>
    </row>
    <row r="7" spans="1:19" ht="15.75">
      <c r="A7" s="40">
        <f ca="1">RANK(S7,S$6:OFFSET(S$6,0,0,COUNTA(B$6:B$42)))</f>
        <v>2</v>
      </c>
      <c r="B7" s="32" t="s">
        <v>203</v>
      </c>
      <c r="C7" s="33" t="s">
        <v>43</v>
      </c>
      <c r="D7" s="42">
        <v>1</v>
      </c>
      <c r="E7" s="43">
        <v>4</v>
      </c>
      <c r="F7" s="44">
        <v>1</v>
      </c>
      <c r="G7" s="45">
        <v>1</v>
      </c>
      <c r="H7" s="46">
        <v>5</v>
      </c>
      <c r="I7" s="43">
        <v>1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3.1000000000000005</v>
      </c>
      <c r="Q7" s="39">
        <v>2.5</v>
      </c>
      <c r="R7" s="90">
        <v>-1</v>
      </c>
      <c r="S7" s="102">
        <f ca="1">SUM(J7:R7)</f>
        <v>36.800000000000004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10</v>
      </c>
      <c r="F8" s="44">
        <v>3</v>
      </c>
      <c r="G8" s="45">
        <v>1</v>
      </c>
      <c r="H8" s="46">
        <v>10</v>
      </c>
      <c r="I8" s="43">
        <v>9</v>
      </c>
      <c r="J8" s="95">
        <v>1.5</v>
      </c>
      <c r="K8" s="89">
        <f ca="1">OFFSET(Очки!$A$2,F8,D8+OFFSET(Очки!$A$18,0,$C$43-1)-1)</f>
        <v>13</v>
      </c>
      <c r="L8" s="39">
        <f ca="1">IF(F8&lt;E8,OFFSET(Очки!$A$20,2+E8-F8,IF(D8=1,13-E8,10+D8)),0)</f>
        <v>7.3999999999999995</v>
      </c>
      <c r="M8" s="39">
        <v>1.5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1.2</v>
      </c>
      <c r="Q8" s="39">
        <v>2</v>
      </c>
      <c r="R8" s="90"/>
      <c r="S8" s="102">
        <f ca="1">SUM(J8:R8)</f>
        <v>35.6</v>
      </c>
    </row>
    <row r="9" spans="1:19" ht="15.75">
      <c r="A9" s="40">
        <f ca="1">RANK(S9,S$6:OFFSET(S$6,0,0,COUNTA(B$6:B$42)))</f>
        <v>4</v>
      </c>
      <c r="B9" s="32" t="s">
        <v>174</v>
      </c>
      <c r="C9" s="33">
        <v>7.5</v>
      </c>
      <c r="D9" s="42">
        <v>1</v>
      </c>
      <c r="E9" s="43">
        <v>8</v>
      </c>
      <c r="F9" s="44">
        <v>2</v>
      </c>
      <c r="G9" s="45">
        <v>1</v>
      </c>
      <c r="H9" s="46">
        <v>12</v>
      </c>
      <c r="I9" s="43">
        <v>10</v>
      </c>
      <c r="J9" s="95">
        <v>0.5</v>
      </c>
      <c r="K9" s="89">
        <f ca="1">OFFSET(Очки!$A$2,F9,D9+OFFSET(Очки!$A$18,0,$C$43-1)-1)</f>
        <v>14</v>
      </c>
      <c r="L9" s="39">
        <f ca="1">IF(F9&lt;E9,OFFSET(Очки!$A$20,2+E9-F9,IF(D9=1,13-E9,10+D9)),0)</f>
        <v>5.7</v>
      </c>
      <c r="M9" s="39">
        <v>2.5</v>
      </c>
      <c r="N9" s="92"/>
      <c r="O9" s="89">
        <f ca="1">OFFSET(Очки!$A$2,I9,G9+OFFSET(Очки!$A$18,0,$C$43-1)-1)</f>
        <v>8.5</v>
      </c>
      <c r="P9" s="39">
        <f ca="1">IF(I9&lt;H9,OFFSET(Очки!$A$20,2+H9-I9,IF(G9=1,13-H9,10+G9)),0)</f>
        <v>2.6</v>
      </c>
      <c r="Q9" s="39">
        <v>1</v>
      </c>
      <c r="R9" s="90"/>
      <c r="S9" s="102">
        <f ca="1">SUM(J9:R9)</f>
        <v>34.799999999999997</v>
      </c>
    </row>
    <row r="10" spans="1:19" ht="15.75">
      <c r="A10" s="40">
        <f ca="1">RANK(S10,S$6:OFFSET(S$6,0,0,COUNTA(B$6:B$42)))</f>
        <v>5</v>
      </c>
      <c r="B10" s="47" t="s">
        <v>278</v>
      </c>
      <c r="C10" s="33" t="s">
        <v>43</v>
      </c>
      <c r="D10" s="42">
        <v>1</v>
      </c>
      <c r="E10" s="43">
        <v>12</v>
      </c>
      <c r="F10" s="44">
        <v>5</v>
      </c>
      <c r="G10" s="45">
        <v>1</v>
      </c>
      <c r="H10" s="46">
        <v>9</v>
      </c>
      <c r="I10" s="43">
        <v>7</v>
      </c>
      <c r="J10" s="95">
        <v>2.5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8.3000000000000007</v>
      </c>
      <c r="M10" s="39">
        <v>1</v>
      </c>
      <c r="N10" s="92">
        <v>-8</v>
      </c>
      <c r="O10" s="89">
        <f ca="1">OFFSET(Очки!$A$2,I10,G10+OFFSET(Очки!$A$18,0,$C$43-1)-1)</f>
        <v>10</v>
      </c>
      <c r="P10" s="39">
        <f ca="1">IF(I10&lt;H10,OFFSET(Очки!$A$20,2+H10-I10,IF(G10=1,13-H10,10+G10)),0)</f>
        <v>2.4</v>
      </c>
      <c r="Q10" s="39">
        <v>0.5</v>
      </c>
      <c r="R10" s="90"/>
      <c r="S10" s="102">
        <f ca="1">SUM(J10:R10)</f>
        <v>27.7</v>
      </c>
    </row>
    <row r="11" spans="1:19" ht="15.75">
      <c r="A11" s="40">
        <f ca="1">RANK(S11,S$6:OFFSET(S$6,0,0,COUNTA(B$6:B$42)))</f>
        <v>6</v>
      </c>
      <c r="B11" s="47" t="s">
        <v>88</v>
      </c>
      <c r="C11" s="33">
        <v>10</v>
      </c>
      <c r="D11" s="42">
        <v>1</v>
      </c>
      <c r="E11" s="43">
        <v>6</v>
      </c>
      <c r="F11" s="44">
        <v>7</v>
      </c>
      <c r="G11" s="45">
        <v>1</v>
      </c>
      <c r="H11" s="46">
        <v>6</v>
      </c>
      <c r="I11" s="43">
        <v>2</v>
      </c>
      <c r="J11" s="95"/>
      <c r="K11" s="89">
        <f ca="1">OFFSET(Очки!$A$2,F11,D11+OFFSET(Очки!$A$18,0,$C$43-1)-1)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3.4000000000000004</v>
      </c>
      <c r="Q11" s="39"/>
      <c r="R11" s="90"/>
      <c r="S11" s="102">
        <f ca="1">SUM(J11:R11)</f>
        <v>27.4</v>
      </c>
    </row>
    <row r="12" spans="1:19" ht="15.75">
      <c r="A12" s="40">
        <f ca="1">RANK(S12,S$6:OFFSET(S$6,0,0,COUNTA(B$6:B$42)))</f>
        <v>7</v>
      </c>
      <c r="B12" s="48" t="s">
        <v>241</v>
      </c>
      <c r="C12" s="33">
        <v>2.5</v>
      </c>
      <c r="D12" s="42">
        <v>1</v>
      </c>
      <c r="E12" s="43">
        <v>9</v>
      </c>
      <c r="F12" s="44">
        <v>8</v>
      </c>
      <c r="G12" s="45">
        <v>1</v>
      </c>
      <c r="H12" s="46">
        <v>4</v>
      </c>
      <c r="I12" s="43">
        <v>3</v>
      </c>
      <c r="J12" s="95">
        <v>1</v>
      </c>
      <c r="K12" s="89">
        <f ca="1">OFFSET(Очки!$A$2,F12,D12+OFFSET(Очки!$A$18,0,$C$43-1)-1)</f>
        <v>9.5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OFFSET(Очки!$A$2,I12,G12+OFFSET(Очки!$A$18,0,$C$43-1)-1)</f>
        <v>13</v>
      </c>
      <c r="P12" s="39">
        <f ca="1">IF(I12&lt;H12,OFFSET(Очки!$A$20,2+H12-I12,IF(G12=1,13-H12,10+G12)),0)</f>
        <v>0.8</v>
      </c>
      <c r="Q12" s="39"/>
      <c r="R12" s="90"/>
      <c r="S12" s="102">
        <f ca="1">SUM(J12:R12)</f>
        <v>25.5</v>
      </c>
    </row>
    <row r="13" spans="1:19" ht="15.75">
      <c r="A13" s="40">
        <f ca="1">RANK(S13,S$6:OFFSET(S$6,0,0,COUNTA(B$6:B$42)))</f>
        <v>8</v>
      </c>
      <c r="B13" s="47" t="s">
        <v>292</v>
      </c>
      <c r="C13" s="33">
        <v>10</v>
      </c>
      <c r="D13" s="42">
        <v>1</v>
      </c>
      <c r="E13" s="43">
        <v>3</v>
      </c>
      <c r="F13" s="44">
        <v>8</v>
      </c>
      <c r="G13" s="45">
        <v>1</v>
      </c>
      <c r="H13" s="46">
        <v>2</v>
      </c>
      <c r="I13" s="43">
        <v>8</v>
      </c>
      <c r="J13" s="95"/>
      <c r="K13" s="89">
        <f ca="1">OFFSET(Очки!$A$2,F13,D13+OFFSET(Очки!$A$18,0,$C$43-1)-1)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9.5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19</v>
      </c>
    </row>
    <row r="14" spans="1:19" ht="15.75">
      <c r="A14" s="40">
        <f ca="1">RANK(S14,S$6:OFFSET(S$6,0,0,COUNTA(B$6:B$42)))</f>
        <v>9</v>
      </c>
      <c r="B14" s="48" t="s">
        <v>301</v>
      </c>
      <c r="C14" s="33" t="s">
        <v>43</v>
      </c>
      <c r="D14" s="42">
        <v>1</v>
      </c>
      <c r="E14" s="43">
        <v>2</v>
      </c>
      <c r="F14" s="44">
        <v>6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ca="1">SUM(J14:R14)</f>
        <v>18.600000000000001</v>
      </c>
    </row>
    <row r="15" spans="1:19" ht="15.75">
      <c r="A15" s="40">
        <f ca="1">RANK(S15,S$6:OFFSET(S$6,0,0,COUNTA(B$6:B$42)))</f>
        <v>10</v>
      </c>
      <c r="B15" s="41" t="s">
        <v>100</v>
      </c>
      <c r="C15" s="33">
        <v>17.5</v>
      </c>
      <c r="D15" s="42">
        <v>1</v>
      </c>
      <c r="E15" s="43">
        <v>7</v>
      </c>
      <c r="F15" s="44">
        <v>8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13</v>
      </c>
      <c r="P15" s="39">
        <f ca="1">IF(I15&lt;H15,OFFSET(Очки!$A$20,2+H15-I15,IF(G15=1,13-H15,10+G15)),0)</f>
        <v>0</v>
      </c>
      <c r="Q15" s="39"/>
      <c r="R15" s="90">
        <v>-3</v>
      </c>
      <c r="S15" s="102">
        <f ca="1">SUM(J15:R15)</f>
        <v>15.5</v>
      </c>
    </row>
    <row r="16" spans="1:19" ht="15.75">
      <c r="A16" s="40">
        <f ca="1">RANK(S16,S$6:OFFSET(S$6,0,0,COUNTA(B$6:B$42)))</f>
        <v>10</v>
      </c>
      <c r="B16" s="32" t="s">
        <v>260</v>
      </c>
      <c r="C16" s="33">
        <v>10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12</v>
      </c>
      <c r="J16" s="95"/>
      <c r="K16" s="89">
        <f ca="1">OFFSET(Очки!$A$2,F16,D16+OFFSET(Очки!$A$18,0,$C$43-1)-1)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15.5</v>
      </c>
    </row>
    <row r="17" spans="1:19" ht="15.75">
      <c r="A17" s="40">
        <f ca="1">RANK(S17,S$6:OFFSET(S$6,0,0,COUNTA(B$6:B$42)))</f>
        <v>12</v>
      </c>
      <c r="B17" s="48" t="s">
        <v>296</v>
      </c>
      <c r="C17" s="33">
        <v>15</v>
      </c>
      <c r="D17" s="42">
        <v>1</v>
      </c>
      <c r="E17" s="43">
        <v>5</v>
      </c>
      <c r="F17" s="44">
        <v>11</v>
      </c>
      <c r="G17" s="45">
        <v>1</v>
      </c>
      <c r="H17" s="46">
        <v>8</v>
      </c>
      <c r="I17" s="43">
        <v>11</v>
      </c>
      <c r="J17" s="95"/>
      <c r="K17" s="89">
        <f ca="1">OFFSET(Очки!$A$2,F17,D17+OFFSET(Очки!$A$18,0,$C$43-1)-1)</f>
        <v>8</v>
      </c>
      <c r="L17" s="39">
        <f ca="1">IF(F17&lt;E17,OFFSET(Очки!$A$20,2+E17-F17,IF(D17=1,13-E17,10+D17)),0)</f>
        <v>0</v>
      </c>
      <c r="M17" s="39">
        <v>0.5</v>
      </c>
      <c r="N17" s="92">
        <v>-3</v>
      </c>
      <c r="O17" s="89">
        <f ca="1">OFFSET(Очки!$A$2,I17,G17+OFFSET(Очки!$A$18,0,$C$43-1)-1)</f>
        <v>8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13.5</v>
      </c>
    </row>
    <row r="18" spans="1:19" ht="15.75" hidden="1">
      <c r="A18" s="40" t="e">
        <f ca="1">RANK(S18,S$6:OFFSET(S$6,0,0,COUNTA(B$6:B$42)))</f>
        <v>#N/A</v>
      </c>
      <c r="B18" s="32"/>
      <c r="C18" s="33"/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OFFSET(Очки!$A$2,F18,D18+OFFSET(Очки!$A$18,0,$C$43-1)-1)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ref="S6:S42" ca="1" si="0">SUM(J18:R18)</f>
        <v>0</v>
      </c>
    </row>
    <row r="19" spans="1:19" ht="15.75" hidden="1">
      <c r="A19" s="40" t="e">
        <f ca="1">RANK(S19,S$6:OFFSET(S$6,0,0,COUNTA(B$6:B$42)))</f>
        <v>#N/A</v>
      </c>
      <c r="B19" s="32"/>
      <c r="C19" s="33"/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OFFSET(Очки!$A$2,F19,D19+OFFSET(Очки!$A$18,0,$C$43-1)-1)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12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B6:S17">
    <sortCondition descending="1" ref="S6:S17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F29" sqref="F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48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12121 (20)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2018-09-25T19:22:22Z</cp:lastPrinted>
  <dcterms:created xsi:type="dcterms:W3CDTF">2006-09-16T00:00:00Z</dcterms:created>
  <dcterms:modified xsi:type="dcterms:W3CDTF">2018-09-25T19:41:21Z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