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charts/chart8.xml" ContentType="application/vnd.openxmlformats-officedocument.drawingml.chart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charts/chart9.xml" ContentType="application/vnd.openxmlformats-officedocument.drawingml.chart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charts/chart10.xml" ContentType="application/vnd.openxmlformats-officedocument.drawingml.chart+xml"/>
  <Override PartName="/xl/drawings/drawing11.xml" ContentType="application/vnd.openxmlformats-officedocument.drawing+xml"/>
  <Override PartName="/xl/comments11.xml" ContentType="application/vnd.openxmlformats-officedocument.spreadsheetml.comments+xml"/>
  <Override PartName="/xl/charts/chart11.xml" ContentType="application/vnd.openxmlformats-officedocument.drawingml.chart+xml"/>
  <Override PartName="/xl/drawings/drawing12.xml" ContentType="application/vnd.openxmlformats-officedocument.drawing+xml"/>
  <Override PartName="/xl/comments12.xml" ContentType="application/vnd.openxmlformats-officedocument.spreadsheetml.comments+xml"/>
  <Override PartName="/xl/charts/chart1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autoCompressPictures="0" defaultThemeVersion="124226"/>
  <bookViews>
    <workbookView xWindow="0" yWindow="-435" windowWidth="20730" windowHeight="11760" tabRatio="918"/>
  </bookViews>
  <sheets>
    <sheet name="Общие результаты" sheetId="4" r:id="rId1"/>
    <sheet name="Регистрация" sheetId="5" r:id="rId2"/>
    <sheet name="Mesnyki" sheetId="66" r:id="rId3"/>
    <sheet name="AvtoPMR" sheetId="57" r:id="rId4"/>
    <sheet name="MST" sheetId="63" r:id="rId5"/>
    <sheet name="Kozak I razboiniki" sheetId="60" r:id="rId6"/>
    <sheet name="X Racing Team" sheetId="58" r:id="rId7"/>
    <sheet name="15а18" sheetId="61" r:id="rId8"/>
    <sheet name="NSJ" sheetId="64" r:id="rId9"/>
    <sheet name="Fortuna Racing" sheetId="59" r:id="rId10"/>
    <sheet name="Fossa" sheetId="56" r:id="rId11"/>
    <sheet name="Flash" sheetId="62" r:id="rId12"/>
    <sheet name="KartFreedom" sheetId="65" r:id="rId13"/>
    <sheet name="Lotus Driving Academy" sheetId="51" r:id="rId14"/>
  </sheet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18" i="66" l="1"/>
  <c r="F10" i="66"/>
  <c r="F11" i="66"/>
  <c r="E20" i="66"/>
  <c r="F12" i="66"/>
  <c r="F20" i="66"/>
  <c r="F13" i="66"/>
  <c r="F14" i="66"/>
  <c r="F15" i="66"/>
  <c r="F18" i="66" s="1"/>
  <c r="K15" i="51"/>
  <c r="K13" i="51"/>
  <c r="K12" i="51"/>
  <c r="K10" i="51"/>
  <c r="L10" i="51"/>
  <c r="L12" i="51" s="1"/>
  <c r="L13" i="51" s="1"/>
  <c r="L15" i="51" s="1"/>
  <c r="E10" i="65"/>
  <c r="K14" i="51"/>
  <c r="K11" i="51"/>
  <c r="L11" i="51" s="1"/>
  <c r="L14" i="51" s="1"/>
  <c r="K15" i="65"/>
  <c r="K13" i="65"/>
  <c r="L13" i="65" s="1"/>
  <c r="L15" i="65" s="1"/>
  <c r="K11" i="65"/>
  <c r="L11" i="65"/>
  <c r="K14" i="65"/>
  <c r="K12" i="65"/>
  <c r="L12" i="65" s="1"/>
  <c r="L14" i="65" s="1"/>
  <c r="K10" i="65"/>
  <c r="L10" i="65"/>
  <c r="K15" i="62"/>
  <c r="K13" i="62"/>
  <c r="K12" i="62"/>
  <c r="K10" i="62"/>
  <c r="L10" i="62" s="1"/>
  <c r="L12" i="62" s="1"/>
  <c r="L13" i="62" s="1"/>
  <c r="L15" i="62" s="1"/>
  <c r="K15" i="56"/>
  <c r="K11" i="56"/>
  <c r="L11" i="56" s="1"/>
  <c r="L15" i="56" s="1"/>
  <c r="K14" i="56"/>
  <c r="K10" i="56"/>
  <c r="L10" i="56"/>
  <c r="L14" i="56" s="1"/>
  <c r="K13" i="56"/>
  <c r="K12" i="56"/>
  <c r="L12" i="56" s="1"/>
  <c r="L13" i="56" s="1"/>
  <c r="K15" i="59"/>
  <c r="K13" i="59"/>
  <c r="K11" i="59"/>
  <c r="L11" i="59"/>
  <c r="L13" i="59"/>
  <c r="L15" i="59" s="1"/>
  <c r="K14" i="59"/>
  <c r="K12" i="59"/>
  <c r="K10" i="59"/>
  <c r="L10" i="59" s="1"/>
  <c r="L12" i="59" s="1"/>
  <c r="L14" i="59" s="1"/>
  <c r="G18" i="64"/>
  <c r="K15" i="64"/>
  <c r="K12" i="64"/>
  <c r="L12" i="64" s="1"/>
  <c r="L15" i="64" s="1"/>
  <c r="K11" i="64"/>
  <c r="L11" i="64"/>
  <c r="K14" i="64"/>
  <c r="K13" i="64"/>
  <c r="L13" i="64" s="1"/>
  <c r="L14" i="64" s="1"/>
  <c r="K10" i="64"/>
  <c r="L10" i="64"/>
  <c r="K15" i="61"/>
  <c r="K13" i="61"/>
  <c r="L13" i="61" s="1"/>
  <c r="L15" i="61" s="1"/>
  <c r="K11" i="61"/>
  <c r="L11" i="61"/>
  <c r="K14" i="61"/>
  <c r="K12" i="61"/>
  <c r="L12" i="61" s="1"/>
  <c r="L14" i="61" s="1"/>
  <c r="K10" i="61"/>
  <c r="L10" i="61"/>
  <c r="K15" i="60"/>
  <c r="K12" i="60"/>
  <c r="L12" i="60" s="1"/>
  <c r="L15" i="60" s="1"/>
  <c r="K10" i="60"/>
  <c r="L10" i="60"/>
  <c r="K14" i="60"/>
  <c r="K13" i="60"/>
  <c r="L13" i="60" s="1"/>
  <c r="L14" i="60" s="1"/>
  <c r="K11" i="60"/>
  <c r="L11" i="60"/>
  <c r="K15" i="63"/>
  <c r="K12" i="63"/>
  <c r="L12" i="63" s="1"/>
  <c r="L15" i="63" s="1"/>
  <c r="K10" i="63"/>
  <c r="L10" i="63"/>
  <c r="K14" i="63"/>
  <c r="K13" i="63"/>
  <c r="L13" i="63" s="1"/>
  <c r="L14" i="63" s="1"/>
  <c r="K11" i="63"/>
  <c r="L11" i="63"/>
  <c r="J16" i="5"/>
  <c r="J17" i="5"/>
  <c r="K16" i="5" s="1"/>
  <c r="J19" i="5"/>
  <c r="J20" i="5"/>
  <c r="K19" i="5"/>
  <c r="J22" i="5"/>
  <c r="J23" i="5"/>
  <c r="K22" i="5" s="1"/>
  <c r="J25" i="5"/>
  <c r="J26" i="5"/>
  <c r="K25" i="5"/>
  <c r="J28" i="5"/>
  <c r="J29" i="5"/>
  <c r="K28" i="5" s="1"/>
  <c r="J31" i="5"/>
  <c r="J32" i="5"/>
  <c r="K31" i="5"/>
  <c r="J34" i="5"/>
  <c r="J35" i="5"/>
  <c r="K34" i="5" s="1"/>
  <c r="J43" i="5"/>
  <c r="J44" i="5"/>
  <c r="K43" i="5"/>
  <c r="J46" i="5"/>
  <c r="J47" i="5"/>
  <c r="K46" i="5" s="1"/>
  <c r="J45" i="5"/>
  <c r="J48" i="5"/>
  <c r="J49" i="5"/>
  <c r="J50" i="5"/>
  <c r="K49" i="5"/>
  <c r="J51" i="5"/>
  <c r="H20" i="66"/>
  <c r="G20" i="66"/>
  <c r="D20" i="66"/>
  <c r="C20" i="66"/>
  <c r="K15" i="66"/>
  <c r="G15" i="66"/>
  <c r="E15" i="66"/>
  <c r="K14" i="66"/>
  <c r="G14" i="66"/>
  <c r="E14" i="66"/>
  <c r="K13" i="66"/>
  <c r="G13" i="66"/>
  <c r="E13" i="66"/>
  <c r="K12" i="66"/>
  <c r="L12" i="66" s="1"/>
  <c r="L14" i="66" s="1"/>
  <c r="L15" i="66" s="1"/>
  <c r="G12" i="66"/>
  <c r="E12" i="66"/>
  <c r="K11" i="66"/>
  <c r="G11" i="66"/>
  <c r="E11" i="66"/>
  <c r="K10" i="66"/>
  <c r="L10" i="66"/>
  <c r="G10" i="66"/>
  <c r="G16" i="66"/>
  <c r="E10" i="66"/>
  <c r="H20" i="65"/>
  <c r="G20" i="65"/>
  <c r="F20" i="65"/>
  <c r="F13" i="65" s="1"/>
  <c r="E20" i="65"/>
  <c r="D20" i="65"/>
  <c r="C20" i="65"/>
  <c r="G18" i="65"/>
  <c r="G15" i="65"/>
  <c r="F15" i="65"/>
  <c r="E15" i="65"/>
  <c r="G14" i="65"/>
  <c r="F14" i="65"/>
  <c r="E14" i="65"/>
  <c r="G13" i="65"/>
  <c r="E13" i="65"/>
  <c r="G12" i="65"/>
  <c r="F12" i="65"/>
  <c r="E12" i="65"/>
  <c r="G11" i="65"/>
  <c r="F11" i="65"/>
  <c r="F17" i="65" s="1"/>
  <c r="E11" i="65"/>
  <c r="G10" i="65"/>
  <c r="F10" i="65"/>
  <c r="H20" i="64"/>
  <c r="G20" i="64"/>
  <c r="F20" i="64"/>
  <c r="F13" i="64"/>
  <c r="E20" i="64"/>
  <c r="F12" i="64"/>
  <c r="D20" i="64"/>
  <c r="C20" i="64"/>
  <c r="G15" i="64"/>
  <c r="F15" i="64"/>
  <c r="E15" i="64"/>
  <c r="G14" i="64"/>
  <c r="F14" i="64"/>
  <c r="E14" i="64"/>
  <c r="G13" i="64"/>
  <c r="E13" i="64"/>
  <c r="G12" i="64"/>
  <c r="E12" i="64"/>
  <c r="G11" i="64"/>
  <c r="F11" i="64"/>
  <c r="E11" i="64"/>
  <c r="G10" i="64"/>
  <c r="G16" i="64"/>
  <c r="F10" i="64"/>
  <c r="E10" i="64"/>
  <c r="H20" i="63"/>
  <c r="G20" i="63"/>
  <c r="F20" i="63"/>
  <c r="F13" i="63"/>
  <c r="E20" i="63"/>
  <c r="F12" i="63"/>
  <c r="D20" i="63"/>
  <c r="C20" i="63"/>
  <c r="G18" i="63"/>
  <c r="G15" i="63"/>
  <c r="F15" i="63"/>
  <c r="E15" i="63"/>
  <c r="G14" i="63"/>
  <c r="F14" i="63"/>
  <c r="E14" i="63"/>
  <c r="G13" i="63"/>
  <c r="E13" i="63"/>
  <c r="G12" i="63"/>
  <c r="E12" i="63"/>
  <c r="G11" i="63"/>
  <c r="F11" i="63"/>
  <c r="E11" i="63"/>
  <c r="G10" i="63"/>
  <c r="F10" i="63"/>
  <c r="F16" i="63" s="1"/>
  <c r="E10" i="63"/>
  <c r="H20" i="62"/>
  <c r="G20" i="62"/>
  <c r="F20" i="62"/>
  <c r="F13" i="62"/>
  <c r="E20" i="62"/>
  <c r="F12" i="62"/>
  <c r="D20" i="62"/>
  <c r="C20" i="62"/>
  <c r="G18" i="62"/>
  <c r="G15" i="62"/>
  <c r="F15" i="62"/>
  <c r="I15" i="62" s="1"/>
  <c r="E15" i="62"/>
  <c r="K14" i="62"/>
  <c r="G14" i="62"/>
  <c r="F14" i="62"/>
  <c r="I14" i="62"/>
  <c r="E14" i="62"/>
  <c r="G13" i="62"/>
  <c r="E13" i="62"/>
  <c r="G12" i="62"/>
  <c r="E12" i="62"/>
  <c r="K11" i="62"/>
  <c r="L11" i="62" s="1"/>
  <c r="L14" i="62" s="1"/>
  <c r="G11" i="62"/>
  <c r="F11" i="62"/>
  <c r="F17" i="62"/>
  <c r="E11" i="62"/>
  <c r="G10" i="62"/>
  <c r="F10" i="62"/>
  <c r="E10" i="62"/>
  <c r="H20" i="61"/>
  <c r="G20" i="61"/>
  <c r="F20" i="61"/>
  <c r="F13" i="61"/>
  <c r="E20" i="61"/>
  <c r="D20" i="61"/>
  <c r="C20" i="61"/>
  <c r="G18" i="61"/>
  <c r="G15" i="61"/>
  <c r="F15" i="61"/>
  <c r="E15" i="61"/>
  <c r="G14" i="61"/>
  <c r="F14" i="61"/>
  <c r="E14" i="61"/>
  <c r="G13" i="61"/>
  <c r="I13" i="61"/>
  <c r="E13" i="61"/>
  <c r="G12" i="61"/>
  <c r="F12" i="61"/>
  <c r="E12" i="61"/>
  <c r="G11" i="61"/>
  <c r="F11" i="61"/>
  <c r="F17" i="61" s="1"/>
  <c r="E11" i="61"/>
  <c r="G10" i="61"/>
  <c r="F10" i="61"/>
  <c r="E10" i="61"/>
  <c r="H20" i="60"/>
  <c r="G20" i="60"/>
  <c r="F20" i="60"/>
  <c r="F13" i="60" s="1"/>
  <c r="E20" i="60"/>
  <c r="D20" i="60"/>
  <c r="C20" i="60"/>
  <c r="G18" i="60"/>
  <c r="G15" i="60"/>
  <c r="F15" i="60"/>
  <c r="I15" i="60"/>
  <c r="E15" i="60"/>
  <c r="G14" i="60"/>
  <c r="F14" i="60"/>
  <c r="E14" i="60"/>
  <c r="G13" i="60"/>
  <c r="E13" i="60"/>
  <c r="G12" i="60"/>
  <c r="F12" i="60"/>
  <c r="E12" i="60"/>
  <c r="G11" i="60"/>
  <c r="F11" i="60"/>
  <c r="E11" i="60"/>
  <c r="G10" i="60"/>
  <c r="G16" i="60"/>
  <c r="F10" i="60"/>
  <c r="E10" i="60"/>
  <c r="H20" i="59"/>
  <c r="G20" i="59"/>
  <c r="F20" i="59"/>
  <c r="F13" i="59"/>
  <c r="E20" i="59"/>
  <c r="D20" i="59"/>
  <c r="C20" i="59"/>
  <c r="G18" i="59"/>
  <c r="G15" i="59"/>
  <c r="F15" i="59"/>
  <c r="E15" i="59"/>
  <c r="G14" i="59"/>
  <c r="F14" i="59"/>
  <c r="E14" i="59"/>
  <c r="G13" i="59"/>
  <c r="E13" i="59"/>
  <c r="G12" i="59"/>
  <c r="F12" i="59"/>
  <c r="E12" i="59"/>
  <c r="G11" i="59"/>
  <c r="F11" i="59"/>
  <c r="F17" i="59"/>
  <c r="E11" i="59"/>
  <c r="G10" i="59"/>
  <c r="F10" i="59"/>
  <c r="E10" i="59"/>
  <c r="H20" i="58"/>
  <c r="G20" i="58"/>
  <c r="F20" i="58"/>
  <c r="E20" i="58"/>
  <c r="F12" i="58" s="1"/>
  <c r="D20" i="58"/>
  <c r="C20" i="58"/>
  <c r="G18" i="58"/>
  <c r="K15" i="58"/>
  <c r="G15" i="58"/>
  <c r="F15" i="58"/>
  <c r="I15" i="58"/>
  <c r="E15" i="58"/>
  <c r="K14" i="58"/>
  <c r="G14" i="58"/>
  <c r="F14" i="58"/>
  <c r="E14" i="58"/>
  <c r="K13" i="58"/>
  <c r="G13" i="58"/>
  <c r="F13" i="58"/>
  <c r="E13" i="58"/>
  <c r="K12" i="58"/>
  <c r="G12" i="58"/>
  <c r="E12" i="58"/>
  <c r="K11" i="58"/>
  <c r="L11" i="58"/>
  <c r="G11" i="58"/>
  <c r="F11" i="58"/>
  <c r="E11" i="58"/>
  <c r="K10" i="58"/>
  <c r="L10" i="58" s="1"/>
  <c r="L12" i="58" s="1"/>
  <c r="L13" i="58" s="1"/>
  <c r="G10" i="58"/>
  <c r="F10" i="58"/>
  <c r="E10" i="58"/>
  <c r="H20" i="57"/>
  <c r="G20" i="57"/>
  <c r="F20" i="57"/>
  <c r="F13" i="57"/>
  <c r="E20" i="57"/>
  <c r="F12" i="57"/>
  <c r="D20" i="57"/>
  <c r="C20" i="57"/>
  <c r="G18" i="57"/>
  <c r="K15" i="57"/>
  <c r="G15" i="57"/>
  <c r="F15" i="57"/>
  <c r="E15" i="57"/>
  <c r="K14" i="57"/>
  <c r="G14" i="57"/>
  <c r="F14" i="57"/>
  <c r="E14" i="57"/>
  <c r="K13" i="57"/>
  <c r="L13" i="57" s="1"/>
  <c r="L14" i="57" s="1"/>
  <c r="K11" i="57"/>
  <c r="L11" i="57"/>
  <c r="G13" i="57"/>
  <c r="I13" i="57" s="1"/>
  <c r="E13" i="57"/>
  <c r="K12" i="57"/>
  <c r="G12" i="57"/>
  <c r="E12" i="57"/>
  <c r="G11" i="57"/>
  <c r="F11" i="57"/>
  <c r="E11" i="57"/>
  <c r="K10" i="57"/>
  <c r="L10" i="57"/>
  <c r="G10" i="57"/>
  <c r="F10" i="57"/>
  <c r="E10" i="57"/>
  <c r="H21" i="56"/>
  <c r="G21" i="56"/>
  <c r="F21" i="56"/>
  <c r="F13" i="56" s="1"/>
  <c r="E21" i="56"/>
  <c r="D21" i="56"/>
  <c r="C21" i="56"/>
  <c r="G19" i="56"/>
  <c r="G15" i="56"/>
  <c r="F15" i="56"/>
  <c r="I15" i="56"/>
  <c r="E15" i="56"/>
  <c r="G14" i="56"/>
  <c r="F14" i="56"/>
  <c r="E14" i="56"/>
  <c r="G13" i="56"/>
  <c r="E13" i="56"/>
  <c r="G12" i="56"/>
  <c r="F12" i="56"/>
  <c r="E12" i="56"/>
  <c r="G11" i="56"/>
  <c r="G17" i="56" s="1"/>
  <c r="F11" i="56"/>
  <c r="F17" i="56" s="1"/>
  <c r="E11" i="56"/>
  <c r="G10" i="56"/>
  <c r="F10" i="56"/>
  <c r="E10" i="56"/>
  <c r="J8" i="5"/>
  <c r="J7" i="5"/>
  <c r="K7" i="5"/>
  <c r="J9" i="5"/>
  <c r="J10" i="5"/>
  <c r="J11" i="5"/>
  <c r="K10" i="5"/>
  <c r="J12" i="5"/>
  <c r="J13" i="5"/>
  <c r="J14" i="5"/>
  <c r="K13" i="5"/>
  <c r="J15" i="5"/>
  <c r="J18" i="5"/>
  <c r="J21" i="5"/>
  <c r="J24" i="5"/>
  <c r="J27" i="5"/>
  <c r="J30" i="5"/>
  <c r="J33" i="5"/>
  <c r="J36" i="5"/>
  <c r="J37" i="5"/>
  <c r="J38" i="5"/>
  <c r="K37" i="5" s="1"/>
  <c r="J39" i="5"/>
  <c r="J40" i="5"/>
  <c r="J41" i="5"/>
  <c r="K40" i="5" s="1"/>
  <c r="L40" i="5" s="1"/>
  <c r="J42" i="5"/>
  <c r="U9" i="5"/>
  <c r="U8" i="5"/>
  <c r="U7" i="5"/>
  <c r="T9" i="5"/>
  <c r="T8" i="5"/>
  <c r="S9" i="5"/>
  <c r="S8" i="5"/>
  <c r="R9" i="5"/>
  <c r="R8" i="5"/>
  <c r="Q9" i="5"/>
  <c r="Q8" i="5"/>
  <c r="P8" i="5"/>
  <c r="P9" i="5"/>
  <c r="O9" i="5"/>
  <c r="O8" i="5"/>
  <c r="L12" i="57"/>
  <c r="L15" i="57"/>
  <c r="L11" i="66"/>
  <c r="L13" i="66"/>
  <c r="F16" i="56"/>
  <c r="G16" i="56"/>
  <c r="I14" i="56"/>
  <c r="G18" i="56"/>
  <c r="I12" i="56"/>
  <c r="F16" i="62"/>
  <c r="G16" i="62"/>
  <c r="I11" i="62"/>
  <c r="I17" i="62"/>
  <c r="G17" i="62"/>
  <c r="I14" i="65"/>
  <c r="G16" i="65"/>
  <c r="F16" i="65"/>
  <c r="I11" i="65"/>
  <c r="I15" i="65"/>
  <c r="G17" i="65"/>
  <c r="I14" i="60"/>
  <c r="G17" i="60"/>
  <c r="I12" i="60"/>
  <c r="F16" i="60"/>
  <c r="G16" i="59"/>
  <c r="I14" i="59"/>
  <c r="F16" i="59"/>
  <c r="I11" i="59"/>
  <c r="G17" i="59"/>
  <c r="I14" i="61"/>
  <c r="G16" i="61"/>
  <c r="I11" i="61"/>
  <c r="I15" i="61"/>
  <c r="I17" i="61" s="1"/>
  <c r="G17" i="61"/>
  <c r="F18" i="61"/>
  <c r="F16" i="61"/>
  <c r="G16" i="58"/>
  <c r="I14" i="58"/>
  <c r="I13" i="58"/>
  <c r="G17" i="58"/>
  <c r="F16" i="58"/>
  <c r="I14" i="63"/>
  <c r="F17" i="63"/>
  <c r="G16" i="63"/>
  <c r="I11" i="63"/>
  <c r="G17" i="63"/>
  <c r="F17" i="57"/>
  <c r="I14" i="57"/>
  <c r="G16" i="57"/>
  <c r="I11" i="57"/>
  <c r="G17" i="57"/>
  <c r="F18" i="57"/>
  <c r="F16" i="57"/>
  <c r="G17" i="66"/>
  <c r="I14" i="66"/>
  <c r="F17" i="66"/>
  <c r="I13" i="66"/>
  <c r="F16" i="66"/>
  <c r="I11" i="66"/>
  <c r="I14" i="64"/>
  <c r="F17" i="64"/>
  <c r="I11" i="64"/>
  <c r="G17" i="64"/>
  <c r="F16" i="64"/>
  <c r="F18" i="64"/>
  <c r="I12" i="65"/>
  <c r="I13" i="62"/>
  <c r="I12" i="62"/>
  <c r="I13" i="59"/>
  <c r="F18" i="59"/>
  <c r="I12" i="59"/>
  <c r="I13" i="64"/>
  <c r="I12" i="64"/>
  <c r="I12" i="61"/>
  <c r="L14" i="58"/>
  <c r="L15" i="58" s="1"/>
  <c r="I13" i="63"/>
  <c r="I12" i="63"/>
  <c r="I12" i="57"/>
  <c r="I12" i="66"/>
  <c r="I10" i="66"/>
  <c r="I15" i="66"/>
  <c r="I10" i="65"/>
  <c r="I10" i="64"/>
  <c r="I15" i="64"/>
  <c r="F18" i="63"/>
  <c r="I10" i="63"/>
  <c r="I15" i="63"/>
  <c r="F18" i="62"/>
  <c r="I10" i="62"/>
  <c r="I10" i="61"/>
  <c r="I10" i="60"/>
  <c r="I11" i="60"/>
  <c r="I10" i="59"/>
  <c r="I15" i="59"/>
  <c r="I10" i="58"/>
  <c r="I11" i="58"/>
  <c r="I10" i="57"/>
  <c r="I15" i="57"/>
  <c r="I10" i="56"/>
  <c r="I11" i="56"/>
  <c r="I17" i="56"/>
  <c r="G18" i="51"/>
  <c r="H20" i="51"/>
  <c r="G20" i="51"/>
  <c r="F20" i="51"/>
  <c r="F13" i="51"/>
  <c r="E20" i="51"/>
  <c r="F12" i="51"/>
  <c r="D20" i="51"/>
  <c r="C20" i="51"/>
  <c r="G15" i="51"/>
  <c r="F15" i="51"/>
  <c r="E15" i="51"/>
  <c r="G14" i="51"/>
  <c r="F14" i="51"/>
  <c r="E14" i="51"/>
  <c r="G13" i="51"/>
  <c r="E13" i="51"/>
  <c r="G12" i="51"/>
  <c r="E12" i="51"/>
  <c r="G11" i="51"/>
  <c r="F11" i="51"/>
  <c r="F17" i="51" s="1"/>
  <c r="E11" i="51"/>
  <c r="G10" i="51"/>
  <c r="F10" i="51"/>
  <c r="F16" i="51" s="1"/>
  <c r="E10" i="51"/>
  <c r="I17" i="66"/>
  <c r="G17" i="51"/>
  <c r="G16" i="51"/>
  <c r="I16" i="56"/>
  <c r="I16" i="65"/>
  <c r="I16" i="60"/>
  <c r="I17" i="59"/>
  <c r="I18" i="59"/>
  <c r="I16" i="59"/>
  <c r="I18" i="61"/>
  <c r="I16" i="61"/>
  <c r="I16" i="58"/>
  <c r="I17" i="63"/>
  <c r="I18" i="63"/>
  <c r="I16" i="63"/>
  <c r="I16" i="57"/>
  <c r="I16" i="66"/>
  <c r="I18" i="66"/>
  <c r="I17" i="64"/>
  <c r="I18" i="64"/>
  <c r="I16" i="64"/>
  <c r="I15" i="51"/>
  <c r="I14" i="51"/>
  <c r="I11" i="51"/>
  <c r="I10" i="51"/>
  <c r="I18" i="51" s="1"/>
  <c r="F18" i="51"/>
  <c r="I12" i="51"/>
  <c r="I13" i="51"/>
  <c r="I17" i="51"/>
  <c r="I16" i="51"/>
  <c r="F19" i="56" l="1"/>
  <c r="I13" i="56"/>
  <c r="I19" i="56" s="1"/>
  <c r="F18" i="56"/>
  <c r="I12" i="58"/>
  <c r="F18" i="58"/>
  <c r="F17" i="58"/>
  <c r="I16" i="62"/>
  <c r="I18" i="62"/>
  <c r="L28" i="5"/>
  <c r="L10" i="5"/>
  <c r="L31" i="5"/>
  <c r="L13" i="5"/>
  <c r="L7" i="5"/>
  <c r="L49" i="5"/>
  <c r="L19" i="5"/>
  <c r="L16" i="5"/>
  <c r="L43" i="5"/>
  <c r="L25" i="5"/>
  <c r="I18" i="56"/>
  <c r="L37" i="5"/>
  <c r="I17" i="57"/>
  <c r="I18" i="57"/>
  <c r="F17" i="60"/>
  <c r="I13" i="60"/>
  <c r="F18" i="60"/>
  <c r="F18" i="65"/>
  <c r="I13" i="65"/>
  <c r="L34" i="5"/>
  <c r="L22" i="5"/>
  <c r="L46" i="5"/>
  <c r="I17" i="60" l="1"/>
  <c r="I18" i="60"/>
  <c r="I17" i="58"/>
  <c r="I18" i="58"/>
  <c r="I17" i="65"/>
  <c r="I18" i="65"/>
</calcChain>
</file>

<file path=xl/comments1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2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3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4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5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6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7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8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9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0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1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2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sharedStrings.xml><?xml version="1.0" encoding="utf-8"?>
<sst xmlns="http://schemas.openxmlformats.org/spreadsheetml/2006/main" count="596" uniqueCount="253">
  <si>
    <t>Место в гонке</t>
  </si>
  <si>
    <t>Команда</t>
  </si>
  <si>
    <t>№ в гонке</t>
  </si>
  <si>
    <t>Квала</t>
  </si>
  <si>
    <t>Гонка</t>
  </si>
  <si>
    <t>Лучший круг в гонке</t>
  </si>
  <si>
    <t>Время</t>
  </si>
  <si>
    <t>Место</t>
  </si>
  <si>
    <t>Круги</t>
  </si>
  <si>
    <t>Время/от лидера</t>
  </si>
  <si>
    <t>От места выше</t>
  </si>
  <si>
    <t>На круге</t>
  </si>
  <si>
    <t>Регистрационная форма</t>
  </si>
  <si>
    <t>Пилот</t>
  </si>
  <si>
    <t>№</t>
  </si>
  <si>
    <t>Вес</t>
  </si>
  <si>
    <t>Бонус</t>
  </si>
  <si>
    <t>Квалификация</t>
  </si>
  <si>
    <t>карт</t>
  </si>
  <si>
    <t>бонус</t>
  </si>
  <si>
    <t>Итого</t>
  </si>
  <si>
    <t>Среднее</t>
  </si>
  <si>
    <t>2-1</t>
  </si>
  <si>
    <t>2-2</t>
  </si>
  <si>
    <t>3-1</t>
  </si>
  <si>
    <t>3-2</t>
  </si>
  <si>
    <t>4-1</t>
  </si>
  <si>
    <t xml:space="preserve"> </t>
  </si>
  <si>
    <t>4-2</t>
  </si>
  <si>
    <t>5-1</t>
  </si>
  <si>
    <t>5-2</t>
  </si>
  <si>
    <t>6-1</t>
  </si>
  <si>
    <t>6-2</t>
  </si>
  <si>
    <t>7-1</t>
  </si>
  <si>
    <t>7-2</t>
  </si>
  <si>
    <t>8-1</t>
  </si>
  <si>
    <t>8-2</t>
  </si>
  <si>
    <t>9-1</t>
  </si>
  <si>
    <t>9-2</t>
  </si>
  <si>
    <t>10-1</t>
  </si>
  <si>
    <t>10-2</t>
  </si>
  <si>
    <t>11-1</t>
  </si>
  <si>
    <t>11-2</t>
  </si>
  <si>
    <t>Обяза-тельные</t>
  </si>
  <si>
    <t>Круг</t>
  </si>
  <si>
    <t>кругов на отрезке</t>
  </si>
  <si>
    <t>Статистика по кругам</t>
  </si>
  <si>
    <t>Общее время гонки</t>
  </si>
  <si>
    <t>Время на трассе</t>
  </si>
  <si>
    <t>Лучший круг</t>
  </si>
  <si>
    <t>Среднее на отрезке</t>
  </si>
  <si>
    <t>Кругов в 0,1 от лучшего</t>
  </si>
  <si>
    <t>стабильность</t>
  </si>
  <si>
    <t>отрезок</t>
  </si>
  <si>
    <t>всего у пилота</t>
  </si>
  <si>
    <t>Питы</t>
  </si>
  <si>
    <t>Штрафы/ бонусы (сек)</t>
  </si>
  <si>
    <t>Финиш</t>
  </si>
  <si>
    <t>12-1</t>
  </si>
  <si>
    <t>12-2</t>
  </si>
  <si>
    <t>кв</t>
  </si>
  <si>
    <t>1-1</t>
  </si>
  <si>
    <t>1-2</t>
  </si>
  <si>
    <t>1-3</t>
  </si>
  <si>
    <t>2-3</t>
  </si>
  <si>
    <t>3-3</t>
  </si>
  <si>
    <t>4-3</t>
  </si>
  <si>
    <t>5-3</t>
  </si>
  <si>
    <t>6-3</t>
  </si>
  <si>
    <t>7-3</t>
  </si>
  <si>
    <t>8-3</t>
  </si>
  <si>
    <t>9-3</t>
  </si>
  <si>
    <t>10-3</t>
  </si>
  <si>
    <t>11-3</t>
  </si>
  <si>
    <t>12-3</t>
  </si>
  <si>
    <r>
      <t>Серия мини марафонов "Большие Гонки", 04.08.2018, Конфигурация</t>
    </r>
    <r>
      <rPr>
        <b/>
        <i/>
        <sz val="18"/>
        <color indexed="8"/>
        <rFont val="Calibri"/>
        <family val="2"/>
        <charset val="204"/>
      </rPr>
      <t xml:space="preserve"> №10</t>
    </r>
  </si>
  <si>
    <t>Серия мини марафонов "Большие Гонки 2018", 6-й этап, 04.08.18</t>
  </si>
  <si>
    <t>Конфигурация № 10</t>
  </si>
  <si>
    <t>Чемпионат мини марафон "Большие Гонки", 6-й этап</t>
  </si>
  <si>
    <t>NSJ</t>
  </si>
  <si>
    <t>МиФтахутдинов Ильяс</t>
  </si>
  <si>
    <t>Стоцкий Андрей</t>
  </si>
  <si>
    <t>AvtoPMR</t>
  </si>
  <si>
    <t>Толоченко Александр</t>
  </si>
  <si>
    <t>Терещенко Андрей</t>
  </si>
  <si>
    <t>KartFreedom</t>
  </si>
  <si>
    <t>Паненко Евгений</t>
  </si>
  <si>
    <t>Медведева Дарья</t>
  </si>
  <si>
    <t>83,1</t>
  </si>
  <si>
    <t>Mesnyki</t>
  </si>
  <si>
    <t>Петушков Андрей</t>
  </si>
  <si>
    <t>Наум</t>
  </si>
  <si>
    <t>Звягин Гриша</t>
  </si>
  <si>
    <t>77,6</t>
  </si>
  <si>
    <t>MST</t>
  </si>
  <si>
    <t>Тыщенко Миша</t>
  </si>
  <si>
    <t>Fossa</t>
  </si>
  <si>
    <t>Крутоголов Павел</t>
  </si>
  <si>
    <t>Фалько Костя</t>
  </si>
  <si>
    <t>73,5</t>
  </si>
  <si>
    <t>Юрченко Владимир</t>
  </si>
  <si>
    <t>Новиков Герман</t>
  </si>
  <si>
    <t>5GT</t>
  </si>
  <si>
    <t>Коруз Вадим</t>
  </si>
  <si>
    <t>Козодой Александр</t>
  </si>
  <si>
    <t>72,4</t>
  </si>
  <si>
    <t>62,5</t>
  </si>
  <si>
    <t>Inspire</t>
  </si>
  <si>
    <t>Осадчий Евгений</t>
  </si>
  <si>
    <t>68,4</t>
  </si>
  <si>
    <t>Смитюк Александр</t>
  </si>
  <si>
    <t>82,2</t>
  </si>
  <si>
    <t>F1 UA</t>
  </si>
  <si>
    <t>Лихошерст Алексей</t>
  </si>
  <si>
    <t>Якусик Дмитрий</t>
  </si>
  <si>
    <t>X Racing Team</t>
  </si>
  <si>
    <t>Пикулин Павел</t>
  </si>
  <si>
    <t>Линнык Владимир</t>
  </si>
  <si>
    <t>Fortuna Racing</t>
  </si>
  <si>
    <t>Фортуна Таня</t>
  </si>
  <si>
    <t>Шутка Виталий</t>
  </si>
  <si>
    <t>82,4</t>
  </si>
  <si>
    <t>12-12</t>
  </si>
  <si>
    <t>15а18</t>
  </si>
  <si>
    <t>Таволжан Виталий</t>
  </si>
  <si>
    <t>Ткаченко Кирилл</t>
  </si>
  <si>
    <t>73,7</t>
  </si>
  <si>
    <t>Kozak I razboiniki</t>
  </si>
  <si>
    <t>13-2</t>
  </si>
  <si>
    <t>14-1</t>
  </si>
  <si>
    <t>14-2</t>
  </si>
  <si>
    <t>Манило Денис</t>
  </si>
  <si>
    <t>Гобади Курош</t>
  </si>
  <si>
    <t>Загоруько Иван</t>
  </si>
  <si>
    <t>90,4</t>
  </si>
  <si>
    <t>15-1</t>
  </si>
  <si>
    <t>15-2</t>
  </si>
  <si>
    <t>87,1</t>
  </si>
  <si>
    <t>Лысенский Денис</t>
  </si>
  <si>
    <t>76,8</t>
  </si>
  <si>
    <t>Lotus Driving Academy</t>
  </si>
  <si>
    <t>Flash</t>
  </si>
  <si>
    <t>Звягин Григорий</t>
  </si>
  <si>
    <t>Толоченко Саша</t>
  </si>
  <si>
    <t>Пикулин Паша</t>
  </si>
  <si>
    <t>Мифтахутдинов Ильяс</t>
  </si>
  <si>
    <t>Якусик Дима</t>
  </si>
  <si>
    <t>Загорулько Иван</t>
  </si>
  <si>
    <t>Медведева Даша</t>
  </si>
  <si>
    <t>Паненко Женя</t>
  </si>
  <si>
    <t>Юрченко Вова</t>
  </si>
  <si>
    <t>2:18.39</t>
  </si>
  <si>
    <t>2:16.81</t>
  </si>
  <si>
    <t>2:18.65</t>
  </si>
  <si>
    <t>2:17.45</t>
  </si>
  <si>
    <t>2:17.62</t>
  </si>
  <si>
    <t>2:16.69</t>
  </si>
  <si>
    <t>2:20.51</t>
  </si>
  <si>
    <t>2:17.71</t>
  </si>
  <si>
    <t>2:18.04</t>
  </si>
  <si>
    <t>2:20.10</t>
  </si>
  <si>
    <t>2:17.51</t>
  </si>
  <si>
    <t>2:14.97</t>
  </si>
  <si>
    <t>2:18.71</t>
  </si>
  <si>
    <t>2:16.84</t>
  </si>
  <si>
    <t>2:19.66</t>
  </si>
  <si>
    <t>2:09.64</t>
  </si>
  <si>
    <t>2:16.16</t>
  </si>
  <si>
    <t>2:18.66</t>
  </si>
  <si>
    <t>2:18.13</t>
  </si>
  <si>
    <t>2:29.91</t>
  </si>
  <si>
    <t>2:18.43</t>
  </si>
  <si>
    <t>2:17.86</t>
  </si>
  <si>
    <t>2:09.18</t>
  </si>
  <si>
    <t>2:19.14</t>
  </si>
  <si>
    <t>2:21.26</t>
  </si>
  <si>
    <t>2:27.53</t>
  </si>
  <si>
    <t>2:17.73</t>
  </si>
  <si>
    <t>2:20.05</t>
  </si>
  <si>
    <t>2:17.87</t>
  </si>
  <si>
    <t>2:28.55</t>
  </si>
  <si>
    <t>2:23.23</t>
  </si>
  <si>
    <t>1:57.70</t>
  </si>
  <si>
    <t>2:09.07</t>
  </si>
  <si>
    <t>2:17.89</t>
  </si>
  <si>
    <t>1:09.80</t>
  </si>
  <si>
    <t>2:05.68</t>
  </si>
  <si>
    <t>2:17.78</t>
  </si>
  <si>
    <t>2:16.98</t>
  </si>
  <si>
    <t>2:27.71</t>
  </si>
  <si>
    <t>2:18.87</t>
  </si>
  <si>
    <t>2:19.82</t>
  </si>
  <si>
    <t>2:17.32</t>
  </si>
  <si>
    <t>2:05.29</t>
  </si>
  <si>
    <t>2:18.32</t>
  </si>
  <si>
    <t>2:16.93</t>
  </si>
  <si>
    <t>2:13.77</t>
  </si>
  <si>
    <t>2:20.07</t>
  </si>
  <si>
    <t>2:03.16</t>
  </si>
  <si>
    <t>2:17.92</t>
  </si>
  <si>
    <t>2:19.0</t>
  </si>
  <si>
    <t>2:19.16</t>
  </si>
  <si>
    <t>2:25.91</t>
  </si>
  <si>
    <t>2:19.21</t>
  </si>
  <si>
    <t>2:18.42</t>
  </si>
  <si>
    <t>2:19.06</t>
  </si>
  <si>
    <t>2:38.99</t>
  </si>
  <si>
    <t>5 с</t>
  </si>
  <si>
    <t>лимит</t>
  </si>
  <si>
    <t>42.23</t>
  </si>
  <si>
    <t>Kozak I Razboinyki</t>
  </si>
  <si>
    <t>15a18</t>
  </si>
  <si>
    <t>Kart Freedom</t>
  </si>
  <si>
    <t>41.92</t>
  </si>
  <si>
    <t>42.02</t>
  </si>
  <si>
    <t>42.12</t>
  </si>
  <si>
    <t>42.03</t>
  </si>
  <si>
    <t>42.06</t>
  </si>
  <si>
    <t>41.77</t>
  </si>
  <si>
    <t>42.41</t>
  </si>
  <si>
    <t>42.33</t>
  </si>
  <si>
    <t>42.21</t>
  </si>
  <si>
    <t>42.46</t>
  </si>
  <si>
    <t>- компенсация вес + судья(против 14)</t>
  </si>
  <si>
    <t>- 13,5 с; +10 с</t>
  </si>
  <si>
    <t>- 12 с; + 5с</t>
  </si>
  <si>
    <t>- передержали на 1 пит стопе; + штраф судья(против 2)</t>
  </si>
  <si>
    <t>-</t>
  </si>
  <si>
    <t>1 круг</t>
  </si>
  <si>
    <t>3 круга</t>
  </si>
  <si>
    <t>1 круг 6 с</t>
  </si>
  <si>
    <t>8 кругов</t>
  </si>
  <si>
    <t>4 круга 12,5 с</t>
  </si>
  <si>
    <t xml:space="preserve">- 9 с </t>
  </si>
  <si>
    <t>компенсация вес</t>
  </si>
  <si>
    <t>- 9 с</t>
  </si>
  <si>
    <t>-68 с</t>
  </si>
  <si>
    <t>компенсация поломки</t>
  </si>
  <si>
    <t xml:space="preserve">-12 с </t>
  </si>
  <si>
    <t>+ 10 с</t>
  </si>
  <si>
    <t>судья против 10</t>
  </si>
  <si>
    <t>- 21 с</t>
  </si>
  <si>
    <t>- 22,5 с ; + 5 с</t>
  </si>
  <si>
    <t>компесация вес + лимит</t>
  </si>
  <si>
    <t>+10 с</t>
  </si>
  <si>
    <t>от судьи( против 10)</t>
  </si>
  <si>
    <t>+ 5 с</t>
  </si>
  <si>
    <t>+ 20 с лимит</t>
  </si>
  <si>
    <t>+ 20 с</t>
  </si>
  <si>
    <t>лимит, начислен после финиша</t>
  </si>
  <si>
    <t xml:space="preserve">-13 с </t>
  </si>
  <si>
    <t xml:space="preserve">- компенсація вес </t>
  </si>
  <si>
    <t>-5 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</si>
</sst>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5" formatCode="0.0"/>
    <numFmt numFmtId="166" formatCode="h:mm:ss;@"/>
    <numFmt numFmtId="167" formatCode="mm:ss.0;@"/>
  </numFmts>
  <fonts count="3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5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5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sz val="12"/>
      <name val="Calibri"/>
      <family val="2"/>
      <charset val="204"/>
    </font>
    <font>
      <strike/>
      <sz val="12"/>
      <color indexed="8"/>
      <name val="Calibri"/>
      <family val="2"/>
      <charset val="204"/>
    </font>
    <font>
      <sz val="12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i/>
      <sz val="18"/>
      <color indexed="8"/>
      <name val="Calibri"/>
      <family val="2"/>
      <charset val="204"/>
    </font>
    <font>
      <sz val="13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trike/>
      <sz val="12"/>
      <name val="Calibri"/>
      <family val="2"/>
      <charset val="204"/>
    </font>
    <font>
      <sz val="12"/>
      <color rgb="FFFF0000"/>
      <name val="Calibri"/>
      <family val="2"/>
      <charset val="204"/>
    </font>
    <font>
      <b/>
      <sz val="12"/>
      <color rgb="FFFF0000"/>
      <name val="Calibri"/>
      <family val="2"/>
      <charset val="204"/>
    </font>
    <font>
      <b/>
      <sz val="12"/>
      <color rgb="FFFF0000"/>
      <name val="Calibri"/>
      <family val="2"/>
      <charset val="204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6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7" fillId="0" borderId="0"/>
  </cellStyleXfs>
  <cellXfs count="300">
    <xf numFmtId="0" fontId="0" fillId="0" borderId="0" xfId="0"/>
    <xf numFmtId="0" fontId="7" fillId="0" borderId="0" xfId="1"/>
    <xf numFmtId="0" fontId="7" fillId="0" borderId="0" xfId="1" applyAlignment="1">
      <alignment horizontal="center"/>
    </xf>
    <xf numFmtId="0" fontId="7" fillId="0" borderId="0" xfId="1" applyAlignment="1">
      <alignment vertical="center"/>
    </xf>
    <xf numFmtId="0" fontId="7" fillId="0" borderId="11" xfId="1" applyBorder="1" applyAlignment="1">
      <alignment horizontal="center" vertical="center"/>
    </xf>
    <xf numFmtId="0" fontId="7" fillId="0" borderId="12" xfId="1" applyBorder="1" applyAlignment="1">
      <alignment horizontal="center" vertical="center"/>
    </xf>
    <xf numFmtId="0" fontId="7" fillId="0" borderId="13" xfId="1" applyBorder="1" applyAlignment="1">
      <alignment horizontal="center" vertical="center"/>
    </xf>
    <xf numFmtId="0" fontId="7" fillId="0" borderId="9" xfId="1" applyBorder="1" applyAlignment="1">
      <alignment horizontal="center" vertical="center"/>
    </xf>
    <xf numFmtId="0" fontId="7" fillId="0" borderId="0" xfId="1" applyAlignment="1">
      <alignment horizontal="center" vertical="center"/>
    </xf>
    <xf numFmtId="0" fontId="7" fillId="0" borderId="14" xfId="1" applyBorder="1" applyAlignment="1">
      <alignment horizontal="center" vertical="center"/>
    </xf>
    <xf numFmtId="0" fontId="7" fillId="0" borderId="7" xfId="1" applyFill="1" applyBorder="1" applyAlignment="1">
      <alignment horizontal="center" vertical="center"/>
    </xf>
    <xf numFmtId="0" fontId="7" fillId="0" borderId="5" xfId="1" applyFill="1" applyBorder="1" applyAlignment="1">
      <alignment horizontal="center" vertical="center"/>
    </xf>
    <xf numFmtId="0" fontId="7" fillId="0" borderId="17" xfId="1" applyBorder="1" applyAlignment="1">
      <alignment horizontal="center" vertical="center"/>
    </xf>
    <xf numFmtId="0" fontId="7" fillId="0" borderId="19" xfId="1" applyFill="1" applyBorder="1" applyAlignment="1">
      <alignment horizontal="center" vertical="center"/>
    </xf>
    <xf numFmtId="164" fontId="7" fillId="0" borderId="20" xfId="1" applyNumberFormat="1" applyFill="1" applyBorder="1" applyAlignment="1">
      <alignment horizontal="center" vertical="center"/>
    </xf>
    <xf numFmtId="0" fontId="7" fillId="0" borderId="21" xfId="1" applyFill="1" applyBorder="1" applyAlignment="1">
      <alignment horizontal="center" vertical="center"/>
    </xf>
    <xf numFmtId="0" fontId="7" fillId="0" borderId="20" xfId="1" applyFill="1" applyBorder="1" applyAlignment="1">
      <alignment horizontal="center" vertical="center"/>
    </xf>
    <xf numFmtId="0" fontId="7" fillId="0" borderId="0" xfId="1" applyFont="1" applyAlignment="1">
      <alignment vertical="center"/>
    </xf>
    <xf numFmtId="0" fontId="7" fillId="0" borderId="20" xfId="1" applyFont="1" applyFill="1" applyBorder="1" applyAlignment="1">
      <alignment horizontal="center" vertical="center"/>
    </xf>
    <xf numFmtId="164" fontId="7" fillId="0" borderId="20" xfId="1" applyNumberFormat="1" applyFont="1" applyFill="1" applyBorder="1" applyAlignment="1">
      <alignment horizontal="center" vertical="center"/>
    </xf>
    <xf numFmtId="0" fontId="7" fillId="0" borderId="30" xfId="1" applyBorder="1" applyAlignment="1">
      <alignment horizontal="center" vertical="center"/>
    </xf>
    <xf numFmtId="0" fontId="7" fillId="0" borderId="0" xfId="1" applyAlignment="1"/>
    <xf numFmtId="0" fontId="12" fillId="0" borderId="0" xfId="1" applyFont="1" applyBorder="1" applyAlignment="1">
      <alignment horizontal="center"/>
    </xf>
    <xf numFmtId="0" fontId="14" fillId="0" borderId="28" xfId="1" applyFont="1" applyBorder="1" applyAlignment="1">
      <alignment horizontal="center" vertical="center"/>
    </xf>
    <xf numFmtId="49" fontId="14" fillId="0" borderId="4" xfId="1" applyNumberFormat="1" applyFont="1" applyFill="1" applyBorder="1" applyAlignment="1">
      <alignment horizontal="center" vertical="center"/>
    </xf>
    <xf numFmtId="0" fontId="17" fillId="0" borderId="5" xfId="1" applyFont="1" applyFill="1" applyBorder="1" applyAlignment="1">
      <alignment horizontal="center" vertical="center"/>
    </xf>
    <xf numFmtId="0" fontId="17" fillId="0" borderId="6" xfId="1" applyFont="1" applyFill="1" applyBorder="1" applyAlignment="1">
      <alignment horizontal="center" vertical="center"/>
    </xf>
    <xf numFmtId="2" fontId="17" fillId="0" borderId="6" xfId="1" applyNumberFormat="1" applyFont="1" applyFill="1" applyBorder="1" applyAlignment="1">
      <alignment horizontal="center" vertical="center"/>
    </xf>
    <xf numFmtId="49" fontId="14" fillId="0" borderId="20" xfId="1" applyNumberFormat="1" applyFont="1" applyFill="1" applyBorder="1" applyAlignment="1">
      <alignment horizontal="center" vertical="center"/>
    </xf>
    <xf numFmtId="0" fontId="17" fillId="0" borderId="23" xfId="1" applyFont="1" applyFill="1" applyBorder="1" applyAlignment="1">
      <alignment horizontal="center" vertical="center"/>
    </xf>
    <xf numFmtId="0" fontId="17" fillId="0" borderId="21" xfId="1" applyFont="1" applyFill="1" applyBorder="1" applyAlignment="1">
      <alignment horizontal="center" vertical="center"/>
    </xf>
    <xf numFmtId="0" fontId="17" fillId="0" borderId="37" xfId="1" applyFont="1" applyFill="1" applyBorder="1" applyAlignment="1">
      <alignment horizontal="center" vertical="center"/>
    </xf>
    <xf numFmtId="2" fontId="17" fillId="0" borderId="37" xfId="1" applyNumberFormat="1" applyFont="1" applyFill="1" applyBorder="1" applyAlignment="1">
      <alignment horizontal="center" vertical="center"/>
    </xf>
    <xf numFmtId="49" fontId="14" fillId="0" borderId="41" xfId="1" applyNumberFormat="1" applyFont="1" applyFill="1" applyBorder="1" applyAlignment="1">
      <alignment horizontal="center" vertical="center"/>
    </xf>
    <xf numFmtId="0" fontId="17" fillId="0" borderId="42" xfId="1" applyFont="1" applyFill="1" applyBorder="1" applyAlignment="1">
      <alignment horizontal="center" vertical="center"/>
    </xf>
    <xf numFmtId="165" fontId="17" fillId="0" borderId="23" xfId="1" applyNumberFormat="1" applyFont="1" applyFill="1" applyBorder="1" applyAlignment="1">
      <alignment horizontal="center" vertical="center"/>
    </xf>
    <xf numFmtId="165" fontId="17" fillId="0" borderId="42" xfId="1" applyNumberFormat="1" applyFont="1" applyFill="1" applyBorder="1" applyAlignment="1">
      <alignment horizontal="center" vertical="center"/>
    </xf>
    <xf numFmtId="49" fontId="14" fillId="0" borderId="37" xfId="1" applyNumberFormat="1" applyFont="1" applyFill="1" applyBorder="1" applyAlignment="1">
      <alignment horizontal="center" vertical="center"/>
    </xf>
    <xf numFmtId="0" fontId="14" fillId="0" borderId="21" xfId="1" applyFont="1" applyFill="1" applyBorder="1" applyAlignment="1">
      <alignment horizontal="center" vertical="center"/>
    </xf>
    <xf numFmtId="0" fontId="14" fillId="0" borderId="37" xfId="1" applyFont="1" applyFill="1" applyBorder="1" applyAlignment="1">
      <alignment horizontal="center" vertical="center"/>
    </xf>
    <xf numFmtId="2" fontId="14" fillId="0" borderId="37" xfId="1" applyNumberFormat="1" applyFont="1" applyFill="1" applyBorder="1" applyAlignment="1">
      <alignment horizontal="center" vertical="center"/>
    </xf>
    <xf numFmtId="49" fontId="14" fillId="0" borderId="43" xfId="1" applyNumberFormat="1" applyFont="1" applyFill="1" applyBorder="1" applyAlignment="1">
      <alignment horizontal="center" vertical="center"/>
    </xf>
    <xf numFmtId="0" fontId="14" fillId="0" borderId="0" xfId="1" applyFont="1"/>
    <xf numFmtId="49" fontId="14" fillId="0" borderId="11" xfId="1" applyNumberFormat="1" applyFont="1" applyFill="1" applyBorder="1" applyAlignment="1">
      <alignment horizontal="center" vertical="center"/>
    </xf>
    <xf numFmtId="49" fontId="14" fillId="0" borderId="13" xfId="1" applyNumberFormat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3" xfId="1" applyFont="1" applyFill="1" applyBorder="1" applyAlignment="1">
      <alignment horizontal="center" vertical="center"/>
    </xf>
    <xf numFmtId="2" fontId="14" fillId="0" borderId="13" xfId="1" applyNumberFormat="1" applyFont="1" applyFill="1" applyBorder="1" applyAlignment="1">
      <alignment horizontal="center" vertical="center"/>
    </xf>
    <xf numFmtId="49" fontId="14" fillId="0" borderId="26" xfId="1" applyNumberFormat="1" applyFont="1" applyFill="1" applyBorder="1" applyAlignment="1">
      <alignment horizontal="center" vertical="center"/>
    </xf>
    <xf numFmtId="49" fontId="14" fillId="0" borderId="36" xfId="1" applyNumberFormat="1" applyFont="1" applyFill="1" applyBorder="1" applyAlignment="1">
      <alignment horizontal="center" vertical="center"/>
    </xf>
    <xf numFmtId="0" fontId="14" fillId="0" borderId="34" xfId="1" applyFont="1" applyFill="1" applyBorder="1" applyAlignment="1">
      <alignment horizontal="center" vertical="center"/>
    </xf>
    <xf numFmtId="0" fontId="14" fillId="0" borderId="36" xfId="1" applyFont="1" applyFill="1" applyBorder="1" applyAlignment="1">
      <alignment horizontal="center" vertical="center"/>
    </xf>
    <xf numFmtId="2" fontId="14" fillId="0" borderId="36" xfId="1" applyNumberFormat="1" applyFont="1" applyFill="1" applyBorder="1" applyAlignment="1">
      <alignment horizontal="center" vertical="center"/>
    </xf>
    <xf numFmtId="0" fontId="17" fillId="0" borderId="43" xfId="1" applyFont="1" applyFill="1" applyBorder="1" applyAlignment="1">
      <alignment horizontal="center" vertical="center"/>
    </xf>
    <xf numFmtId="0" fontId="7" fillId="0" borderId="0" xfId="1" applyFont="1" applyAlignment="1">
      <alignment horizontal="center"/>
    </xf>
    <xf numFmtId="0" fontId="7" fillId="0" borderId="49" xfId="1" applyFont="1" applyBorder="1" applyAlignment="1">
      <alignment horizontal="center" vertical="center" wrapText="1"/>
    </xf>
    <xf numFmtId="0" fontId="7" fillId="0" borderId="22" xfId="1" applyFont="1" applyBorder="1" applyAlignment="1">
      <alignment horizontal="center" vertical="center" wrapText="1"/>
    </xf>
    <xf numFmtId="0" fontId="7" fillId="0" borderId="22" xfId="1" applyFont="1" applyBorder="1" applyAlignment="1">
      <alignment horizontal="center" wrapText="1"/>
    </xf>
    <xf numFmtId="0" fontId="19" fillId="0" borderId="22" xfId="1" applyFont="1" applyBorder="1" applyAlignment="1">
      <alignment horizontal="center" vertical="center"/>
    </xf>
    <xf numFmtId="0" fontId="20" fillId="0" borderId="22" xfId="1" applyFont="1" applyBorder="1" applyAlignment="1">
      <alignment vertical="center"/>
    </xf>
    <xf numFmtId="0" fontId="20" fillId="0" borderId="22" xfId="1" applyFont="1" applyBorder="1" applyAlignment="1">
      <alignment horizontal="center" vertical="center"/>
    </xf>
    <xf numFmtId="0" fontId="20" fillId="0" borderId="23" xfId="1" applyFont="1" applyFill="1" applyBorder="1" applyAlignment="1">
      <alignment horizontal="center" vertical="center"/>
    </xf>
    <xf numFmtId="0" fontId="21" fillId="0" borderId="22" xfId="1" applyFont="1" applyFill="1" applyBorder="1" applyAlignment="1">
      <alignment horizontal="center" vertical="center"/>
    </xf>
    <xf numFmtId="166" fontId="20" fillId="0" borderId="22" xfId="1" applyNumberFormat="1" applyFont="1" applyBorder="1" applyAlignment="1">
      <alignment horizontal="center" vertical="center"/>
    </xf>
    <xf numFmtId="166" fontId="22" fillId="0" borderId="22" xfId="1" applyNumberFormat="1" applyFont="1" applyBorder="1" applyAlignment="1">
      <alignment horizontal="center" vertical="center"/>
    </xf>
    <xf numFmtId="167" fontId="19" fillId="0" borderId="22" xfId="1" applyNumberFormat="1" applyFont="1" applyBorder="1" applyAlignment="1">
      <alignment horizontal="center" vertical="center" wrapText="1"/>
    </xf>
    <xf numFmtId="0" fontId="19" fillId="0" borderId="22" xfId="1" applyFont="1" applyBorder="1" applyAlignment="1">
      <alignment horizontal="center" vertical="center" wrapText="1"/>
    </xf>
    <xf numFmtId="0" fontId="7" fillId="0" borderId="50" xfId="1" applyFont="1" applyBorder="1" applyAlignment="1">
      <alignment vertical="center"/>
    </xf>
    <xf numFmtId="0" fontId="7" fillId="0" borderId="0" xfId="1" applyFont="1" applyBorder="1" applyAlignment="1">
      <alignment vertical="center"/>
    </xf>
    <xf numFmtId="1" fontId="20" fillId="0" borderId="22" xfId="1" applyNumberFormat="1" applyFont="1" applyBorder="1" applyAlignment="1">
      <alignment horizontal="center" vertical="center"/>
    </xf>
    <xf numFmtId="0" fontId="19" fillId="0" borderId="49" xfId="1" applyFont="1" applyBorder="1" applyAlignment="1">
      <alignment horizontal="center" vertical="center"/>
    </xf>
    <xf numFmtId="0" fontId="20" fillId="0" borderId="49" xfId="1" applyFont="1" applyBorder="1" applyAlignment="1">
      <alignment vertical="center"/>
    </xf>
    <xf numFmtId="0" fontId="20" fillId="0" borderId="49" xfId="1" applyFont="1" applyBorder="1" applyAlignment="1">
      <alignment horizontal="center" vertical="center"/>
    </xf>
    <xf numFmtId="166" fontId="20" fillId="0" borderId="49" xfId="1" applyNumberFormat="1" applyFont="1" applyBorder="1" applyAlignment="1">
      <alignment horizontal="center" vertical="center"/>
    </xf>
    <xf numFmtId="166" fontId="20" fillId="0" borderId="49" xfId="1" applyNumberFormat="1" applyFont="1" applyFill="1" applyBorder="1" applyAlignment="1">
      <alignment horizontal="center" vertical="center"/>
    </xf>
    <xf numFmtId="0" fontId="19" fillId="0" borderId="46" xfId="1" applyFont="1" applyBorder="1" applyAlignment="1">
      <alignment horizontal="center" vertical="center"/>
    </xf>
    <xf numFmtId="0" fontId="20" fillId="0" borderId="46" xfId="1" applyFont="1" applyBorder="1" applyAlignment="1">
      <alignment vertical="center"/>
    </xf>
    <xf numFmtId="0" fontId="20" fillId="0" borderId="46" xfId="1" applyFont="1" applyBorder="1" applyAlignment="1">
      <alignment horizontal="center" vertical="center"/>
    </xf>
    <xf numFmtId="0" fontId="19" fillId="0" borderId="0" xfId="1" applyFont="1" applyAlignment="1">
      <alignment vertical="center"/>
    </xf>
    <xf numFmtId="0" fontId="19" fillId="0" borderId="0" xfId="1" applyFont="1" applyBorder="1"/>
    <xf numFmtId="0" fontId="19" fillId="0" borderId="0" xfId="1" applyFont="1" applyBorder="1" applyAlignment="1">
      <alignment horizontal="center"/>
    </xf>
    <xf numFmtId="0" fontId="19" fillId="0" borderId="0" xfId="1" applyFont="1" applyAlignment="1">
      <alignment horizontal="center"/>
    </xf>
    <xf numFmtId="164" fontId="19" fillId="0" borderId="20" xfId="1" applyNumberFormat="1" applyFont="1" applyBorder="1" applyAlignment="1">
      <alignment horizontal="center" vertical="center"/>
    </xf>
    <xf numFmtId="164" fontId="19" fillId="0" borderId="22" xfId="1" applyNumberFormat="1" applyFont="1" applyBorder="1" applyAlignment="1">
      <alignment horizontal="center" vertical="center"/>
    </xf>
    <xf numFmtId="164" fontId="19" fillId="0" borderId="21" xfId="1" applyNumberFormat="1" applyFont="1" applyBorder="1" applyAlignment="1">
      <alignment horizontal="center" vertical="center"/>
    </xf>
    <xf numFmtId="0" fontId="19" fillId="0" borderId="0" xfId="1" applyFont="1"/>
    <xf numFmtId="164" fontId="19" fillId="2" borderId="26" xfId="1" applyNumberFormat="1" applyFont="1" applyFill="1" applyBorder="1" applyAlignment="1">
      <alignment horizontal="center" vertical="center"/>
    </xf>
    <xf numFmtId="164" fontId="19" fillId="2" borderId="28" xfId="1" applyNumberFormat="1" applyFont="1" applyFill="1" applyBorder="1" applyAlignment="1">
      <alignment horizontal="center" vertical="center"/>
    </xf>
    <xf numFmtId="164" fontId="19" fillId="0" borderId="28" xfId="1" applyNumberFormat="1" applyFont="1" applyBorder="1" applyAlignment="1">
      <alignment horizontal="center" vertical="center"/>
    </xf>
    <xf numFmtId="164" fontId="19" fillId="2" borderId="27" xfId="1" applyNumberFormat="1" applyFont="1" applyFill="1" applyBorder="1" applyAlignment="1">
      <alignment horizontal="center" vertical="center"/>
    </xf>
    <xf numFmtId="0" fontId="7" fillId="0" borderId="0" xfId="1" applyAlignment="1">
      <alignment horizontal="left"/>
    </xf>
    <xf numFmtId="2" fontId="7" fillId="0" borderId="51" xfId="1" applyNumberFormat="1" applyBorder="1" applyAlignment="1">
      <alignment horizontal="center"/>
    </xf>
    <xf numFmtId="2" fontId="7" fillId="0" borderId="52" xfId="1" applyNumberFormat="1" applyBorder="1" applyAlignment="1">
      <alignment horizontal="center"/>
    </xf>
    <xf numFmtId="2" fontId="7" fillId="0" borderId="47" xfId="1" applyNumberFormat="1" applyBorder="1" applyAlignment="1">
      <alignment horizontal="center"/>
    </xf>
    <xf numFmtId="2" fontId="7" fillId="0" borderId="0" xfId="1" applyNumberFormat="1" applyBorder="1" applyAlignment="1">
      <alignment horizontal="center"/>
    </xf>
    <xf numFmtId="0" fontId="14" fillId="0" borderId="48" xfId="1" applyFont="1" applyFill="1" applyBorder="1" applyAlignment="1">
      <alignment horizontal="center" vertical="center"/>
    </xf>
    <xf numFmtId="0" fontId="14" fillId="0" borderId="43" xfId="1" applyFont="1" applyFill="1" applyBorder="1" applyAlignment="1">
      <alignment horizontal="center" vertical="center"/>
    </xf>
    <xf numFmtId="2" fontId="14" fillId="0" borderId="43" xfId="1" applyNumberFormat="1" applyFont="1" applyFill="1" applyBorder="1" applyAlignment="1">
      <alignment horizontal="center" vertical="center"/>
    </xf>
    <xf numFmtId="0" fontId="7" fillId="0" borderId="32" xfId="1" applyFill="1" applyBorder="1" applyAlignment="1">
      <alignment horizontal="center" vertical="center"/>
    </xf>
    <xf numFmtId="164" fontId="7" fillId="0" borderId="4" xfId="1" applyNumberFormat="1" applyFont="1" applyFill="1" applyBorder="1" applyAlignment="1">
      <alignment horizontal="center" vertical="center"/>
    </xf>
    <xf numFmtId="164" fontId="7" fillId="0" borderId="33" xfId="1" applyNumberFormat="1" applyFill="1" applyBorder="1" applyAlignment="1">
      <alignment horizontal="center" vertical="center"/>
    </xf>
    <xf numFmtId="0" fontId="7" fillId="0" borderId="34" xfId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center" vertical="center"/>
    </xf>
    <xf numFmtId="2" fontId="6" fillId="0" borderId="47" xfId="1" applyNumberFormat="1" applyFont="1" applyBorder="1" applyAlignment="1">
      <alignment horizontal="center"/>
    </xf>
    <xf numFmtId="164" fontId="19" fillId="0" borderId="41" xfId="1" applyNumberFormat="1" applyFont="1" applyBorder="1" applyAlignment="1">
      <alignment horizontal="center" vertical="center"/>
    </xf>
    <xf numFmtId="0" fontId="26" fillId="0" borderId="0" xfId="1" applyFont="1" applyAlignment="1">
      <alignment vertical="center"/>
    </xf>
    <xf numFmtId="2" fontId="7" fillId="0" borderId="21" xfId="1" applyNumberFormat="1" applyFill="1" applyBorder="1" applyAlignment="1">
      <alignment horizontal="center" vertical="center"/>
    </xf>
    <xf numFmtId="2" fontId="5" fillId="0" borderId="21" xfId="1" applyNumberFormat="1" applyFont="1" applyFill="1" applyBorder="1" applyAlignment="1">
      <alignment horizontal="center" vertical="center"/>
    </xf>
    <xf numFmtId="2" fontId="6" fillId="0" borderId="21" xfId="1" applyNumberFormat="1" applyFont="1" applyFill="1" applyBorder="1" applyAlignment="1">
      <alignment horizontal="center" vertical="center"/>
    </xf>
    <xf numFmtId="0" fontId="7" fillId="0" borderId="33" xfId="1" applyFill="1" applyBorder="1" applyAlignment="1">
      <alignment horizontal="center" vertical="center"/>
    </xf>
    <xf numFmtId="0" fontId="14" fillId="0" borderId="22" xfId="1" applyFont="1" applyBorder="1" applyAlignment="1">
      <alignment horizontal="center" vertical="center"/>
    </xf>
    <xf numFmtId="1" fontId="16" fillId="0" borderId="0" xfId="1" applyNumberFormat="1" applyFont="1" applyAlignment="1">
      <alignment horizontal="right" vertical="center"/>
    </xf>
    <xf numFmtId="0" fontId="16" fillId="0" borderId="0" xfId="1" applyFont="1" applyAlignment="1">
      <alignment horizontal="right" vertical="center"/>
    </xf>
    <xf numFmtId="0" fontId="16" fillId="0" borderId="22" xfId="1" applyFont="1" applyBorder="1" applyAlignment="1">
      <alignment horizontal="center" vertical="center"/>
    </xf>
    <xf numFmtId="164" fontId="21" fillId="0" borderId="22" xfId="1" applyNumberFormat="1" applyFont="1" applyFill="1" applyBorder="1" applyAlignment="1">
      <alignment horizontal="center" vertical="center"/>
    </xf>
    <xf numFmtId="164" fontId="23" fillId="0" borderId="22" xfId="1" applyNumberFormat="1" applyFont="1" applyFill="1" applyBorder="1" applyAlignment="1">
      <alignment horizontal="center" vertical="center"/>
    </xf>
    <xf numFmtId="0" fontId="4" fillId="0" borderId="0" xfId="1" applyFont="1"/>
    <xf numFmtId="165" fontId="14" fillId="0" borderId="16" xfId="1" applyNumberFormat="1" applyFont="1" applyBorder="1" applyAlignment="1">
      <alignment horizontal="center" vertical="center"/>
    </xf>
    <xf numFmtId="0" fontId="14" fillId="0" borderId="6" xfId="1" applyFont="1" applyBorder="1" applyAlignment="1">
      <alignment horizontal="center" vertical="center"/>
    </xf>
    <xf numFmtId="0" fontId="14" fillId="0" borderId="16" xfId="1" applyFont="1" applyBorder="1" applyAlignment="1">
      <alignment horizontal="center" vertical="center"/>
    </xf>
    <xf numFmtId="0" fontId="17" fillId="0" borderId="36" xfId="1" applyFont="1" applyFill="1" applyBorder="1" applyAlignment="1">
      <alignment horizontal="center" vertical="center"/>
    </xf>
    <xf numFmtId="2" fontId="4" fillId="0" borderId="21" xfId="1" applyNumberFormat="1" applyFont="1" applyFill="1" applyBorder="1" applyAlignment="1">
      <alignment horizontal="center" vertical="center"/>
    </xf>
    <xf numFmtId="0" fontId="4" fillId="0" borderId="50" xfId="1" applyFont="1" applyBorder="1" applyAlignment="1">
      <alignment vertical="center"/>
    </xf>
    <xf numFmtId="2" fontId="4" fillId="0" borderId="47" xfId="1" applyNumberFormat="1" applyFont="1" applyBorder="1" applyAlignment="1">
      <alignment horizontal="center"/>
    </xf>
    <xf numFmtId="0" fontId="17" fillId="0" borderId="48" xfId="1" applyFont="1" applyFill="1" applyBorder="1" applyAlignment="1">
      <alignment vertical="center"/>
    </xf>
    <xf numFmtId="164" fontId="19" fillId="0" borderId="38" xfId="1" applyNumberFormat="1" applyFont="1" applyBorder="1" applyAlignment="1">
      <alignment horizontal="center" vertical="center"/>
    </xf>
    <xf numFmtId="164" fontId="19" fillId="0" borderId="48" xfId="1" applyNumberFormat="1" applyFont="1" applyBorder="1" applyAlignment="1">
      <alignment horizontal="center" vertical="center"/>
    </xf>
    <xf numFmtId="2" fontId="21" fillId="0" borderId="22" xfId="1" applyNumberFormat="1" applyFont="1" applyFill="1" applyBorder="1" applyAlignment="1">
      <alignment horizontal="center" vertical="center"/>
    </xf>
    <xf numFmtId="2" fontId="23" fillId="0" borderId="22" xfId="1" applyNumberFormat="1" applyFont="1" applyFill="1" applyBorder="1" applyAlignment="1">
      <alignment horizontal="center" vertical="center"/>
    </xf>
    <xf numFmtId="166" fontId="20" fillId="0" borderId="22" xfId="1" applyNumberFormat="1" applyFont="1" applyFill="1" applyBorder="1" applyAlignment="1">
      <alignment horizontal="center" vertical="center"/>
    </xf>
    <xf numFmtId="0" fontId="14" fillId="0" borderId="0" xfId="1" applyFont="1" applyAlignment="1">
      <alignment horizontal="center" vertical="center"/>
    </xf>
    <xf numFmtId="0" fontId="18" fillId="0" borderId="22" xfId="1" applyFont="1" applyBorder="1" applyAlignment="1">
      <alignment horizontal="center" vertical="center" wrapText="1"/>
    </xf>
    <xf numFmtId="0" fontId="14" fillId="0" borderId="5" xfId="1" applyFont="1" applyBorder="1" applyAlignment="1">
      <alignment horizontal="center" vertical="center"/>
    </xf>
    <xf numFmtId="0" fontId="14" fillId="0" borderId="21" xfId="1" applyFont="1" applyBorder="1" applyAlignment="1">
      <alignment horizontal="center" vertical="center"/>
    </xf>
    <xf numFmtId="0" fontId="14" fillId="0" borderId="12" xfId="1" applyFont="1" applyBorder="1" applyAlignment="1">
      <alignment horizontal="center" vertical="center"/>
    </xf>
    <xf numFmtId="0" fontId="18" fillId="0" borderId="22" xfId="1" applyFont="1" applyBorder="1" applyAlignment="1">
      <alignment horizontal="center" vertical="center" wrapText="1"/>
    </xf>
    <xf numFmtId="0" fontId="7" fillId="0" borderId="0" xfId="1" applyBorder="1" applyAlignment="1">
      <alignment horizontal="center"/>
    </xf>
    <xf numFmtId="0" fontId="7" fillId="0" borderId="52" xfId="1" applyBorder="1" applyAlignment="1">
      <alignment horizontal="center"/>
    </xf>
    <xf numFmtId="0" fontId="7" fillId="0" borderId="53" xfId="1" applyBorder="1" applyAlignment="1">
      <alignment horizontal="center"/>
    </xf>
    <xf numFmtId="0" fontId="7" fillId="0" borderId="54" xfId="1" applyBorder="1" applyAlignment="1">
      <alignment horizontal="center"/>
    </xf>
    <xf numFmtId="0" fontId="7" fillId="0" borderId="32" xfId="1" applyBorder="1" applyAlignment="1">
      <alignment horizontal="center"/>
    </xf>
    <xf numFmtId="0" fontId="7" fillId="0" borderId="55" xfId="1" applyBorder="1" applyAlignment="1">
      <alignment horizontal="center"/>
    </xf>
    <xf numFmtId="2" fontId="3" fillId="0" borderId="0" xfId="1" applyNumberFormat="1" applyFont="1" applyBorder="1" applyAlignment="1">
      <alignment horizontal="center"/>
    </xf>
    <xf numFmtId="0" fontId="3" fillId="0" borderId="0" xfId="1" applyFont="1" applyBorder="1" applyAlignment="1">
      <alignment vertical="center"/>
    </xf>
    <xf numFmtId="21" fontId="3" fillId="0" borderId="16" xfId="1" applyNumberFormat="1" applyFont="1" applyFill="1" applyBorder="1" applyAlignment="1">
      <alignment horizontal="center" vertical="center"/>
    </xf>
    <xf numFmtId="2" fontId="3" fillId="0" borderId="22" xfId="1" applyNumberFormat="1" applyFont="1" applyFill="1" applyBorder="1" applyAlignment="1">
      <alignment horizontal="center" vertical="center"/>
    </xf>
    <xf numFmtId="2" fontId="27" fillId="0" borderId="20" xfId="1" applyNumberFormat="1" applyFont="1" applyFill="1" applyBorder="1" applyAlignment="1">
      <alignment horizontal="center" vertical="center"/>
    </xf>
    <xf numFmtId="2" fontId="3" fillId="0" borderId="21" xfId="1" applyNumberFormat="1" applyFont="1" applyFill="1" applyBorder="1" applyAlignment="1">
      <alignment horizontal="center" vertical="center"/>
    </xf>
    <xf numFmtId="165" fontId="14" fillId="0" borderId="38" xfId="1" applyNumberFormat="1" applyFont="1" applyBorder="1" applyAlignment="1">
      <alignment horizontal="center" vertical="center"/>
    </xf>
    <xf numFmtId="165" fontId="14" fillId="0" borderId="22" xfId="1" applyNumberFormat="1" applyFont="1" applyBorder="1" applyAlignment="1">
      <alignment horizontal="center" vertical="center"/>
    </xf>
    <xf numFmtId="0" fontId="14" fillId="0" borderId="37" xfId="1" applyFont="1" applyBorder="1" applyAlignment="1">
      <alignment horizontal="center" vertical="center"/>
    </xf>
    <xf numFmtId="0" fontId="16" fillId="0" borderId="15" xfId="1" applyFont="1" applyBorder="1" applyAlignment="1">
      <alignment vertical="center"/>
    </xf>
    <xf numFmtId="0" fontId="16" fillId="0" borderId="18" xfId="1" applyFont="1" applyBorder="1" applyAlignment="1">
      <alignment vertical="center"/>
    </xf>
    <xf numFmtId="0" fontId="16" fillId="0" borderId="40" xfId="1" applyFont="1" applyFill="1" applyBorder="1" applyAlignment="1">
      <alignment vertical="center"/>
    </xf>
    <xf numFmtId="0" fontId="16" fillId="0" borderId="18" xfId="1" applyFont="1" applyFill="1" applyBorder="1" applyAlignment="1">
      <alignment vertical="center"/>
    </xf>
    <xf numFmtId="0" fontId="16" fillId="0" borderId="45" xfId="1" applyFont="1" applyFill="1" applyBorder="1" applyAlignment="1">
      <alignment vertical="center"/>
    </xf>
    <xf numFmtId="0" fontId="16" fillId="0" borderId="25" xfId="1" applyFont="1" applyFill="1" applyBorder="1" applyAlignment="1">
      <alignment vertical="center"/>
    </xf>
    <xf numFmtId="0" fontId="16" fillId="0" borderId="40" xfId="1" applyFont="1" applyBorder="1" applyAlignment="1">
      <alignment vertical="center"/>
    </xf>
    <xf numFmtId="0" fontId="17" fillId="0" borderId="48" xfId="1" applyFont="1" applyFill="1" applyBorder="1" applyAlignment="1">
      <alignment horizontal="center" vertical="center"/>
    </xf>
    <xf numFmtId="2" fontId="17" fillId="0" borderId="43" xfId="1" applyNumberFormat="1" applyFont="1" applyFill="1" applyBorder="1" applyAlignment="1">
      <alignment horizontal="center" vertical="center"/>
    </xf>
    <xf numFmtId="0" fontId="16" fillId="0" borderId="57" xfId="1" applyFont="1" applyFill="1" applyBorder="1" applyAlignment="1">
      <alignment vertical="center"/>
    </xf>
    <xf numFmtId="49" fontId="14" fillId="0" borderId="8" xfId="1" applyNumberFormat="1" applyFont="1" applyFill="1" applyBorder="1" applyAlignment="1">
      <alignment horizontal="center" vertical="center"/>
    </xf>
    <xf numFmtId="49" fontId="14" fillId="0" borderId="58" xfId="1" applyNumberFormat="1" applyFont="1" applyFill="1" applyBorder="1" applyAlignment="1">
      <alignment horizontal="center" vertical="center"/>
    </xf>
    <xf numFmtId="0" fontId="12" fillId="0" borderId="49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 wrapText="1"/>
    </xf>
    <xf numFmtId="0" fontId="14" fillId="0" borderId="49" xfId="1" applyFont="1" applyBorder="1" applyAlignment="1">
      <alignment horizontal="center" vertical="center"/>
    </xf>
    <xf numFmtId="0" fontId="17" fillId="0" borderId="2" xfId="1" applyFont="1" applyFill="1" applyBorder="1" applyAlignment="1">
      <alignment horizontal="center" vertical="center"/>
    </xf>
    <xf numFmtId="0" fontId="16" fillId="0" borderId="25" xfId="1" applyFont="1" applyBorder="1" applyAlignment="1">
      <alignment vertical="center"/>
    </xf>
    <xf numFmtId="0" fontId="17" fillId="0" borderId="27" xfId="1" applyFont="1" applyFill="1" applyBorder="1" applyAlignment="1">
      <alignment horizontal="center" vertical="center"/>
    </xf>
    <xf numFmtId="2" fontId="17" fillId="0" borderId="36" xfId="1" applyNumberFormat="1" applyFont="1" applyFill="1" applyBorder="1" applyAlignment="1">
      <alignment horizontal="center" vertical="center"/>
    </xf>
    <xf numFmtId="0" fontId="17" fillId="0" borderId="29" xfId="1" applyFont="1" applyFill="1" applyBorder="1" applyAlignment="1">
      <alignment horizontal="center" vertical="center"/>
    </xf>
    <xf numFmtId="165" fontId="17" fillId="0" borderId="9" xfId="1" applyNumberFormat="1" applyFont="1" applyFill="1" applyBorder="1" applyAlignment="1">
      <alignment horizontal="center" vertical="center"/>
    </xf>
    <xf numFmtId="0" fontId="17" fillId="0" borderId="12" xfId="1" applyFont="1" applyFill="1" applyBorder="1" applyAlignment="1">
      <alignment horizontal="center" vertical="center"/>
    </xf>
    <xf numFmtId="0" fontId="17" fillId="0" borderId="13" xfId="1" applyFont="1" applyFill="1" applyBorder="1" applyAlignment="1">
      <alignment horizontal="center" vertical="center"/>
    </xf>
    <xf numFmtId="2" fontId="17" fillId="0" borderId="13" xfId="1" applyNumberFormat="1" applyFont="1" applyFill="1" applyBorder="1" applyAlignment="1">
      <alignment horizontal="center" vertical="center"/>
    </xf>
    <xf numFmtId="0" fontId="17" fillId="0" borderId="9" xfId="1" applyFont="1" applyFill="1" applyBorder="1" applyAlignment="1">
      <alignment horizontal="center" vertical="center"/>
    </xf>
    <xf numFmtId="0" fontId="16" fillId="0" borderId="15" xfId="1" applyFont="1" applyFill="1" applyBorder="1" applyAlignment="1">
      <alignment vertical="center"/>
    </xf>
    <xf numFmtId="165" fontId="17" fillId="0" borderId="2" xfId="1" applyNumberFormat="1" applyFont="1" applyFill="1" applyBorder="1" applyAlignment="1">
      <alignment horizontal="center" vertical="center"/>
    </xf>
    <xf numFmtId="165" fontId="17" fillId="0" borderId="29" xfId="1" applyNumberFormat="1" applyFont="1" applyFill="1" applyBorder="1" applyAlignment="1">
      <alignment horizontal="center" vertical="center"/>
    </xf>
    <xf numFmtId="0" fontId="17" fillId="0" borderId="10" xfId="1" applyFont="1" applyFill="1" applyBorder="1" applyAlignment="1">
      <alignment vertical="center"/>
    </xf>
    <xf numFmtId="0" fontId="14" fillId="0" borderId="12" xfId="1" applyFont="1" applyFill="1" applyBorder="1" applyAlignment="1">
      <alignment horizontal="center" vertical="center"/>
    </xf>
    <xf numFmtId="49" fontId="14" fillId="0" borderId="6" xfId="1" applyNumberFormat="1" applyFont="1" applyFill="1" applyBorder="1" applyAlignment="1">
      <alignment horizontal="center" vertical="center"/>
    </xf>
    <xf numFmtId="0" fontId="14" fillId="0" borderId="5" xfId="1" applyFont="1" applyFill="1" applyBorder="1" applyAlignment="1">
      <alignment horizontal="center" vertical="center"/>
    </xf>
    <xf numFmtId="0" fontId="14" fillId="0" borderId="6" xfId="1" applyFont="1" applyFill="1" applyBorder="1" applyAlignment="1">
      <alignment horizontal="center" vertical="center"/>
    </xf>
    <xf numFmtId="2" fontId="14" fillId="0" borderId="6" xfId="1" applyNumberFormat="1" applyFont="1" applyFill="1" applyBorder="1" applyAlignment="1">
      <alignment horizontal="center" vertical="center"/>
    </xf>
    <xf numFmtId="0" fontId="14" fillId="0" borderId="27" xfId="1" applyFont="1" applyFill="1" applyBorder="1" applyAlignment="1">
      <alignment horizontal="center" vertical="center"/>
    </xf>
    <xf numFmtId="0" fontId="14" fillId="0" borderId="13" xfId="1" applyFont="1" applyBorder="1" applyAlignment="1">
      <alignment horizontal="center" vertical="center"/>
    </xf>
    <xf numFmtId="166" fontId="28" fillId="0" borderId="22" xfId="1" applyNumberFormat="1" applyFont="1" applyBorder="1" applyAlignment="1">
      <alignment horizontal="center" vertical="center"/>
    </xf>
    <xf numFmtId="166" fontId="29" fillId="0" borderId="22" xfId="1" applyNumberFormat="1" applyFont="1" applyFill="1" applyBorder="1" applyAlignment="1">
      <alignment horizontal="center" vertical="center"/>
    </xf>
    <xf numFmtId="164" fontId="19" fillId="0" borderId="22" xfId="1" applyNumberFormat="1" applyFont="1" applyBorder="1" applyAlignment="1">
      <alignment horizontal="left" vertical="center"/>
    </xf>
    <xf numFmtId="164" fontId="19" fillId="0" borderId="38" xfId="1" applyNumberFormat="1" applyFont="1" applyBorder="1" applyAlignment="1">
      <alignment horizontal="left" vertical="center"/>
    </xf>
    <xf numFmtId="0" fontId="19" fillId="0" borderId="0" xfId="1" applyFont="1" applyBorder="1" applyAlignment="1">
      <alignment horizontal="center" vertical="center"/>
    </xf>
    <xf numFmtId="0" fontId="20" fillId="0" borderId="0" xfId="1" applyFont="1" applyBorder="1" applyAlignment="1">
      <alignment vertical="center"/>
    </xf>
    <xf numFmtId="0" fontId="20" fillId="0" borderId="0" xfId="1" applyFont="1" applyBorder="1" applyAlignment="1">
      <alignment horizontal="center" vertical="center"/>
    </xf>
    <xf numFmtId="164" fontId="19" fillId="0" borderId="28" xfId="1" applyNumberFormat="1" applyFont="1" applyBorder="1" applyAlignment="1">
      <alignment horizontal="left" vertical="center"/>
    </xf>
    <xf numFmtId="2" fontId="2" fillId="0" borderId="0" xfId="1" applyNumberFormat="1" applyFont="1" applyBorder="1" applyAlignment="1">
      <alignment horizontal="center"/>
    </xf>
    <xf numFmtId="0" fontId="2" fillId="0" borderId="0" xfId="1" applyFont="1" applyBorder="1" applyAlignment="1">
      <alignment vertical="center"/>
    </xf>
    <xf numFmtId="2" fontId="7" fillId="0" borderId="53" xfId="1" applyNumberFormat="1" applyBorder="1" applyAlignment="1">
      <alignment horizontal="center"/>
    </xf>
    <xf numFmtId="2" fontId="7" fillId="0" borderId="54" xfId="1" applyNumberFormat="1" applyBorder="1" applyAlignment="1">
      <alignment horizontal="center"/>
    </xf>
    <xf numFmtId="2" fontId="0" fillId="0" borderId="54" xfId="1" applyNumberFormat="1" applyFont="1" applyBorder="1" applyAlignment="1">
      <alignment horizontal="center"/>
    </xf>
    <xf numFmtId="2" fontId="7" fillId="0" borderId="30" xfId="1" applyNumberFormat="1" applyBorder="1" applyAlignment="1">
      <alignment horizontal="center"/>
    </xf>
    <xf numFmtId="2" fontId="7" fillId="0" borderId="32" xfId="1" applyNumberFormat="1" applyBorder="1" applyAlignment="1">
      <alignment horizontal="center"/>
    </xf>
    <xf numFmtId="2" fontId="7" fillId="0" borderId="55" xfId="1" applyNumberFormat="1" applyBorder="1" applyAlignment="1">
      <alignment horizontal="center"/>
    </xf>
    <xf numFmtId="2" fontId="21" fillId="0" borderId="38" xfId="1" applyNumberFormat="1" applyFont="1" applyFill="1" applyBorder="1" applyAlignment="1">
      <alignment horizontal="center" vertical="center"/>
    </xf>
    <xf numFmtId="164" fontId="21" fillId="0" borderId="37" xfId="1" applyNumberFormat="1" applyFont="1" applyFill="1" applyBorder="1" applyAlignment="1">
      <alignment horizontal="center" vertical="center"/>
    </xf>
    <xf numFmtId="2" fontId="21" fillId="0" borderId="49" xfId="1" applyNumberFormat="1" applyFont="1" applyFill="1" applyBorder="1" applyAlignment="1">
      <alignment horizontal="center" vertical="center"/>
    </xf>
    <xf numFmtId="2" fontId="30" fillId="0" borderId="62" xfId="1" applyNumberFormat="1" applyFont="1" applyFill="1" applyBorder="1" applyAlignment="1">
      <alignment horizontal="center" vertical="center"/>
    </xf>
    <xf numFmtId="2" fontId="30" fillId="3" borderId="62" xfId="1" applyNumberFormat="1" applyFont="1" applyFill="1" applyBorder="1" applyAlignment="1">
      <alignment horizontal="center" vertical="center"/>
    </xf>
    <xf numFmtId="164" fontId="23" fillId="0" borderId="37" xfId="1" applyNumberFormat="1" applyFont="1" applyFill="1" applyBorder="1" applyAlignment="1">
      <alignment horizontal="center" vertical="center"/>
    </xf>
    <xf numFmtId="2" fontId="21" fillId="0" borderId="63" xfId="1" applyNumberFormat="1" applyFont="1" applyFill="1" applyBorder="1" applyAlignment="1">
      <alignment horizontal="center" vertical="center"/>
    </xf>
    <xf numFmtId="2" fontId="31" fillId="0" borderId="62" xfId="1" applyNumberFormat="1" applyFont="1" applyFill="1" applyBorder="1" applyAlignment="1">
      <alignment horizontal="center" vertical="center"/>
    </xf>
    <xf numFmtId="2" fontId="23" fillId="0" borderId="49" xfId="1" applyNumberFormat="1" applyFont="1" applyFill="1" applyBorder="1" applyAlignment="1">
      <alignment horizontal="center" vertical="center"/>
    </xf>
    <xf numFmtId="2" fontId="23" fillId="0" borderId="38" xfId="1" applyNumberFormat="1" applyFont="1" applyFill="1" applyBorder="1" applyAlignment="1">
      <alignment horizontal="center" vertical="center"/>
    </xf>
    <xf numFmtId="0" fontId="0" fillId="0" borderId="15" xfId="1" applyFont="1" applyFill="1" applyBorder="1" applyAlignment="1">
      <alignment horizontal="left" vertical="center"/>
    </xf>
    <xf numFmtId="0" fontId="0" fillId="0" borderId="18" xfId="1" applyFont="1" applyFill="1" applyBorder="1" applyAlignment="1">
      <alignment horizontal="left" vertical="center"/>
    </xf>
    <xf numFmtId="0" fontId="0" fillId="0" borderId="18" xfId="1" applyFont="1" applyFill="1" applyBorder="1" applyAlignment="1">
      <alignment vertical="center"/>
    </xf>
    <xf numFmtId="0" fontId="0" fillId="0" borderId="31" xfId="1" applyFont="1" applyFill="1" applyBorder="1" applyAlignment="1">
      <alignment horizontal="left" vertical="center"/>
    </xf>
    <xf numFmtId="2" fontId="0" fillId="0" borderId="4" xfId="1" applyNumberFormat="1" applyFont="1" applyFill="1" applyBorder="1" applyAlignment="1">
      <alignment horizontal="center" vertical="center"/>
    </xf>
    <xf numFmtId="2" fontId="0" fillId="0" borderId="20" xfId="1" applyNumberFormat="1" applyFont="1" applyFill="1" applyBorder="1" applyAlignment="1">
      <alignment horizontal="center" vertical="center"/>
    </xf>
    <xf numFmtId="0" fontId="0" fillId="0" borderId="20" xfId="1" applyFont="1" applyFill="1" applyBorder="1" applyAlignment="1">
      <alignment horizontal="center" vertical="center"/>
    </xf>
    <xf numFmtId="2" fontId="0" fillId="0" borderId="33" xfId="1" applyNumberFormat="1" applyFont="1" applyFill="1" applyBorder="1" applyAlignment="1">
      <alignment horizontal="center" vertical="center"/>
    </xf>
    <xf numFmtId="49" fontId="19" fillId="0" borderId="22" xfId="1" applyNumberFormat="1" applyFont="1" applyBorder="1" applyAlignment="1">
      <alignment horizontal="center" vertical="center" wrapText="1"/>
    </xf>
    <xf numFmtId="49" fontId="1" fillId="0" borderId="22" xfId="1" applyNumberFormat="1" applyFont="1" applyBorder="1" applyAlignment="1">
      <alignment horizontal="center" vertical="center" wrapText="1"/>
    </xf>
    <xf numFmtId="49" fontId="7" fillId="0" borderId="50" xfId="1" applyNumberFormat="1" applyFont="1" applyBorder="1" applyAlignment="1">
      <alignment vertical="center"/>
    </xf>
    <xf numFmtId="49" fontId="3" fillId="0" borderId="0" xfId="1" applyNumberFormat="1" applyFont="1" applyBorder="1" applyAlignment="1">
      <alignment vertical="center"/>
    </xf>
    <xf numFmtId="49" fontId="7" fillId="0" borderId="0" xfId="1" applyNumberFormat="1" applyFont="1" applyBorder="1" applyAlignment="1">
      <alignment vertical="center"/>
    </xf>
    <xf numFmtId="49" fontId="7" fillId="0" borderId="0" xfId="1" applyNumberFormat="1" applyFont="1" applyAlignment="1">
      <alignment vertical="center"/>
    </xf>
    <xf numFmtId="49" fontId="7" fillId="0" borderId="0" xfId="1" applyNumberFormat="1" applyAlignment="1">
      <alignment vertical="center"/>
    </xf>
    <xf numFmtId="49" fontId="0" fillId="0" borderId="50" xfId="1" applyNumberFormat="1" applyFont="1" applyBorder="1" applyAlignment="1">
      <alignment vertical="center"/>
    </xf>
    <xf numFmtId="49" fontId="0" fillId="0" borderId="0" xfId="1" applyNumberFormat="1" applyFont="1" applyBorder="1" applyAlignment="1">
      <alignment vertical="center"/>
    </xf>
    <xf numFmtId="49" fontId="0" fillId="0" borderId="0" xfId="1" applyNumberFormat="1" applyFont="1" applyAlignment="1">
      <alignment vertical="center"/>
    </xf>
    <xf numFmtId="2" fontId="0" fillId="0" borderId="5" xfId="1" quotePrefix="1" applyNumberFormat="1" applyFont="1" applyFill="1" applyBorder="1" applyAlignment="1">
      <alignment horizontal="center" vertical="center"/>
    </xf>
    <xf numFmtId="0" fontId="0" fillId="0" borderId="22" xfId="1" applyFont="1" applyFill="1" applyBorder="1" applyAlignment="1">
      <alignment horizontal="center" vertical="center"/>
    </xf>
    <xf numFmtId="2" fontId="0" fillId="0" borderId="22" xfId="1" applyNumberFormat="1" applyFont="1" applyFill="1" applyBorder="1" applyAlignment="1">
      <alignment horizontal="center" vertical="center"/>
    </xf>
    <xf numFmtId="2" fontId="0" fillId="0" borderId="21" xfId="1" applyNumberFormat="1" applyFont="1" applyFill="1" applyBorder="1" applyAlignment="1">
      <alignment horizontal="center" vertical="center"/>
    </xf>
    <xf numFmtId="2" fontId="0" fillId="0" borderId="35" xfId="1" applyNumberFormat="1" applyFont="1" applyFill="1" applyBorder="1" applyAlignment="1">
      <alignment horizontal="center" vertical="center"/>
    </xf>
    <xf numFmtId="2" fontId="0" fillId="0" borderId="27" xfId="1" applyNumberFormat="1" applyFont="1" applyFill="1" applyBorder="1" applyAlignment="1">
      <alignment horizontal="center" vertical="center"/>
    </xf>
    <xf numFmtId="49" fontId="4" fillId="0" borderId="50" xfId="1" applyNumberFormat="1" applyFont="1" applyBorder="1" applyAlignment="1">
      <alignment vertical="center"/>
    </xf>
    <xf numFmtId="0" fontId="8" fillId="0" borderId="0" xfId="1" applyFont="1" applyAlignment="1">
      <alignment horizontal="center"/>
    </xf>
    <xf numFmtId="0" fontId="9" fillId="0" borderId="0" xfId="1" applyFont="1" applyAlignment="1">
      <alignment horizontal="center"/>
    </xf>
    <xf numFmtId="0" fontId="7" fillId="0" borderId="1" xfId="1" applyBorder="1" applyAlignment="1">
      <alignment horizontal="center" vertical="center" wrapText="1"/>
    </xf>
    <xf numFmtId="0" fontId="7" fillId="0" borderId="8" xfId="1" applyBorder="1" applyAlignment="1">
      <alignment horizontal="center" vertical="center" wrapText="1"/>
    </xf>
    <xf numFmtId="0" fontId="7" fillId="0" borderId="2" xfId="1" applyBorder="1" applyAlignment="1">
      <alignment horizontal="center" vertical="center"/>
    </xf>
    <xf numFmtId="0" fontId="7" fillId="0" borderId="9" xfId="1" applyBorder="1" applyAlignment="1">
      <alignment horizontal="center" vertical="center"/>
    </xf>
    <xf numFmtId="0" fontId="7" fillId="0" borderId="3" xfId="1" applyBorder="1" applyAlignment="1">
      <alignment horizontal="center" vertical="center" wrapText="1"/>
    </xf>
    <xf numFmtId="0" fontId="7" fillId="0" borderId="10" xfId="1" applyBorder="1" applyAlignment="1">
      <alignment horizontal="center" vertical="center" wrapText="1"/>
    </xf>
    <xf numFmtId="0" fontId="7" fillId="0" borderId="14" xfId="1" applyBorder="1" applyAlignment="1">
      <alignment horizontal="center" vertical="center"/>
    </xf>
    <xf numFmtId="0" fontId="7" fillId="0" borderId="56" xfId="1" applyBorder="1" applyAlignment="1">
      <alignment horizontal="center" vertical="center"/>
    </xf>
    <xf numFmtId="0" fontId="7" fillId="0" borderId="6" xfId="1" applyBorder="1" applyAlignment="1">
      <alignment horizontal="center" vertical="center"/>
    </xf>
    <xf numFmtId="0" fontId="7" fillId="0" borderId="7" xfId="1" applyBorder="1" applyAlignment="1">
      <alignment horizontal="center" vertical="center"/>
    </xf>
    <xf numFmtId="0" fontId="7" fillId="0" borderId="4" xfId="1" applyBorder="1" applyAlignment="1">
      <alignment horizontal="center" vertical="center"/>
    </xf>
    <xf numFmtId="0" fontId="7" fillId="0" borderId="5" xfId="1" applyBorder="1" applyAlignment="1">
      <alignment horizontal="center" vertical="center"/>
    </xf>
    <xf numFmtId="0" fontId="15" fillId="0" borderId="44" xfId="1" applyFont="1" applyBorder="1" applyAlignment="1">
      <alignment horizontal="center" vertical="center"/>
    </xf>
    <xf numFmtId="0" fontId="15" fillId="0" borderId="47" xfId="1" applyFont="1" applyBorder="1" applyAlignment="1">
      <alignment horizontal="center" vertical="center"/>
    </xf>
    <xf numFmtId="0" fontId="15" fillId="0" borderId="14" xfId="1" applyFont="1" applyBorder="1" applyAlignment="1">
      <alignment horizontal="center" vertical="center"/>
    </xf>
    <xf numFmtId="0" fontId="15" fillId="0" borderId="17" xfId="1" applyFont="1" applyBorder="1" applyAlignment="1">
      <alignment horizontal="center" vertical="center"/>
    </xf>
    <xf numFmtId="164" fontId="14" fillId="0" borderId="15" xfId="1" applyNumberFormat="1" applyFont="1" applyBorder="1" applyAlignment="1">
      <alignment horizontal="center" vertical="center"/>
    </xf>
    <xf numFmtId="164" fontId="14" fillId="0" borderId="40" xfId="1" applyNumberFormat="1" applyFont="1" applyBorder="1" applyAlignment="1">
      <alignment horizontal="center" vertical="center"/>
    </xf>
    <xf numFmtId="164" fontId="14" fillId="0" borderId="25" xfId="1" applyNumberFormat="1" applyFont="1" applyBorder="1" applyAlignment="1">
      <alignment horizontal="center" vertical="center"/>
    </xf>
    <xf numFmtId="0" fontId="14" fillId="0" borderId="56" xfId="1" applyFont="1" applyBorder="1" applyAlignment="1">
      <alignment horizontal="center" vertical="center"/>
    </xf>
    <xf numFmtId="0" fontId="14" fillId="0" borderId="59" xfId="1" applyFont="1" applyBorder="1" applyAlignment="1">
      <alignment horizontal="center" vertical="center"/>
    </xf>
    <xf numFmtId="0" fontId="14" fillId="0" borderId="60" xfId="1" applyFont="1" applyBorder="1" applyAlignment="1">
      <alignment horizontal="center" vertical="center"/>
    </xf>
    <xf numFmtId="0" fontId="14" fillId="0" borderId="61" xfId="1" applyFont="1" applyBorder="1" applyAlignment="1">
      <alignment horizontal="center" vertical="center"/>
    </xf>
    <xf numFmtId="0" fontId="15" fillId="0" borderId="14" xfId="1" applyFont="1" applyFill="1" applyBorder="1" applyAlignment="1">
      <alignment horizontal="center" vertical="center"/>
    </xf>
    <xf numFmtId="0" fontId="15" fillId="0" borderId="39" xfId="1" applyFont="1" applyFill="1" applyBorder="1" applyAlignment="1">
      <alignment horizontal="center" vertical="center"/>
    </xf>
    <xf numFmtId="0" fontId="15" fillId="0" borderId="24" xfId="1" applyFont="1" applyFill="1" applyBorder="1" applyAlignment="1">
      <alignment horizontal="center" vertical="center"/>
    </xf>
    <xf numFmtId="0" fontId="15" fillId="0" borderId="47" xfId="1" applyFont="1" applyFill="1" applyBorder="1" applyAlignment="1">
      <alignment horizontal="center" vertical="center"/>
    </xf>
    <xf numFmtId="0" fontId="15" fillId="0" borderId="44" xfId="1" applyFont="1" applyFill="1" applyBorder="1" applyAlignment="1">
      <alignment horizontal="center" vertical="center"/>
    </xf>
    <xf numFmtId="0" fontId="15" fillId="0" borderId="17" xfId="1" applyFont="1" applyFill="1" applyBorder="1" applyAlignment="1">
      <alignment horizontal="center" vertical="center"/>
    </xf>
    <xf numFmtId="0" fontId="15" fillId="0" borderId="39" xfId="1" applyFont="1" applyBorder="1" applyAlignment="1">
      <alignment horizontal="center" vertical="center"/>
    </xf>
    <xf numFmtId="0" fontId="15" fillId="0" borderId="24" xfId="1" applyFont="1" applyBorder="1" applyAlignment="1">
      <alignment horizontal="center" vertical="center"/>
    </xf>
    <xf numFmtId="0" fontId="14" fillId="0" borderId="57" xfId="1" applyFont="1" applyBorder="1" applyAlignment="1">
      <alignment horizontal="center" vertical="center"/>
    </xf>
    <xf numFmtId="0" fontId="10" fillId="0" borderId="0" xfId="1" applyFont="1" applyAlignment="1">
      <alignment horizontal="center" vertical="center" wrapText="1"/>
    </xf>
    <xf numFmtId="0" fontId="11" fillId="0" borderId="0" xfId="1" applyFont="1" applyBorder="1" applyAlignment="1">
      <alignment horizontal="center"/>
    </xf>
    <xf numFmtId="0" fontId="13" fillId="0" borderId="1" xfId="1" applyFont="1" applyFill="1" applyBorder="1" applyAlignment="1">
      <alignment horizontal="center" vertical="center" wrapText="1"/>
    </xf>
    <xf numFmtId="0" fontId="13" fillId="0" borderId="33" xfId="1" applyFont="1" applyFill="1" applyBorder="1" applyAlignment="1">
      <alignment horizontal="center" vertical="center" wrapText="1"/>
    </xf>
    <xf numFmtId="0" fontId="13" fillId="0" borderId="5" xfId="1" applyFont="1" applyFill="1" applyBorder="1" applyAlignment="1">
      <alignment horizontal="center" vertical="center"/>
    </xf>
    <xf numFmtId="0" fontId="13" fillId="0" borderId="12" xfId="1" applyFont="1" applyFill="1" applyBorder="1" applyAlignment="1">
      <alignment horizontal="center" vertical="center"/>
    </xf>
    <xf numFmtId="0" fontId="8" fillId="0" borderId="15" xfId="1" applyFont="1" applyBorder="1" applyAlignment="1">
      <alignment horizontal="center" vertical="center" wrapText="1"/>
    </xf>
    <xf numFmtId="0" fontId="8" fillId="0" borderId="45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8" fillId="0" borderId="16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12" fillId="0" borderId="0" xfId="1" applyFont="1" applyAlignment="1">
      <alignment horizontal="center"/>
    </xf>
    <xf numFmtId="0" fontId="18" fillId="0" borderId="22" xfId="1" applyFont="1" applyBorder="1" applyAlignment="1">
      <alignment horizontal="center" vertical="center" wrapText="1"/>
    </xf>
    <xf numFmtId="0" fontId="18" fillId="0" borderId="22" xfId="1" applyFont="1" applyBorder="1" applyAlignment="1">
      <alignment horizontal="center" vertical="center"/>
    </xf>
    <xf numFmtId="0" fontId="18" fillId="0" borderId="49" xfId="1" applyFont="1" applyBorder="1" applyAlignment="1">
      <alignment horizontal="center" vertical="center"/>
    </xf>
    <xf numFmtId="0" fontId="18" fillId="0" borderId="38" xfId="1" applyFont="1" applyBorder="1" applyAlignment="1">
      <alignment horizontal="center" vertical="center"/>
    </xf>
    <xf numFmtId="2" fontId="18" fillId="0" borderId="49" xfId="1" applyNumberFormat="1" applyFont="1" applyBorder="1" applyAlignment="1">
      <alignment horizontal="center" vertical="center" wrapText="1"/>
    </xf>
    <xf numFmtId="2" fontId="18" fillId="0" borderId="38" xfId="1" applyNumberFormat="1" applyFont="1" applyBorder="1" applyAlignment="1">
      <alignment horizontal="center" vertical="center" wrapText="1"/>
    </xf>
    <xf numFmtId="0" fontId="18" fillId="0" borderId="23" xfId="1" applyFont="1" applyBorder="1" applyAlignment="1">
      <alignment horizontal="center" vertical="center"/>
    </xf>
    <xf numFmtId="0" fontId="18" fillId="0" borderId="19" xfId="1" applyFont="1" applyBorder="1" applyAlignment="1">
      <alignment horizontal="center" vertical="center"/>
    </xf>
    <xf numFmtId="0" fontId="18" fillId="0" borderId="37" xfId="1" applyFont="1" applyBorder="1" applyAlignment="1">
      <alignment horizontal="center" vertical="center"/>
    </xf>
    <xf numFmtId="0" fontId="18" fillId="0" borderId="49" xfId="1" applyFont="1" applyBorder="1" applyAlignment="1">
      <alignment horizontal="center" vertical="center" wrapText="1"/>
    </xf>
    <xf numFmtId="0" fontId="18" fillId="0" borderId="38" xfId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00FF00"/>
      <color rgb="FFFF66CC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1"/>
          <c:y val="1.7743976179560299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Mesnyki!$C$20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Mesnyki!$B$21:$B$76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Mesnyki!$C$21:$C$76</c:f>
              <c:numCache>
                <c:formatCode>0.00</c:formatCode>
                <c:ptCount val="56"/>
                <c:pt idx="0">
                  <c:v>45.29</c:v>
                </c:pt>
                <c:pt idx="1">
                  <c:v>42.6</c:v>
                </c:pt>
                <c:pt idx="2">
                  <c:v>42.36</c:v>
                </c:pt>
                <c:pt idx="3">
                  <c:v>42.34</c:v>
                </c:pt>
                <c:pt idx="4">
                  <c:v>42.18</c:v>
                </c:pt>
                <c:pt idx="5">
                  <c:v>42.17</c:v>
                </c:pt>
                <c:pt idx="6">
                  <c:v>42.08</c:v>
                </c:pt>
                <c:pt idx="7">
                  <c:v>42.15</c:v>
                </c:pt>
                <c:pt idx="8">
                  <c:v>42.44</c:v>
                </c:pt>
                <c:pt idx="9">
                  <c:v>42.18</c:v>
                </c:pt>
                <c:pt idx="10">
                  <c:v>42.11</c:v>
                </c:pt>
                <c:pt idx="11">
                  <c:v>42.01</c:v>
                </c:pt>
                <c:pt idx="12">
                  <c:v>42.01</c:v>
                </c:pt>
                <c:pt idx="13">
                  <c:v>42.16</c:v>
                </c:pt>
                <c:pt idx="14">
                  <c:v>42.36</c:v>
                </c:pt>
                <c:pt idx="15">
                  <c:v>42.14</c:v>
                </c:pt>
                <c:pt idx="16">
                  <c:v>42.12</c:v>
                </c:pt>
                <c:pt idx="17">
                  <c:v>42.22</c:v>
                </c:pt>
                <c:pt idx="18">
                  <c:v>42.07</c:v>
                </c:pt>
                <c:pt idx="19">
                  <c:v>42.3</c:v>
                </c:pt>
                <c:pt idx="20">
                  <c:v>42.3</c:v>
                </c:pt>
                <c:pt idx="21">
                  <c:v>42.36</c:v>
                </c:pt>
                <c:pt idx="22">
                  <c:v>42.15</c:v>
                </c:pt>
                <c:pt idx="23">
                  <c:v>42.42</c:v>
                </c:pt>
                <c:pt idx="24">
                  <c:v>42.37</c:v>
                </c:pt>
                <c:pt idx="25">
                  <c:v>42</c:v>
                </c:pt>
                <c:pt idx="26">
                  <c:v>42.25</c:v>
                </c:pt>
                <c:pt idx="27">
                  <c:v>42.14</c:v>
                </c:pt>
                <c:pt idx="28">
                  <c:v>42.16</c:v>
                </c:pt>
                <c:pt idx="29">
                  <c:v>42.26</c:v>
                </c:pt>
                <c:pt idx="30">
                  <c:v>42.32</c:v>
                </c:pt>
                <c:pt idx="31">
                  <c:v>43.05</c:v>
                </c:pt>
                <c:pt idx="32">
                  <c:v>42.46</c:v>
                </c:pt>
                <c:pt idx="33">
                  <c:v>42.13</c:v>
                </c:pt>
                <c:pt idx="34">
                  <c:v>42.09</c:v>
                </c:pt>
                <c:pt idx="35">
                  <c:v>42.26</c:v>
                </c:pt>
                <c:pt idx="36">
                  <c:v>42.15</c:v>
                </c:pt>
                <c:pt idx="37">
                  <c:v>42.29</c:v>
                </c:pt>
                <c:pt idx="38">
                  <c:v>42.2</c:v>
                </c:pt>
                <c:pt idx="39">
                  <c:v>42.15</c:v>
                </c:pt>
                <c:pt idx="40">
                  <c:v>42.07</c:v>
                </c:pt>
                <c:pt idx="41">
                  <c:v>42.12</c:v>
                </c:pt>
                <c:pt idx="42">
                  <c:v>42.49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Mesnyki!$D$20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Mesnyki!$B$21:$B$76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Mesnyki!$D$21:$D$76</c:f>
              <c:numCache>
                <c:formatCode>0.00</c:formatCode>
                <c:ptCount val="56"/>
                <c:pt idx="0">
                  <c:v>42.12</c:v>
                </c:pt>
                <c:pt idx="1">
                  <c:v>41.98</c:v>
                </c:pt>
                <c:pt idx="2">
                  <c:v>42.06</c:v>
                </c:pt>
                <c:pt idx="3">
                  <c:v>42.22</c:v>
                </c:pt>
                <c:pt idx="4">
                  <c:v>42.35</c:v>
                </c:pt>
                <c:pt idx="5">
                  <c:v>42.33</c:v>
                </c:pt>
                <c:pt idx="6">
                  <c:v>42.29</c:v>
                </c:pt>
                <c:pt idx="7">
                  <c:v>42.18</c:v>
                </c:pt>
                <c:pt idx="8">
                  <c:v>42.32</c:v>
                </c:pt>
                <c:pt idx="9">
                  <c:v>42.16</c:v>
                </c:pt>
                <c:pt idx="10">
                  <c:v>42.06</c:v>
                </c:pt>
                <c:pt idx="11">
                  <c:v>42.21</c:v>
                </c:pt>
                <c:pt idx="12">
                  <c:v>42.13</c:v>
                </c:pt>
                <c:pt idx="13">
                  <c:v>42.03</c:v>
                </c:pt>
                <c:pt idx="14">
                  <c:v>42.33</c:v>
                </c:pt>
                <c:pt idx="15">
                  <c:v>42.03</c:v>
                </c:pt>
                <c:pt idx="16">
                  <c:v>42.14</c:v>
                </c:pt>
                <c:pt idx="17">
                  <c:v>42.03</c:v>
                </c:pt>
                <c:pt idx="18">
                  <c:v>42.15</c:v>
                </c:pt>
                <c:pt idx="19">
                  <c:v>42.13</c:v>
                </c:pt>
                <c:pt idx="20">
                  <c:v>42.12</c:v>
                </c:pt>
                <c:pt idx="21">
                  <c:v>42.18</c:v>
                </c:pt>
                <c:pt idx="22">
                  <c:v>42.1</c:v>
                </c:pt>
                <c:pt idx="23">
                  <c:v>42.35</c:v>
                </c:pt>
                <c:pt idx="24">
                  <c:v>42.11</c:v>
                </c:pt>
                <c:pt idx="25">
                  <c:v>42.2</c:v>
                </c:pt>
                <c:pt idx="26">
                  <c:v>42.31</c:v>
                </c:pt>
                <c:pt idx="27">
                  <c:v>42.27</c:v>
                </c:pt>
                <c:pt idx="28">
                  <c:v>42.13</c:v>
                </c:pt>
                <c:pt idx="29">
                  <c:v>42.05</c:v>
                </c:pt>
                <c:pt idx="30">
                  <c:v>42.12</c:v>
                </c:pt>
                <c:pt idx="31">
                  <c:v>42.15</c:v>
                </c:pt>
                <c:pt idx="32">
                  <c:v>42.17</c:v>
                </c:pt>
                <c:pt idx="33">
                  <c:v>42.16</c:v>
                </c:pt>
                <c:pt idx="34">
                  <c:v>42.09</c:v>
                </c:pt>
                <c:pt idx="35">
                  <c:v>42.23</c:v>
                </c:pt>
                <c:pt idx="36">
                  <c:v>42.08</c:v>
                </c:pt>
                <c:pt idx="37">
                  <c:v>42.27</c:v>
                </c:pt>
                <c:pt idx="38">
                  <c:v>42.34</c:v>
                </c:pt>
                <c:pt idx="39">
                  <c:v>42.35</c:v>
                </c:pt>
                <c:pt idx="40">
                  <c:v>41.97</c:v>
                </c:pt>
                <c:pt idx="41">
                  <c:v>42.03</c:v>
                </c:pt>
                <c:pt idx="42">
                  <c:v>42.56</c:v>
                </c:pt>
                <c:pt idx="43">
                  <c:v>42.36</c:v>
                </c:pt>
                <c:pt idx="44">
                  <c:v>42.12</c:v>
                </c:pt>
                <c:pt idx="45">
                  <c:v>41.96</c:v>
                </c:pt>
                <c:pt idx="46">
                  <c:v>42.43</c:v>
                </c:pt>
                <c:pt idx="47">
                  <c:v>42.26</c:v>
                </c:pt>
                <c:pt idx="48">
                  <c:v>42.23</c:v>
                </c:pt>
                <c:pt idx="49">
                  <c:v>42.39</c:v>
                </c:pt>
                <c:pt idx="50">
                  <c:v>42.23</c:v>
                </c:pt>
                <c:pt idx="51">
                  <c:v>42.37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Mesnyki!$E$20</c:f>
              <c:strCache>
                <c:ptCount val="1"/>
                <c:pt idx="0">
                  <c:v>Звягин Григорий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Mesnyki!$B$21:$B$76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Mesnyki!$E$21:$E$76</c:f>
              <c:numCache>
                <c:formatCode>0.00</c:formatCode>
                <c:ptCount val="56"/>
                <c:pt idx="0">
                  <c:v>42.79</c:v>
                </c:pt>
                <c:pt idx="1">
                  <c:v>42.6</c:v>
                </c:pt>
                <c:pt idx="2">
                  <c:v>42.84</c:v>
                </c:pt>
                <c:pt idx="3">
                  <c:v>42.68</c:v>
                </c:pt>
                <c:pt idx="4">
                  <c:v>42.72</c:v>
                </c:pt>
                <c:pt idx="5">
                  <c:v>42.99</c:v>
                </c:pt>
                <c:pt idx="6">
                  <c:v>42.53</c:v>
                </c:pt>
                <c:pt idx="7">
                  <c:v>42.53</c:v>
                </c:pt>
                <c:pt idx="8">
                  <c:v>42.43</c:v>
                </c:pt>
                <c:pt idx="9">
                  <c:v>42.77</c:v>
                </c:pt>
                <c:pt idx="10">
                  <c:v>43.41</c:v>
                </c:pt>
                <c:pt idx="11">
                  <c:v>42.44</c:v>
                </c:pt>
                <c:pt idx="12">
                  <c:v>42.63</c:v>
                </c:pt>
                <c:pt idx="13">
                  <c:v>42.97</c:v>
                </c:pt>
                <c:pt idx="14">
                  <c:v>42.63</c:v>
                </c:pt>
                <c:pt idx="15">
                  <c:v>43.8</c:v>
                </c:pt>
                <c:pt idx="16">
                  <c:v>44.42</c:v>
                </c:pt>
                <c:pt idx="17">
                  <c:v>43.05</c:v>
                </c:pt>
                <c:pt idx="18">
                  <c:v>43.37</c:v>
                </c:pt>
                <c:pt idx="19">
                  <c:v>42.5</c:v>
                </c:pt>
                <c:pt idx="20">
                  <c:v>42.97</c:v>
                </c:pt>
                <c:pt idx="21">
                  <c:v>42.61</c:v>
                </c:pt>
                <c:pt idx="22">
                  <c:v>42.41</c:v>
                </c:pt>
                <c:pt idx="23">
                  <c:v>42.38</c:v>
                </c:pt>
                <c:pt idx="24">
                  <c:v>42.47</c:v>
                </c:pt>
                <c:pt idx="25">
                  <c:v>42.26</c:v>
                </c:pt>
                <c:pt idx="26">
                  <c:v>42.19</c:v>
                </c:pt>
                <c:pt idx="27">
                  <c:v>42.37</c:v>
                </c:pt>
                <c:pt idx="28">
                  <c:v>42.41</c:v>
                </c:pt>
                <c:pt idx="29">
                  <c:v>42.31</c:v>
                </c:pt>
                <c:pt idx="30">
                  <c:v>42.35</c:v>
                </c:pt>
                <c:pt idx="31">
                  <c:v>42.36</c:v>
                </c:pt>
                <c:pt idx="32">
                  <c:v>42.47</c:v>
                </c:pt>
                <c:pt idx="33">
                  <c:v>42.49</c:v>
                </c:pt>
                <c:pt idx="34">
                  <c:v>42.44</c:v>
                </c:pt>
                <c:pt idx="35">
                  <c:v>42.52</c:v>
                </c:pt>
                <c:pt idx="36">
                  <c:v>42.47</c:v>
                </c:pt>
                <c:pt idx="37">
                  <c:v>42.44</c:v>
                </c:pt>
                <c:pt idx="38">
                  <c:v>42.99</c:v>
                </c:pt>
                <c:pt idx="39">
                  <c:v>42.72</c:v>
                </c:pt>
                <c:pt idx="40">
                  <c:v>42.16</c:v>
                </c:pt>
                <c:pt idx="41">
                  <c:v>42.6</c:v>
                </c:pt>
                <c:pt idx="42">
                  <c:v>42.6</c:v>
                </c:pt>
                <c:pt idx="43">
                  <c:v>42.66</c:v>
                </c:pt>
                <c:pt idx="44">
                  <c:v>42.44</c:v>
                </c:pt>
                <c:pt idx="45">
                  <c:v>42.43</c:v>
                </c:pt>
                <c:pt idx="46">
                  <c:v>42.4</c:v>
                </c:pt>
                <c:pt idx="47">
                  <c:v>42.45</c:v>
                </c:pt>
                <c:pt idx="48">
                  <c:v>42.33</c:v>
                </c:pt>
                <c:pt idx="49">
                  <c:v>42.36</c:v>
                </c:pt>
                <c:pt idx="50">
                  <c:v>43.09</c:v>
                </c:pt>
                <c:pt idx="51">
                  <c:v>42.7</c:v>
                </c:pt>
                <c:pt idx="52">
                  <c:v>42.46</c:v>
                </c:pt>
                <c:pt idx="53">
                  <c:v>42.26</c:v>
                </c:pt>
                <c:pt idx="54">
                  <c:v>42.51</c:v>
                </c:pt>
                <c:pt idx="55">
                  <c:v>42.33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Mesnyki!$F$20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Mesnyki!$B$21:$B$76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Mesnyki!$F$21:$F$76</c:f>
              <c:numCache>
                <c:formatCode>0.00</c:formatCode>
                <c:ptCount val="56"/>
                <c:pt idx="0">
                  <c:v>42.45</c:v>
                </c:pt>
                <c:pt idx="1">
                  <c:v>42.63</c:v>
                </c:pt>
                <c:pt idx="2">
                  <c:v>42.08</c:v>
                </c:pt>
                <c:pt idx="3">
                  <c:v>42.4</c:v>
                </c:pt>
                <c:pt idx="4">
                  <c:v>42.31</c:v>
                </c:pt>
                <c:pt idx="5">
                  <c:v>42.14</c:v>
                </c:pt>
                <c:pt idx="6">
                  <c:v>42.25</c:v>
                </c:pt>
                <c:pt idx="7">
                  <c:v>42.14</c:v>
                </c:pt>
                <c:pt idx="8">
                  <c:v>42.13</c:v>
                </c:pt>
                <c:pt idx="9">
                  <c:v>42.02</c:v>
                </c:pt>
                <c:pt idx="10">
                  <c:v>42.48</c:v>
                </c:pt>
                <c:pt idx="11">
                  <c:v>42.23</c:v>
                </c:pt>
                <c:pt idx="12">
                  <c:v>42.36</c:v>
                </c:pt>
                <c:pt idx="13">
                  <c:v>42.28</c:v>
                </c:pt>
                <c:pt idx="14">
                  <c:v>42.24</c:v>
                </c:pt>
                <c:pt idx="15">
                  <c:v>42.1</c:v>
                </c:pt>
                <c:pt idx="16">
                  <c:v>42.12</c:v>
                </c:pt>
                <c:pt idx="17">
                  <c:v>42.29</c:v>
                </c:pt>
                <c:pt idx="18">
                  <c:v>42.09</c:v>
                </c:pt>
                <c:pt idx="19">
                  <c:v>42.13</c:v>
                </c:pt>
                <c:pt idx="20">
                  <c:v>42.18</c:v>
                </c:pt>
                <c:pt idx="21">
                  <c:v>42.33</c:v>
                </c:pt>
                <c:pt idx="22">
                  <c:v>42.18</c:v>
                </c:pt>
                <c:pt idx="23">
                  <c:v>42.2</c:v>
                </c:pt>
                <c:pt idx="24">
                  <c:v>42.38</c:v>
                </c:pt>
                <c:pt idx="25">
                  <c:v>42.19</c:v>
                </c:pt>
                <c:pt idx="26">
                  <c:v>42.21</c:v>
                </c:pt>
                <c:pt idx="27">
                  <c:v>42.13</c:v>
                </c:pt>
                <c:pt idx="28">
                  <c:v>42.12</c:v>
                </c:pt>
                <c:pt idx="29">
                  <c:v>41.98</c:v>
                </c:pt>
                <c:pt idx="30">
                  <c:v>42.39</c:v>
                </c:pt>
                <c:pt idx="31">
                  <c:v>42.24</c:v>
                </c:pt>
                <c:pt idx="32">
                  <c:v>42.06</c:v>
                </c:pt>
                <c:pt idx="33">
                  <c:v>42.11</c:v>
                </c:pt>
                <c:pt idx="34">
                  <c:v>42.18</c:v>
                </c:pt>
                <c:pt idx="35">
                  <c:v>41.92</c:v>
                </c:pt>
                <c:pt idx="36">
                  <c:v>42</c:v>
                </c:pt>
                <c:pt idx="37">
                  <c:v>42.74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Mesnyki!$G$20</c:f>
              <c:strCache>
                <c:ptCount val="1"/>
                <c:pt idx="0">
                  <c:v>Звягин Григорий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Mesnyki!$B$21:$B$76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Mesnyki!$G$21:$G$76</c:f>
              <c:numCache>
                <c:formatCode>General</c:formatCode>
                <c:ptCount val="56"/>
                <c:pt idx="0">
                  <c:v>43.14</c:v>
                </c:pt>
                <c:pt idx="1">
                  <c:v>43.03</c:v>
                </c:pt>
                <c:pt idx="2">
                  <c:v>42.49</c:v>
                </c:pt>
                <c:pt idx="3">
                  <c:v>42.62</c:v>
                </c:pt>
                <c:pt idx="4">
                  <c:v>42.98</c:v>
                </c:pt>
                <c:pt idx="5">
                  <c:v>42.61</c:v>
                </c:pt>
                <c:pt idx="6">
                  <c:v>42.62</c:v>
                </c:pt>
                <c:pt idx="7">
                  <c:v>42.68</c:v>
                </c:pt>
                <c:pt idx="8">
                  <c:v>42.56</c:v>
                </c:pt>
                <c:pt idx="9">
                  <c:v>42.82</c:v>
                </c:pt>
                <c:pt idx="10">
                  <c:v>42.58</c:v>
                </c:pt>
                <c:pt idx="11">
                  <c:v>42.78</c:v>
                </c:pt>
                <c:pt idx="12">
                  <c:v>42.73</c:v>
                </c:pt>
                <c:pt idx="13">
                  <c:v>42.81</c:v>
                </c:pt>
                <c:pt idx="14">
                  <c:v>43.02</c:v>
                </c:pt>
                <c:pt idx="15">
                  <c:v>42.78</c:v>
                </c:pt>
                <c:pt idx="16">
                  <c:v>42.72</c:v>
                </c:pt>
                <c:pt idx="17">
                  <c:v>42.98</c:v>
                </c:pt>
                <c:pt idx="18">
                  <c:v>42.62</c:v>
                </c:pt>
                <c:pt idx="19">
                  <c:v>43.52</c:v>
                </c:pt>
                <c:pt idx="20">
                  <c:v>43.34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Mesnyki!$H$20</c:f>
              <c:strCache>
                <c:ptCount val="1"/>
                <c:pt idx="0">
                  <c:v>Звягин Григорий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Mesnyki!$B$21:$B$76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Mesnyki!$H$21:$H$76</c:f>
              <c:numCache>
                <c:formatCode>General</c:formatCode>
                <c:ptCount val="56"/>
                <c:pt idx="0">
                  <c:v>42.47</c:v>
                </c:pt>
                <c:pt idx="1">
                  <c:v>42.39</c:v>
                </c:pt>
                <c:pt idx="2">
                  <c:v>42.41</c:v>
                </c:pt>
                <c:pt idx="3">
                  <c:v>42.77</c:v>
                </c:pt>
                <c:pt idx="4">
                  <c:v>43.56</c:v>
                </c:pt>
                <c:pt idx="5">
                  <c:v>42.61</c:v>
                </c:pt>
                <c:pt idx="6">
                  <c:v>44.74</c:v>
                </c:pt>
                <c:pt idx="7">
                  <c:v>43.05</c:v>
                </c:pt>
                <c:pt idx="8">
                  <c:v>42.55</c:v>
                </c:pt>
                <c:pt idx="9">
                  <c:v>43.13</c:v>
                </c:pt>
                <c:pt idx="10">
                  <c:v>43.55</c:v>
                </c:pt>
                <c:pt idx="11">
                  <c:v>42.49</c:v>
                </c:pt>
                <c:pt idx="12">
                  <c:v>42.5</c:v>
                </c:pt>
                <c:pt idx="13">
                  <c:v>42.66</c:v>
                </c:pt>
                <c:pt idx="14">
                  <c:v>42.65</c:v>
                </c:pt>
                <c:pt idx="15">
                  <c:v>42.81</c:v>
                </c:pt>
                <c:pt idx="16">
                  <c:v>42.63</c:v>
                </c:pt>
                <c:pt idx="17">
                  <c:v>42.81</c:v>
                </c:pt>
                <c:pt idx="18">
                  <c:v>42.93</c:v>
                </c:pt>
                <c:pt idx="19">
                  <c:v>43.26</c:v>
                </c:pt>
                <c:pt idx="20">
                  <c:v>43.01</c:v>
                </c:pt>
                <c:pt idx="21">
                  <c:v>45.3</c:v>
                </c:pt>
                <c:pt idx="22">
                  <c:v>43.3</c:v>
                </c:pt>
                <c:pt idx="23">
                  <c:v>43.44</c:v>
                </c:pt>
                <c:pt idx="24">
                  <c:v>43.52</c:v>
                </c:pt>
                <c:pt idx="25">
                  <c:v>42.76</c:v>
                </c:pt>
                <c:pt idx="26">
                  <c:v>43.52</c:v>
                </c:pt>
                <c:pt idx="27">
                  <c:v>44.73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2511360"/>
        <c:axId val="102512896"/>
      </c:lineChart>
      <c:catAx>
        <c:axId val="1025113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02512896"/>
        <c:crosses val="autoZero"/>
        <c:auto val="1"/>
        <c:lblAlgn val="ctr"/>
        <c:lblOffset val="100"/>
        <c:noMultiLvlLbl val="0"/>
      </c:catAx>
      <c:valAx>
        <c:axId val="102512896"/>
        <c:scaling>
          <c:orientation val="minMax"/>
          <c:max val="45"/>
          <c:min val="41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02511360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1"/>
          <c:y val="1.7743976179560299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AvtoPMR!$C$20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AvtoPMR!$B$21:$B$78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AvtoPMR!$C$21:$C$78</c:f>
              <c:numCache>
                <c:formatCode>0.00</c:formatCode>
                <c:ptCount val="58"/>
                <c:pt idx="0">
                  <c:v>44.47</c:v>
                </c:pt>
                <c:pt idx="1">
                  <c:v>42.76</c:v>
                </c:pt>
                <c:pt idx="2">
                  <c:v>42.45</c:v>
                </c:pt>
                <c:pt idx="3">
                  <c:v>42.61</c:v>
                </c:pt>
                <c:pt idx="4">
                  <c:v>42.51</c:v>
                </c:pt>
                <c:pt idx="5">
                  <c:v>42.32</c:v>
                </c:pt>
                <c:pt idx="6">
                  <c:v>42.28</c:v>
                </c:pt>
                <c:pt idx="7">
                  <c:v>42.41</c:v>
                </c:pt>
                <c:pt idx="8">
                  <c:v>42.52</c:v>
                </c:pt>
                <c:pt idx="9">
                  <c:v>42.46</c:v>
                </c:pt>
                <c:pt idx="10">
                  <c:v>42.63</c:v>
                </c:pt>
                <c:pt idx="11">
                  <c:v>42.47</c:v>
                </c:pt>
                <c:pt idx="12">
                  <c:v>42.32</c:v>
                </c:pt>
                <c:pt idx="13">
                  <c:v>42.41</c:v>
                </c:pt>
                <c:pt idx="14">
                  <c:v>42.36</c:v>
                </c:pt>
                <c:pt idx="15">
                  <c:v>42.4</c:v>
                </c:pt>
                <c:pt idx="16">
                  <c:v>42.43</c:v>
                </c:pt>
                <c:pt idx="17">
                  <c:v>42.46</c:v>
                </c:pt>
                <c:pt idx="18">
                  <c:v>42.32</c:v>
                </c:pt>
                <c:pt idx="19">
                  <c:v>42.43</c:v>
                </c:pt>
                <c:pt idx="20">
                  <c:v>42.54</c:v>
                </c:pt>
                <c:pt idx="21">
                  <c:v>42.44</c:v>
                </c:pt>
                <c:pt idx="22">
                  <c:v>42.45</c:v>
                </c:pt>
                <c:pt idx="23">
                  <c:v>42.49</c:v>
                </c:pt>
                <c:pt idx="24">
                  <c:v>42.49</c:v>
                </c:pt>
                <c:pt idx="25">
                  <c:v>42.38</c:v>
                </c:pt>
                <c:pt idx="26">
                  <c:v>42.54</c:v>
                </c:pt>
                <c:pt idx="27">
                  <c:v>42.45</c:v>
                </c:pt>
                <c:pt idx="28">
                  <c:v>44.26</c:v>
                </c:pt>
                <c:pt idx="29">
                  <c:v>43.18</c:v>
                </c:pt>
                <c:pt idx="30">
                  <c:v>42.49</c:v>
                </c:pt>
                <c:pt idx="31">
                  <c:v>42.6</c:v>
                </c:pt>
                <c:pt idx="32">
                  <c:v>42.44</c:v>
                </c:pt>
                <c:pt idx="33">
                  <c:v>42.66</c:v>
                </c:pt>
                <c:pt idx="34">
                  <c:v>42.5</c:v>
                </c:pt>
                <c:pt idx="35">
                  <c:v>43.27</c:v>
                </c:pt>
                <c:pt idx="36">
                  <c:v>42.64</c:v>
                </c:pt>
                <c:pt idx="37">
                  <c:v>43.44</c:v>
                </c:pt>
                <c:pt idx="38">
                  <c:v>42.42</c:v>
                </c:pt>
                <c:pt idx="39">
                  <c:v>42.54</c:v>
                </c:pt>
                <c:pt idx="40">
                  <c:v>42.79</c:v>
                </c:pt>
                <c:pt idx="41">
                  <c:v>42.58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AvtoPMR!$D$20</c:f>
              <c:strCache>
                <c:ptCount val="1"/>
                <c:pt idx="0">
                  <c:v>Толоченко Саша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AvtoPMR!$B$21:$B$78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AvtoPMR!$D$21:$D$78</c:f>
              <c:numCache>
                <c:formatCode>0.00</c:formatCode>
                <c:ptCount val="58"/>
                <c:pt idx="0">
                  <c:v>42.69</c:v>
                </c:pt>
                <c:pt idx="1">
                  <c:v>42.54</c:v>
                </c:pt>
                <c:pt idx="2">
                  <c:v>42.43</c:v>
                </c:pt>
                <c:pt idx="3">
                  <c:v>42.56</c:v>
                </c:pt>
                <c:pt idx="4">
                  <c:v>42.09</c:v>
                </c:pt>
                <c:pt idx="5">
                  <c:v>42.68</c:v>
                </c:pt>
                <c:pt idx="6">
                  <c:v>42.52</c:v>
                </c:pt>
                <c:pt idx="7">
                  <c:v>42.2</c:v>
                </c:pt>
                <c:pt idx="8">
                  <c:v>42.43</c:v>
                </c:pt>
                <c:pt idx="9">
                  <c:v>42.3</c:v>
                </c:pt>
                <c:pt idx="10">
                  <c:v>42.4</c:v>
                </c:pt>
                <c:pt idx="11">
                  <c:v>42.72</c:v>
                </c:pt>
                <c:pt idx="12">
                  <c:v>43.63</c:v>
                </c:pt>
                <c:pt idx="13">
                  <c:v>42.43</c:v>
                </c:pt>
                <c:pt idx="14">
                  <c:v>42.26</c:v>
                </c:pt>
                <c:pt idx="15">
                  <c:v>42.32</c:v>
                </c:pt>
                <c:pt idx="16">
                  <c:v>42.22</c:v>
                </c:pt>
                <c:pt idx="17">
                  <c:v>42.38</c:v>
                </c:pt>
                <c:pt idx="18">
                  <c:v>42.37</c:v>
                </c:pt>
                <c:pt idx="19">
                  <c:v>42.19</c:v>
                </c:pt>
                <c:pt idx="20">
                  <c:v>42.49</c:v>
                </c:pt>
                <c:pt idx="21">
                  <c:v>42.47</c:v>
                </c:pt>
                <c:pt idx="22">
                  <c:v>42.24</c:v>
                </c:pt>
                <c:pt idx="23">
                  <c:v>42.61</c:v>
                </c:pt>
                <c:pt idx="24">
                  <c:v>42.38</c:v>
                </c:pt>
                <c:pt idx="25">
                  <c:v>42.45</c:v>
                </c:pt>
                <c:pt idx="26">
                  <c:v>42.34</c:v>
                </c:pt>
                <c:pt idx="27">
                  <c:v>42.34</c:v>
                </c:pt>
                <c:pt idx="28">
                  <c:v>42.49</c:v>
                </c:pt>
                <c:pt idx="29">
                  <c:v>42.84</c:v>
                </c:pt>
                <c:pt idx="30">
                  <c:v>42.8</c:v>
                </c:pt>
                <c:pt idx="31">
                  <c:v>42.15</c:v>
                </c:pt>
                <c:pt idx="32">
                  <c:v>42.65</c:v>
                </c:pt>
                <c:pt idx="33">
                  <c:v>42.43</c:v>
                </c:pt>
                <c:pt idx="34">
                  <c:v>42.52</c:v>
                </c:pt>
                <c:pt idx="35">
                  <c:v>42.38</c:v>
                </c:pt>
                <c:pt idx="36">
                  <c:v>42.45</c:v>
                </c:pt>
                <c:pt idx="37">
                  <c:v>42.47</c:v>
                </c:pt>
                <c:pt idx="38">
                  <c:v>42.5</c:v>
                </c:pt>
                <c:pt idx="39">
                  <c:v>42.87</c:v>
                </c:pt>
                <c:pt idx="40">
                  <c:v>42.56</c:v>
                </c:pt>
                <c:pt idx="41">
                  <c:v>42.69</c:v>
                </c:pt>
                <c:pt idx="42">
                  <c:v>42.79</c:v>
                </c:pt>
                <c:pt idx="43">
                  <c:v>42.45</c:v>
                </c:pt>
                <c:pt idx="44">
                  <c:v>42.63</c:v>
                </c:pt>
                <c:pt idx="45">
                  <c:v>42.43</c:v>
                </c:pt>
                <c:pt idx="46">
                  <c:v>42.83</c:v>
                </c:pt>
                <c:pt idx="47">
                  <c:v>42.5</c:v>
                </c:pt>
                <c:pt idx="48">
                  <c:v>43.07</c:v>
                </c:pt>
                <c:pt idx="49">
                  <c:v>42.36</c:v>
                </c:pt>
                <c:pt idx="50">
                  <c:v>42.3</c:v>
                </c:pt>
                <c:pt idx="51">
                  <c:v>42.54</c:v>
                </c:pt>
                <c:pt idx="52">
                  <c:v>42.24</c:v>
                </c:pt>
                <c:pt idx="53">
                  <c:v>42.59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AvtoPMR!$E$20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AvtoPMR!$B$21:$B$78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AvtoPMR!$E$21:$E$78</c:f>
              <c:numCache>
                <c:formatCode>0.00</c:formatCode>
                <c:ptCount val="58"/>
                <c:pt idx="0">
                  <c:v>42.75</c:v>
                </c:pt>
                <c:pt idx="1">
                  <c:v>42.54</c:v>
                </c:pt>
                <c:pt idx="2">
                  <c:v>42.44</c:v>
                </c:pt>
                <c:pt idx="3">
                  <c:v>42.62</c:v>
                </c:pt>
                <c:pt idx="4">
                  <c:v>42.48</c:v>
                </c:pt>
                <c:pt idx="5">
                  <c:v>42.37</c:v>
                </c:pt>
                <c:pt idx="6">
                  <c:v>42.35</c:v>
                </c:pt>
                <c:pt idx="7">
                  <c:v>42.32</c:v>
                </c:pt>
                <c:pt idx="8">
                  <c:v>42.46</c:v>
                </c:pt>
                <c:pt idx="9">
                  <c:v>42.6</c:v>
                </c:pt>
                <c:pt idx="10">
                  <c:v>42.45</c:v>
                </c:pt>
                <c:pt idx="11">
                  <c:v>42.49</c:v>
                </c:pt>
                <c:pt idx="12">
                  <c:v>42.38</c:v>
                </c:pt>
                <c:pt idx="13">
                  <c:v>42.38</c:v>
                </c:pt>
                <c:pt idx="14">
                  <c:v>42.55</c:v>
                </c:pt>
                <c:pt idx="15">
                  <c:v>42.58</c:v>
                </c:pt>
                <c:pt idx="16">
                  <c:v>42.72</c:v>
                </c:pt>
                <c:pt idx="17">
                  <c:v>42.69</c:v>
                </c:pt>
                <c:pt idx="18">
                  <c:v>42.42</c:v>
                </c:pt>
                <c:pt idx="19">
                  <c:v>42.48</c:v>
                </c:pt>
                <c:pt idx="20">
                  <c:v>42.4</c:v>
                </c:pt>
                <c:pt idx="21">
                  <c:v>42.52</c:v>
                </c:pt>
                <c:pt idx="22">
                  <c:v>42.37</c:v>
                </c:pt>
                <c:pt idx="23">
                  <c:v>42.36</c:v>
                </c:pt>
                <c:pt idx="24">
                  <c:v>42.47</c:v>
                </c:pt>
                <c:pt idx="25">
                  <c:v>42.34</c:v>
                </c:pt>
                <c:pt idx="26">
                  <c:v>42.6</c:v>
                </c:pt>
                <c:pt idx="27">
                  <c:v>42.34</c:v>
                </c:pt>
                <c:pt idx="28">
                  <c:v>42.35</c:v>
                </c:pt>
                <c:pt idx="29">
                  <c:v>42.6</c:v>
                </c:pt>
                <c:pt idx="30">
                  <c:v>42.48</c:v>
                </c:pt>
                <c:pt idx="31">
                  <c:v>42.41</c:v>
                </c:pt>
                <c:pt idx="32">
                  <c:v>42.86</c:v>
                </c:pt>
                <c:pt idx="33">
                  <c:v>43.04</c:v>
                </c:pt>
                <c:pt idx="34">
                  <c:v>42.46</c:v>
                </c:pt>
                <c:pt idx="35">
                  <c:v>42.38</c:v>
                </c:pt>
                <c:pt idx="36">
                  <c:v>42.37</c:v>
                </c:pt>
                <c:pt idx="37">
                  <c:v>42.47</c:v>
                </c:pt>
                <c:pt idx="38">
                  <c:v>42.43</c:v>
                </c:pt>
                <c:pt idx="39">
                  <c:v>42.31</c:v>
                </c:pt>
                <c:pt idx="40">
                  <c:v>42.82</c:v>
                </c:pt>
                <c:pt idx="41">
                  <c:v>44.02</c:v>
                </c:pt>
                <c:pt idx="42">
                  <c:v>43.05</c:v>
                </c:pt>
                <c:pt idx="43">
                  <c:v>42.61</c:v>
                </c:pt>
                <c:pt idx="44">
                  <c:v>44.33</c:v>
                </c:pt>
                <c:pt idx="45">
                  <c:v>42.72</c:v>
                </c:pt>
                <c:pt idx="46">
                  <c:v>42.88</c:v>
                </c:pt>
                <c:pt idx="47">
                  <c:v>42.66</c:v>
                </c:pt>
                <c:pt idx="48">
                  <c:v>43.16</c:v>
                </c:pt>
                <c:pt idx="49">
                  <c:v>42.52</c:v>
                </c:pt>
                <c:pt idx="50">
                  <c:v>42.64</c:v>
                </c:pt>
                <c:pt idx="51">
                  <c:v>42.56</c:v>
                </c:pt>
                <c:pt idx="52">
                  <c:v>42.44</c:v>
                </c:pt>
                <c:pt idx="53">
                  <c:v>42.54</c:v>
                </c:pt>
                <c:pt idx="54">
                  <c:v>42.65</c:v>
                </c:pt>
                <c:pt idx="55">
                  <c:v>42.69</c:v>
                </c:pt>
                <c:pt idx="56">
                  <c:v>42.67</c:v>
                </c:pt>
                <c:pt idx="57">
                  <c:v>42.94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AvtoPMR!$F$20</c:f>
              <c:strCache>
                <c:ptCount val="1"/>
                <c:pt idx="0">
                  <c:v>Толоченко Саша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AvtoPMR!$B$21:$B$78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AvtoPMR!$F$21:$F$78</c:f>
              <c:numCache>
                <c:formatCode>0.00</c:formatCode>
                <c:ptCount val="58"/>
                <c:pt idx="0">
                  <c:v>42.9</c:v>
                </c:pt>
                <c:pt idx="1">
                  <c:v>42.76</c:v>
                </c:pt>
                <c:pt idx="2">
                  <c:v>42.75</c:v>
                </c:pt>
                <c:pt idx="3">
                  <c:v>42.56</c:v>
                </c:pt>
                <c:pt idx="4">
                  <c:v>42.56</c:v>
                </c:pt>
                <c:pt idx="5">
                  <c:v>42.77</c:v>
                </c:pt>
                <c:pt idx="6">
                  <c:v>43.14</c:v>
                </c:pt>
                <c:pt idx="7">
                  <c:v>42.67</c:v>
                </c:pt>
                <c:pt idx="8">
                  <c:v>42.59</c:v>
                </c:pt>
                <c:pt idx="9">
                  <c:v>42.39</c:v>
                </c:pt>
                <c:pt idx="10">
                  <c:v>42.56</c:v>
                </c:pt>
                <c:pt idx="11">
                  <c:v>42.49</c:v>
                </c:pt>
                <c:pt idx="12">
                  <c:v>42.52</c:v>
                </c:pt>
                <c:pt idx="13">
                  <c:v>42.71</c:v>
                </c:pt>
                <c:pt idx="14">
                  <c:v>42.37</c:v>
                </c:pt>
                <c:pt idx="15">
                  <c:v>42.38</c:v>
                </c:pt>
                <c:pt idx="16">
                  <c:v>42.66</c:v>
                </c:pt>
                <c:pt idx="17">
                  <c:v>42.44</c:v>
                </c:pt>
                <c:pt idx="18">
                  <c:v>42.55</c:v>
                </c:pt>
                <c:pt idx="19">
                  <c:v>43.06</c:v>
                </c:pt>
                <c:pt idx="20">
                  <c:v>42.61</c:v>
                </c:pt>
                <c:pt idx="21">
                  <c:v>42.73</c:v>
                </c:pt>
                <c:pt idx="22">
                  <c:v>42.66</c:v>
                </c:pt>
                <c:pt idx="23">
                  <c:v>42.33</c:v>
                </c:pt>
                <c:pt idx="24">
                  <c:v>42.76</c:v>
                </c:pt>
                <c:pt idx="25">
                  <c:v>42.71</c:v>
                </c:pt>
                <c:pt idx="26">
                  <c:v>42.45</c:v>
                </c:pt>
                <c:pt idx="27">
                  <c:v>42.73</c:v>
                </c:pt>
                <c:pt idx="28">
                  <c:v>42.6</c:v>
                </c:pt>
                <c:pt idx="29">
                  <c:v>42.5</c:v>
                </c:pt>
                <c:pt idx="30">
                  <c:v>42.46</c:v>
                </c:pt>
                <c:pt idx="31">
                  <c:v>42.62</c:v>
                </c:pt>
                <c:pt idx="32">
                  <c:v>42.48</c:v>
                </c:pt>
                <c:pt idx="33">
                  <c:v>42.68</c:v>
                </c:pt>
                <c:pt idx="34">
                  <c:v>42.62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AvtoPMR!$G$20</c:f>
              <c:strCache>
                <c:ptCount val="1"/>
                <c:pt idx="0">
                  <c:v>Толоченко Саша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AvtoPMR!$B$21:$B$78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AvtoPMR!$G$21:$G$78</c:f>
              <c:numCache>
                <c:formatCode>0.00</c:formatCode>
                <c:ptCount val="58"/>
                <c:pt idx="0">
                  <c:v>42.53</c:v>
                </c:pt>
                <c:pt idx="1">
                  <c:v>42.49</c:v>
                </c:pt>
                <c:pt idx="2">
                  <c:v>42.76</c:v>
                </c:pt>
                <c:pt idx="3">
                  <c:v>42.67</c:v>
                </c:pt>
                <c:pt idx="4">
                  <c:v>42.66</c:v>
                </c:pt>
                <c:pt idx="5">
                  <c:v>42.56</c:v>
                </c:pt>
                <c:pt idx="6">
                  <c:v>42.58</c:v>
                </c:pt>
                <c:pt idx="7">
                  <c:v>42.66</c:v>
                </c:pt>
                <c:pt idx="8">
                  <c:v>42.39</c:v>
                </c:pt>
                <c:pt idx="9">
                  <c:v>42.66</c:v>
                </c:pt>
                <c:pt idx="10">
                  <c:v>42.52</c:v>
                </c:pt>
                <c:pt idx="11">
                  <c:v>42.02</c:v>
                </c:pt>
                <c:pt idx="12">
                  <c:v>42.4</c:v>
                </c:pt>
                <c:pt idx="13">
                  <c:v>42.32</c:v>
                </c:pt>
                <c:pt idx="14">
                  <c:v>42.97</c:v>
                </c:pt>
                <c:pt idx="15">
                  <c:v>42.63</c:v>
                </c:pt>
                <c:pt idx="16">
                  <c:v>43.9</c:v>
                </c:pt>
                <c:pt idx="17">
                  <c:v>42.92</c:v>
                </c:pt>
                <c:pt idx="18">
                  <c:v>43.08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AvtoPMR!$H$20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AvtoPMR!$B$21:$B$78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AvtoPMR!$H$21:$H$78</c:f>
              <c:numCache>
                <c:formatCode>0.00</c:formatCode>
                <c:ptCount val="58"/>
                <c:pt idx="0">
                  <c:v>43.95</c:v>
                </c:pt>
                <c:pt idx="1">
                  <c:v>42.94</c:v>
                </c:pt>
                <c:pt idx="2">
                  <c:v>42.73</c:v>
                </c:pt>
                <c:pt idx="3">
                  <c:v>43.22</c:v>
                </c:pt>
                <c:pt idx="4">
                  <c:v>43.38</c:v>
                </c:pt>
                <c:pt idx="5">
                  <c:v>43.58</c:v>
                </c:pt>
                <c:pt idx="6">
                  <c:v>43.52</c:v>
                </c:pt>
                <c:pt idx="7">
                  <c:v>43.37</c:v>
                </c:pt>
                <c:pt idx="8">
                  <c:v>43.09</c:v>
                </c:pt>
                <c:pt idx="9">
                  <c:v>42.78</c:v>
                </c:pt>
                <c:pt idx="10">
                  <c:v>42.67</c:v>
                </c:pt>
                <c:pt idx="11">
                  <c:v>42.63</c:v>
                </c:pt>
                <c:pt idx="12">
                  <c:v>42.59</c:v>
                </c:pt>
                <c:pt idx="13">
                  <c:v>42.42</c:v>
                </c:pt>
                <c:pt idx="14">
                  <c:v>42.53</c:v>
                </c:pt>
                <c:pt idx="15">
                  <c:v>43.34</c:v>
                </c:pt>
                <c:pt idx="16">
                  <c:v>43.71</c:v>
                </c:pt>
                <c:pt idx="17">
                  <c:v>43.75</c:v>
                </c:pt>
                <c:pt idx="18">
                  <c:v>43.24</c:v>
                </c:pt>
                <c:pt idx="19">
                  <c:v>43.05</c:v>
                </c:pt>
                <c:pt idx="20">
                  <c:v>43.22</c:v>
                </c:pt>
                <c:pt idx="21">
                  <c:v>42.98</c:v>
                </c:pt>
                <c:pt idx="22">
                  <c:v>43.28</c:v>
                </c:pt>
                <c:pt idx="23">
                  <c:v>42.56</c:v>
                </c:pt>
                <c:pt idx="24">
                  <c:v>42.78</c:v>
                </c:pt>
                <c:pt idx="25">
                  <c:v>42.69</c:v>
                </c:pt>
                <c:pt idx="26">
                  <c:v>42.61</c:v>
                </c:pt>
                <c:pt idx="27">
                  <c:v>42.6</c:v>
                </c:pt>
                <c:pt idx="28">
                  <c:v>42.68</c:v>
                </c:pt>
                <c:pt idx="29">
                  <c:v>42.6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9397248"/>
        <c:axId val="176570368"/>
      </c:lineChart>
      <c:catAx>
        <c:axId val="1693972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76570368"/>
        <c:crosses val="autoZero"/>
        <c:auto val="1"/>
        <c:lblAlgn val="ctr"/>
        <c:lblOffset val="100"/>
        <c:noMultiLvlLbl val="0"/>
      </c:catAx>
      <c:valAx>
        <c:axId val="176570368"/>
        <c:scaling>
          <c:orientation val="minMax"/>
          <c:max val="45"/>
          <c:min val="41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69397248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1"/>
          <c:y val="1.7743976179560299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MST!$C$20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MST!$B$21:$B$78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MST!$C$21:$C$78</c:f>
              <c:numCache>
                <c:formatCode>0.00</c:formatCode>
                <c:ptCount val="58"/>
                <c:pt idx="0">
                  <c:v>46.32</c:v>
                </c:pt>
                <c:pt idx="1">
                  <c:v>45.97</c:v>
                </c:pt>
                <c:pt idx="2">
                  <c:v>43.31</c:v>
                </c:pt>
                <c:pt idx="3">
                  <c:v>42.71</c:v>
                </c:pt>
                <c:pt idx="4">
                  <c:v>42.48</c:v>
                </c:pt>
                <c:pt idx="5">
                  <c:v>42.59</c:v>
                </c:pt>
                <c:pt idx="6">
                  <c:v>42.4</c:v>
                </c:pt>
                <c:pt idx="7">
                  <c:v>42.43</c:v>
                </c:pt>
                <c:pt idx="8">
                  <c:v>45.17</c:v>
                </c:pt>
                <c:pt idx="9">
                  <c:v>43.79</c:v>
                </c:pt>
                <c:pt idx="10">
                  <c:v>42.8</c:v>
                </c:pt>
                <c:pt idx="11">
                  <c:v>42.25</c:v>
                </c:pt>
                <c:pt idx="12">
                  <c:v>42.24</c:v>
                </c:pt>
                <c:pt idx="13">
                  <c:v>42.25</c:v>
                </c:pt>
                <c:pt idx="14">
                  <c:v>42.2</c:v>
                </c:pt>
                <c:pt idx="15">
                  <c:v>42.02</c:v>
                </c:pt>
                <c:pt idx="16">
                  <c:v>42.16</c:v>
                </c:pt>
                <c:pt idx="17">
                  <c:v>42.15</c:v>
                </c:pt>
                <c:pt idx="18">
                  <c:v>42.49</c:v>
                </c:pt>
                <c:pt idx="19">
                  <c:v>42.16</c:v>
                </c:pt>
                <c:pt idx="20">
                  <c:v>42.12</c:v>
                </c:pt>
                <c:pt idx="21">
                  <c:v>42.19</c:v>
                </c:pt>
                <c:pt idx="22">
                  <c:v>42.19</c:v>
                </c:pt>
                <c:pt idx="23">
                  <c:v>42.16</c:v>
                </c:pt>
                <c:pt idx="24">
                  <c:v>42.27</c:v>
                </c:pt>
                <c:pt idx="25">
                  <c:v>42.21</c:v>
                </c:pt>
                <c:pt idx="26">
                  <c:v>42.59</c:v>
                </c:pt>
                <c:pt idx="27">
                  <c:v>42.2</c:v>
                </c:pt>
                <c:pt idx="28">
                  <c:v>42.17</c:v>
                </c:pt>
                <c:pt idx="29">
                  <c:v>42.34</c:v>
                </c:pt>
                <c:pt idx="30">
                  <c:v>42.17</c:v>
                </c:pt>
                <c:pt idx="31">
                  <c:v>42.35</c:v>
                </c:pt>
                <c:pt idx="32">
                  <c:v>42.31</c:v>
                </c:pt>
                <c:pt idx="33">
                  <c:v>42.34</c:v>
                </c:pt>
                <c:pt idx="34">
                  <c:v>42.38</c:v>
                </c:pt>
                <c:pt idx="35">
                  <c:v>42.25</c:v>
                </c:pt>
                <c:pt idx="36">
                  <c:v>42.1</c:v>
                </c:pt>
                <c:pt idx="37">
                  <c:v>42.26</c:v>
                </c:pt>
                <c:pt idx="38">
                  <c:v>42.17</c:v>
                </c:pt>
                <c:pt idx="39">
                  <c:v>42.19</c:v>
                </c:pt>
                <c:pt idx="40">
                  <c:v>42.79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MST!$D$20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MST!$B$21:$B$78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MST!$D$21:$D$78</c:f>
              <c:numCache>
                <c:formatCode>0.00</c:formatCode>
                <c:ptCount val="58"/>
                <c:pt idx="0">
                  <c:v>42.7</c:v>
                </c:pt>
                <c:pt idx="1">
                  <c:v>43.02</c:v>
                </c:pt>
                <c:pt idx="2">
                  <c:v>42.89</c:v>
                </c:pt>
                <c:pt idx="3">
                  <c:v>42.57</c:v>
                </c:pt>
                <c:pt idx="4">
                  <c:v>42.56</c:v>
                </c:pt>
                <c:pt idx="5">
                  <c:v>42.53</c:v>
                </c:pt>
                <c:pt idx="6">
                  <c:v>42.58</c:v>
                </c:pt>
                <c:pt idx="7">
                  <c:v>42.24</c:v>
                </c:pt>
                <c:pt idx="8">
                  <c:v>42.48</c:v>
                </c:pt>
                <c:pt idx="9">
                  <c:v>42.51</c:v>
                </c:pt>
                <c:pt idx="10">
                  <c:v>42.7</c:v>
                </c:pt>
                <c:pt idx="11">
                  <c:v>43.05</c:v>
                </c:pt>
                <c:pt idx="12">
                  <c:v>42.58</c:v>
                </c:pt>
                <c:pt idx="13">
                  <c:v>42.57</c:v>
                </c:pt>
                <c:pt idx="14">
                  <c:v>43.2</c:v>
                </c:pt>
                <c:pt idx="15">
                  <c:v>42.79</c:v>
                </c:pt>
                <c:pt idx="16">
                  <c:v>42.34</c:v>
                </c:pt>
                <c:pt idx="17">
                  <c:v>42.52</c:v>
                </c:pt>
                <c:pt idx="18">
                  <c:v>42.48</c:v>
                </c:pt>
                <c:pt idx="19">
                  <c:v>43.51</c:v>
                </c:pt>
                <c:pt idx="20">
                  <c:v>42.67</c:v>
                </c:pt>
                <c:pt idx="21">
                  <c:v>42.58</c:v>
                </c:pt>
                <c:pt idx="22">
                  <c:v>42.56</c:v>
                </c:pt>
                <c:pt idx="23">
                  <c:v>42.62</c:v>
                </c:pt>
                <c:pt idx="24">
                  <c:v>42.81</c:v>
                </c:pt>
                <c:pt idx="25">
                  <c:v>42.51</c:v>
                </c:pt>
                <c:pt idx="26">
                  <c:v>43.03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MST!$E$20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MST!$B$21:$B$78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MST!$E$21:$E$78</c:f>
              <c:numCache>
                <c:formatCode>0.00</c:formatCode>
                <c:ptCount val="58"/>
                <c:pt idx="0">
                  <c:v>43.19</c:v>
                </c:pt>
                <c:pt idx="1">
                  <c:v>43.18</c:v>
                </c:pt>
                <c:pt idx="2">
                  <c:v>42.79</c:v>
                </c:pt>
                <c:pt idx="3">
                  <c:v>42.82</c:v>
                </c:pt>
                <c:pt idx="4">
                  <c:v>43.22</c:v>
                </c:pt>
                <c:pt idx="5">
                  <c:v>42.84</c:v>
                </c:pt>
                <c:pt idx="6">
                  <c:v>43.09</c:v>
                </c:pt>
                <c:pt idx="7">
                  <c:v>42.85</c:v>
                </c:pt>
                <c:pt idx="8">
                  <c:v>42.57</c:v>
                </c:pt>
                <c:pt idx="9">
                  <c:v>42.6</c:v>
                </c:pt>
                <c:pt idx="10">
                  <c:v>42.59</c:v>
                </c:pt>
                <c:pt idx="11">
                  <c:v>42.37</c:v>
                </c:pt>
                <c:pt idx="12">
                  <c:v>42.51</c:v>
                </c:pt>
                <c:pt idx="13">
                  <c:v>43.17</c:v>
                </c:pt>
                <c:pt idx="14">
                  <c:v>43.2</c:v>
                </c:pt>
                <c:pt idx="15">
                  <c:v>42.42</c:v>
                </c:pt>
                <c:pt idx="16">
                  <c:v>42.37</c:v>
                </c:pt>
                <c:pt idx="17">
                  <c:v>42.44</c:v>
                </c:pt>
                <c:pt idx="18">
                  <c:v>42.7</c:v>
                </c:pt>
                <c:pt idx="19">
                  <c:v>43.33</c:v>
                </c:pt>
                <c:pt idx="20">
                  <c:v>42.78</c:v>
                </c:pt>
                <c:pt idx="21">
                  <c:v>42.33</c:v>
                </c:pt>
                <c:pt idx="22">
                  <c:v>42.57</c:v>
                </c:pt>
                <c:pt idx="23">
                  <c:v>42.78</c:v>
                </c:pt>
                <c:pt idx="24">
                  <c:v>42.39</c:v>
                </c:pt>
                <c:pt idx="25">
                  <c:v>42.65</c:v>
                </c:pt>
                <c:pt idx="26">
                  <c:v>42.44</c:v>
                </c:pt>
                <c:pt idx="27">
                  <c:v>42.47</c:v>
                </c:pt>
                <c:pt idx="28">
                  <c:v>42.84</c:v>
                </c:pt>
                <c:pt idx="29">
                  <c:v>43.57</c:v>
                </c:pt>
                <c:pt idx="30">
                  <c:v>43.44</c:v>
                </c:pt>
                <c:pt idx="31">
                  <c:v>42.46</c:v>
                </c:pt>
                <c:pt idx="32">
                  <c:v>42.46</c:v>
                </c:pt>
                <c:pt idx="33">
                  <c:v>42.59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MST!$F$20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MST!$B$21:$B$78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MST!$F$21:$F$78</c:f>
              <c:numCache>
                <c:formatCode>0.00</c:formatCode>
                <c:ptCount val="58"/>
                <c:pt idx="0">
                  <c:v>42.52</c:v>
                </c:pt>
                <c:pt idx="1">
                  <c:v>42.56</c:v>
                </c:pt>
                <c:pt idx="2">
                  <c:v>42.52</c:v>
                </c:pt>
                <c:pt idx="3">
                  <c:v>42.43</c:v>
                </c:pt>
                <c:pt idx="4">
                  <c:v>43.57</c:v>
                </c:pt>
                <c:pt idx="5">
                  <c:v>43.65</c:v>
                </c:pt>
                <c:pt idx="6">
                  <c:v>43.34</c:v>
                </c:pt>
                <c:pt idx="7">
                  <c:v>43.1</c:v>
                </c:pt>
                <c:pt idx="8">
                  <c:v>42.64</c:v>
                </c:pt>
                <c:pt idx="9">
                  <c:v>42.38</c:v>
                </c:pt>
                <c:pt idx="10">
                  <c:v>42.5</c:v>
                </c:pt>
                <c:pt idx="11">
                  <c:v>42.7</c:v>
                </c:pt>
                <c:pt idx="12">
                  <c:v>42.46</c:v>
                </c:pt>
                <c:pt idx="13">
                  <c:v>42.28</c:v>
                </c:pt>
                <c:pt idx="14">
                  <c:v>42.46</c:v>
                </c:pt>
                <c:pt idx="15">
                  <c:v>42.34</c:v>
                </c:pt>
                <c:pt idx="16">
                  <c:v>42.29</c:v>
                </c:pt>
                <c:pt idx="17">
                  <c:v>42.34</c:v>
                </c:pt>
                <c:pt idx="18">
                  <c:v>42.38</c:v>
                </c:pt>
                <c:pt idx="19">
                  <c:v>42.39</c:v>
                </c:pt>
                <c:pt idx="20">
                  <c:v>42.58</c:v>
                </c:pt>
                <c:pt idx="21">
                  <c:v>42.49</c:v>
                </c:pt>
                <c:pt idx="22">
                  <c:v>42.34</c:v>
                </c:pt>
                <c:pt idx="23">
                  <c:v>42.51</c:v>
                </c:pt>
                <c:pt idx="24">
                  <c:v>42.5</c:v>
                </c:pt>
                <c:pt idx="25">
                  <c:v>42.42</c:v>
                </c:pt>
                <c:pt idx="26">
                  <c:v>42.34</c:v>
                </c:pt>
                <c:pt idx="27">
                  <c:v>43.14</c:v>
                </c:pt>
                <c:pt idx="28">
                  <c:v>42.63</c:v>
                </c:pt>
                <c:pt idx="29">
                  <c:v>42.28</c:v>
                </c:pt>
                <c:pt idx="30">
                  <c:v>42.58</c:v>
                </c:pt>
                <c:pt idx="31">
                  <c:v>42.66</c:v>
                </c:pt>
                <c:pt idx="32">
                  <c:v>42.6</c:v>
                </c:pt>
                <c:pt idx="33">
                  <c:v>42.44</c:v>
                </c:pt>
                <c:pt idx="34">
                  <c:v>42.38</c:v>
                </c:pt>
                <c:pt idx="35">
                  <c:v>42.31</c:v>
                </c:pt>
                <c:pt idx="36">
                  <c:v>42.46</c:v>
                </c:pt>
                <c:pt idx="37">
                  <c:v>42.51</c:v>
                </c:pt>
                <c:pt idx="38">
                  <c:v>42.31</c:v>
                </c:pt>
                <c:pt idx="39">
                  <c:v>43.04</c:v>
                </c:pt>
                <c:pt idx="40">
                  <c:v>42.43</c:v>
                </c:pt>
                <c:pt idx="41">
                  <c:v>42.49</c:v>
                </c:pt>
                <c:pt idx="42">
                  <c:v>42.65</c:v>
                </c:pt>
                <c:pt idx="43">
                  <c:v>42.48</c:v>
                </c:pt>
                <c:pt idx="44">
                  <c:v>42.16</c:v>
                </c:pt>
                <c:pt idx="45">
                  <c:v>42.52</c:v>
                </c:pt>
                <c:pt idx="46">
                  <c:v>43.15</c:v>
                </c:pt>
                <c:pt idx="47">
                  <c:v>42.52</c:v>
                </c:pt>
                <c:pt idx="48">
                  <c:v>42.77</c:v>
                </c:pt>
                <c:pt idx="49">
                  <c:v>42.4</c:v>
                </c:pt>
                <c:pt idx="50">
                  <c:v>43.11</c:v>
                </c:pt>
                <c:pt idx="51">
                  <c:v>43.74</c:v>
                </c:pt>
                <c:pt idx="52">
                  <c:v>43.4</c:v>
                </c:pt>
                <c:pt idx="53">
                  <c:v>44.06</c:v>
                </c:pt>
                <c:pt idx="54">
                  <c:v>42.8</c:v>
                </c:pt>
                <c:pt idx="55">
                  <c:v>42.41</c:v>
                </c:pt>
                <c:pt idx="56">
                  <c:v>42.27</c:v>
                </c:pt>
                <c:pt idx="57">
                  <c:v>42.55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MST!$G$20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MST!$B$21:$B$78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MST!$G$21:$G$78</c:f>
              <c:numCache>
                <c:formatCode>0.00</c:formatCode>
                <c:ptCount val="58"/>
                <c:pt idx="0">
                  <c:v>42.32</c:v>
                </c:pt>
                <c:pt idx="1">
                  <c:v>42.6</c:v>
                </c:pt>
                <c:pt idx="2">
                  <c:v>42.44</c:v>
                </c:pt>
                <c:pt idx="3">
                  <c:v>42.25</c:v>
                </c:pt>
                <c:pt idx="4">
                  <c:v>42.38</c:v>
                </c:pt>
                <c:pt idx="5">
                  <c:v>42.36</c:v>
                </c:pt>
                <c:pt idx="6">
                  <c:v>42.45</c:v>
                </c:pt>
                <c:pt idx="7">
                  <c:v>42.29</c:v>
                </c:pt>
                <c:pt idx="8">
                  <c:v>42.4</c:v>
                </c:pt>
                <c:pt idx="9">
                  <c:v>42.41</c:v>
                </c:pt>
                <c:pt idx="10">
                  <c:v>42.48</c:v>
                </c:pt>
                <c:pt idx="11">
                  <c:v>42.48</c:v>
                </c:pt>
                <c:pt idx="12">
                  <c:v>42.79</c:v>
                </c:pt>
                <c:pt idx="13">
                  <c:v>42.56</c:v>
                </c:pt>
                <c:pt idx="14">
                  <c:v>42.58</c:v>
                </c:pt>
                <c:pt idx="15">
                  <c:v>42.19</c:v>
                </c:pt>
                <c:pt idx="16">
                  <c:v>42.19</c:v>
                </c:pt>
                <c:pt idx="17">
                  <c:v>42.62</c:v>
                </c:pt>
                <c:pt idx="18">
                  <c:v>42.36</c:v>
                </c:pt>
                <c:pt idx="19">
                  <c:v>42.31</c:v>
                </c:pt>
                <c:pt idx="20">
                  <c:v>42.36</c:v>
                </c:pt>
                <c:pt idx="21">
                  <c:v>42.26</c:v>
                </c:pt>
                <c:pt idx="22">
                  <c:v>42.33</c:v>
                </c:pt>
                <c:pt idx="23">
                  <c:v>42.21</c:v>
                </c:pt>
                <c:pt idx="24">
                  <c:v>42.48</c:v>
                </c:pt>
                <c:pt idx="25">
                  <c:v>42.33</c:v>
                </c:pt>
                <c:pt idx="26">
                  <c:v>42.55</c:v>
                </c:pt>
                <c:pt idx="27">
                  <c:v>42.34</c:v>
                </c:pt>
                <c:pt idx="28">
                  <c:v>42.5</c:v>
                </c:pt>
                <c:pt idx="29">
                  <c:v>42.42</c:v>
                </c:pt>
                <c:pt idx="30">
                  <c:v>42.6</c:v>
                </c:pt>
                <c:pt idx="31">
                  <c:v>42.87</c:v>
                </c:pt>
                <c:pt idx="32">
                  <c:v>42.73</c:v>
                </c:pt>
                <c:pt idx="33">
                  <c:v>42.63</c:v>
                </c:pt>
                <c:pt idx="34">
                  <c:v>43.47</c:v>
                </c:pt>
                <c:pt idx="35">
                  <c:v>42.48</c:v>
                </c:pt>
                <c:pt idx="36">
                  <c:v>42.42</c:v>
                </c:pt>
                <c:pt idx="37">
                  <c:v>42.2</c:v>
                </c:pt>
                <c:pt idx="38">
                  <c:v>42.42</c:v>
                </c:pt>
                <c:pt idx="39">
                  <c:v>42.79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MST!$H$20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MST!$B$21:$B$78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MST!$H$21:$H$78</c:f>
              <c:numCache>
                <c:formatCode>0.00</c:formatCode>
                <c:ptCount val="58"/>
                <c:pt idx="0">
                  <c:v>42.8</c:v>
                </c:pt>
                <c:pt idx="1">
                  <c:v>42.46</c:v>
                </c:pt>
                <c:pt idx="2">
                  <c:v>42.34</c:v>
                </c:pt>
                <c:pt idx="3">
                  <c:v>42.45</c:v>
                </c:pt>
                <c:pt idx="4">
                  <c:v>42.22</c:v>
                </c:pt>
                <c:pt idx="5">
                  <c:v>42.4</c:v>
                </c:pt>
                <c:pt idx="6">
                  <c:v>42.27</c:v>
                </c:pt>
                <c:pt idx="7">
                  <c:v>43.23</c:v>
                </c:pt>
                <c:pt idx="8">
                  <c:v>43.11</c:v>
                </c:pt>
                <c:pt idx="9">
                  <c:v>42.69</c:v>
                </c:pt>
                <c:pt idx="10">
                  <c:v>42.5</c:v>
                </c:pt>
                <c:pt idx="11">
                  <c:v>43.18</c:v>
                </c:pt>
                <c:pt idx="12">
                  <c:v>43.54</c:v>
                </c:pt>
                <c:pt idx="13">
                  <c:v>43.43</c:v>
                </c:pt>
                <c:pt idx="14">
                  <c:v>43.44</c:v>
                </c:pt>
                <c:pt idx="15">
                  <c:v>43.48</c:v>
                </c:pt>
                <c:pt idx="16">
                  <c:v>43.18</c:v>
                </c:pt>
                <c:pt idx="17">
                  <c:v>43.88</c:v>
                </c:pt>
                <c:pt idx="18">
                  <c:v>42.51</c:v>
                </c:pt>
                <c:pt idx="19">
                  <c:v>42.43</c:v>
                </c:pt>
                <c:pt idx="20">
                  <c:v>42.37</c:v>
                </c:pt>
                <c:pt idx="21">
                  <c:v>42.19</c:v>
                </c:pt>
                <c:pt idx="22">
                  <c:v>42.23</c:v>
                </c:pt>
                <c:pt idx="23">
                  <c:v>43.19</c:v>
                </c:pt>
                <c:pt idx="24">
                  <c:v>43.69</c:v>
                </c:pt>
                <c:pt idx="25">
                  <c:v>43.83</c:v>
                </c:pt>
                <c:pt idx="26">
                  <c:v>43.27</c:v>
                </c:pt>
                <c:pt idx="27">
                  <c:v>42.88</c:v>
                </c:pt>
                <c:pt idx="28">
                  <c:v>43.31</c:v>
                </c:pt>
                <c:pt idx="29">
                  <c:v>42.98</c:v>
                </c:pt>
                <c:pt idx="30">
                  <c:v>44.87</c:v>
                </c:pt>
                <c:pt idx="31">
                  <c:v>43.43</c:v>
                </c:pt>
                <c:pt idx="32">
                  <c:v>43.91</c:v>
                </c:pt>
                <c:pt idx="33">
                  <c:v>42.74</c:v>
                </c:pt>
                <c:pt idx="34">
                  <c:v>42.57</c:v>
                </c:pt>
                <c:pt idx="35">
                  <c:v>42.45</c:v>
                </c:pt>
                <c:pt idx="36">
                  <c:v>42.47</c:v>
                </c:pt>
                <c:pt idx="37">
                  <c:v>43.37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6639360"/>
        <c:axId val="178134016"/>
      </c:lineChart>
      <c:catAx>
        <c:axId val="1766393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78134016"/>
        <c:crosses val="autoZero"/>
        <c:auto val="1"/>
        <c:lblAlgn val="ctr"/>
        <c:lblOffset val="100"/>
        <c:noMultiLvlLbl val="0"/>
      </c:catAx>
      <c:valAx>
        <c:axId val="178134016"/>
        <c:scaling>
          <c:orientation val="minMax"/>
          <c:max val="45"/>
          <c:min val="41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76639360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1"/>
          <c:y val="1.7743976179560299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'Kozak I razboiniki'!$C$20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'Kozak I razboiniki'!$B$21:$B$80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'Kozak I razboiniki'!$C$21:$C$80</c:f>
              <c:numCache>
                <c:formatCode>0.00</c:formatCode>
                <c:ptCount val="60"/>
                <c:pt idx="0">
                  <c:v>45.7</c:v>
                </c:pt>
                <c:pt idx="1">
                  <c:v>42.98</c:v>
                </c:pt>
                <c:pt idx="2">
                  <c:v>43.66</c:v>
                </c:pt>
                <c:pt idx="3">
                  <c:v>42.53</c:v>
                </c:pt>
                <c:pt idx="4">
                  <c:v>42.38</c:v>
                </c:pt>
                <c:pt idx="5">
                  <c:v>42.48</c:v>
                </c:pt>
                <c:pt idx="6">
                  <c:v>43.97</c:v>
                </c:pt>
                <c:pt idx="7">
                  <c:v>42.37</c:v>
                </c:pt>
                <c:pt idx="8">
                  <c:v>42.29</c:v>
                </c:pt>
                <c:pt idx="9">
                  <c:v>42.38</c:v>
                </c:pt>
                <c:pt idx="10">
                  <c:v>42.32</c:v>
                </c:pt>
                <c:pt idx="11">
                  <c:v>42.31</c:v>
                </c:pt>
                <c:pt idx="12">
                  <c:v>42.39</c:v>
                </c:pt>
                <c:pt idx="13">
                  <c:v>42.37</c:v>
                </c:pt>
                <c:pt idx="14">
                  <c:v>42.42</c:v>
                </c:pt>
                <c:pt idx="15">
                  <c:v>42.14</c:v>
                </c:pt>
                <c:pt idx="16">
                  <c:v>42.34</c:v>
                </c:pt>
                <c:pt idx="17">
                  <c:v>42.38</c:v>
                </c:pt>
                <c:pt idx="18">
                  <c:v>42.22</c:v>
                </c:pt>
                <c:pt idx="19">
                  <c:v>42.26</c:v>
                </c:pt>
                <c:pt idx="20">
                  <c:v>42.37</c:v>
                </c:pt>
                <c:pt idx="21">
                  <c:v>42.24</c:v>
                </c:pt>
                <c:pt idx="22">
                  <c:v>42.28</c:v>
                </c:pt>
                <c:pt idx="23">
                  <c:v>42.27</c:v>
                </c:pt>
                <c:pt idx="24">
                  <c:v>42.24</c:v>
                </c:pt>
                <c:pt idx="25">
                  <c:v>42.28</c:v>
                </c:pt>
                <c:pt idx="26">
                  <c:v>42.31</c:v>
                </c:pt>
                <c:pt idx="27">
                  <c:v>42.26</c:v>
                </c:pt>
                <c:pt idx="28">
                  <c:v>42.64</c:v>
                </c:pt>
                <c:pt idx="29">
                  <c:v>42.35</c:v>
                </c:pt>
                <c:pt idx="30">
                  <c:v>42.34</c:v>
                </c:pt>
                <c:pt idx="31">
                  <c:v>42.44</c:v>
                </c:pt>
                <c:pt idx="32">
                  <c:v>42.42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'Kozak I razboiniki'!$D$20</c:f>
              <c:strCache>
                <c:ptCount val="1"/>
                <c:pt idx="0">
                  <c:v>Гобади Курош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'Kozak I razboiniki'!$B$21:$B$80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'Kozak I razboiniki'!$D$21:$D$80</c:f>
              <c:numCache>
                <c:formatCode>0.00</c:formatCode>
                <c:ptCount val="60"/>
                <c:pt idx="0">
                  <c:v>42.68</c:v>
                </c:pt>
                <c:pt idx="1">
                  <c:v>44.06</c:v>
                </c:pt>
                <c:pt idx="2">
                  <c:v>42.61</c:v>
                </c:pt>
                <c:pt idx="3">
                  <c:v>42.35</c:v>
                </c:pt>
                <c:pt idx="4">
                  <c:v>43.12</c:v>
                </c:pt>
                <c:pt idx="5">
                  <c:v>42.55</c:v>
                </c:pt>
                <c:pt idx="6">
                  <c:v>42.63</c:v>
                </c:pt>
                <c:pt idx="7">
                  <c:v>42.68</c:v>
                </c:pt>
                <c:pt idx="8">
                  <c:v>42.55</c:v>
                </c:pt>
                <c:pt idx="9">
                  <c:v>42.68</c:v>
                </c:pt>
                <c:pt idx="10">
                  <c:v>42.73</c:v>
                </c:pt>
                <c:pt idx="11">
                  <c:v>42.53</c:v>
                </c:pt>
                <c:pt idx="12">
                  <c:v>42.65</c:v>
                </c:pt>
                <c:pt idx="13">
                  <c:v>42.46</c:v>
                </c:pt>
                <c:pt idx="14">
                  <c:v>42.63</c:v>
                </c:pt>
                <c:pt idx="15">
                  <c:v>42.49</c:v>
                </c:pt>
                <c:pt idx="16">
                  <c:v>42.67</c:v>
                </c:pt>
                <c:pt idx="17">
                  <c:v>42.76</c:v>
                </c:pt>
                <c:pt idx="18">
                  <c:v>42.6</c:v>
                </c:pt>
                <c:pt idx="19">
                  <c:v>42.51</c:v>
                </c:pt>
                <c:pt idx="20">
                  <c:v>42.36</c:v>
                </c:pt>
                <c:pt idx="21">
                  <c:v>42.67</c:v>
                </c:pt>
                <c:pt idx="22">
                  <c:v>42.75</c:v>
                </c:pt>
                <c:pt idx="23">
                  <c:v>42.86</c:v>
                </c:pt>
                <c:pt idx="24">
                  <c:v>42.91</c:v>
                </c:pt>
                <c:pt idx="25">
                  <c:v>42.63</c:v>
                </c:pt>
                <c:pt idx="26">
                  <c:v>42.9</c:v>
                </c:pt>
                <c:pt idx="27">
                  <c:v>42.65</c:v>
                </c:pt>
                <c:pt idx="28">
                  <c:v>42.67</c:v>
                </c:pt>
                <c:pt idx="29">
                  <c:v>42.7</c:v>
                </c:pt>
                <c:pt idx="30">
                  <c:v>42.71</c:v>
                </c:pt>
                <c:pt idx="31">
                  <c:v>42.82</c:v>
                </c:pt>
                <c:pt idx="32">
                  <c:v>43.66</c:v>
                </c:pt>
                <c:pt idx="33">
                  <c:v>42.65</c:v>
                </c:pt>
                <c:pt idx="34">
                  <c:v>42.56</c:v>
                </c:pt>
                <c:pt idx="35">
                  <c:v>42.88</c:v>
                </c:pt>
                <c:pt idx="36">
                  <c:v>42.76</c:v>
                </c:pt>
                <c:pt idx="37">
                  <c:v>42.67</c:v>
                </c:pt>
                <c:pt idx="38">
                  <c:v>44.57</c:v>
                </c:pt>
                <c:pt idx="39">
                  <c:v>43.01</c:v>
                </c:pt>
                <c:pt idx="40">
                  <c:v>42.72</c:v>
                </c:pt>
                <c:pt idx="41">
                  <c:v>42.9</c:v>
                </c:pt>
                <c:pt idx="42">
                  <c:v>42.64</c:v>
                </c:pt>
                <c:pt idx="43">
                  <c:v>42.88</c:v>
                </c:pt>
                <c:pt idx="44">
                  <c:v>42.75</c:v>
                </c:pt>
                <c:pt idx="45">
                  <c:v>42.72</c:v>
                </c:pt>
                <c:pt idx="46">
                  <c:v>42.66</c:v>
                </c:pt>
                <c:pt idx="47">
                  <c:v>42.77</c:v>
                </c:pt>
                <c:pt idx="48">
                  <c:v>42.87</c:v>
                </c:pt>
                <c:pt idx="49">
                  <c:v>42.77</c:v>
                </c:pt>
                <c:pt idx="50">
                  <c:v>42.52</c:v>
                </c:pt>
                <c:pt idx="51">
                  <c:v>42.67</c:v>
                </c:pt>
                <c:pt idx="52">
                  <c:v>42.82</c:v>
                </c:pt>
                <c:pt idx="53">
                  <c:v>42.96</c:v>
                </c:pt>
                <c:pt idx="54">
                  <c:v>42.53</c:v>
                </c:pt>
                <c:pt idx="55">
                  <c:v>42.78</c:v>
                </c:pt>
                <c:pt idx="56">
                  <c:v>42.78</c:v>
                </c:pt>
                <c:pt idx="57">
                  <c:v>42.72</c:v>
                </c:pt>
                <c:pt idx="58">
                  <c:v>42.82</c:v>
                </c:pt>
                <c:pt idx="59">
                  <c:v>42.9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'Kozak I razboiniki'!$E$20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'Kozak I razboiniki'!$B$21:$B$80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'Kozak I razboiniki'!$E$21:$E$80</c:f>
              <c:numCache>
                <c:formatCode>0.00</c:formatCode>
                <c:ptCount val="60"/>
                <c:pt idx="0">
                  <c:v>42.78</c:v>
                </c:pt>
                <c:pt idx="1">
                  <c:v>42.8</c:v>
                </c:pt>
                <c:pt idx="2">
                  <c:v>42.67</c:v>
                </c:pt>
                <c:pt idx="3">
                  <c:v>42.57</c:v>
                </c:pt>
                <c:pt idx="4">
                  <c:v>42.64</c:v>
                </c:pt>
                <c:pt idx="5">
                  <c:v>43.78</c:v>
                </c:pt>
                <c:pt idx="6">
                  <c:v>42.73</c:v>
                </c:pt>
                <c:pt idx="7">
                  <c:v>42.77</c:v>
                </c:pt>
                <c:pt idx="8">
                  <c:v>42.83</c:v>
                </c:pt>
                <c:pt idx="9">
                  <c:v>42.95</c:v>
                </c:pt>
                <c:pt idx="10">
                  <c:v>42.92</c:v>
                </c:pt>
                <c:pt idx="11">
                  <c:v>42.73</c:v>
                </c:pt>
                <c:pt idx="12">
                  <c:v>42.79</c:v>
                </c:pt>
                <c:pt idx="13">
                  <c:v>42.79</c:v>
                </c:pt>
                <c:pt idx="14">
                  <c:v>42.72</c:v>
                </c:pt>
                <c:pt idx="15">
                  <c:v>42.62</c:v>
                </c:pt>
                <c:pt idx="16">
                  <c:v>42.7</c:v>
                </c:pt>
                <c:pt idx="17">
                  <c:v>42.53</c:v>
                </c:pt>
                <c:pt idx="18">
                  <c:v>42.55</c:v>
                </c:pt>
                <c:pt idx="19">
                  <c:v>42.6</c:v>
                </c:pt>
                <c:pt idx="20">
                  <c:v>42.47</c:v>
                </c:pt>
                <c:pt idx="21">
                  <c:v>42.49</c:v>
                </c:pt>
                <c:pt idx="22">
                  <c:v>42.28</c:v>
                </c:pt>
                <c:pt idx="23">
                  <c:v>42.2</c:v>
                </c:pt>
                <c:pt idx="24">
                  <c:v>42.43</c:v>
                </c:pt>
                <c:pt idx="25">
                  <c:v>42.76</c:v>
                </c:pt>
                <c:pt idx="26">
                  <c:v>42.22</c:v>
                </c:pt>
                <c:pt idx="27">
                  <c:v>42.44</c:v>
                </c:pt>
                <c:pt idx="28">
                  <c:v>42.31</c:v>
                </c:pt>
                <c:pt idx="29">
                  <c:v>42.42</c:v>
                </c:pt>
                <c:pt idx="30">
                  <c:v>42.29</c:v>
                </c:pt>
                <c:pt idx="31">
                  <c:v>42.21</c:v>
                </c:pt>
                <c:pt idx="32">
                  <c:v>42.23</c:v>
                </c:pt>
                <c:pt idx="33">
                  <c:v>42.35</c:v>
                </c:pt>
                <c:pt idx="34">
                  <c:v>42.24</c:v>
                </c:pt>
                <c:pt idx="35">
                  <c:v>42.4</c:v>
                </c:pt>
                <c:pt idx="36">
                  <c:v>42.27</c:v>
                </c:pt>
                <c:pt idx="37">
                  <c:v>42.22</c:v>
                </c:pt>
                <c:pt idx="38">
                  <c:v>42.23</c:v>
                </c:pt>
                <c:pt idx="39">
                  <c:v>42.27</c:v>
                </c:pt>
                <c:pt idx="40">
                  <c:v>44.02</c:v>
                </c:pt>
                <c:pt idx="41">
                  <c:v>43.03</c:v>
                </c:pt>
                <c:pt idx="42">
                  <c:v>42.39</c:v>
                </c:pt>
                <c:pt idx="43">
                  <c:v>42.28</c:v>
                </c:pt>
                <c:pt idx="44">
                  <c:v>42.4</c:v>
                </c:pt>
                <c:pt idx="45">
                  <c:v>42.28</c:v>
                </c:pt>
                <c:pt idx="46">
                  <c:v>42.34</c:v>
                </c:pt>
                <c:pt idx="47">
                  <c:v>42.29</c:v>
                </c:pt>
                <c:pt idx="48">
                  <c:v>42.32</c:v>
                </c:pt>
                <c:pt idx="49">
                  <c:v>43.51</c:v>
                </c:pt>
                <c:pt idx="50">
                  <c:v>42.76</c:v>
                </c:pt>
                <c:pt idx="51">
                  <c:v>42.35</c:v>
                </c:pt>
                <c:pt idx="52">
                  <c:v>42.56</c:v>
                </c:pt>
                <c:pt idx="53">
                  <c:v>42.42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'Kozak I razboiniki'!$F$20</c:f>
              <c:strCache>
                <c:ptCount val="1"/>
                <c:pt idx="0">
                  <c:v>Гобади Курош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'Kozak I razboiniki'!$B$21:$B$80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'Kozak I razboiniki'!$F$21:$F$80</c:f>
              <c:numCache>
                <c:formatCode>0.00</c:formatCode>
                <c:ptCount val="60"/>
                <c:pt idx="0">
                  <c:v>43.25</c:v>
                </c:pt>
                <c:pt idx="1">
                  <c:v>43.16</c:v>
                </c:pt>
                <c:pt idx="2">
                  <c:v>42.94</c:v>
                </c:pt>
                <c:pt idx="3">
                  <c:v>43.48</c:v>
                </c:pt>
                <c:pt idx="4">
                  <c:v>43.08</c:v>
                </c:pt>
                <c:pt idx="5">
                  <c:v>42.96</c:v>
                </c:pt>
                <c:pt idx="6">
                  <c:v>42.98</c:v>
                </c:pt>
                <c:pt idx="7">
                  <c:v>42.99</c:v>
                </c:pt>
                <c:pt idx="8">
                  <c:v>42.78</c:v>
                </c:pt>
                <c:pt idx="9">
                  <c:v>42.86</c:v>
                </c:pt>
                <c:pt idx="10">
                  <c:v>42.82</c:v>
                </c:pt>
                <c:pt idx="11">
                  <c:v>42.89</c:v>
                </c:pt>
                <c:pt idx="12">
                  <c:v>42.91</c:v>
                </c:pt>
                <c:pt idx="13">
                  <c:v>42.67</c:v>
                </c:pt>
                <c:pt idx="14">
                  <c:v>42.72</c:v>
                </c:pt>
                <c:pt idx="15">
                  <c:v>42.97</c:v>
                </c:pt>
                <c:pt idx="16">
                  <c:v>42.85</c:v>
                </c:pt>
                <c:pt idx="17">
                  <c:v>42.86</c:v>
                </c:pt>
                <c:pt idx="18">
                  <c:v>42.99</c:v>
                </c:pt>
                <c:pt idx="19">
                  <c:v>43.09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'Kozak I razboiniki'!$G$20</c:f>
              <c:strCache>
                <c:ptCount val="1"/>
                <c:pt idx="0">
                  <c:v>Гобади Курош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'Kozak I razboiniki'!$B$21:$B$80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'Kozak I razboiniki'!$G$21:$G$80</c:f>
              <c:numCache>
                <c:formatCode>0.00</c:formatCode>
                <c:ptCount val="60"/>
                <c:pt idx="0">
                  <c:v>42.94</c:v>
                </c:pt>
                <c:pt idx="1">
                  <c:v>42.83</c:v>
                </c:pt>
                <c:pt idx="2">
                  <c:v>43.65</c:v>
                </c:pt>
                <c:pt idx="3">
                  <c:v>42.96</c:v>
                </c:pt>
                <c:pt idx="4">
                  <c:v>43.03</c:v>
                </c:pt>
                <c:pt idx="5">
                  <c:v>43.08</c:v>
                </c:pt>
                <c:pt idx="6">
                  <c:v>42.85</c:v>
                </c:pt>
                <c:pt idx="7">
                  <c:v>42.81</c:v>
                </c:pt>
                <c:pt idx="8">
                  <c:v>42.7</c:v>
                </c:pt>
                <c:pt idx="9">
                  <c:v>42.67</c:v>
                </c:pt>
                <c:pt idx="10">
                  <c:v>43</c:v>
                </c:pt>
                <c:pt idx="11">
                  <c:v>42.94</c:v>
                </c:pt>
                <c:pt idx="12">
                  <c:v>42.72</c:v>
                </c:pt>
                <c:pt idx="13">
                  <c:v>43.02</c:v>
                </c:pt>
                <c:pt idx="14">
                  <c:v>42.9</c:v>
                </c:pt>
                <c:pt idx="15">
                  <c:v>42.97</c:v>
                </c:pt>
                <c:pt idx="16">
                  <c:v>42.85</c:v>
                </c:pt>
                <c:pt idx="17">
                  <c:v>42.9</c:v>
                </c:pt>
                <c:pt idx="18">
                  <c:v>42.9</c:v>
                </c:pt>
                <c:pt idx="19">
                  <c:v>43.3</c:v>
                </c:pt>
                <c:pt idx="20">
                  <c:v>42.89</c:v>
                </c:pt>
                <c:pt idx="21">
                  <c:v>43.07</c:v>
                </c:pt>
                <c:pt idx="22">
                  <c:v>42.97</c:v>
                </c:pt>
                <c:pt idx="23">
                  <c:v>43.46</c:v>
                </c:pt>
                <c:pt idx="24">
                  <c:v>42.79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'Kozak I razboiniki'!$H$20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'Kozak I razboiniki'!$B$21:$B$80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'Kozak I razboiniki'!$H$21:$H$80</c:f>
              <c:numCache>
                <c:formatCode>0.00</c:formatCode>
                <c:ptCount val="60"/>
                <c:pt idx="0">
                  <c:v>42.35</c:v>
                </c:pt>
                <c:pt idx="1">
                  <c:v>42.48</c:v>
                </c:pt>
                <c:pt idx="2">
                  <c:v>42.45</c:v>
                </c:pt>
                <c:pt idx="3">
                  <c:v>42.47</c:v>
                </c:pt>
                <c:pt idx="4">
                  <c:v>42.28</c:v>
                </c:pt>
                <c:pt idx="5">
                  <c:v>42.32</c:v>
                </c:pt>
                <c:pt idx="6">
                  <c:v>42.41</c:v>
                </c:pt>
                <c:pt idx="7">
                  <c:v>42.46</c:v>
                </c:pt>
                <c:pt idx="8">
                  <c:v>42.36</c:v>
                </c:pt>
                <c:pt idx="9">
                  <c:v>42.34</c:v>
                </c:pt>
                <c:pt idx="10">
                  <c:v>42.28</c:v>
                </c:pt>
                <c:pt idx="11">
                  <c:v>42.27</c:v>
                </c:pt>
                <c:pt idx="12">
                  <c:v>42.23</c:v>
                </c:pt>
                <c:pt idx="13">
                  <c:v>42.25</c:v>
                </c:pt>
                <c:pt idx="14">
                  <c:v>42.28</c:v>
                </c:pt>
                <c:pt idx="15">
                  <c:v>42.18</c:v>
                </c:pt>
                <c:pt idx="16">
                  <c:v>42.65</c:v>
                </c:pt>
                <c:pt idx="17">
                  <c:v>43.78</c:v>
                </c:pt>
                <c:pt idx="18">
                  <c:v>42.49</c:v>
                </c:pt>
                <c:pt idx="19">
                  <c:v>42.12</c:v>
                </c:pt>
                <c:pt idx="20">
                  <c:v>42.49</c:v>
                </c:pt>
                <c:pt idx="21">
                  <c:v>42.43</c:v>
                </c:pt>
                <c:pt idx="22">
                  <c:v>42.6</c:v>
                </c:pt>
                <c:pt idx="23">
                  <c:v>42.33</c:v>
                </c:pt>
                <c:pt idx="24">
                  <c:v>42.43</c:v>
                </c:pt>
                <c:pt idx="25">
                  <c:v>42.46</c:v>
                </c:pt>
                <c:pt idx="26">
                  <c:v>42.39</c:v>
                </c:pt>
                <c:pt idx="27">
                  <c:v>42.18</c:v>
                </c:pt>
                <c:pt idx="28">
                  <c:v>42.2</c:v>
                </c:pt>
                <c:pt idx="29">
                  <c:v>42.54</c:v>
                </c:pt>
                <c:pt idx="30">
                  <c:v>42.46</c:v>
                </c:pt>
                <c:pt idx="31">
                  <c:v>0</c:v>
                </c:pt>
                <c:pt idx="32">
                  <c:v>43</c:v>
                </c:pt>
                <c:pt idx="33">
                  <c:v>42.45</c:v>
                </c:pt>
                <c:pt idx="34">
                  <c:v>42.27</c:v>
                </c:pt>
                <c:pt idx="35">
                  <c:v>42.18</c:v>
                </c:pt>
                <c:pt idx="36">
                  <c:v>42.3</c:v>
                </c:pt>
                <c:pt idx="37">
                  <c:v>43.29</c:v>
                </c:pt>
                <c:pt idx="38">
                  <c:v>44.35</c:v>
                </c:pt>
                <c:pt idx="39">
                  <c:v>44.05</c:v>
                </c:pt>
                <c:pt idx="40">
                  <c:v>42.9</c:v>
                </c:pt>
                <c:pt idx="41">
                  <c:v>42.52</c:v>
                </c:pt>
                <c:pt idx="42">
                  <c:v>42.33</c:v>
                </c:pt>
                <c:pt idx="43">
                  <c:v>42.31</c:v>
                </c:pt>
                <c:pt idx="44">
                  <c:v>43.65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7012096"/>
        <c:axId val="199513600"/>
      </c:lineChart>
      <c:catAx>
        <c:axId val="1970120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99513600"/>
        <c:crosses val="autoZero"/>
        <c:auto val="1"/>
        <c:lblAlgn val="ctr"/>
        <c:lblOffset val="100"/>
        <c:noMultiLvlLbl val="0"/>
      </c:catAx>
      <c:valAx>
        <c:axId val="199513600"/>
        <c:scaling>
          <c:orientation val="minMax"/>
          <c:max val="45"/>
          <c:min val="41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97012096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1"/>
          <c:y val="1.7743976179560299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'X Racing Team'!$C$20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'X Racing Team'!$B$21:$B$80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'X Racing Team'!$C$21:$C$80</c:f>
              <c:numCache>
                <c:formatCode>0.00</c:formatCode>
                <c:ptCount val="60"/>
                <c:pt idx="0">
                  <c:v>44.64</c:v>
                </c:pt>
                <c:pt idx="1">
                  <c:v>42.62</c:v>
                </c:pt>
                <c:pt idx="2">
                  <c:v>42.69</c:v>
                </c:pt>
                <c:pt idx="3">
                  <c:v>42.56</c:v>
                </c:pt>
                <c:pt idx="4">
                  <c:v>42.36</c:v>
                </c:pt>
                <c:pt idx="5">
                  <c:v>42.4</c:v>
                </c:pt>
                <c:pt idx="6">
                  <c:v>42.44</c:v>
                </c:pt>
                <c:pt idx="7">
                  <c:v>42.42</c:v>
                </c:pt>
                <c:pt idx="8">
                  <c:v>42.23</c:v>
                </c:pt>
                <c:pt idx="9">
                  <c:v>42.21</c:v>
                </c:pt>
                <c:pt idx="10">
                  <c:v>42.53</c:v>
                </c:pt>
                <c:pt idx="11">
                  <c:v>42.56</c:v>
                </c:pt>
                <c:pt idx="12">
                  <c:v>42.37</c:v>
                </c:pt>
                <c:pt idx="13">
                  <c:v>42.44</c:v>
                </c:pt>
                <c:pt idx="14">
                  <c:v>42.47</c:v>
                </c:pt>
                <c:pt idx="15">
                  <c:v>42.22</c:v>
                </c:pt>
                <c:pt idx="16">
                  <c:v>42.43</c:v>
                </c:pt>
                <c:pt idx="17">
                  <c:v>42.46</c:v>
                </c:pt>
                <c:pt idx="18">
                  <c:v>42.44</c:v>
                </c:pt>
                <c:pt idx="19">
                  <c:v>42.56</c:v>
                </c:pt>
                <c:pt idx="20">
                  <c:v>42.57</c:v>
                </c:pt>
                <c:pt idx="21">
                  <c:v>42.56</c:v>
                </c:pt>
                <c:pt idx="22">
                  <c:v>42.41</c:v>
                </c:pt>
                <c:pt idx="23">
                  <c:v>42.46</c:v>
                </c:pt>
                <c:pt idx="24">
                  <c:v>42.54</c:v>
                </c:pt>
                <c:pt idx="25">
                  <c:v>42.43</c:v>
                </c:pt>
                <c:pt idx="26">
                  <c:v>42.64</c:v>
                </c:pt>
                <c:pt idx="27">
                  <c:v>42.4</c:v>
                </c:pt>
                <c:pt idx="28">
                  <c:v>42.6</c:v>
                </c:pt>
                <c:pt idx="29">
                  <c:v>42.44</c:v>
                </c:pt>
                <c:pt idx="30">
                  <c:v>43.34</c:v>
                </c:pt>
                <c:pt idx="31">
                  <c:v>42.86</c:v>
                </c:pt>
                <c:pt idx="32">
                  <c:v>42.44</c:v>
                </c:pt>
                <c:pt idx="33">
                  <c:v>42.82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'X Racing Team'!$D$20</c:f>
              <c:strCache>
                <c:ptCount val="1"/>
                <c:pt idx="0">
                  <c:v>Линнык Владимир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'X Racing Team'!$B$21:$B$80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'X Racing Team'!$D$21:$D$80</c:f>
              <c:numCache>
                <c:formatCode>0.00</c:formatCode>
                <c:ptCount val="60"/>
                <c:pt idx="0">
                  <c:v>42.72</c:v>
                </c:pt>
                <c:pt idx="1">
                  <c:v>42.97</c:v>
                </c:pt>
                <c:pt idx="2">
                  <c:v>42.87</c:v>
                </c:pt>
                <c:pt idx="3">
                  <c:v>42.73</c:v>
                </c:pt>
                <c:pt idx="4">
                  <c:v>42.74</c:v>
                </c:pt>
                <c:pt idx="5">
                  <c:v>42.83</c:v>
                </c:pt>
                <c:pt idx="6">
                  <c:v>42.62</c:v>
                </c:pt>
                <c:pt idx="7">
                  <c:v>42.82</c:v>
                </c:pt>
                <c:pt idx="8">
                  <c:v>42.81</c:v>
                </c:pt>
                <c:pt idx="9">
                  <c:v>42.66</c:v>
                </c:pt>
                <c:pt idx="10">
                  <c:v>43.03</c:v>
                </c:pt>
                <c:pt idx="11">
                  <c:v>42.89</c:v>
                </c:pt>
                <c:pt idx="12">
                  <c:v>42.74</c:v>
                </c:pt>
                <c:pt idx="13">
                  <c:v>42.89</c:v>
                </c:pt>
                <c:pt idx="14">
                  <c:v>42.68</c:v>
                </c:pt>
                <c:pt idx="15">
                  <c:v>42.97</c:v>
                </c:pt>
                <c:pt idx="16">
                  <c:v>42.78</c:v>
                </c:pt>
                <c:pt idx="17">
                  <c:v>42.82</c:v>
                </c:pt>
                <c:pt idx="18">
                  <c:v>42.81</c:v>
                </c:pt>
                <c:pt idx="19">
                  <c:v>43.05</c:v>
                </c:pt>
                <c:pt idx="20">
                  <c:v>42.94</c:v>
                </c:pt>
                <c:pt idx="21">
                  <c:v>42.82</c:v>
                </c:pt>
                <c:pt idx="22">
                  <c:v>42.71</c:v>
                </c:pt>
                <c:pt idx="23">
                  <c:v>42.81</c:v>
                </c:pt>
                <c:pt idx="24">
                  <c:v>42.86</c:v>
                </c:pt>
                <c:pt idx="25">
                  <c:v>42.93</c:v>
                </c:pt>
                <c:pt idx="26">
                  <c:v>42.82</c:v>
                </c:pt>
                <c:pt idx="27">
                  <c:v>42.76</c:v>
                </c:pt>
                <c:pt idx="28">
                  <c:v>42.92</c:v>
                </c:pt>
                <c:pt idx="29">
                  <c:v>43.95</c:v>
                </c:pt>
                <c:pt idx="30">
                  <c:v>42.83</c:v>
                </c:pt>
                <c:pt idx="31">
                  <c:v>42.87</c:v>
                </c:pt>
                <c:pt idx="32">
                  <c:v>42.8</c:v>
                </c:pt>
                <c:pt idx="33">
                  <c:v>43.04</c:v>
                </c:pt>
                <c:pt idx="34">
                  <c:v>42.73</c:v>
                </c:pt>
                <c:pt idx="35">
                  <c:v>42.77</c:v>
                </c:pt>
                <c:pt idx="36">
                  <c:v>42.95</c:v>
                </c:pt>
                <c:pt idx="37">
                  <c:v>43.03</c:v>
                </c:pt>
                <c:pt idx="38">
                  <c:v>42.79</c:v>
                </c:pt>
                <c:pt idx="39">
                  <c:v>42.94</c:v>
                </c:pt>
                <c:pt idx="40">
                  <c:v>43.05</c:v>
                </c:pt>
                <c:pt idx="41">
                  <c:v>43.43</c:v>
                </c:pt>
                <c:pt idx="42">
                  <c:v>42.93</c:v>
                </c:pt>
                <c:pt idx="43">
                  <c:v>42.94</c:v>
                </c:pt>
                <c:pt idx="44">
                  <c:v>43.1</c:v>
                </c:pt>
                <c:pt idx="45">
                  <c:v>42.97</c:v>
                </c:pt>
                <c:pt idx="46">
                  <c:v>42.81</c:v>
                </c:pt>
                <c:pt idx="47">
                  <c:v>42.95</c:v>
                </c:pt>
                <c:pt idx="48">
                  <c:v>43.14</c:v>
                </c:pt>
                <c:pt idx="49">
                  <c:v>42.96</c:v>
                </c:pt>
                <c:pt idx="50">
                  <c:v>42.84</c:v>
                </c:pt>
                <c:pt idx="51">
                  <c:v>43.24</c:v>
                </c:pt>
                <c:pt idx="52">
                  <c:v>42.92</c:v>
                </c:pt>
                <c:pt idx="53">
                  <c:v>42.84</c:v>
                </c:pt>
                <c:pt idx="54">
                  <c:v>43.05</c:v>
                </c:pt>
                <c:pt idx="55">
                  <c:v>43.05</c:v>
                </c:pt>
                <c:pt idx="56">
                  <c:v>42.96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'X Racing Team'!$E$20</c:f>
              <c:strCache>
                <c:ptCount val="1"/>
                <c:pt idx="0">
                  <c:v>Линнык Владимир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'X Racing Team'!$B$21:$B$80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'X Racing Team'!$E$21:$E$80</c:f>
              <c:numCache>
                <c:formatCode>0.00</c:formatCode>
                <c:ptCount val="60"/>
                <c:pt idx="0">
                  <c:v>43</c:v>
                </c:pt>
                <c:pt idx="1">
                  <c:v>42.87</c:v>
                </c:pt>
                <c:pt idx="2">
                  <c:v>42.78</c:v>
                </c:pt>
                <c:pt idx="3">
                  <c:v>42.77</c:v>
                </c:pt>
                <c:pt idx="4">
                  <c:v>42.74</c:v>
                </c:pt>
                <c:pt idx="5">
                  <c:v>42.72</c:v>
                </c:pt>
                <c:pt idx="6">
                  <c:v>42.92</c:v>
                </c:pt>
                <c:pt idx="7">
                  <c:v>42.86</c:v>
                </c:pt>
                <c:pt idx="8">
                  <c:v>42.89</c:v>
                </c:pt>
                <c:pt idx="9">
                  <c:v>42.99</c:v>
                </c:pt>
                <c:pt idx="10">
                  <c:v>43.21</c:v>
                </c:pt>
                <c:pt idx="11">
                  <c:v>42.95</c:v>
                </c:pt>
                <c:pt idx="12">
                  <c:v>42.89</c:v>
                </c:pt>
                <c:pt idx="13">
                  <c:v>42.79</c:v>
                </c:pt>
                <c:pt idx="14">
                  <c:v>42.77</c:v>
                </c:pt>
                <c:pt idx="15">
                  <c:v>42.68</c:v>
                </c:pt>
                <c:pt idx="16">
                  <c:v>42.7</c:v>
                </c:pt>
                <c:pt idx="17">
                  <c:v>42.55</c:v>
                </c:pt>
                <c:pt idx="18">
                  <c:v>42.9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'X Racing Team'!$F$20</c:f>
              <c:strCache>
                <c:ptCount val="1"/>
                <c:pt idx="0">
                  <c:v>Линнык Владимир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'X Racing Team'!$B$21:$B$80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'X Racing Team'!$F$21:$F$80</c:f>
              <c:numCache>
                <c:formatCode>0.00</c:formatCode>
                <c:ptCount val="60"/>
                <c:pt idx="0">
                  <c:v>43.16</c:v>
                </c:pt>
                <c:pt idx="1">
                  <c:v>43</c:v>
                </c:pt>
                <c:pt idx="2">
                  <c:v>43.3</c:v>
                </c:pt>
                <c:pt idx="3">
                  <c:v>43.11</c:v>
                </c:pt>
                <c:pt idx="4">
                  <c:v>43</c:v>
                </c:pt>
                <c:pt idx="5">
                  <c:v>43.12</c:v>
                </c:pt>
                <c:pt idx="6">
                  <c:v>42.9</c:v>
                </c:pt>
                <c:pt idx="7">
                  <c:v>42.98</c:v>
                </c:pt>
                <c:pt idx="8">
                  <c:v>43.03</c:v>
                </c:pt>
                <c:pt idx="9">
                  <c:v>43.03</c:v>
                </c:pt>
                <c:pt idx="10">
                  <c:v>42.79</c:v>
                </c:pt>
                <c:pt idx="11">
                  <c:v>42.88</c:v>
                </c:pt>
                <c:pt idx="12">
                  <c:v>43.68</c:v>
                </c:pt>
                <c:pt idx="13">
                  <c:v>42.94</c:v>
                </c:pt>
                <c:pt idx="14">
                  <c:v>43.06</c:v>
                </c:pt>
                <c:pt idx="15">
                  <c:v>43.16</c:v>
                </c:pt>
                <c:pt idx="16">
                  <c:v>42.85</c:v>
                </c:pt>
                <c:pt idx="17">
                  <c:v>44.71</c:v>
                </c:pt>
                <c:pt idx="18">
                  <c:v>44.18</c:v>
                </c:pt>
                <c:pt idx="19">
                  <c:v>42.88</c:v>
                </c:pt>
                <c:pt idx="20">
                  <c:v>43.1</c:v>
                </c:pt>
                <c:pt idx="21">
                  <c:v>43.34</c:v>
                </c:pt>
                <c:pt idx="22">
                  <c:v>43.19</c:v>
                </c:pt>
                <c:pt idx="23">
                  <c:v>43.27</c:v>
                </c:pt>
                <c:pt idx="24">
                  <c:v>43.16</c:v>
                </c:pt>
                <c:pt idx="25">
                  <c:v>43.05</c:v>
                </c:pt>
                <c:pt idx="26">
                  <c:v>43.33</c:v>
                </c:pt>
                <c:pt idx="27">
                  <c:v>43.04</c:v>
                </c:pt>
                <c:pt idx="28">
                  <c:v>43.05</c:v>
                </c:pt>
                <c:pt idx="29">
                  <c:v>42.89</c:v>
                </c:pt>
                <c:pt idx="30">
                  <c:v>43.04</c:v>
                </c:pt>
                <c:pt idx="31">
                  <c:v>46.21</c:v>
                </c:pt>
                <c:pt idx="32">
                  <c:v>42.93</c:v>
                </c:pt>
                <c:pt idx="33">
                  <c:v>42.97</c:v>
                </c:pt>
                <c:pt idx="34">
                  <c:v>43.48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'X Racing Team'!$G$20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'X Racing Team'!$B$21:$B$80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'X Racing Team'!$G$21:$G$80</c:f>
              <c:numCache>
                <c:formatCode>0.00</c:formatCode>
                <c:ptCount val="60"/>
                <c:pt idx="0">
                  <c:v>42.53</c:v>
                </c:pt>
                <c:pt idx="1">
                  <c:v>42.64</c:v>
                </c:pt>
                <c:pt idx="2">
                  <c:v>43.47</c:v>
                </c:pt>
                <c:pt idx="3">
                  <c:v>42.56</c:v>
                </c:pt>
                <c:pt idx="4">
                  <c:v>42.37</c:v>
                </c:pt>
                <c:pt idx="5">
                  <c:v>42.22</c:v>
                </c:pt>
                <c:pt idx="6">
                  <c:v>42.11</c:v>
                </c:pt>
                <c:pt idx="7">
                  <c:v>42.27</c:v>
                </c:pt>
                <c:pt idx="8">
                  <c:v>42.3</c:v>
                </c:pt>
                <c:pt idx="9">
                  <c:v>42.26</c:v>
                </c:pt>
                <c:pt idx="10">
                  <c:v>42.2</c:v>
                </c:pt>
                <c:pt idx="11">
                  <c:v>42.24</c:v>
                </c:pt>
                <c:pt idx="12">
                  <c:v>42.78</c:v>
                </c:pt>
                <c:pt idx="13">
                  <c:v>42.38</c:v>
                </c:pt>
                <c:pt idx="14">
                  <c:v>42.29</c:v>
                </c:pt>
                <c:pt idx="15">
                  <c:v>42.3</c:v>
                </c:pt>
                <c:pt idx="16">
                  <c:v>42.27</c:v>
                </c:pt>
                <c:pt idx="17">
                  <c:v>42.12</c:v>
                </c:pt>
                <c:pt idx="18">
                  <c:v>42.18</c:v>
                </c:pt>
                <c:pt idx="19">
                  <c:v>42.16</c:v>
                </c:pt>
                <c:pt idx="20">
                  <c:v>42.19</c:v>
                </c:pt>
                <c:pt idx="21">
                  <c:v>42.18</c:v>
                </c:pt>
                <c:pt idx="22">
                  <c:v>42.17</c:v>
                </c:pt>
                <c:pt idx="23">
                  <c:v>42.52</c:v>
                </c:pt>
                <c:pt idx="24">
                  <c:v>42.23</c:v>
                </c:pt>
                <c:pt idx="25">
                  <c:v>42.25</c:v>
                </c:pt>
                <c:pt idx="26">
                  <c:v>42.17</c:v>
                </c:pt>
                <c:pt idx="27">
                  <c:v>42.32</c:v>
                </c:pt>
                <c:pt idx="28">
                  <c:v>42.16</c:v>
                </c:pt>
                <c:pt idx="29">
                  <c:v>42.21</c:v>
                </c:pt>
                <c:pt idx="30">
                  <c:v>42.17</c:v>
                </c:pt>
                <c:pt idx="31">
                  <c:v>42.31</c:v>
                </c:pt>
                <c:pt idx="32">
                  <c:v>42.58</c:v>
                </c:pt>
                <c:pt idx="33">
                  <c:v>42.13</c:v>
                </c:pt>
                <c:pt idx="34">
                  <c:v>42.17</c:v>
                </c:pt>
                <c:pt idx="35">
                  <c:v>43.53</c:v>
                </c:pt>
                <c:pt idx="36">
                  <c:v>42.05</c:v>
                </c:pt>
                <c:pt idx="37">
                  <c:v>42.47</c:v>
                </c:pt>
                <c:pt idx="38">
                  <c:v>42.58</c:v>
                </c:pt>
                <c:pt idx="39">
                  <c:v>42.42</c:v>
                </c:pt>
                <c:pt idx="40">
                  <c:v>42.33</c:v>
                </c:pt>
                <c:pt idx="41">
                  <c:v>42.39</c:v>
                </c:pt>
                <c:pt idx="42">
                  <c:v>42.4</c:v>
                </c:pt>
                <c:pt idx="43">
                  <c:v>42.41</c:v>
                </c:pt>
                <c:pt idx="44">
                  <c:v>42.15</c:v>
                </c:pt>
                <c:pt idx="45">
                  <c:v>42.1</c:v>
                </c:pt>
                <c:pt idx="46">
                  <c:v>42.33</c:v>
                </c:pt>
                <c:pt idx="47">
                  <c:v>42.39</c:v>
                </c:pt>
                <c:pt idx="48">
                  <c:v>42.35</c:v>
                </c:pt>
                <c:pt idx="49">
                  <c:v>42.54</c:v>
                </c:pt>
                <c:pt idx="50">
                  <c:v>42.39</c:v>
                </c:pt>
                <c:pt idx="51">
                  <c:v>42.09</c:v>
                </c:pt>
                <c:pt idx="52">
                  <c:v>42.27</c:v>
                </c:pt>
                <c:pt idx="53">
                  <c:v>42.25</c:v>
                </c:pt>
                <c:pt idx="54">
                  <c:v>42.29</c:v>
                </c:pt>
                <c:pt idx="55">
                  <c:v>42.03</c:v>
                </c:pt>
                <c:pt idx="56">
                  <c:v>42.16</c:v>
                </c:pt>
                <c:pt idx="57">
                  <c:v>42.04</c:v>
                </c:pt>
                <c:pt idx="58">
                  <c:v>42.16</c:v>
                </c:pt>
                <c:pt idx="59">
                  <c:v>42.33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'X Racing Team'!$H$20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'X Racing Team'!$B$21:$B$80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'X Racing Team'!$H$21:$H$80</c:f>
              <c:numCache>
                <c:formatCode>0.00</c:formatCode>
                <c:ptCount val="60"/>
                <c:pt idx="0">
                  <c:v>42.38</c:v>
                </c:pt>
                <c:pt idx="1">
                  <c:v>42.3</c:v>
                </c:pt>
                <c:pt idx="2">
                  <c:v>42.44</c:v>
                </c:pt>
                <c:pt idx="3">
                  <c:v>42.44</c:v>
                </c:pt>
                <c:pt idx="4">
                  <c:v>42.58</c:v>
                </c:pt>
                <c:pt idx="5">
                  <c:v>42.51</c:v>
                </c:pt>
                <c:pt idx="6">
                  <c:v>42.57</c:v>
                </c:pt>
                <c:pt idx="7">
                  <c:v>42.47</c:v>
                </c:pt>
                <c:pt idx="8">
                  <c:v>42.47</c:v>
                </c:pt>
                <c:pt idx="9">
                  <c:v>42.6</c:v>
                </c:pt>
                <c:pt idx="10">
                  <c:v>42.46</c:v>
                </c:pt>
                <c:pt idx="11">
                  <c:v>42.52</c:v>
                </c:pt>
                <c:pt idx="12">
                  <c:v>42.36</c:v>
                </c:pt>
                <c:pt idx="13">
                  <c:v>42.88</c:v>
                </c:pt>
                <c:pt idx="14">
                  <c:v>42.33</c:v>
                </c:pt>
                <c:pt idx="15">
                  <c:v>42.59</c:v>
                </c:pt>
                <c:pt idx="16">
                  <c:v>42.6</c:v>
                </c:pt>
                <c:pt idx="17">
                  <c:v>42.34</c:v>
                </c:pt>
                <c:pt idx="18">
                  <c:v>42.52</c:v>
                </c:pt>
                <c:pt idx="19">
                  <c:v>42.32</c:v>
                </c:pt>
                <c:pt idx="20">
                  <c:v>42.3</c:v>
                </c:pt>
                <c:pt idx="21">
                  <c:v>42.58</c:v>
                </c:pt>
                <c:pt idx="22">
                  <c:v>42.48</c:v>
                </c:pt>
                <c:pt idx="23">
                  <c:v>42.66</c:v>
                </c:pt>
                <c:pt idx="24">
                  <c:v>42.53</c:v>
                </c:pt>
                <c:pt idx="25">
                  <c:v>42.44</c:v>
                </c:pt>
                <c:pt idx="26">
                  <c:v>42.42</c:v>
                </c:pt>
                <c:pt idx="27">
                  <c:v>42.25</c:v>
                </c:pt>
                <c:pt idx="28">
                  <c:v>42.41</c:v>
                </c:pt>
                <c:pt idx="29">
                  <c:v>42.45</c:v>
                </c:pt>
                <c:pt idx="30">
                  <c:v>42.49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2222592"/>
        <c:axId val="203130752"/>
      </c:lineChart>
      <c:catAx>
        <c:axId val="2022225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203130752"/>
        <c:crosses val="autoZero"/>
        <c:auto val="1"/>
        <c:lblAlgn val="ctr"/>
        <c:lblOffset val="100"/>
        <c:noMultiLvlLbl val="0"/>
      </c:catAx>
      <c:valAx>
        <c:axId val="203130752"/>
        <c:scaling>
          <c:orientation val="minMax"/>
          <c:max val="46"/>
          <c:min val="41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202222592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1"/>
          <c:y val="1.7743976179560299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'15а18'!$C$20</c:f>
              <c:strCache>
                <c:ptCount val="1"/>
                <c:pt idx="0">
                  <c:v>Таволжан Виталий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'15а18'!$B$21:$B$77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'15а18'!$C$21:$C$77</c:f>
              <c:numCache>
                <c:formatCode>0.00</c:formatCode>
                <c:ptCount val="57"/>
                <c:pt idx="0">
                  <c:v>46.26</c:v>
                </c:pt>
                <c:pt idx="1">
                  <c:v>43.21</c:v>
                </c:pt>
                <c:pt idx="2">
                  <c:v>43.68</c:v>
                </c:pt>
                <c:pt idx="3">
                  <c:v>42.86</c:v>
                </c:pt>
                <c:pt idx="4">
                  <c:v>42.82</c:v>
                </c:pt>
                <c:pt idx="5">
                  <c:v>42.8</c:v>
                </c:pt>
                <c:pt idx="6">
                  <c:v>42.72</c:v>
                </c:pt>
                <c:pt idx="7">
                  <c:v>43.39</c:v>
                </c:pt>
                <c:pt idx="8">
                  <c:v>44.45</c:v>
                </c:pt>
                <c:pt idx="9">
                  <c:v>42.65</c:v>
                </c:pt>
                <c:pt idx="10">
                  <c:v>42.44</c:v>
                </c:pt>
                <c:pt idx="11">
                  <c:v>42.45</c:v>
                </c:pt>
                <c:pt idx="12">
                  <c:v>42.3</c:v>
                </c:pt>
                <c:pt idx="13">
                  <c:v>42.3</c:v>
                </c:pt>
                <c:pt idx="14">
                  <c:v>42.34</c:v>
                </c:pt>
                <c:pt idx="15">
                  <c:v>42.15</c:v>
                </c:pt>
                <c:pt idx="16">
                  <c:v>42.44</c:v>
                </c:pt>
                <c:pt idx="17">
                  <c:v>42.3</c:v>
                </c:pt>
                <c:pt idx="18">
                  <c:v>42.27</c:v>
                </c:pt>
                <c:pt idx="19">
                  <c:v>42.2</c:v>
                </c:pt>
                <c:pt idx="20">
                  <c:v>42.66</c:v>
                </c:pt>
                <c:pt idx="21">
                  <c:v>42.36</c:v>
                </c:pt>
                <c:pt idx="22">
                  <c:v>42.6</c:v>
                </c:pt>
                <c:pt idx="23">
                  <c:v>42.19</c:v>
                </c:pt>
                <c:pt idx="24">
                  <c:v>42.43</c:v>
                </c:pt>
                <c:pt idx="25">
                  <c:v>42.82</c:v>
                </c:pt>
                <c:pt idx="26">
                  <c:v>43.28</c:v>
                </c:pt>
                <c:pt idx="27">
                  <c:v>42.45</c:v>
                </c:pt>
                <c:pt idx="28">
                  <c:v>42.39</c:v>
                </c:pt>
                <c:pt idx="29">
                  <c:v>42.37</c:v>
                </c:pt>
                <c:pt idx="30">
                  <c:v>42.58</c:v>
                </c:pt>
                <c:pt idx="31">
                  <c:v>42.18</c:v>
                </c:pt>
                <c:pt idx="32">
                  <c:v>42.27</c:v>
                </c:pt>
                <c:pt idx="33">
                  <c:v>42.2</c:v>
                </c:pt>
                <c:pt idx="34">
                  <c:v>42.23</c:v>
                </c:pt>
                <c:pt idx="35">
                  <c:v>42.42</c:v>
                </c:pt>
                <c:pt idx="36">
                  <c:v>42.11</c:v>
                </c:pt>
                <c:pt idx="37">
                  <c:v>42.36</c:v>
                </c:pt>
                <c:pt idx="38">
                  <c:v>42.06</c:v>
                </c:pt>
                <c:pt idx="39">
                  <c:v>42.45</c:v>
                </c:pt>
                <c:pt idx="40">
                  <c:v>42.22</c:v>
                </c:pt>
                <c:pt idx="41">
                  <c:v>42.49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'15а18'!$D$20</c:f>
              <c:strCache>
                <c:ptCount val="1"/>
                <c:pt idx="0">
                  <c:v>Ткаченко Кирилл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'15а18'!$B$21:$B$77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'15а18'!$D$21:$D$77</c:f>
              <c:numCache>
                <c:formatCode>0.00</c:formatCode>
                <c:ptCount val="57"/>
                <c:pt idx="0">
                  <c:v>43.07</c:v>
                </c:pt>
                <c:pt idx="1">
                  <c:v>43.06</c:v>
                </c:pt>
                <c:pt idx="2">
                  <c:v>42.71</c:v>
                </c:pt>
                <c:pt idx="3">
                  <c:v>42.54</c:v>
                </c:pt>
                <c:pt idx="4">
                  <c:v>42.64</c:v>
                </c:pt>
                <c:pt idx="5">
                  <c:v>42.62</c:v>
                </c:pt>
                <c:pt idx="6">
                  <c:v>42.76</c:v>
                </c:pt>
                <c:pt idx="7">
                  <c:v>42.92</c:v>
                </c:pt>
                <c:pt idx="8">
                  <c:v>42.67</c:v>
                </c:pt>
                <c:pt idx="9">
                  <c:v>42.68</c:v>
                </c:pt>
                <c:pt idx="10">
                  <c:v>42.6</c:v>
                </c:pt>
                <c:pt idx="11">
                  <c:v>42.9</c:v>
                </c:pt>
                <c:pt idx="12">
                  <c:v>42.51</c:v>
                </c:pt>
                <c:pt idx="13">
                  <c:v>42.66</c:v>
                </c:pt>
                <c:pt idx="14">
                  <c:v>42.67</c:v>
                </c:pt>
                <c:pt idx="15">
                  <c:v>43.32</c:v>
                </c:pt>
                <c:pt idx="16">
                  <c:v>42.6</c:v>
                </c:pt>
                <c:pt idx="17">
                  <c:v>42.59</c:v>
                </c:pt>
                <c:pt idx="18">
                  <c:v>42.54</c:v>
                </c:pt>
                <c:pt idx="19">
                  <c:v>42.58</c:v>
                </c:pt>
                <c:pt idx="20">
                  <c:v>42.49</c:v>
                </c:pt>
                <c:pt idx="21">
                  <c:v>42.66</c:v>
                </c:pt>
                <c:pt idx="22">
                  <c:v>42.64</c:v>
                </c:pt>
                <c:pt idx="23">
                  <c:v>42.98</c:v>
                </c:pt>
                <c:pt idx="24">
                  <c:v>43.02</c:v>
                </c:pt>
                <c:pt idx="25">
                  <c:v>42.67</c:v>
                </c:pt>
                <c:pt idx="26">
                  <c:v>42.97</c:v>
                </c:pt>
                <c:pt idx="27">
                  <c:v>42.81</c:v>
                </c:pt>
                <c:pt idx="28">
                  <c:v>42.77</c:v>
                </c:pt>
                <c:pt idx="29">
                  <c:v>42.72</c:v>
                </c:pt>
                <c:pt idx="30">
                  <c:v>42.75</c:v>
                </c:pt>
                <c:pt idx="31">
                  <c:v>42.66</c:v>
                </c:pt>
                <c:pt idx="32">
                  <c:v>42.81</c:v>
                </c:pt>
                <c:pt idx="33">
                  <c:v>42.82</c:v>
                </c:pt>
                <c:pt idx="34">
                  <c:v>42.49</c:v>
                </c:pt>
                <c:pt idx="35">
                  <c:v>42.79</c:v>
                </c:pt>
                <c:pt idx="36">
                  <c:v>42.69</c:v>
                </c:pt>
                <c:pt idx="37">
                  <c:v>42.93</c:v>
                </c:pt>
                <c:pt idx="38">
                  <c:v>42.77</c:v>
                </c:pt>
                <c:pt idx="39">
                  <c:v>43.47</c:v>
                </c:pt>
                <c:pt idx="40">
                  <c:v>42.67</c:v>
                </c:pt>
                <c:pt idx="41">
                  <c:v>42.66</c:v>
                </c:pt>
                <c:pt idx="42">
                  <c:v>42.75</c:v>
                </c:pt>
                <c:pt idx="43">
                  <c:v>42.7</c:v>
                </c:pt>
                <c:pt idx="44">
                  <c:v>43.28</c:v>
                </c:pt>
                <c:pt idx="45">
                  <c:v>43.83</c:v>
                </c:pt>
                <c:pt idx="46">
                  <c:v>43.11</c:v>
                </c:pt>
                <c:pt idx="47">
                  <c:v>42.9</c:v>
                </c:pt>
                <c:pt idx="48">
                  <c:v>42.66</c:v>
                </c:pt>
                <c:pt idx="49">
                  <c:v>43.06</c:v>
                </c:pt>
                <c:pt idx="50">
                  <c:v>42.71</c:v>
                </c:pt>
                <c:pt idx="51">
                  <c:v>43.52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'15а18'!$E$20</c:f>
              <c:strCache>
                <c:ptCount val="1"/>
                <c:pt idx="0">
                  <c:v>Таволжан Виталий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'15а18'!$B$21:$B$77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'15а18'!$E$21:$E$77</c:f>
              <c:numCache>
                <c:formatCode>0.00</c:formatCode>
                <c:ptCount val="57"/>
                <c:pt idx="0">
                  <c:v>43.31</c:v>
                </c:pt>
                <c:pt idx="1">
                  <c:v>42.73</c:v>
                </c:pt>
                <c:pt idx="2">
                  <c:v>42.3</c:v>
                </c:pt>
                <c:pt idx="3">
                  <c:v>42.59</c:v>
                </c:pt>
                <c:pt idx="4">
                  <c:v>42.39</c:v>
                </c:pt>
                <c:pt idx="5">
                  <c:v>43.08</c:v>
                </c:pt>
                <c:pt idx="6">
                  <c:v>42.63</c:v>
                </c:pt>
                <c:pt idx="7">
                  <c:v>42.45</c:v>
                </c:pt>
                <c:pt idx="8">
                  <c:v>42.52</c:v>
                </c:pt>
                <c:pt idx="9">
                  <c:v>42.56</c:v>
                </c:pt>
                <c:pt idx="10">
                  <c:v>42.44</c:v>
                </c:pt>
                <c:pt idx="11">
                  <c:v>42.43</c:v>
                </c:pt>
                <c:pt idx="12">
                  <c:v>42.56</c:v>
                </c:pt>
                <c:pt idx="13">
                  <c:v>42.73</c:v>
                </c:pt>
                <c:pt idx="14">
                  <c:v>42.56</c:v>
                </c:pt>
                <c:pt idx="15">
                  <c:v>42.56</c:v>
                </c:pt>
                <c:pt idx="16">
                  <c:v>42.73</c:v>
                </c:pt>
                <c:pt idx="17">
                  <c:v>42.41</c:v>
                </c:pt>
                <c:pt idx="18">
                  <c:v>42.55</c:v>
                </c:pt>
                <c:pt idx="19">
                  <c:v>42.69</c:v>
                </c:pt>
                <c:pt idx="20">
                  <c:v>42.45</c:v>
                </c:pt>
                <c:pt idx="21">
                  <c:v>42.8</c:v>
                </c:pt>
                <c:pt idx="22">
                  <c:v>42.7</c:v>
                </c:pt>
                <c:pt idx="23">
                  <c:v>42.65</c:v>
                </c:pt>
                <c:pt idx="24">
                  <c:v>42.57</c:v>
                </c:pt>
                <c:pt idx="25">
                  <c:v>42.6</c:v>
                </c:pt>
                <c:pt idx="26">
                  <c:v>42.54</c:v>
                </c:pt>
                <c:pt idx="27">
                  <c:v>42.73</c:v>
                </c:pt>
                <c:pt idx="28">
                  <c:v>42.42</c:v>
                </c:pt>
                <c:pt idx="29">
                  <c:v>42.67</c:v>
                </c:pt>
                <c:pt idx="30">
                  <c:v>42.71</c:v>
                </c:pt>
                <c:pt idx="31">
                  <c:v>42.48</c:v>
                </c:pt>
                <c:pt idx="32">
                  <c:v>42.32</c:v>
                </c:pt>
                <c:pt idx="33">
                  <c:v>42.61</c:v>
                </c:pt>
                <c:pt idx="34">
                  <c:v>42.41</c:v>
                </c:pt>
                <c:pt idx="35">
                  <c:v>42.52</c:v>
                </c:pt>
                <c:pt idx="36">
                  <c:v>42.35</c:v>
                </c:pt>
                <c:pt idx="37">
                  <c:v>42.69</c:v>
                </c:pt>
                <c:pt idx="38">
                  <c:v>43.12</c:v>
                </c:pt>
                <c:pt idx="39">
                  <c:v>42.38</c:v>
                </c:pt>
                <c:pt idx="40">
                  <c:v>43.29</c:v>
                </c:pt>
                <c:pt idx="41">
                  <c:v>42.52</c:v>
                </c:pt>
                <c:pt idx="42">
                  <c:v>42.74</c:v>
                </c:pt>
                <c:pt idx="43">
                  <c:v>42.5</c:v>
                </c:pt>
                <c:pt idx="44">
                  <c:v>42.54</c:v>
                </c:pt>
                <c:pt idx="45">
                  <c:v>42.86</c:v>
                </c:pt>
                <c:pt idx="46">
                  <c:v>42.64</c:v>
                </c:pt>
                <c:pt idx="47">
                  <c:v>42.64</c:v>
                </c:pt>
                <c:pt idx="48">
                  <c:v>42.48</c:v>
                </c:pt>
                <c:pt idx="49">
                  <c:v>42.49</c:v>
                </c:pt>
                <c:pt idx="50">
                  <c:v>42.64</c:v>
                </c:pt>
                <c:pt idx="51">
                  <c:v>42.73</c:v>
                </c:pt>
                <c:pt idx="52">
                  <c:v>43.04</c:v>
                </c:pt>
                <c:pt idx="53">
                  <c:v>42.98</c:v>
                </c:pt>
                <c:pt idx="54">
                  <c:v>42.77</c:v>
                </c:pt>
                <c:pt idx="55">
                  <c:v>42.76</c:v>
                </c:pt>
                <c:pt idx="56">
                  <c:v>42.62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'15а18'!$F$20</c:f>
              <c:strCache>
                <c:ptCount val="1"/>
                <c:pt idx="0">
                  <c:v>Ткаченко Кирилл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'15а18'!$B$21:$B$77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'15а18'!$F$21:$F$77</c:f>
              <c:numCache>
                <c:formatCode>0.00</c:formatCode>
                <c:ptCount val="57"/>
                <c:pt idx="0">
                  <c:v>42.98</c:v>
                </c:pt>
                <c:pt idx="1">
                  <c:v>42.88</c:v>
                </c:pt>
                <c:pt idx="2">
                  <c:v>42.94</c:v>
                </c:pt>
                <c:pt idx="3">
                  <c:v>42.83</c:v>
                </c:pt>
                <c:pt idx="4">
                  <c:v>42.77</c:v>
                </c:pt>
                <c:pt idx="5">
                  <c:v>42.63</c:v>
                </c:pt>
                <c:pt idx="6">
                  <c:v>42.92</c:v>
                </c:pt>
                <c:pt idx="7">
                  <c:v>42.66</c:v>
                </c:pt>
                <c:pt idx="8">
                  <c:v>42.88</c:v>
                </c:pt>
                <c:pt idx="9">
                  <c:v>42.58</c:v>
                </c:pt>
                <c:pt idx="10">
                  <c:v>42.59</c:v>
                </c:pt>
                <c:pt idx="11">
                  <c:v>42.71</c:v>
                </c:pt>
                <c:pt idx="12">
                  <c:v>42.81</c:v>
                </c:pt>
                <c:pt idx="13">
                  <c:v>42.61</c:v>
                </c:pt>
                <c:pt idx="14">
                  <c:v>42.59</c:v>
                </c:pt>
                <c:pt idx="15">
                  <c:v>42.65</c:v>
                </c:pt>
                <c:pt idx="16">
                  <c:v>42.77</c:v>
                </c:pt>
                <c:pt idx="17">
                  <c:v>42.55</c:v>
                </c:pt>
                <c:pt idx="18">
                  <c:v>42.68</c:v>
                </c:pt>
                <c:pt idx="19">
                  <c:v>42.63</c:v>
                </c:pt>
                <c:pt idx="20">
                  <c:v>42.39</c:v>
                </c:pt>
                <c:pt idx="21">
                  <c:v>42.61</c:v>
                </c:pt>
                <c:pt idx="22">
                  <c:v>42.66</c:v>
                </c:pt>
                <c:pt idx="23">
                  <c:v>42.66</c:v>
                </c:pt>
                <c:pt idx="24">
                  <c:v>42.65</c:v>
                </c:pt>
                <c:pt idx="25">
                  <c:v>42.9</c:v>
                </c:pt>
                <c:pt idx="26">
                  <c:v>42.63</c:v>
                </c:pt>
                <c:pt idx="27">
                  <c:v>42.93</c:v>
                </c:pt>
                <c:pt idx="28">
                  <c:v>42.73</c:v>
                </c:pt>
                <c:pt idx="29">
                  <c:v>42.83</c:v>
                </c:pt>
                <c:pt idx="30">
                  <c:v>42.49</c:v>
                </c:pt>
                <c:pt idx="31">
                  <c:v>42.73</c:v>
                </c:pt>
                <c:pt idx="32">
                  <c:v>42.69</c:v>
                </c:pt>
                <c:pt idx="33">
                  <c:v>42.89</c:v>
                </c:pt>
                <c:pt idx="34">
                  <c:v>42.55</c:v>
                </c:pt>
                <c:pt idx="35">
                  <c:v>42.8</c:v>
                </c:pt>
                <c:pt idx="36">
                  <c:v>42.8</c:v>
                </c:pt>
                <c:pt idx="37">
                  <c:v>42.93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'15а18'!$G$20</c:f>
              <c:strCache>
                <c:ptCount val="1"/>
                <c:pt idx="0">
                  <c:v>Таволжан Виталий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'15а18'!$B$21:$B$77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'15а18'!$G$21:$G$77</c:f>
              <c:numCache>
                <c:formatCode>0.00</c:formatCode>
                <c:ptCount val="57"/>
                <c:pt idx="0">
                  <c:v>42.78</c:v>
                </c:pt>
                <c:pt idx="1">
                  <c:v>42.53</c:v>
                </c:pt>
                <c:pt idx="2">
                  <c:v>42.57</c:v>
                </c:pt>
                <c:pt idx="3">
                  <c:v>42.61</c:v>
                </c:pt>
                <c:pt idx="4">
                  <c:v>42.75</c:v>
                </c:pt>
                <c:pt idx="5">
                  <c:v>42.63</c:v>
                </c:pt>
                <c:pt idx="6">
                  <c:v>42.63</c:v>
                </c:pt>
                <c:pt idx="7">
                  <c:v>42.83</c:v>
                </c:pt>
                <c:pt idx="8">
                  <c:v>42.53</c:v>
                </c:pt>
                <c:pt idx="9">
                  <c:v>42.68</c:v>
                </c:pt>
                <c:pt idx="10">
                  <c:v>42.3</c:v>
                </c:pt>
                <c:pt idx="11">
                  <c:v>42.52</c:v>
                </c:pt>
                <c:pt idx="12">
                  <c:v>42.55</c:v>
                </c:pt>
                <c:pt idx="13">
                  <c:v>42.91</c:v>
                </c:pt>
                <c:pt idx="14">
                  <c:v>42.54</c:v>
                </c:pt>
                <c:pt idx="15">
                  <c:v>42.73</c:v>
                </c:pt>
                <c:pt idx="16">
                  <c:v>42.45</c:v>
                </c:pt>
                <c:pt idx="17">
                  <c:v>42.68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'15а18'!$H$20</c:f>
              <c:strCache>
                <c:ptCount val="1"/>
                <c:pt idx="0">
                  <c:v>Ткаченко Кирилл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'15а18'!$B$21:$B$77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'15а18'!$H$21:$H$77</c:f>
              <c:numCache>
                <c:formatCode>0.00</c:formatCode>
                <c:ptCount val="57"/>
                <c:pt idx="0">
                  <c:v>42.52</c:v>
                </c:pt>
                <c:pt idx="1">
                  <c:v>42.48</c:v>
                </c:pt>
                <c:pt idx="2">
                  <c:v>42.46</c:v>
                </c:pt>
                <c:pt idx="3">
                  <c:v>42.52</c:v>
                </c:pt>
                <c:pt idx="4">
                  <c:v>42.38</c:v>
                </c:pt>
                <c:pt idx="5">
                  <c:v>42.71</c:v>
                </c:pt>
                <c:pt idx="6">
                  <c:v>42.19</c:v>
                </c:pt>
                <c:pt idx="7">
                  <c:v>42.92</c:v>
                </c:pt>
                <c:pt idx="8">
                  <c:v>42.46</c:v>
                </c:pt>
                <c:pt idx="9">
                  <c:v>42.5</c:v>
                </c:pt>
                <c:pt idx="10">
                  <c:v>42.8</c:v>
                </c:pt>
                <c:pt idx="11">
                  <c:v>42.49</c:v>
                </c:pt>
                <c:pt idx="12">
                  <c:v>42.56</c:v>
                </c:pt>
                <c:pt idx="13">
                  <c:v>42.57</c:v>
                </c:pt>
                <c:pt idx="14">
                  <c:v>42.63</c:v>
                </c:pt>
                <c:pt idx="15">
                  <c:v>42.58</c:v>
                </c:pt>
                <c:pt idx="16">
                  <c:v>42.51</c:v>
                </c:pt>
                <c:pt idx="17">
                  <c:v>42.59</c:v>
                </c:pt>
                <c:pt idx="18">
                  <c:v>42.72</c:v>
                </c:pt>
                <c:pt idx="19">
                  <c:v>42.41</c:v>
                </c:pt>
                <c:pt idx="20">
                  <c:v>42.79</c:v>
                </c:pt>
                <c:pt idx="21">
                  <c:v>42.55</c:v>
                </c:pt>
                <c:pt idx="22">
                  <c:v>42.37</c:v>
                </c:pt>
                <c:pt idx="23">
                  <c:v>42.81</c:v>
                </c:pt>
                <c:pt idx="24">
                  <c:v>42.86</c:v>
                </c:pt>
                <c:pt idx="25">
                  <c:v>42.29</c:v>
                </c:pt>
                <c:pt idx="26">
                  <c:v>42.93</c:v>
                </c:pt>
                <c:pt idx="27">
                  <c:v>42.62</c:v>
                </c:pt>
                <c:pt idx="28">
                  <c:v>42.7</c:v>
                </c:pt>
                <c:pt idx="29">
                  <c:v>42.76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9595904"/>
        <c:axId val="239597440"/>
      </c:lineChart>
      <c:catAx>
        <c:axId val="2395959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239597440"/>
        <c:crosses val="autoZero"/>
        <c:auto val="1"/>
        <c:lblAlgn val="ctr"/>
        <c:lblOffset val="100"/>
        <c:noMultiLvlLbl val="0"/>
      </c:catAx>
      <c:valAx>
        <c:axId val="239597440"/>
        <c:scaling>
          <c:orientation val="minMax"/>
          <c:max val="45"/>
          <c:min val="41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239595904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1"/>
          <c:y val="1.7743976179560299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NSJ!$C$20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NSJ!$B$21:$B$79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NSJ!$C$21:$C$79</c:f>
              <c:numCache>
                <c:formatCode>0.00</c:formatCode>
                <c:ptCount val="59"/>
                <c:pt idx="0">
                  <c:v>47.55</c:v>
                </c:pt>
                <c:pt idx="1">
                  <c:v>43.14</c:v>
                </c:pt>
                <c:pt idx="2">
                  <c:v>44.44</c:v>
                </c:pt>
                <c:pt idx="3">
                  <c:v>43.32</c:v>
                </c:pt>
                <c:pt idx="4">
                  <c:v>43.15</c:v>
                </c:pt>
                <c:pt idx="5">
                  <c:v>42.58</c:v>
                </c:pt>
                <c:pt idx="6">
                  <c:v>42.81</c:v>
                </c:pt>
                <c:pt idx="7">
                  <c:v>43.41</c:v>
                </c:pt>
                <c:pt idx="8">
                  <c:v>46.14</c:v>
                </c:pt>
                <c:pt idx="9">
                  <c:v>43.61</c:v>
                </c:pt>
                <c:pt idx="10">
                  <c:v>46.67</c:v>
                </c:pt>
                <c:pt idx="11">
                  <c:v>43.93</c:v>
                </c:pt>
                <c:pt idx="12">
                  <c:v>43.11</c:v>
                </c:pt>
                <c:pt idx="13">
                  <c:v>42.57</c:v>
                </c:pt>
                <c:pt idx="14">
                  <c:v>43.74</c:v>
                </c:pt>
                <c:pt idx="15">
                  <c:v>43.52</c:v>
                </c:pt>
                <c:pt idx="16">
                  <c:v>42.9</c:v>
                </c:pt>
                <c:pt idx="17">
                  <c:v>42.68</c:v>
                </c:pt>
                <c:pt idx="18">
                  <c:v>42.96</c:v>
                </c:pt>
                <c:pt idx="19">
                  <c:v>42.8</c:v>
                </c:pt>
                <c:pt idx="20">
                  <c:v>43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NSJ!$D$20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NSJ!$B$21:$B$79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NSJ!$D$21:$D$79</c:f>
              <c:numCache>
                <c:formatCode>0.00</c:formatCode>
                <c:ptCount val="59"/>
                <c:pt idx="0">
                  <c:v>42.97</c:v>
                </c:pt>
                <c:pt idx="1">
                  <c:v>44.14</c:v>
                </c:pt>
                <c:pt idx="2">
                  <c:v>43.27</c:v>
                </c:pt>
                <c:pt idx="3">
                  <c:v>43.34</c:v>
                </c:pt>
                <c:pt idx="4">
                  <c:v>43.17</c:v>
                </c:pt>
                <c:pt idx="5">
                  <c:v>43.27</c:v>
                </c:pt>
                <c:pt idx="6">
                  <c:v>42.95</c:v>
                </c:pt>
                <c:pt idx="7">
                  <c:v>42.64</c:v>
                </c:pt>
                <c:pt idx="8">
                  <c:v>42.75</c:v>
                </c:pt>
                <c:pt idx="9">
                  <c:v>42.92</c:v>
                </c:pt>
                <c:pt idx="10">
                  <c:v>43.23</c:v>
                </c:pt>
                <c:pt idx="11">
                  <c:v>42.91</c:v>
                </c:pt>
                <c:pt idx="12">
                  <c:v>43.55</c:v>
                </c:pt>
                <c:pt idx="13">
                  <c:v>42.99</c:v>
                </c:pt>
                <c:pt idx="14">
                  <c:v>43.38</c:v>
                </c:pt>
                <c:pt idx="15">
                  <c:v>43.25</c:v>
                </c:pt>
                <c:pt idx="16">
                  <c:v>43.06</c:v>
                </c:pt>
                <c:pt idx="17">
                  <c:v>43.38</c:v>
                </c:pt>
                <c:pt idx="18">
                  <c:v>42.82</c:v>
                </c:pt>
                <c:pt idx="19">
                  <c:v>43.33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NSJ!$E$20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NSJ!$B$21:$B$79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NSJ!$E$21:$E$79</c:f>
              <c:numCache>
                <c:formatCode>0.00</c:formatCode>
                <c:ptCount val="59"/>
                <c:pt idx="0">
                  <c:v>42.24</c:v>
                </c:pt>
                <c:pt idx="1">
                  <c:v>42.38</c:v>
                </c:pt>
                <c:pt idx="2">
                  <c:v>42.41</c:v>
                </c:pt>
                <c:pt idx="3">
                  <c:v>42.53</c:v>
                </c:pt>
                <c:pt idx="4">
                  <c:v>42.44</c:v>
                </c:pt>
                <c:pt idx="5">
                  <c:v>42.43</c:v>
                </c:pt>
                <c:pt idx="6">
                  <c:v>42.32</c:v>
                </c:pt>
                <c:pt idx="7">
                  <c:v>42.16</c:v>
                </c:pt>
                <c:pt idx="8">
                  <c:v>42.26</c:v>
                </c:pt>
                <c:pt idx="9">
                  <c:v>42.38</c:v>
                </c:pt>
                <c:pt idx="10">
                  <c:v>42.07</c:v>
                </c:pt>
                <c:pt idx="11">
                  <c:v>42.17</c:v>
                </c:pt>
                <c:pt idx="12">
                  <c:v>42.52</c:v>
                </c:pt>
                <c:pt idx="13">
                  <c:v>42.72</c:v>
                </c:pt>
                <c:pt idx="14">
                  <c:v>41.77</c:v>
                </c:pt>
                <c:pt idx="15">
                  <c:v>42.53</c:v>
                </c:pt>
                <c:pt idx="16">
                  <c:v>42.02</c:v>
                </c:pt>
                <c:pt idx="17">
                  <c:v>42.34</c:v>
                </c:pt>
                <c:pt idx="18">
                  <c:v>42.46</c:v>
                </c:pt>
                <c:pt idx="19">
                  <c:v>42.06</c:v>
                </c:pt>
                <c:pt idx="20">
                  <c:v>42.74</c:v>
                </c:pt>
                <c:pt idx="21">
                  <c:v>42.24</c:v>
                </c:pt>
                <c:pt idx="22">
                  <c:v>42.56</c:v>
                </c:pt>
                <c:pt idx="23">
                  <c:v>42.02</c:v>
                </c:pt>
                <c:pt idx="24">
                  <c:v>43.35</c:v>
                </c:pt>
                <c:pt idx="25">
                  <c:v>43.38</c:v>
                </c:pt>
                <c:pt idx="26">
                  <c:v>43.02</c:v>
                </c:pt>
                <c:pt idx="27">
                  <c:v>42.33</c:v>
                </c:pt>
                <c:pt idx="28">
                  <c:v>41.98</c:v>
                </c:pt>
                <c:pt idx="29">
                  <c:v>42.04</c:v>
                </c:pt>
                <c:pt idx="30">
                  <c:v>41.93</c:v>
                </c:pt>
                <c:pt idx="31">
                  <c:v>42.08</c:v>
                </c:pt>
                <c:pt idx="32">
                  <c:v>42.32</c:v>
                </c:pt>
                <c:pt idx="33">
                  <c:v>41.9</c:v>
                </c:pt>
                <c:pt idx="34">
                  <c:v>42.68</c:v>
                </c:pt>
                <c:pt idx="35">
                  <c:v>42.27</c:v>
                </c:pt>
                <c:pt idx="36">
                  <c:v>42.14</c:v>
                </c:pt>
                <c:pt idx="37">
                  <c:v>42.02</c:v>
                </c:pt>
                <c:pt idx="38">
                  <c:v>42.09</c:v>
                </c:pt>
                <c:pt idx="39">
                  <c:v>42.08</c:v>
                </c:pt>
                <c:pt idx="40">
                  <c:v>42.31</c:v>
                </c:pt>
                <c:pt idx="41">
                  <c:v>42.21</c:v>
                </c:pt>
                <c:pt idx="42">
                  <c:v>42.38</c:v>
                </c:pt>
                <c:pt idx="43">
                  <c:v>42.25</c:v>
                </c:pt>
                <c:pt idx="44">
                  <c:v>42.06</c:v>
                </c:pt>
                <c:pt idx="45">
                  <c:v>42.02</c:v>
                </c:pt>
                <c:pt idx="46">
                  <c:v>42.31</c:v>
                </c:pt>
                <c:pt idx="47">
                  <c:v>42.42</c:v>
                </c:pt>
                <c:pt idx="48">
                  <c:v>42.88</c:v>
                </c:pt>
                <c:pt idx="49">
                  <c:v>42.47</c:v>
                </c:pt>
                <c:pt idx="50">
                  <c:v>41.9</c:v>
                </c:pt>
                <c:pt idx="51">
                  <c:v>42.37</c:v>
                </c:pt>
                <c:pt idx="52">
                  <c:v>42.62</c:v>
                </c:pt>
                <c:pt idx="53">
                  <c:v>42.38</c:v>
                </c:pt>
                <c:pt idx="54">
                  <c:v>42.31</c:v>
                </c:pt>
                <c:pt idx="55">
                  <c:v>42.19</c:v>
                </c:pt>
                <c:pt idx="56">
                  <c:v>42.16</c:v>
                </c:pt>
                <c:pt idx="57">
                  <c:v>42.29</c:v>
                </c:pt>
                <c:pt idx="58">
                  <c:v>42.39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NSJ!$F$20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NSJ!$B$21:$B$79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NSJ!$F$21:$F$79</c:f>
              <c:numCache>
                <c:formatCode>0.00</c:formatCode>
                <c:ptCount val="59"/>
                <c:pt idx="0">
                  <c:v>42.98</c:v>
                </c:pt>
                <c:pt idx="1">
                  <c:v>42.78</c:v>
                </c:pt>
                <c:pt idx="2">
                  <c:v>42.83</c:v>
                </c:pt>
                <c:pt idx="3">
                  <c:v>42.67</c:v>
                </c:pt>
                <c:pt idx="4">
                  <c:v>42.79</c:v>
                </c:pt>
                <c:pt idx="5">
                  <c:v>42.58</c:v>
                </c:pt>
                <c:pt idx="6">
                  <c:v>42.75</c:v>
                </c:pt>
                <c:pt idx="7">
                  <c:v>42.65</c:v>
                </c:pt>
                <c:pt idx="8">
                  <c:v>43.05</c:v>
                </c:pt>
                <c:pt idx="9">
                  <c:v>42.77</c:v>
                </c:pt>
                <c:pt idx="10">
                  <c:v>42.46</c:v>
                </c:pt>
                <c:pt idx="11">
                  <c:v>42.51</c:v>
                </c:pt>
                <c:pt idx="12">
                  <c:v>42.6</c:v>
                </c:pt>
                <c:pt idx="13">
                  <c:v>42.72</c:v>
                </c:pt>
                <c:pt idx="14">
                  <c:v>42.67</c:v>
                </c:pt>
                <c:pt idx="15">
                  <c:v>43.12</c:v>
                </c:pt>
                <c:pt idx="16">
                  <c:v>43.92</c:v>
                </c:pt>
                <c:pt idx="17">
                  <c:v>42.5</c:v>
                </c:pt>
                <c:pt idx="18">
                  <c:v>42.55</c:v>
                </c:pt>
                <c:pt idx="19">
                  <c:v>42.53</c:v>
                </c:pt>
                <c:pt idx="20">
                  <c:v>42.17</c:v>
                </c:pt>
                <c:pt idx="21">
                  <c:v>42.35</c:v>
                </c:pt>
                <c:pt idx="22">
                  <c:v>42.28</c:v>
                </c:pt>
                <c:pt idx="23">
                  <c:v>43.01</c:v>
                </c:pt>
                <c:pt idx="24">
                  <c:v>42.39</c:v>
                </c:pt>
                <c:pt idx="25">
                  <c:v>42.46</c:v>
                </c:pt>
                <c:pt idx="26">
                  <c:v>42.38</c:v>
                </c:pt>
                <c:pt idx="27">
                  <c:v>42.8</c:v>
                </c:pt>
                <c:pt idx="28">
                  <c:v>42.48</c:v>
                </c:pt>
                <c:pt idx="29">
                  <c:v>42.85</c:v>
                </c:pt>
                <c:pt idx="30">
                  <c:v>42.67</c:v>
                </c:pt>
                <c:pt idx="31">
                  <c:v>43.27</c:v>
                </c:pt>
                <c:pt idx="32">
                  <c:v>43.23</c:v>
                </c:pt>
                <c:pt idx="33">
                  <c:v>44.03</c:v>
                </c:pt>
                <c:pt idx="34">
                  <c:v>42.85</c:v>
                </c:pt>
                <c:pt idx="35">
                  <c:v>42.74</c:v>
                </c:pt>
                <c:pt idx="36">
                  <c:v>44.4</c:v>
                </c:pt>
                <c:pt idx="37">
                  <c:v>42.72</c:v>
                </c:pt>
                <c:pt idx="38">
                  <c:v>42.68</c:v>
                </c:pt>
                <c:pt idx="39">
                  <c:v>42.76</c:v>
                </c:pt>
                <c:pt idx="40">
                  <c:v>43.97</c:v>
                </c:pt>
                <c:pt idx="41">
                  <c:v>43.98</c:v>
                </c:pt>
                <c:pt idx="42">
                  <c:v>43.83</c:v>
                </c:pt>
                <c:pt idx="43">
                  <c:v>43.16</c:v>
                </c:pt>
                <c:pt idx="44">
                  <c:v>43.5</c:v>
                </c:pt>
                <c:pt idx="45">
                  <c:v>43.35</c:v>
                </c:pt>
                <c:pt idx="46">
                  <c:v>43.24</c:v>
                </c:pt>
                <c:pt idx="47">
                  <c:v>43.6</c:v>
                </c:pt>
                <c:pt idx="48">
                  <c:v>43.27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NSJ!$G$20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NSJ!$B$21:$B$79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NSJ!$G$21:$G$79</c:f>
              <c:numCache>
                <c:formatCode>General</c:formatCode>
                <c:ptCount val="59"/>
                <c:pt idx="0">
                  <c:v>43.83</c:v>
                </c:pt>
                <c:pt idx="1">
                  <c:v>43.3</c:v>
                </c:pt>
                <c:pt idx="2">
                  <c:v>44.02</c:v>
                </c:pt>
                <c:pt idx="3">
                  <c:v>43.79</c:v>
                </c:pt>
                <c:pt idx="4">
                  <c:v>43.11</c:v>
                </c:pt>
                <c:pt idx="5">
                  <c:v>43.12</c:v>
                </c:pt>
                <c:pt idx="6">
                  <c:v>42.75</c:v>
                </c:pt>
                <c:pt idx="7">
                  <c:v>43.46</c:v>
                </c:pt>
                <c:pt idx="8">
                  <c:v>42.67</c:v>
                </c:pt>
                <c:pt idx="9">
                  <c:v>42.56</c:v>
                </c:pt>
                <c:pt idx="10">
                  <c:v>42.52</c:v>
                </c:pt>
                <c:pt idx="11">
                  <c:v>42.74</c:v>
                </c:pt>
                <c:pt idx="12">
                  <c:v>42.88</c:v>
                </c:pt>
                <c:pt idx="13">
                  <c:v>42.57</c:v>
                </c:pt>
                <c:pt idx="14">
                  <c:v>43.01</c:v>
                </c:pt>
                <c:pt idx="15">
                  <c:v>42.67</c:v>
                </c:pt>
                <c:pt idx="16">
                  <c:v>42.71</c:v>
                </c:pt>
                <c:pt idx="17">
                  <c:v>42.7</c:v>
                </c:pt>
                <c:pt idx="18">
                  <c:v>42.69</c:v>
                </c:pt>
                <c:pt idx="19">
                  <c:v>43.86</c:v>
                </c:pt>
                <c:pt idx="20">
                  <c:v>42.89</c:v>
                </c:pt>
                <c:pt idx="21">
                  <c:v>42.98</c:v>
                </c:pt>
                <c:pt idx="22">
                  <c:v>42.76</c:v>
                </c:pt>
                <c:pt idx="23">
                  <c:v>43.99</c:v>
                </c:pt>
                <c:pt idx="24">
                  <c:v>43.7</c:v>
                </c:pt>
                <c:pt idx="25">
                  <c:v>42.88</c:v>
                </c:pt>
                <c:pt idx="26">
                  <c:v>42.92</c:v>
                </c:pt>
                <c:pt idx="27">
                  <c:v>42.67</c:v>
                </c:pt>
                <c:pt idx="28">
                  <c:v>42.73</c:v>
                </c:pt>
                <c:pt idx="29">
                  <c:v>42.59</c:v>
                </c:pt>
                <c:pt idx="30">
                  <c:v>42.74</c:v>
                </c:pt>
                <c:pt idx="31">
                  <c:v>43.45</c:v>
                </c:pt>
                <c:pt idx="32">
                  <c:v>45.25</c:v>
                </c:pt>
                <c:pt idx="33">
                  <c:v>42.8</c:v>
                </c:pt>
                <c:pt idx="34">
                  <c:v>42.95</c:v>
                </c:pt>
                <c:pt idx="35">
                  <c:v>42.84</c:v>
                </c:pt>
                <c:pt idx="36">
                  <c:v>42.99</c:v>
                </c:pt>
                <c:pt idx="37">
                  <c:v>43.16</c:v>
                </c:pt>
                <c:pt idx="38">
                  <c:v>42.86</c:v>
                </c:pt>
                <c:pt idx="39">
                  <c:v>42.81</c:v>
                </c:pt>
                <c:pt idx="40">
                  <c:v>43</c:v>
                </c:pt>
                <c:pt idx="41">
                  <c:v>42.8</c:v>
                </c:pt>
                <c:pt idx="42">
                  <c:v>42.6</c:v>
                </c:pt>
                <c:pt idx="43">
                  <c:v>42.97</c:v>
                </c:pt>
                <c:pt idx="44">
                  <c:v>43.31</c:v>
                </c:pt>
                <c:pt idx="45">
                  <c:v>43.2</c:v>
                </c:pt>
                <c:pt idx="46">
                  <c:v>43</c:v>
                </c:pt>
                <c:pt idx="47">
                  <c:v>43</c:v>
                </c:pt>
                <c:pt idx="48">
                  <c:v>43.01</c:v>
                </c:pt>
                <c:pt idx="49">
                  <c:v>42.95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NSJ!$H$20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NSJ!$B$21:$B$79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NSJ!$H$21:$H$79</c:f>
              <c:numCache>
                <c:formatCode>General</c:formatCode>
                <c:ptCount val="59"/>
                <c:pt idx="0">
                  <c:v>42.81</c:v>
                </c:pt>
                <c:pt idx="1">
                  <c:v>42.33</c:v>
                </c:pt>
                <c:pt idx="2">
                  <c:v>42.74</c:v>
                </c:pt>
                <c:pt idx="3">
                  <c:v>42.53</c:v>
                </c:pt>
                <c:pt idx="4">
                  <c:v>42.39</c:v>
                </c:pt>
                <c:pt idx="5">
                  <c:v>42.53</c:v>
                </c:pt>
                <c:pt idx="6">
                  <c:v>42.39</c:v>
                </c:pt>
                <c:pt idx="7">
                  <c:v>42.66</c:v>
                </c:pt>
                <c:pt idx="8">
                  <c:v>42.23</c:v>
                </c:pt>
                <c:pt idx="9">
                  <c:v>43.23</c:v>
                </c:pt>
                <c:pt idx="10">
                  <c:v>44.27</c:v>
                </c:pt>
                <c:pt idx="11">
                  <c:v>42.55</c:v>
                </c:pt>
                <c:pt idx="12">
                  <c:v>42.36</c:v>
                </c:pt>
                <c:pt idx="13">
                  <c:v>42.28</c:v>
                </c:pt>
                <c:pt idx="14">
                  <c:v>43.11</c:v>
                </c:pt>
                <c:pt idx="15">
                  <c:v>42.65</c:v>
                </c:pt>
                <c:pt idx="16">
                  <c:v>42.98</c:v>
                </c:pt>
                <c:pt idx="17">
                  <c:v>42.4</c:v>
                </c:pt>
                <c:pt idx="18">
                  <c:v>42.43</c:v>
                </c:pt>
                <c:pt idx="19">
                  <c:v>42.38</c:v>
                </c:pt>
                <c:pt idx="20">
                  <c:v>42.54</c:v>
                </c:pt>
                <c:pt idx="21">
                  <c:v>42.43</c:v>
                </c:pt>
                <c:pt idx="22">
                  <c:v>42.37</c:v>
                </c:pt>
                <c:pt idx="23">
                  <c:v>42.26</c:v>
                </c:pt>
                <c:pt idx="24">
                  <c:v>42.56</c:v>
                </c:pt>
                <c:pt idx="25">
                  <c:v>42.18</c:v>
                </c:pt>
                <c:pt idx="26">
                  <c:v>42.46</c:v>
                </c:pt>
                <c:pt idx="27">
                  <c:v>42.65</c:v>
                </c:pt>
                <c:pt idx="28">
                  <c:v>42.89</c:v>
                </c:pt>
                <c:pt idx="29">
                  <c:v>44.39</c:v>
                </c:pt>
                <c:pt idx="30">
                  <c:v>42.32</c:v>
                </c:pt>
                <c:pt idx="31">
                  <c:v>42.47</c:v>
                </c:pt>
                <c:pt idx="32">
                  <c:v>42.71</c:v>
                </c:pt>
                <c:pt idx="33">
                  <c:v>43.19</c:v>
                </c:pt>
                <c:pt idx="34">
                  <c:v>42.6</c:v>
                </c:pt>
                <c:pt idx="35">
                  <c:v>42.59</c:v>
                </c:pt>
                <c:pt idx="36">
                  <c:v>42.6</c:v>
                </c:pt>
                <c:pt idx="37">
                  <c:v>42.41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015552"/>
        <c:axId val="61017088"/>
      </c:lineChart>
      <c:catAx>
        <c:axId val="610155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61017088"/>
        <c:crosses val="autoZero"/>
        <c:auto val="1"/>
        <c:lblAlgn val="ctr"/>
        <c:lblOffset val="100"/>
        <c:noMultiLvlLbl val="0"/>
      </c:catAx>
      <c:valAx>
        <c:axId val="61017088"/>
        <c:scaling>
          <c:orientation val="minMax"/>
          <c:max val="46"/>
          <c:min val="41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61015552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1"/>
          <c:y val="1.7743976179560299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'Fortuna Racing'!$C$20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'Fortuna Racing'!$B$21:$B$80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'Fortuna Racing'!$C$21:$C$80</c:f>
              <c:numCache>
                <c:formatCode>0.00</c:formatCode>
                <c:ptCount val="60"/>
                <c:pt idx="0">
                  <c:v>47.29</c:v>
                </c:pt>
                <c:pt idx="1">
                  <c:v>42.62</c:v>
                </c:pt>
                <c:pt idx="2">
                  <c:v>44.07</c:v>
                </c:pt>
                <c:pt idx="3">
                  <c:v>42.44</c:v>
                </c:pt>
                <c:pt idx="4">
                  <c:v>42.29</c:v>
                </c:pt>
                <c:pt idx="5">
                  <c:v>42.18</c:v>
                </c:pt>
                <c:pt idx="6">
                  <c:v>43.11</c:v>
                </c:pt>
                <c:pt idx="7">
                  <c:v>42.43</c:v>
                </c:pt>
                <c:pt idx="8">
                  <c:v>42.43</c:v>
                </c:pt>
                <c:pt idx="9">
                  <c:v>42.21</c:v>
                </c:pt>
                <c:pt idx="10">
                  <c:v>42.28</c:v>
                </c:pt>
                <c:pt idx="11">
                  <c:v>42.44</c:v>
                </c:pt>
                <c:pt idx="12">
                  <c:v>42.34</c:v>
                </c:pt>
                <c:pt idx="13">
                  <c:v>42.2</c:v>
                </c:pt>
                <c:pt idx="14">
                  <c:v>42.32</c:v>
                </c:pt>
                <c:pt idx="15">
                  <c:v>42.16</c:v>
                </c:pt>
                <c:pt idx="16">
                  <c:v>42.27</c:v>
                </c:pt>
                <c:pt idx="17">
                  <c:v>42.19</c:v>
                </c:pt>
                <c:pt idx="18">
                  <c:v>42.22</c:v>
                </c:pt>
                <c:pt idx="19">
                  <c:v>42.2</c:v>
                </c:pt>
                <c:pt idx="20">
                  <c:v>42.33</c:v>
                </c:pt>
                <c:pt idx="21">
                  <c:v>42.31</c:v>
                </c:pt>
                <c:pt idx="22">
                  <c:v>42.33</c:v>
                </c:pt>
                <c:pt idx="23">
                  <c:v>42.12</c:v>
                </c:pt>
                <c:pt idx="24">
                  <c:v>42.23</c:v>
                </c:pt>
                <c:pt idx="25">
                  <c:v>42.22</c:v>
                </c:pt>
                <c:pt idx="26">
                  <c:v>42.4</c:v>
                </c:pt>
                <c:pt idx="27">
                  <c:v>42.33</c:v>
                </c:pt>
                <c:pt idx="28">
                  <c:v>42.27</c:v>
                </c:pt>
                <c:pt idx="29">
                  <c:v>42.12</c:v>
                </c:pt>
                <c:pt idx="30">
                  <c:v>42.5</c:v>
                </c:pt>
                <c:pt idx="31">
                  <c:v>42.46</c:v>
                </c:pt>
                <c:pt idx="32">
                  <c:v>42.18</c:v>
                </c:pt>
                <c:pt idx="33">
                  <c:v>42.44</c:v>
                </c:pt>
                <c:pt idx="34">
                  <c:v>42.49</c:v>
                </c:pt>
                <c:pt idx="35">
                  <c:v>42.24</c:v>
                </c:pt>
                <c:pt idx="36">
                  <c:v>42.28</c:v>
                </c:pt>
                <c:pt idx="37">
                  <c:v>42.44</c:v>
                </c:pt>
                <c:pt idx="38">
                  <c:v>42.68</c:v>
                </c:pt>
                <c:pt idx="39">
                  <c:v>42.68</c:v>
                </c:pt>
                <c:pt idx="40">
                  <c:v>42.34</c:v>
                </c:pt>
                <c:pt idx="41">
                  <c:v>42.64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'Fortuna Racing'!$D$20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'Fortuna Racing'!$B$21:$B$80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'Fortuna Racing'!$D$21:$D$80</c:f>
              <c:numCache>
                <c:formatCode>0.00</c:formatCode>
                <c:ptCount val="60"/>
                <c:pt idx="0">
                  <c:v>42.98</c:v>
                </c:pt>
                <c:pt idx="1">
                  <c:v>42.84</c:v>
                </c:pt>
                <c:pt idx="2">
                  <c:v>42.8</c:v>
                </c:pt>
                <c:pt idx="3">
                  <c:v>42.74</c:v>
                </c:pt>
                <c:pt idx="4">
                  <c:v>42.77</c:v>
                </c:pt>
                <c:pt idx="5">
                  <c:v>42.9</c:v>
                </c:pt>
                <c:pt idx="6">
                  <c:v>42.85</c:v>
                </c:pt>
                <c:pt idx="7">
                  <c:v>43.15</c:v>
                </c:pt>
                <c:pt idx="8">
                  <c:v>43.22</c:v>
                </c:pt>
                <c:pt idx="9">
                  <c:v>42.45</c:v>
                </c:pt>
                <c:pt idx="10">
                  <c:v>42.57</c:v>
                </c:pt>
                <c:pt idx="11">
                  <c:v>42.81</c:v>
                </c:pt>
                <c:pt idx="12">
                  <c:v>44.29</c:v>
                </c:pt>
                <c:pt idx="13">
                  <c:v>42.67</c:v>
                </c:pt>
                <c:pt idx="14">
                  <c:v>42.56</c:v>
                </c:pt>
                <c:pt idx="15">
                  <c:v>42.63</c:v>
                </c:pt>
                <c:pt idx="16">
                  <c:v>42.63</c:v>
                </c:pt>
                <c:pt idx="17">
                  <c:v>42.85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'Fortuna Racing'!$E$20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'Fortuna Racing'!$B$21:$B$80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'Fortuna Racing'!$E$21:$E$80</c:f>
              <c:numCache>
                <c:formatCode>0.00</c:formatCode>
                <c:ptCount val="60"/>
                <c:pt idx="0">
                  <c:v>53.78</c:v>
                </c:pt>
                <c:pt idx="1">
                  <c:v>42.83</c:v>
                </c:pt>
                <c:pt idx="2">
                  <c:v>43.06</c:v>
                </c:pt>
                <c:pt idx="3">
                  <c:v>43</c:v>
                </c:pt>
                <c:pt idx="4">
                  <c:v>54.8</c:v>
                </c:pt>
                <c:pt idx="5">
                  <c:v>42.91</c:v>
                </c:pt>
                <c:pt idx="6">
                  <c:v>42.91</c:v>
                </c:pt>
                <c:pt idx="7">
                  <c:v>42.66</c:v>
                </c:pt>
                <c:pt idx="8">
                  <c:v>43.05</c:v>
                </c:pt>
                <c:pt idx="9">
                  <c:v>43.16</c:v>
                </c:pt>
                <c:pt idx="10">
                  <c:v>43.23</c:v>
                </c:pt>
                <c:pt idx="11">
                  <c:v>44.23</c:v>
                </c:pt>
                <c:pt idx="12">
                  <c:v>42.67</c:v>
                </c:pt>
                <c:pt idx="13">
                  <c:v>42.76</c:v>
                </c:pt>
                <c:pt idx="14">
                  <c:v>43.2</c:v>
                </c:pt>
                <c:pt idx="15">
                  <c:v>42.52</c:v>
                </c:pt>
                <c:pt idx="16">
                  <c:v>42.66</c:v>
                </c:pt>
                <c:pt idx="17">
                  <c:v>42.65</c:v>
                </c:pt>
                <c:pt idx="18">
                  <c:v>42.39</c:v>
                </c:pt>
                <c:pt idx="19">
                  <c:v>42.44</c:v>
                </c:pt>
                <c:pt idx="20">
                  <c:v>43.57</c:v>
                </c:pt>
                <c:pt idx="21">
                  <c:v>42.73</c:v>
                </c:pt>
                <c:pt idx="22">
                  <c:v>42.59</c:v>
                </c:pt>
                <c:pt idx="23">
                  <c:v>42.61</c:v>
                </c:pt>
                <c:pt idx="24">
                  <c:v>42.67</c:v>
                </c:pt>
                <c:pt idx="25">
                  <c:v>42.82</c:v>
                </c:pt>
                <c:pt idx="26">
                  <c:v>42.85</c:v>
                </c:pt>
                <c:pt idx="27">
                  <c:v>42.95</c:v>
                </c:pt>
                <c:pt idx="28">
                  <c:v>42.42</c:v>
                </c:pt>
                <c:pt idx="29">
                  <c:v>42.85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'Fortuna Racing'!$F$20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'Fortuna Racing'!$B$21:$B$80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'Fortuna Racing'!$F$21:$F$80</c:f>
              <c:numCache>
                <c:formatCode>0.00</c:formatCode>
                <c:ptCount val="60"/>
                <c:pt idx="0">
                  <c:v>42.45</c:v>
                </c:pt>
                <c:pt idx="1">
                  <c:v>42.81</c:v>
                </c:pt>
                <c:pt idx="2">
                  <c:v>42.57</c:v>
                </c:pt>
                <c:pt idx="3">
                  <c:v>42.46</c:v>
                </c:pt>
                <c:pt idx="4">
                  <c:v>42.64</c:v>
                </c:pt>
                <c:pt idx="5">
                  <c:v>42.39</c:v>
                </c:pt>
                <c:pt idx="6">
                  <c:v>42.34</c:v>
                </c:pt>
                <c:pt idx="7">
                  <c:v>42.5</c:v>
                </c:pt>
                <c:pt idx="8">
                  <c:v>42.45</c:v>
                </c:pt>
                <c:pt idx="9">
                  <c:v>42.23</c:v>
                </c:pt>
                <c:pt idx="10">
                  <c:v>43.41</c:v>
                </c:pt>
                <c:pt idx="11">
                  <c:v>42.53</c:v>
                </c:pt>
                <c:pt idx="12">
                  <c:v>42.23</c:v>
                </c:pt>
                <c:pt idx="13">
                  <c:v>42.53</c:v>
                </c:pt>
                <c:pt idx="14">
                  <c:v>42.51</c:v>
                </c:pt>
                <c:pt idx="15">
                  <c:v>42.76</c:v>
                </c:pt>
                <c:pt idx="16">
                  <c:v>42.49</c:v>
                </c:pt>
                <c:pt idx="17">
                  <c:v>42.61</c:v>
                </c:pt>
                <c:pt idx="18">
                  <c:v>42.55</c:v>
                </c:pt>
                <c:pt idx="19">
                  <c:v>42.5</c:v>
                </c:pt>
                <c:pt idx="20">
                  <c:v>42.56</c:v>
                </c:pt>
                <c:pt idx="21">
                  <c:v>42.45</c:v>
                </c:pt>
                <c:pt idx="22">
                  <c:v>42.55</c:v>
                </c:pt>
                <c:pt idx="23">
                  <c:v>42.6</c:v>
                </c:pt>
                <c:pt idx="24">
                  <c:v>42.67</c:v>
                </c:pt>
                <c:pt idx="25">
                  <c:v>42.47</c:v>
                </c:pt>
                <c:pt idx="26">
                  <c:v>42.46</c:v>
                </c:pt>
                <c:pt idx="27">
                  <c:v>42.65</c:v>
                </c:pt>
                <c:pt idx="28">
                  <c:v>42.57</c:v>
                </c:pt>
                <c:pt idx="29">
                  <c:v>42.9</c:v>
                </c:pt>
                <c:pt idx="30">
                  <c:v>43.25</c:v>
                </c:pt>
                <c:pt idx="31">
                  <c:v>42.54</c:v>
                </c:pt>
                <c:pt idx="32">
                  <c:v>42.53</c:v>
                </c:pt>
                <c:pt idx="33">
                  <c:v>42.57</c:v>
                </c:pt>
                <c:pt idx="34">
                  <c:v>42.47</c:v>
                </c:pt>
                <c:pt idx="35">
                  <c:v>42.54</c:v>
                </c:pt>
                <c:pt idx="36">
                  <c:v>42.69</c:v>
                </c:pt>
                <c:pt idx="37">
                  <c:v>42.54</c:v>
                </c:pt>
                <c:pt idx="38">
                  <c:v>55.46</c:v>
                </c:pt>
                <c:pt idx="39">
                  <c:v>42.63</c:v>
                </c:pt>
                <c:pt idx="40">
                  <c:v>42.42</c:v>
                </c:pt>
                <c:pt idx="41">
                  <c:v>42.43</c:v>
                </c:pt>
                <c:pt idx="42">
                  <c:v>42.24</c:v>
                </c:pt>
                <c:pt idx="43">
                  <c:v>42.46</c:v>
                </c:pt>
                <c:pt idx="44">
                  <c:v>42.48</c:v>
                </c:pt>
                <c:pt idx="45">
                  <c:v>42.48</c:v>
                </c:pt>
                <c:pt idx="46">
                  <c:v>42.47</c:v>
                </c:pt>
                <c:pt idx="47">
                  <c:v>42.73</c:v>
                </c:pt>
                <c:pt idx="48">
                  <c:v>42.28</c:v>
                </c:pt>
                <c:pt idx="49">
                  <c:v>42.56</c:v>
                </c:pt>
                <c:pt idx="50">
                  <c:v>42.59</c:v>
                </c:pt>
                <c:pt idx="51">
                  <c:v>42.43</c:v>
                </c:pt>
                <c:pt idx="52">
                  <c:v>43.04</c:v>
                </c:pt>
                <c:pt idx="53">
                  <c:v>42.64</c:v>
                </c:pt>
                <c:pt idx="54">
                  <c:v>42.54</c:v>
                </c:pt>
                <c:pt idx="55">
                  <c:v>42.75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'Fortuna Racing'!$G$20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'Fortuna Racing'!$B$21:$B$80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'Fortuna Racing'!$G$21:$G$80</c:f>
              <c:numCache>
                <c:formatCode>0.00</c:formatCode>
                <c:ptCount val="60"/>
                <c:pt idx="0">
                  <c:v>42.87</c:v>
                </c:pt>
                <c:pt idx="1">
                  <c:v>42.74</c:v>
                </c:pt>
                <c:pt idx="2">
                  <c:v>42.95</c:v>
                </c:pt>
                <c:pt idx="3">
                  <c:v>42.73</c:v>
                </c:pt>
                <c:pt idx="4">
                  <c:v>42.47</c:v>
                </c:pt>
                <c:pt idx="5">
                  <c:v>42.82</c:v>
                </c:pt>
                <c:pt idx="6">
                  <c:v>42.54</c:v>
                </c:pt>
                <c:pt idx="7">
                  <c:v>42.57</c:v>
                </c:pt>
                <c:pt idx="8">
                  <c:v>42.38</c:v>
                </c:pt>
                <c:pt idx="9">
                  <c:v>42.48</c:v>
                </c:pt>
                <c:pt idx="10">
                  <c:v>42.67</c:v>
                </c:pt>
                <c:pt idx="11">
                  <c:v>42.53</c:v>
                </c:pt>
                <c:pt idx="12">
                  <c:v>42.55</c:v>
                </c:pt>
                <c:pt idx="13">
                  <c:v>42.52</c:v>
                </c:pt>
                <c:pt idx="14">
                  <c:v>42.41</c:v>
                </c:pt>
                <c:pt idx="15">
                  <c:v>42.44</c:v>
                </c:pt>
                <c:pt idx="16">
                  <c:v>42.65</c:v>
                </c:pt>
                <c:pt idx="17">
                  <c:v>42.47</c:v>
                </c:pt>
                <c:pt idx="18">
                  <c:v>42.53</c:v>
                </c:pt>
                <c:pt idx="19">
                  <c:v>42.5</c:v>
                </c:pt>
                <c:pt idx="20">
                  <c:v>42.57</c:v>
                </c:pt>
                <c:pt idx="21">
                  <c:v>42.72</c:v>
                </c:pt>
                <c:pt idx="22">
                  <c:v>42.78</c:v>
                </c:pt>
                <c:pt idx="23">
                  <c:v>42.46</c:v>
                </c:pt>
                <c:pt idx="24">
                  <c:v>42.6</c:v>
                </c:pt>
                <c:pt idx="25">
                  <c:v>42.63</c:v>
                </c:pt>
                <c:pt idx="26">
                  <c:v>42.64</c:v>
                </c:pt>
                <c:pt idx="27">
                  <c:v>42.47</c:v>
                </c:pt>
                <c:pt idx="28">
                  <c:v>42.65</c:v>
                </c:pt>
                <c:pt idx="29">
                  <c:v>42.4</c:v>
                </c:pt>
                <c:pt idx="30">
                  <c:v>42.51</c:v>
                </c:pt>
                <c:pt idx="31">
                  <c:v>42.52</c:v>
                </c:pt>
                <c:pt idx="32">
                  <c:v>42.58</c:v>
                </c:pt>
                <c:pt idx="33">
                  <c:v>42.57</c:v>
                </c:pt>
                <c:pt idx="34">
                  <c:v>42.56</c:v>
                </c:pt>
                <c:pt idx="35">
                  <c:v>42.5</c:v>
                </c:pt>
                <c:pt idx="36">
                  <c:v>42.54</c:v>
                </c:pt>
                <c:pt idx="37">
                  <c:v>42.49</c:v>
                </c:pt>
                <c:pt idx="38">
                  <c:v>42.69</c:v>
                </c:pt>
                <c:pt idx="39">
                  <c:v>42.65</c:v>
                </c:pt>
                <c:pt idx="40">
                  <c:v>42.47</c:v>
                </c:pt>
                <c:pt idx="41">
                  <c:v>42.57</c:v>
                </c:pt>
                <c:pt idx="42">
                  <c:v>42.29</c:v>
                </c:pt>
                <c:pt idx="43">
                  <c:v>42.49</c:v>
                </c:pt>
                <c:pt idx="44">
                  <c:v>42.59</c:v>
                </c:pt>
                <c:pt idx="45">
                  <c:v>42.65</c:v>
                </c:pt>
                <c:pt idx="46">
                  <c:v>42.48</c:v>
                </c:pt>
                <c:pt idx="47">
                  <c:v>42.48</c:v>
                </c:pt>
                <c:pt idx="48">
                  <c:v>42.46</c:v>
                </c:pt>
                <c:pt idx="49">
                  <c:v>42.66</c:v>
                </c:pt>
                <c:pt idx="50">
                  <c:v>42.78</c:v>
                </c:pt>
                <c:pt idx="51">
                  <c:v>42.76</c:v>
                </c:pt>
                <c:pt idx="52">
                  <c:v>42.59</c:v>
                </c:pt>
                <c:pt idx="53">
                  <c:v>42.59</c:v>
                </c:pt>
                <c:pt idx="54">
                  <c:v>42.66</c:v>
                </c:pt>
                <c:pt idx="55">
                  <c:v>42.68</c:v>
                </c:pt>
                <c:pt idx="56">
                  <c:v>42.73</c:v>
                </c:pt>
                <c:pt idx="57">
                  <c:v>42.55</c:v>
                </c:pt>
                <c:pt idx="58">
                  <c:v>42.88</c:v>
                </c:pt>
                <c:pt idx="59">
                  <c:v>42.72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'Fortuna Racing'!$H$20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'Fortuna Racing'!$B$21:$B$80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'Fortuna Racing'!$H$21:$H$80</c:f>
              <c:numCache>
                <c:formatCode>0.00</c:formatCode>
                <c:ptCount val="60"/>
                <c:pt idx="0">
                  <c:v>44.6</c:v>
                </c:pt>
                <c:pt idx="1">
                  <c:v>44.1</c:v>
                </c:pt>
                <c:pt idx="2">
                  <c:v>43.45</c:v>
                </c:pt>
                <c:pt idx="3">
                  <c:v>43.18</c:v>
                </c:pt>
                <c:pt idx="4">
                  <c:v>42.82</c:v>
                </c:pt>
                <c:pt idx="5">
                  <c:v>43.2</c:v>
                </c:pt>
                <c:pt idx="6">
                  <c:v>44.26</c:v>
                </c:pt>
                <c:pt idx="7">
                  <c:v>42.9</c:v>
                </c:pt>
                <c:pt idx="8">
                  <c:v>43.98</c:v>
                </c:pt>
                <c:pt idx="9">
                  <c:v>43.58</c:v>
                </c:pt>
                <c:pt idx="10">
                  <c:v>42.88</c:v>
                </c:pt>
                <c:pt idx="11">
                  <c:v>42.99</c:v>
                </c:pt>
                <c:pt idx="12">
                  <c:v>44.01</c:v>
                </c:pt>
                <c:pt idx="13">
                  <c:v>43.02</c:v>
                </c:pt>
                <c:pt idx="14">
                  <c:v>42.8</c:v>
                </c:pt>
                <c:pt idx="15">
                  <c:v>42.87</c:v>
                </c:pt>
                <c:pt idx="16">
                  <c:v>42.85</c:v>
                </c:pt>
                <c:pt idx="17">
                  <c:v>42.94</c:v>
                </c:pt>
                <c:pt idx="18">
                  <c:v>43.74</c:v>
                </c:pt>
                <c:pt idx="19">
                  <c:v>43.09</c:v>
                </c:pt>
                <c:pt idx="20">
                  <c:v>42.74</c:v>
                </c:pt>
                <c:pt idx="21">
                  <c:v>43.09</c:v>
                </c:pt>
                <c:pt idx="22">
                  <c:v>42.89</c:v>
                </c:pt>
                <c:pt idx="23">
                  <c:v>42.87</c:v>
                </c:pt>
                <c:pt idx="24">
                  <c:v>43.4</c:v>
                </c:pt>
                <c:pt idx="25">
                  <c:v>43.74</c:v>
                </c:pt>
                <c:pt idx="26">
                  <c:v>43.34</c:v>
                </c:pt>
                <c:pt idx="27">
                  <c:v>42.62</c:v>
                </c:pt>
                <c:pt idx="28">
                  <c:v>43.06</c:v>
                </c:pt>
                <c:pt idx="29">
                  <c:v>42.99</c:v>
                </c:pt>
                <c:pt idx="30">
                  <c:v>42.76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179008"/>
        <c:axId val="61180544"/>
      </c:lineChart>
      <c:catAx>
        <c:axId val="611790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61180544"/>
        <c:crosses val="autoZero"/>
        <c:auto val="1"/>
        <c:lblAlgn val="ctr"/>
        <c:lblOffset val="100"/>
        <c:noMultiLvlLbl val="0"/>
      </c:catAx>
      <c:valAx>
        <c:axId val="61180544"/>
        <c:scaling>
          <c:orientation val="minMax"/>
          <c:max val="47"/>
          <c:min val="41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61179008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1"/>
          <c:y val="1.7743976179560299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Fossa!$C$21</c:f>
              <c:strCache>
                <c:ptCount val="1"/>
                <c:pt idx="0">
                  <c:v>Козодой Александр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Fossa!$B$22:$B$79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Fossa!$C$22:$C$79</c:f>
              <c:numCache>
                <c:formatCode>0.00</c:formatCode>
                <c:ptCount val="58"/>
                <c:pt idx="0">
                  <c:v>47.26</c:v>
                </c:pt>
                <c:pt idx="1">
                  <c:v>46.19</c:v>
                </c:pt>
                <c:pt idx="2">
                  <c:v>44.29</c:v>
                </c:pt>
                <c:pt idx="3">
                  <c:v>43.69</c:v>
                </c:pt>
                <c:pt idx="4">
                  <c:v>43.52</c:v>
                </c:pt>
                <c:pt idx="5">
                  <c:v>43.36</c:v>
                </c:pt>
                <c:pt idx="6">
                  <c:v>43.65</c:v>
                </c:pt>
                <c:pt idx="7">
                  <c:v>43.53</c:v>
                </c:pt>
                <c:pt idx="8">
                  <c:v>43.39</c:v>
                </c:pt>
                <c:pt idx="9">
                  <c:v>43.31</c:v>
                </c:pt>
                <c:pt idx="10">
                  <c:v>43.74</c:v>
                </c:pt>
                <c:pt idx="11">
                  <c:v>43.5</c:v>
                </c:pt>
                <c:pt idx="12">
                  <c:v>43.49</c:v>
                </c:pt>
                <c:pt idx="13">
                  <c:v>43.44</c:v>
                </c:pt>
                <c:pt idx="14">
                  <c:v>43.86</c:v>
                </c:pt>
                <c:pt idx="15">
                  <c:v>43.48</c:v>
                </c:pt>
                <c:pt idx="16">
                  <c:v>43.27</c:v>
                </c:pt>
                <c:pt idx="17">
                  <c:v>43.59</c:v>
                </c:pt>
                <c:pt idx="18">
                  <c:v>46.19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Fossa!$D$21</c:f>
              <c:strCache>
                <c:ptCount val="1"/>
                <c:pt idx="0">
                  <c:v>Фалько Костя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Fossa!$B$22:$B$79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Fossa!$D$22:$D$79</c:f>
              <c:numCache>
                <c:formatCode>0.00</c:formatCode>
                <c:ptCount val="58"/>
                <c:pt idx="0">
                  <c:v>44.9</c:v>
                </c:pt>
                <c:pt idx="1">
                  <c:v>43.86</c:v>
                </c:pt>
                <c:pt idx="2">
                  <c:v>42.85</c:v>
                </c:pt>
                <c:pt idx="3">
                  <c:v>42.86</c:v>
                </c:pt>
                <c:pt idx="4">
                  <c:v>42.73</c:v>
                </c:pt>
                <c:pt idx="5">
                  <c:v>42.82</c:v>
                </c:pt>
                <c:pt idx="6">
                  <c:v>42.8</c:v>
                </c:pt>
                <c:pt idx="7">
                  <c:v>42.89</c:v>
                </c:pt>
                <c:pt idx="8">
                  <c:v>42.76</c:v>
                </c:pt>
                <c:pt idx="9">
                  <c:v>42.91</c:v>
                </c:pt>
                <c:pt idx="10">
                  <c:v>42.89</c:v>
                </c:pt>
                <c:pt idx="11">
                  <c:v>43.02</c:v>
                </c:pt>
                <c:pt idx="12">
                  <c:v>43.57</c:v>
                </c:pt>
                <c:pt idx="13">
                  <c:v>42.83</c:v>
                </c:pt>
                <c:pt idx="14">
                  <c:v>42.98</c:v>
                </c:pt>
                <c:pt idx="15">
                  <c:v>42.88</c:v>
                </c:pt>
                <c:pt idx="16">
                  <c:v>42.74</c:v>
                </c:pt>
                <c:pt idx="17">
                  <c:v>42.93</c:v>
                </c:pt>
                <c:pt idx="18">
                  <c:v>42.75</c:v>
                </c:pt>
                <c:pt idx="19">
                  <c:v>42.74</c:v>
                </c:pt>
                <c:pt idx="20">
                  <c:v>43.09</c:v>
                </c:pt>
                <c:pt idx="21">
                  <c:v>42.84</c:v>
                </c:pt>
                <c:pt idx="22">
                  <c:v>43.14</c:v>
                </c:pt>
                <c:pt idx="23">
                  <c:v>42.79</c:v>
                </c:pt>
                <c:pt idx="24">
                  <c:v>43.36</c:v>
                </c:pt>
                <c:pt idx="25">
                  <c:v>43.12</c:v>
                </c:pt>
                <c:pt idx="26">
                  <c:v>42.71</c:v>
                </c:pt>
                <c:pt idx="27">
                  <c:v>42.86</c:v>
                </c:pt>
                <c:pt idx="28">
                  <c:v>42.69</c:v>
                </c:pt>
                <c:pt idx="29">
                  <c:v>42.75</c:v>
                </c:pt>
                <c:pt idx="30">
                  <c:v>42.83</c:v>
                </c:pt>
                <c:pt idx="31">
                  <c:v>42.63</c:v>
                </c:pt>
                <c:pt idx="32">
                  <c:v>42.71</c:v>
                </c:pt>
                <c:pt idx="33">
                  <c:v>42.83</c:v>
                </c:pt>
                <c:pt idx="34">
                  <c:v>42.78</c:v>
                </c:pt>
                <c:pt idx="35">
                  <c:v>42.71</c:v>
                </c:pt>
                <c:pt idx="36">
                  <c:v>42.75</c:v>
                </c:pt>
                <c:pt idx="37">
                  <c:v>42.78</c:v>
                </c:pt>
                <c:pt idx="38">
                  <c:v>42.76</c:v>
                </c:pt>
                <c:pt idx="39">
                  <c:v>42.69</c:v>
                </c:pt>
                <c:pt idx="40">
                  <c:v>42.67</c:v>
                </c:pt>
                <c:pt idx="41">
                  <c:v>42.85</c:v>
                </c:pt>
                <c:pt idx="42">
                  <c:v>42.97</c:v>
                </c:pt>
                <c:pt idx="43">
                  <c:v>42.91</c:v>
                </c:pt>
                <c:pt idx="44">
                  <c:v>42.95</c:v>
                </c:pt>
                <c:pt idx="45">
                  <c:v>42.66</c:v>
                </c:pt>
                <c:pt idx="46">
                  <c:v>42.81</c:v>
                </c:pt>
                <c:pt idx="47">
                  <c:v>43.09</c:v>
                </c:pt>
                <c:pt idx="48">
                  <c:v>43.8</c:v>
                </c:pt>
                <c:pt idx="49">
                  <c:v>42.98</c:v>
                </c:pt>
                <c:pt idx="50">
                  <c:v>42.76</c:v>
                </c:pt>
                <c:pt idx="51">
                  <c:v>42.99</c:v>
                </c:pt>
                <c:pt idx="52">
                  <c:v>43.37</c:v>
                </c:pt>
                <c:pt idx="53">
                  <c:v>42.93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Fossa!$E$21</c:f>
              <c:strCache>
                <c:ptCount val="1"/>
                <c:pt idx="0">
                  <c:v>Крутоголов Павел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Fossa!$B$22:$B$79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Fossa!$E$22:$E$79</c:f>
              <c:numCache>
                <c:formatCode>0.00</c:formatCode>
                <c:ptCount val="58"/>
                <c:pt idx="0">
                  <c:v>44.04</c:v>
                </c:pt>
                <c:pt idx="1">
                  <c:v>43.07</c:v>
                </c:pt>
                <c:pt idx="2">
                  <c:v>43</c:v>
                </c:pt>
                <c:pt idx="3">
                  <c:v>43.06</c:v>
                </c:pt>
                <c:pt idx="4">
                  <c:v>43.26</c:v>
                </c:pt>
                <c:pt idx="5">
                  <c:v>42.71</c:v>
                </c:pt>
                <c:pt idx="6">
                  <c:v>42.95</c:v>
                </c:pt>
                <c:pt idx="7">
                  <c:v>42.82</c:v>
                </c:pt>
                <c:pt idx="8">
                  <c:v>43.1</c:v>
                </c:pt>
                <c:pt idx="9">
                  <c:v>42.94</c:v>
                </c:pt>
                <c:pt idx="10">
                  <c:v>42.76</c:v>
                </c:pt>
                <c:pt idx="11">
                  <c:v>43.43</c:v>
                </c:pt>
                <c:pt idx="12">
                  <c:v>42.86</c:v>
                </c:pt>
                <c:pt idx="13">
                  <c:v>43.55</c:v>
                </c:pt>
                <c:pt idx="14">
                  <c:v>43.81</c:v>
                </c:pt>
                <c:pt idx="15">
                  <c:v>42.95</c:v>
                </c:pt>
                <c:pt idx="16">
                  <c:v>43.29</c:v>
                </c:pt>
                <c:pt idx="17">
                  <c:v>42.9</c:v>
                </c:pt>
                <c:pt idx="18">
                  <c:v>42.52</c:v>
                </c:pt>
                <c:pt idx="19">
                  <c:v>43.11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Fossa!$F$21</c:f>
              <c:strCache>
                <c:ptCount val="1"/>
                <c:pt idx="0">
                  <c:v>Крутоголов Павел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Fossa!$B$22:$B$79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Fossa!$F$22:$F$79</c:f>
              <c:numCache>
                <c:formatCode>0.00</c:formatCode>
                <c:ptCount val="58"/>
                <c:pt idx="0">
                  <c:v>42.98</c:v>
                </c:pt>
                <c:pt idx="1">
                  <c:v>42.75</c:v>
                </c:pt>
                <c:pt idx="2">
                  <c:v>42.84</c:v>
                </c:pt>
                <c:pt idx="3">
                  <c:v>42.55</c:v>
                </c:pt>
                <c:pt idx="4">
                  <c:v>42.61</c:v>
                </c:pt>
                <c:pt idx="5">
                  <c:v>42.45</c:v>
                </c:pt>
                <c:pt idx="6">
                  <c:v>42.41</c:v>
                </c:pt>
                <c:pt idx="7">
                  <c:v>42.51</c:v>
                </c:pt>
                <c:pt idx="8">
                  <c:v>42.74</c:v>
                </c:pt>
                <c:pt idx="9">
                  <c:v>42.95</c:v>
                </c:pt>
                <c:pt idx="10">
                  <c:v>42.54</c:v>
                </c:pt>
                <c:pt idx="11">
                  <c:v>42.81</c:v>
                </c:pt>
                <c:pt idx="12">
                  <c:v>42.83</c:v>
                </c:pt>
                <c:pt idx="13">
                  <c:v>42.97</c:v>
                </c:pt>
                <c:pt idx="14">
                  <c:v>43.09</c:v>
                </c:pt>
                <c:pt idx="15">
                  <c:v>43.65</c:v>
                </c:pt>
                <c:pt idx="16">
                  <c:v>42.52</c:v>
                </c:pt>
                <c:pt idx="17">
                  <c:v>42.94</c:v>
                </c:pt>
                <c:pt idx="18">
                  <c:v>42.82</c:v>
                </c:pt>
                <c:pt idx="19">
                  <c:v>42.52</c:v>
                </c:pt>
                <c:pt idx="20">
                  <c:v>42.98</c:v>
                </c:pt>
                <c:pt idx="21">
                  <c:v>42.87</c:v>
                </c:pt>
                <c:pt idx="22">
                  <c:v>42.63</c:v>
                </c:pt>
                <c:pt idx="23">
                  <c:v>42.62</c:v>
                </c:pt>
                <c:pt idx="24">
                  <c:v>42.95</c:v>
                </c:pt>
                <c:pt idx="25">
                  <c:v>42.88</c:v>
                </c:pt>
                <c:pt idx="26">
                  <c:v>42.59</c:v>
                </c:pt>
                <c:pt idx="27">
                  <c:v>42.67</c:v>
                </c:pt>
                <c:pt idx="28">
                  <c:v>42.43</c:v>
                </c:pt>
                <c:pt idx="29">
                  <c:v>42.89</c:v>
                </c:pt>
                <c:pt idx="30">
                  <c:v>42.98</c:v>
                </c:pt>
                <c:pt idx="31">
                  <c:v>42.63</c:v>
                </c:pt>
                <c:pt idx="32">
                  <c:v>42.91</c:v>
                </c:pt>
                <c:pt idx="33">
                  <c:v>42.55</c:v>
                </c:pt>
                <c:pt idx="34">
                  <c:v>42.63</c:v>
                </c:pt>
                <c:pt idx="35">
                  <c:v>43.18</c:v>
                </c:pt>
                <c:pt idx="36">
                  <c:v>42.51</c:v>
                </c:pt>
                <c:pt idx="37">
                  <c:v>43.89</c:v>
                </c:pt>
                <c:pt idx="38">
                  <c:v>43.19</c:v>
                </c:pt>
                <c:pt idx="39">
                  <c:v>42.75</c:v>
                </c:pt>
                <c:pt idx="40">
                  <c:v>42.49</c:v>
                </c:pt>
                <c:pt idx="41">
                  <c:v>42.47</c:v>
                </c:pt>
                <c:pt idx="42">
                  <c:v>42.54</c:v>
                </c:pt>
                <c:pt idx="43">
                  <c:v>42.74</c:v>
                </c:pt>
                <c:pt idx="44">
                  <c:v>42.49</c:v>
                </c:pt>
                <c:pt idx="45">
                  <c:v>42.46</c:v>
                </c:pt>
                <c:pt idx="46">
                  <c:v>42.6</c:v>
                </c:pt>
                <c:pt idx="47">
                  <c:v>42.69</c:v>
                </c:pt>
                <c:pt idx="48">
                  <c:v>42.6</c:v>
                </c:pt>
                <c:pt idx="49">
                  <c:v>43.63</c:v>
                </c:pt>
                <c:pt idx="50">
                  <c:v>42.68</c:v>
                </c:pt>
                <c:pt idx="51">
                  <c:v>42.53</c:v>
                </c:pt>
                <c:pt idx="52">
                  <c:v>42.85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Fossa!$G$21</c:f>
              <c:strCache>
                <c:ptCount val="1"/>
                <c:pt idx="0">
                  <c:v>Козодой Александр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Fossa!$B$22:$B$79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Fossa!$G$22:$G$79</c:f>
              <c:numCache>
                <c:formatCode>General</c:formatCode>
                <c:ptCount val="58"/>
                <c:pt idx="0">
                  <c:v>43.4</c:v>
                </c:pt>
                <c:pt idx="1">
                  <c:v>43.55</c:v>
                </c:pt>
                <c:pt idx="2">
                  <c:v>44.46</c:v>
                </c:pt>
                <c:pt idx="3">
                  <c:v>43.61</c:v>
                </c:pt>
                <c:pt idx="4">
                  <c:v>43.24</c:v>
                </c:pt>
                <c:pt idx="5">
                  <c:v>43.55</c:v>
                </c:pt>
                <c:pt idx="6">
                  <c:v>43.14</c:v>
                </c:pt>
                <c:pt idx="7">
                  <c:v>43.17</c:v>
                </c:pt>
                <c:pt idx="8">
                  <c:v>43.11</c:v>
                </c:pt>
                <c:pt idx="9">
                  <c:v>43.05</c:v>
                </c:pt>
                <c:pt idx="10">
                  <c:v>43.3</c:v>
                </c:pt>
                <c:pt idx="11">
                  <c:v>43.11</c:v>
                </c:pt>
                <c:pt idx="12">
                  <c:v>42.9</c:v>
                </c:pt>
                <c:pt idx="13">
                  <c:v>43.67</c:v>
                </c:pt>
                <c:pt idx="14">
                  <c:v>42.92</c:v>
                </c:pt>
                <c:pt idx="15">
                  <c:v>43.14</c:v>
                </c:pt>
                <c:pt idx="16">
                  <c:v>42.95</c:v>
                </c:pt>
                <c:pt idx="17">
                  <c:v>43.12</c:v>
                </c:pt>
                <c:pt idx="18">
                  <c:v>43.11</c:v>
                </c:pt>
                <c:pt idx="19">
                  <c:v>43.25</c:v>
                </c:pt>
                <c:pt idx="20">
                  <c:v>43.04</c:v>
                </c:pt>
                <c:pt idx="21">
                  <c:v>42.76</c:v>
                </c:pt>
                <c:pt idx="22">
                  <c:v>44.09</c:v>
                </c:pt>
                <c:pt idx="23">
                  <c:v>43.07</c:v>
                </c:pt>
                <c:pt idx="24">
                  <c:v>43.08</c:v>
                </c:pt>
                <c:pt idx="25">
                  <c:v>42.95</c:v>
                </c:pt>
                <c:pt idx="26">
                  <c:v>43.13</c:v>
                </c:pt>
                <c:pt idx="27">
                  <c:v>43.07</c:v>
                </c:pt>
                <c:pt idx="28">
                  <c:v>42.98</c:v>
                </c:pt>
                <c:pt idx="29">
                  <c:v>43.9</c:v>
                </c:pt>
                <c:pt idx="30">
                  <c:v>43.31</c:v>
                </c:pt>
                <c:pt idx="31">
                  <c:v>43.13</c:v>
                </c:pt>
                <c:pt idx="32">
                  <c:v>43.06</c:v>
                </c:pt>
                <c:pt idx="33">
                  <c:v>43.17</c:v>
                </c:pt>
                <c:pt idx="34">
                  <c:v>43.26</c:v>
                </c:pt>
                <c:pt idx="35">
                  <c:v>43.36</c:v>
                </c:pt>
                <c:pt idx="36">
                  <c:v>43.2</c:v>
                </c:pt>
                <c:pt idx="37">
                  <c:v>42.98</c:v>
                </c:pt>
                <c:pt idx="38">
                  <c:v>43.37</c:v>
                </c:pt>
                <c:pt idx="39">
                  <c:v>43.16</c:v>
                </c:pt>
                <c:pt idx="40">
                  <c:v>43.94</c:v>
                </c:pt>
                <c:pt idx="41">
                  <c:v>43.18</c:v>
                </c:pt>
                <c:pt idx="42">
                  <c:v>42.93</c:v>
                </c:pt>
                <c:pt idx="43">
                  <c:v>43.02</c:v>
                </c:pt>
                <c:pt idx="44">
                  <c:v>42.76</c:v>
                </c:pt>
                <c:pt idx="45">
                  <c:v>43.52</c:v>
                </c:pt>
                <c:pt idx="46">
                  <c:v>44.1</c:v>
                </c:pt>
                <c:pt idx="47">
                  <c:v>43.24</c:v>
                </c:pt>
                <c:pt idx="48">
                  <c:v>43.07</c:v>
                </c:pt>
                <c:pt idx="49">
                  <c:v>43.52</c:v>
                </c:pt>
                <c:pt idx="50">
                  <c:v>43.07</c:v>
                </c:pt>
                <c:pt idx="51">
                  <c:v>43.12</c:v>
                </c:pt>
                <c:pt idx="52">
                  <c:v>42.88</c:v>
                </c:pt>
                <c:pt idx="53">
                  <c:v>42.89</c:v>
                </c:pt>
                <c:pt idx="54">
                  <c:v>44.71</c:v>
                </c:pt>
                <c:pt idx="55">
                  <c:v>43.16</c:v>
                </c:pt>
                <c:pt idx="56">
                  <c:v>43.03</c:v>
                </c:pt>
                <c:pt idx="57">
                  <c:v>43.29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Fossa!$H$21</c:f>
              <c:strCache>
                <c:ptCount val="1"/>
                <c:pt idx="0">
                  <c:v>Фалько Костя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Fossa!$B$22:$B$79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Fossa!$H$22:$H$79</c:f>
              <c:numCache>
                <c:formatCode>General</c:formatCode>
                <c:ptCount val="58"/>
                <c:pt idx="0">
                  <c:v>43.21</c:v>
                </c:pt>
                <c:pt idx="1">
                  <c:v>43.03</c:v>
                </c:pt>
                <c:pt idx="2">
                  <c:v>43.02</c:v>
                </c:pt>
                <c:pt idx="3">
                  <c:v>42.96</c:v>
                </c:pt>
                <c:pt idx="4">
                  <c:v>42.88</c:v>
                </c:pt>
                <c:pt idx="5">
                  <c:v>43</c:v>
                </c:pt>
                <c:pt idx="6">
                  <c:v>42.86</c:v>
                </c:pt>
                <c:pt idx="7">
                  <c:v>43.37</c:v>
                </c:pt>
                <c:pt idx="8">
                  <c:v>43.12</c:v>
                </c:pt>
                <c:pt idx="9">
                  <c:v>42.73</c:v>
                </c:pt>
                <c:pt idx="10">
                  <c:v>43.29</c:v>
                </c:pt>
                <c:pt idx="11">
                  <c:v>43</c:v>
                </c:pt>
                <c:pt idx="12">
                  <c:v>42.9</c:v>
                </c:pt>
                <c:pt idx="13">
                  <c:v>43.47</c:v>
                </c:pt>
                <c:pt idx="14">
                  <c:v>43.04</c:v>
                </c:pt>
                <c:pt idx="15">
                  <c:v>42.68</c:v>
                </c:pt>
                <c:pt idx="16">
                  <c:v>42.72</c:v>
                </c:pt>
                <c:pt idx="17">
                  <c:v>42.82</c:v>
                </c:pt>
                <c:pt idx="18">
                  <c:v>42.86</c:v>
                </c:pt>
                <c:pt idx="19">
                  <c:v>42.84</c:v>
                </c:pt>
                <c:pt idx="20">
                  <c:v>42.95</c:v>
                </c:pt>
                <c:pt idx="21">
                  <c:v>42.77</c:v>
                </c:pt>
                <c:pt idx="22">
                  <c:v>42.71</c:v>
                </c:pt>
                <c:pt idx="23">
                  <c:v>43.07</c:v>
                </c:pt>
                <c:pt idx="24">
                  <c:v>43.96</c:v>
                </c:pt>
                <c:pt idx="25">
                  <c:v>43.41</c:v>
                </c:pt>
                <c:pt idx="26">
                  <c:v>42.81</c:v>
                </c:pt>
                <c:pt idx="27">
                  <c:v>43</c:v>
                </c:pt>
                <c:pt idx="28">
                  <c:v>42.85</c:v>
                </c:pt>
                <c:pt idx="29">
                  <c:v>43</c:v>
                </c:pt>
                <c:pt idx="30">
                  <c:v>42.96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469440"/>
        <c:axId val="61470976"/>
      </c:lineChart>
      <c:catAx>
        <c:axId val="614694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61470976"/>
        <c:crosses val="autoZero"/>
        <c:auto val="1"/>
        <c:lblAlgn val="ctr"/>
        <c:lblOffset val="100"/>
        <c:noMultiLvlLbl val="0"/>
      </c:catAx>
      <c:valAx>
        <c:axId val="61470976"/>
        <c:scaling>
          <c:orientation val="minMax"/>
          <c:max val="45"/>
          <c:min val="41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61469440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1"/>
          <c:y val="1.7743976179560299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Flash!$C$20</c:f>
              <c:strCache>
                <c:ptCount val="1"/>
                <c:pt idx="0">
                  <c:v>Якусик Дима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Flash!$B$21:$B$79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Flash!$C$21:$C$79</c:f>
              <c:numCache>
                <c:formatCode>0.00</c:formatCode>
                <c:ptCount val="59"/>
                <c:pt idx="0">
                  <c:v>47.37</c:v>
                </c:pt>
                <c:pt idx="1">
                  <c:v>44.21</c:v>
                </c:pt>
                <c:pt idx="2">
                  <c:v>42.91</c:v>
                </c:pt>
                <c:pt idx="3">
                  <c:v>42.86</c:v>
                </c:pt>
                <c:pt idx="4">
                  <c:v>42.47</c:v>
                </c:pt>
                <c:pt idx="5">
                  <c:v>42.48</c:v>
                </c:pt>
                <c:pt idx="6">
                  <c:v>42.6</c:v>
                </c:pt>
                <c:pt idx="7">
                  <c:v>43.09</c:v>
                </c:pt>
                <c:pt idx="8">
                  <c:v>44.7</c:v>
                </c:pt>
                <c:pt idx="9">
                  <c:v>42.46</c:v>
                </c:pt>
                <c:pt idx="10">
                  <c:v>42.67</c:v>
                </c:pt>
                <c:pt idx="11">
                  <c:v>42.48</c:v>
                </c:pt>
                <c:pt idx="12">
                  <c:v>42.5</c:v>
                </c:pt>
                <c:pt idx="13">
                  <c:v>42.33</c:v>
                </c:pt>
                <c:pt idx="14">
                  <c:v>42.33</c:v>
                </c:pt>
                <c:pt idx="15">
                  <c:v>42.42</c:v>
                </c:pt>
                <c:pt idx="16">
                  <c:v>42.53</c:v>
                </c:pt>
                <c:pt idx="17">
                  <c:v>42.65</c:v>
                </c:pt>
                <c:pt idx="18">
                  <c:v>42.73</c:v>
                </c:pt>
                <c:pt idx="19">
                  <c:v>43.12</c:v>
                </c:pt>
                <c:pt idx="20">
                  <c:v>42.39</c:v>
                </c:pt>
                <c:pt idx="21">
                  <c:v>42.48</c:v>
                </c:pt>
                <c:pt idx="22">
                  <c:v>42.84</c:v>
                </c:pt>
                <c:pt idx="23">
                  <c:v>42.41</c:v>
                </c:pt>
                <c:pt idx="24">
                  <c:v>42.57</c:v>
                </c:pt>
                <c:pt idx="25">
                  <c:v>42.8</c:v>
                </c:pt>
                <c:pt idx="26">
                  <c:v>42.59</c:v>
                </c:pt>
                <c:pt idx="27">
                  <c:v>42.77</c:v>
                </c:pt>
                <c:pt idx="28">
                  <c:v>42.67</c:v>
                </c:pt>
                <c:pt idx="29">
                  <c:v>42.65</c:v>
                </c:pt>
                <c:pt idx="30">
                  <c:v>42.85</c:v>
                </c:pt>
                <c:pt idx="31">
                  <c:v>42.58</c:v>
                </c:pt>
                <c:pt idx="32">
                  <c:v>42.66</c:v>
                </c:pt>
                <c:pt idx="33">
                  <c:v>42.77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Flash!$D$20</c:f>
              <c:strCache>
                <c:ptCount val="1"/>
                <c:pt idx="0">
                  <c:v>Загорулько Иван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Flash!$B$21:$B$79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Flash!$D$21:$D$79</c:f>
              <c:numCache>
                <c:formatCode>0.00</c:formatCode>
                <c:ptCount val="59"/>
                <c:pt idx="0">
                  <c:v>43.05</c:v>
                </c:pt>
                <c:pt idx="1">
                  <c:v>42.88</c:v>
                </c:pt>
                <c:pt idx="2">
                  <c:v>42.96</c:v>
                </c:pt>
                <c:pt idx="3">
                  <c:v>42.97</c:v>
                </c:pt>
                <c:pt idx="4">
                  <c:v>43.04</c:v>
                </c:pt>
                <c:pt idx="5">
                  <c:v>42.85</c:v>
                </c:pt>
                <c:pt idx="6">
                  <c:v>42.89</c:v>
                </c:pt>
                <c:pt idx="7">
                  <c:v>43.77</c:v>
                </c:pt>
                <c:pt idx="8">
                  <c:v>42.98</c:v>
                </c:pt>
                <c:pt idx="9">
                  <c:v>42.7</c:v>
                </c:pt>
                <c:pt idx="10">
                  <c:v>42.85</c:v>
                </c:pt>
                <c:pt idx="11">
                  <c:v>42.69</c:v>
                </c:pt>
                <c:pt idx="12">
                  <c:v>42.97</c:v>
                </c:pt>
                <c:pt idx="13">
                  <c:v>43</c:v>
                </c:pt>
                <c:pt idx="14">
                  <c:v>42.62</c:v>
                </c:pt>
                <c:pt idx="15">
                  <c:v>42.77</c:v>
                </c:pt>
                <c:pt idx="16">
                  <c:v>42.9</c:v>
                </c:pt>
                <c:pt idx="17">
                  <c:v>42.95</c:v>
                </c:pt>
                <c:pt idx="18">
                  <c:v>43.04</c:v>
                </c:pt>
                <c:pt idx="19">
                  <c:v>42.95</c:v>
                </c:pt>
                <c:pt idx="20">
                  <c:v>42.87</c:v>
                </c:pt>
                <c:pt idx="21">
                  <c:v>43.09</c:v>
                </c:pt>
                <c:pt idx="22">
                  <c:v>42.71</c:v>
                </c:pt>
                <c:pt idx="23">
                  <c:v>44.28</c:v>
                </c:pt>
                <c:pt idx="24">
                  <c:v>42.89</c:v>
                </c:pt>
                <c:pt idx="25">
                  <c:v>42.47</c:v>
                </c:pt>
                <c:pt idx="26">
                  <c:v>42.91</c:v>
                </c:pt>
                <c:pt idx="27">
                  <c:v>42.9</c:v>
                </c:pt>
                <c:pt idx="28">
                  <c:v>42.81</c:v>
                </c:pt>
                <c:pt idx="29">
                  <c:v>42.72</c:v>
                </c:pt>
                <c:pt idx="30">
                  <c:v>42.84</c:v>
                </c:pt>
                <c:pt idx="31">
                  <c:v>42.64</c:v>
                </c:pt>
                <c:pt idx="32">
                  <c:v>42.73</c:v>
                </c:pt>
                <c:pt idx="33">
                  <c:v>42.71</c:v>
                </c:pt>
                <c:pt idx="34">
                  <c:v>42.91</c:v>
                </c:pt>
                <c:pt idx="35">
                  <c:v>42.77</c:v>
                </c:pt>
                <c:pt idx="36">
                  <c:v>43.42</c:v>
                </c:pt>
                <c:pt idx="37">
                  <c:v>42.76</c:v>
                </c:pt>
                <c:pt idx="38">
                  <c:v>42.82</c:v>
                </c:pt>
                <c:pt idx="39">
                  <c:v>42.72</c:v>
                </c:pt>
                <c:pt idx="40">
                  <c:v>42.69</c:v>
                </c:pt>
                <c:pt idx="41">
                  <c:v>42.67</c:v>
                </c:pt>
                <c:pt idx="42">
                  <c:v>42.9</c:v>
                </c:pt>
                <c:pt idx="43">
                  <c:v>43.5</c:v>
                </c:pt>
                <c:pt idx="44">
                  <c:v>42.68</c:v>
                </c:pt>
                <c:pt idx="45">
                  <c:v>42.72</c:v>
                </c:pt>
                <c:pt idx="46">
                  <c:v>42.92</c:v>
                </c:pt>
                <c:pt idx="47">
                  <c:v>42.8</c:v>
                </c:pt>
                <c:pt idx="48">
                  <c:v>42.77</c:v>
                </c:pt>
                <c:pt idx="49">
                  <c:v>43.12</c:v>
                </c:pt>
                <c:pt idx="50">
                  <c:v>42.82</c:v>
                </c:pt>
                <c:pt idx="51">
                  <c:v>42.8</c:v>
                </c:pt>
                <c:pt idx="52">
                  <c:v>43.1</c:v>
                </c:pt>
                <c:pt idx="53">
                  <c:v>42.93</c:v>
                </c:pt>
                <c:pt idx="54">
                  <c:v>42.95</c:v>
                </c:pt>
                <c:pt idx="55">
                  <c:v>42.99</c:v>
                </c:pt>
                <c:pt idx="56">
                  <c:v>42.78</c:v>
                </c:pt>
                <c:pt idx="57">
                  <c:v>42.7</c:v>
                </c:pt>
                <c:pt idx="58">
                  <c:v>42.75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Flash!$E$20</c:f>
              <c:strCache>
                <c:ptCount val="1"/>
                <c:pt idx="0">
                  <c:v>Якусик Дима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Flash!$B$21:$B$79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Flash!$E$21:$E$79</c:f>
              <c:numCache>
                <c:formatCode>0.00</c:formatCode>
                <c:ptCount val="59"/>
                <c:pt idx="0">
                  <c:v>43.18</c:v>
                </c:pt>
                <c:pt idx="1">
                  <c:v>43.2</c:v>
                </c:pt>
                <c:pt idx="2">
                  <c:v>43.09</c:v>
                </c:pt>
                <c:pt idx="3">
                  <c:v>42.86</c:v>
                </c:pt>
                <c:pt idx="4">
                  <c:v>42.76</c:v>
                </c:pt>
                <c:pt idx="5">
                  <c:v>42.78</c:v>
                </c:pt>
                <c:pt idx="6">
                  <c:v>44.02</c:v>
                </c:pt>
                <c:pt idx="7">
                  <c:v>43.15</c:v>
                </c:pt>
                <c:pt idx="8">
                  <c:v>42.86</c:v>
                </c:pt>
                <c:pt idx="9">
                  <c:v>44.23</c:v>
                </c:pt>
                <c:pt idx="10">
                  <c:v>43.28</c:v>
                </c:pt>
                <c:pt idx="11">
                  <c:v>43.36</c:v>
                </c:pt>
                <c:pt idx="12">
                  <c:v>43.44</c:v>
                </c:pt>
                <c:pt idx="13">
                  <c:v>43.2</c:v>
                </c:pt>
                <c:pt idx="14">
                  <c:v>43.21</c:v>
                </c:pt>
                <c:pt idx="15">
                  <c:v>43.27</c:v>
                </c:pt>
                <c:pt idx="16">
                  <c:v>43.18</c:v>
                </c:pt>
                <c:pt idx="17">
                  <c:v>43.05</c:v>
                </c:pt>
                <c:pt idx="18">
                  <c:v>44.06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Flash!$F$20</c:f>
              <c:strCache>
                <c:ptCount val="1"/>
                <c:pt idx="0">
                  <c:v>Якусик Дима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Flash!$B$21:$B$79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Flash!$F$21:$F$79</c:f>
              <c:numCache>
                <c:formatCode>0.00</c:formatCode>
                <c:ptCount val="59"/>
                <c:pt idx="0">
                  <c:v>42.99</c:v>
                </c:pt>
                <c:pt idx="1">
                  <c:v>43.12</c:v>
                </c:pt>
                <c:pt idx="2">
                  <c:v>42.77</c:v>
                </c:pt>
                <c:pt idx="3">
                  <c:v>43</c:v>
                </c:pt>
                <c:pt idx="4">
                  <c:v>42.79</c:v>
                </c:pt>
                <c:pt idx="5">
                  <c:v>42.76</c:v>
                </c:pt>
                <c:pt idx="6">
                  <c:v>42.95</c:v>
                </c:pt>
                <c:pt idx="7">
                  <c:v>43.34</c:v>
                </c:pt>
                <c:pt idx="8">
                  <c:v>42.95</c:v>
                </c:pt>
                <c:pt idx="9">
                  <c:v>42.61</c:v>
                </c:pt>
                <c:pt idx="10">
                  <c:v>42.68</c:v>
                </c:pt>
                <c:pt idx="11">
                  <c:v>43.17</c:v>
                </c:pt>
                <c:pt idx="12">
                  <c:v>42.97</c:v>
                </c:pt>
                <c:pt idx="13">
                  <c:v>42.88</c:v>
                </c:pt>
                <c:pt idx="14">
                  <c:v>42.69</c:v>
                </c:pt>
                <c:pt idx="15">
                  <c:v>42.78</c:v>
                </c:pt>
                <c:pt idx="16">
                  <c:v>43.06</c:v>
                </c:pt>
                <c:pt idx="17">
                  <c:v>42.92</c:v>
                </c:pt>
                <c:pt idx="18">
                  <c:v>43.29</c:v>
                </c:pt>
                <c:pt idx="19">
                  <c:v>42.99</c:v>
                </c:pt>
                <c:pt idx="20">
                  <c:v>42.96</c:v>
                </c:pt>
                <c:pt idx="21">
                  <c:v>42.89</c:v>
                </c:pt>
                <c:pt idx="22">
                  <c:v>42.79</c:v>
                </c:pt>
                <c:pt idx="23">
                  <c:v>43.04</c:v>
                </c:pt>
                <c:pt idx="24">
                  <c:v>43.14</c:v>
                </c:pt>
                <c:pt idx="25">
                  <c:v>43.38</c:v>
                </c:pt>
                <c:pt idx="26">
                  <c:v>43.08</c:v>
                </c:pt>
                <c:pt idx="27">
                  <c:v>42.93</c:v>
                </c:pt>
                <c:pt idx="28">
                  <c:v>42.95</c:v>
                </c:pt>
                <c:pt idx="29">
                  <c:v>43.12</c:v>
                </c:pt>
                <c:pt idx="30">
                  <c:v>42.85</c:v>
                </c:pt>
                <c:pt idx="31">
                  <c:v>43.1</c:v>
                </c:pt>
                <c:pt idx="32">
                  <c:v>43.21</c:v>
                </c:pt>
                <c:pt idx="33">
                  <c:v>43.37</c:v>
                </c:pt>
                <c:pt idx="34">
                  <c:v>43.18</c:v>
                </c:pt>
                <c:pt idx="35">
                  <c:v>44.15</c:v>
                </c:pt>
                <c:pt idx="36">
                  <c:v>42.85</c:v>
                </c:pt>
                <c:pt idx="37">
                  <c:v>43.41</c:v>
                </c:pt>
                <c:pt idx="38">
                  <c:v>44.08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Flash!$G$20</c:f>
              <c:strCache>
                <c:ptCount val="1"/>
                <c:pt idx="0">
                  <c:v>Загорулько Иван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Flash!$B$21:$B$79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Flash!$G$21:$G$79</c:f>
              <c:numCache>
                <c:formatCode>0.00</c:formatCode>
                <c:ptCount val="59"/>
                <c:pt idx="0">
                  <c:v>43.36</c:v>
                </c:pt>
                <c:pt idx="1">
                  <c:v>43.32</c:v>
                </c:pt>
                <c:pt idx="2">
                  <c:v>43.49</c:v>
                </c:pt>
                <c:pt idx="3">
                  <c:v>43.45</c:v>
                </c:pt>
                <c:pt idx="4">
                  <c:v>43.21</c:v>
                </c:pt>
                <c:pt idx="5">
                  <c:v>43.18</c:v>
                </c:pt>
                <c:pt idx="6">
                  <c:v>43.13</c:v>
                </c:pt>
                <c:pt idx="7">
                  <c:v>43.35</c:v>
                </c:pt>
                <c:pt idx="8">
                  <c:v>43.01</c:v>
                </c:pt>
                <c:pt idx="9">
                  <c:v>42.99</c:v>
                </c:pt>
                <c:pt idx="10">
                  <c:v>43.94</c:v>
                </c:pt>
                <c:pt idx="11">
                  <c:v>42.87</c:v>
                </c:pt>
                <c:pt idx="12">
                  <c:v>43.08</c:v>
                </c:pt>
                <c:pt idx="13">
                  <c:v>43.15</c:v>
                </c:pt>
                <c:pt idx="14">
                  <c:v>43.38</c:v>
                </c:pt>
                <c:pt idx="15">
                  <c:v>43.63</c:v>
                </c:pt>
                <c:pt idx="16">
                  <c:v>43.28</c:v>
                </c:pt>
                <c:pt idx="17">
                  <c:v>43.51</c:v>
                </c:pt>
                <c:pt idx="18">
                  <c:v>43.52</c:v>
                </c:pt>
                <c:pt idx="19">
                  <c:v>43.08</c:v>
                </c:pt>
                <c:pt idx="20">
                  <c:v>43.3</c:v>
                </c:pt>
                <c:pt idx="21">
                  <c:v>43.2</c:v>
                </c:pt>
                <c:pt idx="22">
                  <c:v>43.18</c:v>
                </c:pt>
                <c:pt idx="23">
                  <c:v>43.18</c:v>
                </c:pt>
                <c:pt idx="24">
                  <c:v>43.43</c:v>
                </c:pt>
                <c:pt idx="25">
                  <c:v>43.42</c:v>
                </c:pt>
                <c:pt idx="26">
                  <c:v>42.98</c:v>
                </c:pt>
                <c:pt idx="27">
                  <c:v>43.09</c:v>
                </c:pt>
                <c:pt idx="28">
                  <c:v>42.99</c:v>
                </c:pt>
                <c:pt idx="29">
                  <c:v>43.12</c:v>
                </c:pt>
                <c:pt idx="30">
                  <c:v>43.13</c:v>
                </c:pt>
                <c:pt idx="31">
                  <c:v>43.17</c:v>
                </c:pt>
                <c:pt idx="32">
                  <c:v>43.26</c:v>
                </c:pt>
                <c:pt idx="33">
                  <c:v>43.46</c:v>
                </c:pt>
                <c:pt idx="34">
                  <c:v>43.26</c:v>
                </c:pt>
                <c:pt idx="35">
                  <c:v>43.02</c:v>
                </c:pt>
                <c:pt idx="36">
                  <c:v>43.37</c:v>
                </c:pt>
                <c:pt idx="37">
                  <c:v>42.85</c:v>
                </c:pt>
                <c:pt idx="38">
                  <c:v>42.88</c:v>
                </c:pt>
                <c:pt idx="39">
                  <c:v>43.58</c:v>
                </c:pt>
                <c:pt idx="40">
                  <c:v>43.42</c:v>
                </c:pt>
                <c:pt idx="41">
                  <c:v>44.05</c:v>
                </c:pt>
                <c:pt idx="42">
                  <c:v>43.4</c:v>
                </c:pt>
                <c:pt idx="43">
                  <c:v>43.32</c:v>
                </c:pt>
                <c:pt idx="44">
                  <c:v>42.92</c:v>
                </c:pt>
                <c:pt idx="45">
                  <c:v>42.89</c:v>
                </c:pt>
                <c:pt idx="46">
                  <c:v>43.59</c:v>
                </c:pt>
                <c:pt idx="47">
                  <c:v>44.15</c:v>
                </c:pt>
                <c:pt idx="48">
                  <c:v>43.65</c:v>
                </c:pt>
                <c:pt idx="49">
                  <c:v>43.26</c:v>
                </c:pt>
                <c:pt idx="50">
                  <c:v>44.51</c:v>
                </c:pt>
                <c:pt idx="51">
                  <c:v>43.4</c:v>
                </c:pt>
                <c:pt idx="52">
                  <c:v>43.43</c:v>
                </c:pt>
                <c:pt idx="53">
                  <c:v>43.08</c:v>
                </c:pt>
                <c:pt idx="54">
                  <c:v>43.27</c:v>
                </c:pt>
                <c:pt idx="55">
                  <c:v>43.56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Flash!$H$20</c:f>
              <c:strCache>
                <c:ptCount val="1"/>
                <c:pt idx="0">
                  <c:v>Якусик Дима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Flash!$B$21:$B$79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Flash!$H$21:$H$79</c:f>
              <c:numCache>
                <c:formatCode>0.00</c:formatCode>
                <c:ptCount val="59"/>
                <c:pt idx="0">
                  <c:v>43.32</c:v>
                </c:pt>
                <c:pt idx="1">
                  <c:v>43.46</c:v>
                </c:pt>
                <c:pt idx="2">
                  <c:v>42.66</c:v>
                </c:pt>
                <c:pt idx="3">
                  <c:v>43.88</c:v>
                </c:pt>
                <c:pt idx="4">
                  <c:v>43</c:v>
                </c:pt>
                <c:pt idx="5">
                  <c:v>43.13</c:v>
                </c:pt>
                <c:pt idx="6">
                  <c:v>43.5</c:v>
                </c:pt>
                <c:pt idx="7">
                  <c:v>42.78</c:v>
                </c:pt>
                <c:pt idx="8">
                  <c:v>44.44</c:v>
                </c:pt>
                <c:pt idx="9">
                  <c:v>43.18</c:v>
                </c:pt>
                <c:pt idx="10">
                  <c:v>46.96</c:v>
                </c:pt>
                <c:pt idx="11">
                  <c:v>42.55</c:v>
                </c:pt>
                <c:pt idx="12">
                  <c:v>42.53</c:v>
                </c:pt>
                <c:pt idx="13">
                  <c:v>43.25</c:v>
                </c:pt>
                <c:pt idx="14">
                  <c:v>42.88</c:v>
                </c:pt>
                <c:pt idx="15">
                  <c:v>42.58</c:v>
                </c:pt>
                <c:pt idx="16">
                  <c:v>42.55</c:v>
                </c:pt>
                <c:pt idx="17">
                  <c:v>43.06</c:v>
                </c:pt>
                <c:pt idx="18">
                  <c:v>42.84</c:v>
                </c:pt>
                <c:pt idx="19">
                  <c:v>42.91</c:v>
                </c:pt>
                <c:pt idx="20">
                  <c:v>59.33</c:v>
                </c:pt>
                <c:pt idx="21">
                  <c:v>43.51</c:v>
                </c:pt>
                <c:pt idx="22">
                  <c:v>42.53</c:v>
                </c:pt>
                <c:pt idx="23">
                  <c:v>42.45</c:v>
                </c:pt>
                <c:pt idx="24">
                  <c:v>42.42</c:v>
                </c:pt>
                <c:pt idx="25">
                  <c:v>42.49</c:v>
                </c:pt>
                <c:pt idx="26">
                  <c:v>42.58</c:v>
                </c:pt>
                <c:pt idx="27">
                  <c:v>42.35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882752"/>
        <c:axId val="61884288"/>
      </c:lineChart>
      <c:catAx>
        <c:axId val="618827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61884288"/>
        <c:crosses val="autoZero"/>
        <c:auto val="1"/>
        <c:lblAlgn val="ctr"/>
        <c:lblOffset val="100"/>
        <c:noMultiLvlLbl val="0"/>
      </c:catAx>
      <c:valAx>
        <c:axId val="61884288"/>
        <c:scaling>
          <c:orientation val="minMax"/>
          <c:max val="63.5"/>
          <c:min val="41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61882752"/>
        <c:crosses val="autoZero"/>
        <c:crossBetween val="between"/>
        <c:majorUnit val="1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1"/>
          <c:y val="1.7743976179560299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KartFreedom!$C$20</c:f>
              <c:strCache>
                <c:ptCount val="1"/>
                <c:pt idx="0">
                  <c:v>Медведева Даша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KartFreedom!$B$21:$B$81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KartFreedom!$C$21:$C$81</c:f>
              <c:numCache>
                <c:formatCode>0.00</c:formatCode>
                <c:ptCount val="61"/>
                <c:pt idx="0">
                  <c:v>46.15</c:v>
                </c:pt>
                <c:pt idx="1">
                  <c:v>45.42</c:v>
                </c:pt>
                <c:pt idx="2">
                  <c:v>44.15</c:v>
                </c:pt>
                <c:pt idx="3">
                  <c:v>43.05</c:v>
                </c:pt>
                <c:pt idx="4">
                  <c:v>43.22</c:v>
                </c:pt>
                <c:pt idx="5">
                  <c:v>43.4</c:v>
                </c:pt>
                <c:pt idx="6">
                  <c:v>42.97</c:v>
                </c:pt>
                <c:pt idx="7">
                  <c:v>43.13</c:v>
                </c:pt>
                <c:pt idx="8">
                  <c:v>42.8</c:v>
                </c:pt>
                <c:pt idx="9">
                  <c:v>43.58</c:v>
                </c:pt>
                <c:pt idx="10">
                  <c:v>45.2</c:v>
                </c:pt>
                <c:pt idx="11">
                  <c:v>43.29</c:v>
                </c:pt>
                <c:pt idx="12">
                  <c:v>43.06</c:v>
                </c:pt>
                <c:pt idx="13">
                  <c:v>43.32</c:v>
                </c:pt>
                <c:pt idx="14">
                  <c:v>43.93</c:v>
                </c:pt>
                <c:pt idx="15">
                  <c:v>44.03</c:v>
                </c:pt>
                <c:pt idx="16">
                  <c:v>43.23</c:v>
                </c:pt>
                <c:pt idx="17">
                  <c:v>42.77</c:v>
                </c:pt>
                <c:pt idx="18">
                  <c:v>42.95</c:v>
                </c:pt>
                <c:pt idx="19">
                  <c:v>42.97</c:v>
                </c:pt>
                <c:pt idx="20">
                  <c:v>42.93</c:v>
                </c:pt>
                <c:pt idx="21">
                  <c:v>45.08</c:v>
                </c:pt>
                <c:pt idx="22">
                  <c:v>45</c:v>
                </c:pt>
                <c:pt idx="23">
                  <c:v>44.38</c:v>
                </c:pt>
                <c:pt idx="24">
                  <c:v>42.81</c:v>
                </c:pt>
                <c:pt idx="25">
                  <c:v>43.08</c:v>
                </c:pt>
                <c:pt idx="26">
                  <c:v>42.8</c:v>
                </c:pt>
                <c:pt idx="27">
                  <c:v>43.02</c:v>
                </c:pt>
                <c:pt idx="28">
                  <c:v>43.18</c:v>
                </c:pt>
                <c:pt idx="29">
                  <c:v>43.17</c:v>
                </c:pt>
                <c:pt idx="30">
                  <c:v>43.01</c:v>
                </c:pt>
                <c:pt idx="31">
                  <c:v>43.83</c:v>
                </c:pt>
                <c:pt idx="32">
                  <c:v>43.67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KartFreedom!$D$20</c:f>
              <c:strCache>
                <c:ptCount val="1"/>
                <c:pt idx="0">
                  <c:v>Паненко Женя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KartFreedom!$B$21:$B$81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KartFreedom!$D$21:$D$81</c:f>
              <c:numCache>
                <c:formatCode>0.00</c:formatCode>
                <c:ptCount val="61"/>
                <c:pt idx="0">
                  <c:v>42.79</c:v>
                </c:pt>
                <c:pt idx="1">
                  <c:v>42.29</c:v>
                </c:pt>
                <c:pt idx="2">
                  <c:v>42.68</c:v>
                </c:pt>
                <c:pt idx="3">
                  <c:v>42.58</c:v>
                </c:pt>
                <c:pt idx="4">
                  <c:v>42.36</c:v>
                </c:pt>
                <c:pt idx="5">
                  <c:v>42.41</c:v>
                </c:pt>
                <c:pt idx="6">
                  <c:v>42.57</c:v>
                </c:pt>
                <c:pt idx="7">
                  <c:v>42.93</c:v>
                </c:pt>
                <c:pt idx="8">
                  <c:v>42.57</c:v>
                </c:pt>
                <c:pt idx="9">
                  <c:v>42.63</c:v>
                </c:pt>
                <c:pt idx="10">
                  <c:v>42.47</c:v>
                </c:pt>
                <c:pt idx="11">
                  <c:v>42.79</c:v>
                </c:pt>
                <c:pt idx="12">
                  <c:v>42.72</c:v>
                </c:pt>
                <c:pt idx="13">
                  <c:v>42.5</c:v>
                </c:pt>
                <c:pt idx="14">
                  <c:v>42.54</c:v>
                </c:pt>
                <c:pt idx="15">
                  <c:v>42.43</c:v>
                </c:pt>
                <c:pt idx="16">
                  <c:v>42.5</c:v>
                </c:pt>
                <c:pt idx="17">
                  <c:v>42.4</c:v>
                </c:pt>
                <c:pt idx="18">
                  <c:v>42.57</c:v>
                </c:pt>
                <c:pt idx="19">
                  <c:v>42.42</c:v>
                </c:pt>
                <c:pt idx="20">
                  <c:v>42.33</c:v>
                </c:pt>
                <c:pt idx="21">
                  <c:v>42.6</c:v>
                </c:pt>
                <c:pt idx="22">
                  <c:v>42.57</c:v>
                </c:pt>
                <c:pt idx="23">
                  <c:v>42.38</c:v>
                </c:pt>
                <c:pt idx="24">
                  <c:v>42.67</c:v>
                </c:pt>
                <c:pt idx="25">
                  <c:v>42.47</c:v>
                </c:pt>
                <c:pt idx="26">
                  <c:v>42.36</c:v>
                </c:pt>
                <c:pt idx="27">
                  <c:v>42.45</c:v>
                </c:pt>
                <c:pt idx="28">
                  <c:v>42.57</c:v>
                </c:pt>
                <c:pt idx="29">
                  <c:v>42.48</c:v>
                </c:pt>
                <c:pt idx="30">
                  <c:v>42.54</c:v>
                </c:pt>
                <c:pt idx="31">
                  <c:v>42.38</c:v>
                </c:pt>
                <c:pt idx="32">
                  <c:v>42.44</c:v>
                </c:pt>
                <c:pt idx="33">
                  <c:v>42.49</c:v>
                </c:pt>
                <c:pt idx="34">
                  <c:v>42.85</c:v>
                </c:pt>
                <c:pt idx="35">
                  <c:v>42.46</c:v>
                </c:pt>
                <c:pt idx="36">
                  <c:v>42.52</c:v>
                </c:pt>
                <c:pt idx="37">
                  <c:v>42.46</c:v>
                </c:pt>
                <c:pt idx="38">
                  <c:v>42.43</c:v>
                </c:pt>
                <c:pt idx="39">
                  <c:v>42.51</c:v>
                </c:pt>
                <c:pt idx="40">
                  <c:v>42.38</c:v>
                </c:pt>
                <c:pt idx="41">
                  <c:v>42.6</c:v>
                </c:pt>
                <c:pt idx="42">
                  <c:v>42.58</c:v>
                </c:pt>
                <c:pt idx="43">
                  <c:v>42.72</c:v>
                </c:pt>
                <c:pt idx="44">
                  <c:v>42.34</c:v>
                </c:pt>
                <c:pt idx="45">
                  <c:v>42.4</c:v>
                </c:pt>
                <c:pt idx="46">
                  <c:v>42.65</c:v>
                </c:pt>
                <c:pt idx="47">
                  <c:v>42.55</c:v>
                </c:pt>
                <c:pt idx="48">
                  <c:v>42.43</c:v>
                </c:pt>
                <c:pt idx="49">
                  <c:v>42.39</c:v>
                </c:pt>
                <c:pt idx="50">
                  <c:v>42.36</c:v>
                </c:pt>
                <c:pt idx="51">
                  <c:v>42.48</c:v>
                </c:pt>
                <c:pt idx="52">
                  <c:v>42.49</c:v>
                </c:pt>
                <c:pt idx="53">
                  <c:v>42.58</c:v>
                </c:pt>
                <c:pt idx="54">
                  <c:v>42.4</c:v>
                </c:pt>
                <c:pt idx="55">
                  <c:v>42.5</c:v>
                </c:pt>
                <c:pt idx="56">
                  <c:v>42.47</c:v>
                </c:pt>
                <c:pt idx="57">
                  <c:v>42.45</c:v>
                </c:pt>
                <c:pt idx="58">
                  <c:v>42.54</c:v>
                </c:pt>
                <c:pt idx="59">
                  <c:v>42.94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KartFreedom!$E$20</c:f>
              <c:strCache>
                <c:ptCount val="1"/>
                <c:pt idx="0">
                  <c:v>Медведева Даша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KartFreedom!$B$21:$B$81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KartFreedom!$E$21:$E$81</c:f>
              <c:numCache>
                <c:formatCode>0.00</c:formatCode>
                <c:ptCount val="61"/>
                <c:pt idx="0">
                  <c:v>44.23</c:v>
                </c:pt>
                <c:pt idx="1">
                  <c:v>42.99</c:v>
                </c:pt>
                <c:pt idx="2">
                  <c:v>43.12</c:v>
                </c:pt>
                <c:pt idx="3">
                  <c:v>43.67</c:v>
                </c:pt>
                <c:pt idx="4">
                  <c:v>45.17</c:v>
                </c:pt>
                <c:pt idx="5">
                  <c:v>43.89</c:v>
                </c:pt>
                <c:pt idx="6">
                  <c:v>43.04</c:v>
                </c:pt>
                <c:pt idx="7">
                  <c:v>42.94</c:v>
                </c:pt>
                <c:pt idx="8">
                  <c:v>43.51</c:v>
                </c:pt>
                <c:pt idx="9">
                  <c:v>43</c:v>
                </c:pt>
                <c:pt idx="10">
                  <c:v>42.98</c:v>
                </c:pt>
                <c:pt idx="11">
                  <c:v>43.1</c:v>
                </c:pt>
                <c:pt idx="12">
                  <c:v>44.29</c:v>
                </c:pt>
                <c:pt idx="13">
                  <c:v>43.25</c:v>
                </c:pt>
                <c:pt idx="14">
                  <c:v>43.34</c:v>
                </c:pt>
                <c:pt idx="15">
                  <c:v>44.39</c:v>
                </c:pt>
                <c:pt idx="16">
                  <c:v>43.84</c:v>
                </c:pt>
                <c:pt idx="17">
                  <c:v>43.53</c:v>
                </c:pt>
                <c:pt idx="18">
                  <c:v>46.06</c:v>
                </c:pt>
                <c:pt idx="19">
                  <c:v>43.24</c:v>
                </c:pt>
                <c:pt idx="20">
                  <c:v>43.45</c:v>
                </c:pt>
                <c:pt idx="21">
                  <c:v>44.07</c:v>
                </c:pt>
                <c:pt idx="22">
                  <c:v>43.1</c:v>
                </c:pt>
                <c:pt idx="23">
                  <c:v>43.49</c:v>
                </c:pt>
                <c:pt idx="24">
                  <c:v>43.62</c:v>
                </c:pt>
                <c:pt idx="25">
                  <c:v>43.61</c:v>
                </c:pt>
                <c:pt idx="26">
                  <c:v>43.87</c:v>
                </c:pt>
                <c:pt idx="27">
                  <c:v>43.57</c:v>
                </c:pt>
                <c:pt idx="28">
                  <c:v>43.74</c:v>
                </c:pt>
                <c:pt idx="29">
                  <c:v>43.36</c:v>
                </c:pt>
                <c:pt idx="30">
                  <c:v>43.38</c:v>
                </c:pt>
                <c:pt idx="31">
                  <c:v>43.46</c:v>
                </c:pt>
                <c:pt idx="32">
                  <c:v>44.06</c:v>
                </c:pt>
                <c:pt idx="33">
                  <c:v>43.65</c:v>
                </c:pt>
                <c:pt idx="34">
                  <c:v>44.25</c:v>
                </c:pt>
                <c:pt idx="35">
                  <c:v>43.12</c:v>
                </c:pt>
                <c:pt idx="36">
                  <c:v>43.44</c:v>
                </c:pt>
                <c:pt idx="37">
                  <c:v>43.21</c:v>
                </c:pt>
                <c:pt idx="38">
                  <c:v>43.1</c:v>
                </c:pt>
                <c:pt idx="39">
                  <c:v>43.09</c:v>
                </c:pt>
                <c:pt idx="40">
                  <c:v>43.01</c:v>
                </c:pt>
                <c:pt idx="41">
                  <c:v>43.91</c:v>
                </c:pt>
                <c:pt idx="42">
                  <c:v>44.36</c:v>
                </c:pt>
                <c:pt idx="43">
                  <c:v>43.6</c:v>
                </c:pt>
                <c:pt idx="44">
                  <c:v>43.56</c:v>
                </c:pt>
                <c:pt idx="45">
                  <c:v>43.6</c:v>
                </c:pt>
                <c:pt idx="46">
                  <c:v>43.52</c:v>
                </c:pt>
                <c:pt idx="47">
                  <c:v>43.82</c:v>
                </c:pt>
                <c:pt idx="48">
                  <c:v>43.89</c:v>
                </c:pt>
                <c:pt idx="49">
                  <c:v>43.33</c:v>
                </c:pt>
                <c:pt idx="50">
                  <c:v>43.3</c:v>
                </c:pt>
                <c:pt idx="51">
                  <c:v>43.69</c:v>
                </c:pt>
                <c:pt idx="52">
                  <c:v>43.55</c:v>
                </c:pt>
                <c:pt idx="53">
                  <c:v>43.6</c:v>
                </c:pt>
                <c:pt idx="54">
                  <c:v>43.48</c:v>
                </c:pt>
                <c:pt idx="55">
                  <c:v>43.22</c:v>
                </c:pt>
                <c:pt idx="56">
                  <c:v>43.58</c:v>
                </c:pt>
                <c:pt idx="57">
                  <c:v>43.11</c:v>
                </c:pt>
                <c:pt idx="58">
                  <c:v>43.72</c:v>
                </c:pt>
                <c:pt idx="59">
                  <c:v>43.94</c:v>
                </c:pt>
                <c:pt idx="60">
                  <c:v>43.82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KartFreedom!$F$20</c:f>
              <c:strCache>
                <c:ptCount val="1"/>
                <c:pt idx="0">
                  <c:v>Паненко Женя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KartFreedom!$B$21:$B$81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KartFreedom!$F$21:$F$81</c:f>
              <c:numCache>
                <c:formatCode>0.00</c:formatCode>
                <c:ptCount val="61"/>
                <c:pt idx="0">
                  <c:v>43.08</c:v>
                </c:pt>
                <c:pt idx="1">
                  <c:v>42.67</c:v>
                </c:pt>
                <c:pt idx="2">
                  <c:v>42.76</c:v>
                </c:pt>
                <c:pt idx="3">
                  <c:v>42.76</c:v>
                </c:pt>
                <c:pt idx="4">
                  <c:v>42.69</c:v>
                </c:pt>
                <c:pt idx="5">
                  <c:v>42.52</c:v>
                </c:pt>
                <c:pt idx="6">
                  <c:v>42.88</c:v>
                </c:pt>
                <c:pt idx="7">
                  <c:v>42.78</c:v>
                </c:pt>
                <c:pt idx="8">
                  <c:v>42.51</c:v>
                </c:pt>
                <c:pt idx="9">
                  <c:v>42.73</c:v>
                </c:pt>
                <c:pt idx="10">
                  <c:v>42.52</c:v>
                </c:pt>
                <c:pt idx="11">
                  <c:v>42.53</c:v>
                </c:pt>
                <c:pt idx="12">
                  <c:v>42.71</c:v>
                </c:pt>
                <c:pt idx="13">
                  <c:v>42.59</c:v>
                </c:pt>
                <c:pt idx="14">
                  <c:v>42.62</c:v>
                </c:pt>
                <c:pt idx="15">
                  <c:v>42.6</c:v>
                </c:pt>
                <c:pt idx="16">
                  <c:v>42.86</c:v>
                </c:pt>
                <c:pt idx="17">
                  <c:v>42.68</c:v>
                </c:pt>
                <c:pt idx="18">
                  <c:v>42.57</c:v>
                </c:pt>
                <c:pt idx="19">
                  <c:v>42.72</c:v>
                </c:pt>
                <c:pt idx="20">
                  <c:v>42.63</c:v>
                </c:pt>
                <c:pt idx="21">
                  <c:v>43.09</c:v>
                </c:pt>
                <c:pt idx="22">
                  <c:v>42.45</c:v>
                </c:pt>
                <c:pt idx="23">
                  <c:v>42.49</c:v>
                </c:pt>
                <c:pt idx="24">
                  <c:v>42.6</c:v>
                </c:pt>
                <c:pt idx="25">
                  <c:v>42.53</c:v>
                </c:pt>
                <c:pt idx="26">
                  <c:v>42.72</c:v>
                </c:pt>
                <c:pt idx="27">
                  <c:v>42.97</c:v>
                </c:pt>
                <c:pt idx="28">
                  <c:v>43.02</c:v>
                </c:pt>
                <c:pt idx="29">
                  <c:v>42.71</c:v>
                </c:pt>
                <c:pt idx="30">
                  <c:v>43.19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KartFreedom!$G$20</c:f>
              <c:strCache>
                <c:ptCount val="1"/>
                <c:pt idx="0">
                  <c:v>Медведева Даша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KartFreedom!$B$21:$B$81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KartFreedom!$G$21:$G$81</c:f>
              <c:numCache>
                <c:formatCode>General</c:formatCode>
                <c:ptCount val="61"/>
                <c:pt idx="0">
                  <c:v>43.37</c:v>
                </c:pt>
                <c:pt idx="1">
                  <c:v>43.64</c:v>
                </c:pt>
                <c:pt idx="2">
                  <c:v>43.01</c:v>
                </c:pt>
                <c:pt idx="3">
                  <c:v>43.34</c:v>
                </c:pt>
                <c:pt idx="4">
                  <c:v>43.58</c:v>
                </c:pt>
                <c:pt idx="5">
                  <c:v>43.47</c:v>
                </c:pt>
                <c:pt idx="6">
                  <c:v>43.32</c:v>
                </c:pt>
                <c:pt idx="7">
                  <c:v>43.21</c:v>
                </c:pt>
                <c:pt idx="8">
                  <c:v>43.37</c:v>
                </c:pt>
                <c:pt idx="9">
                  <c:v>43.55</c:v>
                </c:pt>
                <c:pt idx="10">
                  <c:v>42.96</c:v>
                </c:pt>
                <c:pt idx="11">
                  <c:v>43.75</c:v>
                </c:pt>
                <c:pt idx="12">
                  <c:v>44.27</c:v>
                </c:pt>
                <c:pt idx="13">
                  <c:v>43.35</c:v>
                </c:pt>
                <c:pt idx="14">
                  <c:v>43.42</c:v>
                </c:pt>
                <c:pt idx="15">
                  <c:v>43.71</c:v>
                </c:pt>
                <c:pt idx="16">
                  <c:v>43.07</c:v>
                </c:pt>
                <c:pt idx="17">
                  <c:v>44.43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KartFreedom!$H$20</c:f>
              <c:strCache>
                <c:ptCount val="1"/>
                <c:pt idx="0">
                  <c:v>Паненко Женя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KartFreedom!$B$21:$B$81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KartFreedom!$H$21:$H$81</c:f>
              <c:numCache>
                <c:formatCode>General</c:formatCode>
                <c:ptCount val="61"/>
                <c:pt idx="0">
                  <c:v>42.63</c:v>
                </c:pt>
                <c:pt idx="1">
                  <c:v>42.47</c:v>
                </c:pt>
                <c:pt idx="2">
                  <c:v>42.71</c:v>
                </c:pt>
                <c:pt idx="3">
                  <c:v>42.4</c:v>
                </c:pt>
                <c:pt idx="4">
                  <c:v>42.49</c:v>
                </c:pt>
                <c:pt idx="5">
                  <c:v>42.52</c:v>
                </c:pt>
                <c:pt idx="6">
                  <c:v>42.44</c:v>
                </c:pt>
                <c:pt idx="7">
                  <c:v>42.31</c:v>
                </c:pt>
                <c:pt idx="8">
                  <c:v>42.3</c:v>
                </c:pt>
                <c:pt idx="9">
                  <c:v>42.36</c:v>
                </c:pt>
                <c:pt idx="10">
                  <c:v>42.62</c:v>
                </c:pt>
                <c:pt idx="11">
                  <c:v>42.35</c:v>
                </c:pt>
                <c:pt idx="12">
                  <c:v>42.37</c:v>
                </c:pt>
                <c:pt idx="13">
                  <c:v>42.53</c:v>
                </c:pt>
                <c:pt idx="14">
                  <c:v>42.21</c:v>
                </c:pt>
                <c:pt idx="15">
                  <c:v>42.37</c:v>
                </c:pt>
                <c:pt idx="16">
                  <c:v>42.31</c:v>
                </c:pt>
                <c:pt idx="17">
                  <c:v>42.56</c:v>
                </c:pt>
                <c:pt idx="18">
                  <c:v>42.29</c:v>
                </c:pt>
                <c:pt idx="19">
                  <c:v>42.29</c:v>
                </c:pt>
                <c:pt idx="20">
                  <c:v>42.48</c:v>
                </c:pt>
                <c:pt idx="21">
                  <c:v>42.49</c:v>
                </c:pt>
                <c:pt idx="22">
                  <c:v>42.45</c:v>
                </c:pt>
                <c:pt idx="23">
                  <c:v>42.42</c:v>
                </c:pt>
                <c:pt idx="24">
                  <c:v>42.56</c:v>
                </c:pt>
                <c:pt idx="25">
                  <c:v>42.56</c:v>
                </c:pt>
                <c:pt idx="26">
                  <c:v>42.36</c:v>
                </c:pt>
                <c:pt idx="27">
                  <c:v>42.34</c:v>
                </c:pt>
                <c:pt idx="28">
                  <c:v>42.24</c:v>
                </c:pt>
                <c:pt idx="29">
                  <c:v>42.37</c:v>
                </c:pt>
                <c:pt idx="30">
                  <c:v>42.34</c:v>
                </c:pt>
                <c:pt idx="31">
                  <c:v>42.4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091264"/>
        <c:axId val="62092800"/>
      </c:lineChart>
      <c:catAx>
        <c:axId val="62091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62092800"/>
        <c:crosses val="autoZero"/>
        <c:auto val="1"/>
        <c:lblAlgn val="ctr"/>
        <c:lblOffset val="100"/>
        <c:noMultiLvlLbl val="0"/>
      </c:catAx>
      <c:valAx>
        <c:axId val="62092800"/>
        <c:scaling>
          <c:orientation val="minMax"/>
          <c:max val="46"/>
          <c:min val="41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62091264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1"/>
          <c:y val="1.7743976179560299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'Lotus Driving Academy'!$C$20</c:f>
              <c:strCache>
                <c:ptCount val="1"/>
                <c:pt idx="0">
                  <c:v>Юрченко Вова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'Lotus Driving Academy'!$B$21:$B$79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'Lotus Driving Academy'!$C$21:$C$79</c:f>
              <c:numCache>
                <c:formatCode>0.00</c:formatCode>
                <c:ptCount val="59"/>
                <c:pt idx="0">
                  <c:v>47.34</c:v>
                </c:pt>
                <c:pt idx="1">
                  <c:v>45.12</c:v>
                </c:pt>
                <c:pt idx="2">
                  <c:v>43.75</c:v>
                </c:pt>
                <c:pt idx="3">
                  <c:v>43.77</c:v>
                </c:pt>
                <c:pt idx="4">
                  <c:v>43.82</c:v>
                </c:pt>
                <c:pt idx="5">
                  <c:v>43.45</c:v>
                </c:pt>
                <c:pt idx="6">
                  <c:v>43.53</c:v>
                </c:pt>
                <c:pt idx="7">
                  <c:v>43.79</c:v>
                </c:pt>
                <c:pt idx="8">
                  <c:v>43.33</c:v>
                </c:pt>
                <c:pt idx="9">
                  <c:v>43.24</c:v>
                </c:pt>
                <c:pt idx="10">
                  <c:v>43.7</c:v>
                </c:pt>
                <c:pt idx="11">
                  <c:v>43.61</c:v>
                </c:pt>
                <c:pt idx="12">
                  <c:v>43.54</c:v>
                </c:pt>
                <c:pt idx="13">
                  <c:v>43.7</c:v>
                </c:pt>
                <c:pt idx="14">
                  <c:v>43.5</c:v>
                </c:pt>
                <c:pt idx="15">
                  <c:v>43.6</c:v>
                </c:pt>
                <c:pt idx="16">
                  <c:v>43.5</c:v>
                </c:pt>
                <c:pt idx="17">
                  <c:v>43.62</c:v>
                </c:pt>
                <c:pt idx="18">
                  <c:v>44.66</c:v>
                </c:pt>
                <c:pt idx="19">
                  <c:v>44.19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'Lotus Driving Academy'!$D$20</c:f>
              <c:strCache>
                <c:ptCount val="1"/>
                <c:pt idx="0">
                  <c:v>Новиков Герман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'Lotus Driving Academy'!$B$21:$B$79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'Lotus Driving Academy'!$D$21:$D$79</c:f>
              <c:numCache>
                <c:formatCode>0.00</c:formatCode>
                <c:ptCount val="59"/>
                <c:pt idx="0">
                  <c:v>44.07</c:v>
                </c:pt>
                <c:pt idx="1">
                  <c:v>44.95</c:v>
                </c:pt>
                <c:pt idx="2">
                  <c:v>43.86</c:v>
                </c:pt>
                <c:pt idx="3">
                  <c:v>44.31</c:v>
                </c:pt>
                <c:pt idx="4">
                  <c:v>43.52</c:v>
                </c:pt>
                <c:pt idx="5">
                  <c:v>43.8</c:v>
                </c:pt>
                <c:pt idx="6">
                  <c:v>43.76</c:v>
                </c:pt>
                <c:pt idx="7">
                  <c:v>44</c:v>
                </c:pt>
                <c:pt idx="8">
                  <c:v>43.87</c:v>
                </c:pt>
                <c:pt idx="9">
                  <c:v>44.25</c:v>
                </c:pt>
                <c:pt idx="10">
                  <c:v>44.37</c:v>
                </c:pt>
                <c:pt idx="11">
                  <c:v>43.64</c:v>
                </c:pt>
                <c:pt idx="12">
                  <c:v>44.03</c:v>
                </c:pt>
                <c:pt idx="13">
                  <c:v>43.72</c:v>
                </c:pt>
                <c:pt idx="14">
                  <c:v>43.95</c:v>
                </c:pt>
                <c:pt idx="15">
                  <c:v>43.89</c:v>
                </c:pt>
                <c:pt idx="16">
                  <c:v>43.4</c:v>
                </c:pt>
                <c:pt idx="17">
                  <c:v>44.71</c:v>
                </c:pt>
                <c:pt idx="18">
                  <c:v>43.78</c:v>
                </c:pt>
                <c:pt idx="19">
                  <c:v>44.1</c:v>
                </c:pt>
                <c:pt idx="20">
                  <c:v>43.6</c:v>
                </c:pt>
                <c:pt idx="21">
                  <c:v>43.73</c:v>
                </c:pt>
                <c:pt idx="22">
                  <c:v>45.08</c:v>
                </c:pt>
                <c:pt idx="23">
                  <c:v>43.87</c:v>
                </c:pt>
                <c:pt idx="24">
                  <c:v>43.56</c:v>
                </c:pt>
                <c:pt idx="25">
                  <c:v>43.95</c:v>
                </c:pt>
                <c:pt idx="26">
                  <c:v>43.93</c:v>
                </c:pt>
                <c:pt idx="27">
                  <c:v>44.45</c:v>
                </c:pt>
                <c:pt idx="28">
                  <c:v>44.09</c:v>
                </c:pt>
                <c:pt idx="29">
                  <c:v>44.16</c:v>
                </c:pt>
                <c:pt idx="30">
                  <c:v>44.59</c:v>
                </c:pt>
                <c:pt idx="31">
                  <c:v>45.11</c:v>
                </c:pt>
                <c:pt idx="32">
                  <c:v>46.4</c:v>
                </c:pt>
                <c:pt idx="33">
                  <c:v>44.74</c:v>
                </c:pt>
                <c:pt idx="34">
                  <c:v>43.62</c:v>
                </c:pt>
                <c:pt idx="35">
                  <c:v>46.22</c:v>
                </c:pt>
                <c:pt idx="36">
                  <c:v>44.51</c:v>
                </c:pt>
                <c:pt idx="37">
                  <c:v>44.99</c:v>
                </c:pt>
                <c:pt idx="38">
                  <c:v>44.41</c:v>
                </c:pt>
                <c:pt idx="39">
                  <c:v>43.5</c:v>
                </c:pt>
                <c:pt idx="40">
                  <c:v>45.48</c:v>
                </c:pt>
                <c:pt idx="41">
                  <c:v>44.35</c:v>
                </c:pt>
                <c:pt idx="42">
                  <c:v>44.37</c:v>
                </c:pt>
                <c:pt idx="43">
                  <c:v>44.75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'Lotus Driving Academy'!$E$20</c:f>
              <c:strCache>
                <c:ptCount val="1"/>
                <c:pt idx="0">
                  <c:v>Юрченко Вова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'Lotus Driving Academy'!$B$21:$B$79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'Lotus Driving Academy'!$E$21:$E$79</c:f>
              <c:numCache>
                <c:formatCode>0.00</c:formatCode>
                <c:ptCount val="59"/>
                <c:pt idx="0">
                  <c:v>43.31</c:v>
                </c:pt>
                <c:pt idx="1">
                  <c:v>44.66</c:v>
                </c:pt>
                <c:pt idx="2">
                  <c:v>44.24</c:v>
                </c:pt>
                <c:pt idx="3">
                  <c:v>43.47</c:v>
                </c:pt>
                <c:pt idx="4">
                  <c:v>43.69</c:v>
                </c:pt>
                <c:pt idx="5">
                  <c:v>43.86</c:v>
                </c:pt>
                <c:pt idx="6">
                  <c:v>43.57</c:v>
                </c:pt>
                <c:pt idx="7">
                  <c:v>43.43</c:v>
                </c:pt>
                <c:pt idx="8">
                  <c:v>42.95</c:v>
                </c:pt>
                <c:pt idx="9">
                  <c:v>43</c:v>
                </c:pt>
                <c:pt idx="10">
                  <c:v>42.99</c:v>
                </c:pt>
                <c:pt idx="11">
                  <c:v>44.16</c:v>
                </c:pt>
                <c:pt idx="12">
                  <c:v>43.2</c:v>
                </c:pt>
                <c:pt idx="13">
                  <c:v>43.4</c:v>
                </c:pt>
                <c:pt idx="14">
                  <c:v>44.99</c:v>
                </c:pt>
                <c:pt idx="15">
                  <c:v>43.44</c:v>
                </c:pt>
                <c:pt idx="16">
                  <c:v>43.66</c:v>
                </c:pt>
                <c:pt idx="17">
                  <c:v>43.64</c:v>
                </c:pt>
                <c:pt idx="18">
                  <c:v>44.26</c:v>
                </c:pt>
                <c:pt idx="19">
                  <c:v>43.67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'Lotus Driving Academy'!$F$20</c:f>
              <c:strCache>
                <c:ptCount val="1"/>
                <c:pt idx="0">
                  <c:v>Юрченко Вова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'Lotus Driving Academy'!$B$21:$B$79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'Lotus Driving Academy'!$F$21:$F$79</c:f>
              <c:numCache>
                <c:formatCode>0.00</c:formatCode>
                <c:ptCount val="59"/>
                <c:pt idx="0">
                  <c:v>43.29</c:v>
                </c:pt>
                <c:pt idx="1">
                  <c:v>43.11</c:v>
                </c:pt>
                <c:pt idx="2">
                  <c:v>43.04</c:v>
                </c:pt>
                <c:pt idx="3">
                  <c:v>43.57</c:v>
                </c:pt>
                <c:pt idx="4">
                  <c:v>43.94</c:v>
                </c:pt>
                <c:pt idx="5">
                  <c:v>42.96</c:v>
                </c:pt>
                <c:pt idx="6">
                  <c:v>42.8</c:v>
                </c:pt>
                <c:pt idx="7">
                  <c:v>42.7</c:v>
                </c:pt>
                <c:pt idx="8">
                  <c:v>42.79</c:v>
                </c:pt>
                <c:pt idx="9">
                  <c:v>42.89</c:v>
                </c:pt>
                <c:pt idx="10">
                  <c:v>42.81</c:v>
                </c:pt>
                <c:pt idx="11">
                  <c:v>42.9</c:v>
                </c:pt>
                <c:pt idx="12">
                  <c:v>43.5</c:v>
                </c:pt>
                <c:pt idx="13">
                  <c:v>42.65</c:v>
                </c:pt>
                <c:pt idx="14">
                  <c:v>42.92</c:v>
                </c:pt>
                <c:pt idx="15">
                  <c:v>42.9</c:v>
                </c:pt>
                <c:pt idx="16">
                  <c:v>43.1</c:v>
                </c:pt>
                <c:pt idx="17">
                  <c:v>42.94</c:v>
                </c:pt>
                <c:pt idx="18">
                  <c:v>42.98</c:v>
                </c:pt>
                <c:pt idx="19">
                  <c:v>43.16</c:v>
                </c:pt>
                <c:pt idx="20">
                  <c:v>43.3</c:v>
                </c:pt>
                <c:pt idx="21">
                  <c:v>42.88</c:v>
                </c:pt>
                <c:pt idx="22">
                  <c:v>43.19</c:v>
                </c:pt>
                <c:pt idx="23">
                  <c:v>43.14</c:v>
                </c:pt>
                <c:pt idx="24">
                  <c:v>42.99</c:v>
                </c:pt>
                <c:pt idx="25">
                  <c:v>42.93</c:v>
                </c:pt>
                <c:pt idx="26">
                  <c:v>42.95</c:v>
                </c:pt>
                <c:pt idx="27">
                  <c:v>42.81</c:v>
                </c:pt>
                <c:pt idx="28">
                  <c:v>44.22</c:v>
                </c:pt>
                <c:pt idx="29">
                  <c:v>44.29</c:v>
                </c:pt>
                <c:pt idx="30">
                  <c:v>42.69</c:v>
                </c:pt>
                <c:pt idx="31">
                  <c:v>43.6</c:v>
                </c:pt>
                <c:pt idx="32">
                  <c:v>43.1</c:v>
                </c:pt>
                <c:pt idx="33">
                  <c:v>42.91</c:v>
                </c:pt>
                <c:pt idx="34">
                  <c:v>42.7</c:v>
                </c:pt>
                <c:pt idx="35">
                  <c:v>43.22</c:v>
                </c:pt>
                <c:pt idx="36">
                  <c:v>43.01</c:v>
                </c:pt>
                <c:pt idx="37">
                  <c:v>42.65</c:v>
                </c:pt>
                <c:pt idx="38">
                  <c:v>42.64</c:v>
                </c:pt>
                <c:pt idx="39">
                  <c:v>43.07</c:v>
                </c:pt>
                <c:pt idx="40">
                  <c:v>42.78</c:v>
                </c:pt>
                <c:pt idx="41">
                  <c:v>42.95</c:v>
                </c:pt>
                <c:pt idx="42">
                  <c:v>43.05</c:v>
                </c:pt>
                <c:pt idx="43">
                  <c:v>42.98</c:v>
                </c:pt>
                <c:pt idx="44">
                  <c:v>42.94</c:v>
                </c:pt>
                <c:pt idx="45">
                  <c:v>44.98</c:v>
                </c:pt>
                <c:pt idx="46">
                  <c:v>43.12</c:v>
                </c:pt>
                <c:pt idx="47">
                  <c:v>42.92</c:v>
                </c:pt>
                <c:pt idx="48">
                  <c:v>43.03</c:v>
                </c:pt>
                <c:pt idx="49">
                  <c:v>43.03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'Lotus Driving Academy'!$G$20</c:f>
              <c:strCache>
                <c:ptCount val="1"/>
                <c:pt idx="0">
                  <c:v>Новиков Герман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'Lotus Driving Academy'!$B$21:$B$79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'Lotus Driving Academy'!$G$21:$G$79</c:f>
              <c:numCache>
                <c:formatCode>0.00</c:formatCode>
                <c:ptCount val="59"/>
                <c:pt idx="0">
                  <c:v>45.13</c:v>
                </c:pt>
                <c:pt idx="1">
                  <c:v>43.53</c:v>
                </c:pt>
                <c:pt idx="2">
                  <c:v>44.09</c:v>
                </c:pt>
                <c:pt idx="3">
                  <c:v>43.28</c:v>
                </c:pt>
                <c:pt idx="4">
                  <c:v>43.51</c:v>
                </c:pt>
                <c:pt idx="5">
                  <c:v>43.35</c:v>
                </c:pt>
                <c:pt idx="6">
                  <c:v>43.52</c:v>
                </c:pt>
                <c:pt idx="7">
                  <c:v>43.64</c:v>
                </c:pt>
                <c:pt idx="8">
                  <c:v>45.04</c:v>
                </c:pt>
                <c:pt idx="9">
                  <c:v>43.64</c:v>
                </c:pt>
                <c:pt idx="10">
                  <c:v>43.35</c:v>
                </c:pt>
                <c:pt idx="11">
                  <c:v>43.41</c:v>
                </c:pt>
                <c:pt idx="12">
                  <c:v>42.95</c:v>
                </c:pt>
                <c:pt idx="13">
                  <c:v>43.23</c:v>
                </c:pt>
                <c:pt idx="14">
                  <c:v>44.72</c:v>
                </c:pt>
                <c:pt idx="15">
                  <c:v>43.28</c:v>
                </c:pt>
                <c:pt idx="16">
                  <c:v>43.61</c:v>
                </c:pt>
                <c:pt idx="17">
                  <c:v>43.34</c:v>
                </c:pt>
                <c:pt idx="18">
                  <c:v>43.36</c:v>
                </c:pt>
                <c:pt idx="19">
                  <c:v>43.54</c:v>
                </c:pt>
                <c:pt idx="20">
                  <c:v>43.34</c:v>
                </c:pt>
                <c:pt idx="21">
                  <c:v>44.6</c:v>
                </c:pt>
                <c:pt idx="22">
                  <c:v>43.75</c:v>
                </c:pt>
                <c:pt idx="23">
                  <c:v>43.51</c:v>
                </c:pt>
                <c:pt idx="24">
                  <c:v>43.41</c:v>
                </c:pt>
                <c:pt idx="25">
                  <c:v>45.31</c:v>
                </c:pt>
                <c:pt idx="26">
                  <c:v>43.7</c:v>
                </c:pt>
                <c:pt idx="27">
                  <c:v>44.08</c:v>
                </c:pt>
                <c:pt idx="28">
                  <c:v>43.46</c:v>
                </c:pt>
                <c:pt idx="29">
                  <c:v>44.76</c:v>
                </c:pt>
                <c:pt idx="30">
                  <c:v>43.81</c:v>
                </c:pt>
                <c:pt idx="31">
                  <c:v>44.84</c:v>
                </c:pt>
                <c:pt idx="32">
                  <c:v>44.94</c:v>
                </c:pt>
                <c:pt idx="33">
                  <c:v>46.24</c:v>
                </c:pt>
                <c:pt idx="34">
                  <c:v>44.45</c:v>
                </c:pt>
                <c:pt idx="35">
                  <c:v>45.45</c:v>
                </c:pt>
                <c:pt idx="36">
                  <c:v>44.8</c:v>
                </c:pt>
                <c:pt idx="37">
                  <c:v>44.53</c:v>
                </c:pt>
                <c:pt idx="38">
                  <c:v>45.07</c:v>
                </c:pt>
                <c:pt idx="39">
                  <c:v>43.87</c:v>
                </c:pt>
                <c:pt idx="40">
                  <c:v>44.86</c:v>
                </c:pt>
                <c:pt idx="41">
                  <c:v>44.74</c:v>
                </c:pt>
                <c:pt idx="42">
                  <c:v>43.86</c:v>
                </c:pt>
                <c:pt idx="43">
                  <c:v>46.28</c:v>
                </c:pt>
                <c:pt idx="44">
                  <c:v>44.53</c:v>
                </c:pt>
                <c:pt idx="45">
                  <c:v>45.85</c:v>
                </c:pt>
                <c:pt idx="46">
                  <c:v>44.99</c:v>
                </c:pt>
                <c:pt idx="47">
                  <c:v>45.33</c:v>
                </c:pt>
                <c:pt idx="48">
                  <c:v>45.19</c:v>
                </c:pt>
                <c:pt idx="49">
                  <c:v>45.11</c:v>
                </c:pt>
                <c:pt idx="50">
                  <c:v>46.07</c:v>
                </c:pt>
                <c:pt idx="51">
                  <c:v>47.71</c:v>
                </c:pt>
                <c:pt idx="52">
                  <c:v>45.57</c:v>
                </c:pt>
                <c:pt idx="53">
                  <c:v>46.15</c:v>
                </c:pt>
                <c:pt idx="54">
                  <c:v>45.06</c:v>
                </c:pt>
                <c:pt idx="55">
                  <c:v>45.58</c:v>
                </c:pt>
                <c:pt idx="56">
                  <c:v>45.32</c:v>
                </c:pt>
                <c:pt idx="57">
                  <c:v>47.01</c:v>
                </c:pt>
                <c:pt idx="58">
                  <c:v>45.62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'Lotus Driving Academy'!$H$20</c:f>
              <c:strCache>
                <c:ptCount val="1"/>
                <c:pt idx="0">
                  <c:v>Юрченко Вова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'Lotus Driving Academy'!$B$21:$B$79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'Lotus Driving Academy'!$H$21:$H$79</c:f>
              <c:numCache>
                <c:formatCode>0.00</c:formatCode>
                <c:ptCount val="59"/>
                <c:pt idx="0">
                  <c:v>42.73</c:v>
                </c:pt>
                <c:pt idx="1">
                  <c:v>42.91</c:v>
                </c:pt>
                <c:pt idx="2">
                  <c:v>43.11</c:v>
                </c:pt>
                <c:pt idx="3">
                  <c:v>42.61</c:v>
                </c:pt>
                <c:pt idx="4">
                  <c:v>42.69</c:v>
                </c:pt>
                <c:pt idx="5">
                  <c:v>42.88</c:v>
                </c:pt>
                <c:pt idx="6">
                  <c:v>42.78</c:v>
                </c:pt>
                <c:pt idx="7">
                  <c:v>43.2</c:v>
                </c:pt>
                <c:pt idx="8">
                  <c:v>43.79</c:v>
                </c:pt>
                <c:pt idx="9">
                  <c:v>43.01</c:v>
                </c:pt>
                <c:pt idx="10">
                  <c:v>43.37</c:v>
                </c:pt>
                <c:pt idx="11">
                  <c:v>43.01</c:v>
                </c:pt>
                <c:pt idx="12">
                  <c:v>43.75</c:v>
                </c:pt>
                <c:pt idx="13">
                  <c:v>43.21</c:v>
                </c:pt>
                <c:pt idx="14">
                  <c:v>43.16</c:v>
                </c:pt>
                <c:pt idx="15">
                  <c:v>44.85</c:v>
                </c:pt>
                <c:pt idx="16">
                  <c:v>42.76</c:v>
                </c:pt>
                <c:pt idx="17">
                  <c:v>43.25</c:v>
                </c:pt>
                <c:pt idx="18">
                  <c:v>42.95</c:v>
                </c:pt>
                <c:pt idx="19">
                  <c:v>53.4</c:v>
                </c:pt>
                <c:pt idx="20">
                  <c:v>43.05</c:v>
                </c:pt>
                <c:pt idx="21">
                  <c:v>42.57</c:v>
                </c:pt>
                <c:pt idx="22">
                  <c:v>42.71</c:v>
                </c:pt>
                <c:pt idx="23">
                  <c:v>42.46</c:v>
                </c:pt>
                <c:pt idx="24">
                  <c:v>42.92</c:v>
                </c:pt>
                <c:pt idx="25">
                  <c:v>42.73</c:v>
                </c:pt>
                <c:pt idx="26">
                  <c:v>42.8</c:v>
                </c:pt>
                <c:pt idx="27">
                  <c:v>42.78</c:v>
                </c:pt>
                <c:pt idx="28">
                  <c:v>42.72</c:v>
                </c:pt>
                <c:pt idx="29">
                  <c:v>43.07</c:v>
                </c:pt>
                <c:pt idx="30">
                  <c:v>43.16</c:v>
                </c:pt>
                <c:pt idx="31">
                  <c:v>43.15</c:v>
                </c:pt>
                <c:pt idx="32">
                  <c:v>42.58</c:v>
                </c:pt>
                <c:pt idx="33">
                  <c:v>42.74</c:v>
                </c:pt>
                <c:pt idx="34">
                  <c:v>42.89</c:v>
                </c:pt>
                <c:pt idx="35">
                  <c:v>42.72</c:v>
                </c:pt>
                <c:pt idx="36">
                  <c:v>42.67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836096"/>
        <c:axId val="64185472"/>
      </c:lineChart>
      <c:catAx>
        <c:axId val="628360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64185472"/>
        <c:crosses val="autoZero"/>
        <c:auto val="1"/>
        <c:lblAlgn val="ctr"/>
        <c:lblOffset val="100"/>
        <c:noMultiLvlLbl val="0"/>
      </c:catAx>
      <c:valAx>
        <c:axId val="64185472"/>
        <c:scaling>
          <c:orientation val="minMax"/>
          <c:max val="47"/>
          <c:min val="41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62836096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18</xdr:row>
      <xdr:rowOff>152400</xdr:rowOff>
    </xdr:from>
    <xdr:to>
      <xdr:col>20</xdr:col>
      <xdr:colOff>495300</xdr:colOff>
      <xdr:row>47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38100</xdr:colOff>
      <xdr:row>20</xdr:row>
      <xdr:rowOff>25400</xdr:rowOff>
    </xdr:from>
    <xdr:to>
      <xdr:col>20</xdr:col>
      <xdr:colOff>520700</xdr:colOff>
      <xdr:row>48</xdr:row>
      <xdr:rowOff>63500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18</xdr:row>
      <xdr:rowOff>152400</xdr:rowOff>
    </xdr:from>
    <xdr:to>
      <xdr:col>20</xdr:col>
      <xdr:colOff>495300</xdr:colOff>
      <xdr:row>47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18</xdr:row>
      <xdr:rowOff>152400</xdr:rowOff>
    </xdr:from>
    <xdr:to>
      <xdr:col>20</xdr:col>
      <xdr:colOff>495300</xdr:colOff>
      <xdr:row>47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18</xdr:row>
      <xdr:rowOff>152400</xdr:rowOff>
    </xdr:from>
    <xdr:to>
      <xdr:col>20</xdr:col>
      <xdr:colOff>495300</xdr:colOff>
      <xdr:row>47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18</xdr:row>
      <xdr:rowOff>152400</xdr:rowOff>
    </xdr:from>
    <xdr:to>
      <xdr:col>20</xdr:col>
      <xdr:colOff>495300</xdr:colOff>
      <xdr:row>47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93134</xdr:colOff>
      <xdr:row>19</xdr:row>
      <xdr:rowOff>84668</xdr:rowOff>
    </xdr:from>
    <xdr:to>
      <xdr:col>21</xdr:col>
      <xdr:colOff>55034</xdr:colOff>
      <xdr:row>47</xdr:row>
      <xdr:rowOff>118534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18</xdr:row>
      <xdr:rowOff>152400</xdr:rowOff>
    </xdr:from>
    <xdr:to>
      <xdr:col>20</xdr:col>
      <xdr:colOff>495300</xdr:colOff>
      <xdr:row>47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19</xdr:row>
      <xdr:rowOff>152400</xdr:rowOff>
    </xdr:from>
    <xdr:to>
      <xdr:col>20</xdr:col>
      <xdr:colOff>495300</xdr:colOff>
      <xdr:row>48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18</xdr:row>
      <xdr:rowOff>152400</xdr:rowOff>
    </xdr:from>
    <xdr:to>
      <xdr:col>20</xdr:col>
      <xdr:colOff>495300</xdr:colOff>
      <xdr:row>47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18</xdr:row>
      <xdr:rowOff>152400</xdr:rowOff>
    </xdr:from>
    <xdr:to>
      <xdr:col>20</xdr:col>
      <xdr:colOff>495300</xdr:colOff>
      <xdr:row>47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18</xdr:row>
      <xdr:rowOff>152400</xdr:rowOff>
    </xdr:from>
    <xdr:to>
      <xdr:col>20</xdr:col>
      <xdr:colOff>495300</xdr:colOff>
      <xdr:row>47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drawing" Target="../drawings/drawing10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drawing" Target="../drawings/drawing11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tabSelected="1" workbookViewId="0">
      <selection activeCell="D6" sqref="D6"/>
    </sheetView>
  </sheetViews>
  <sheetFormatPr defaultColWidth="8.85546875" defaultRowHeight="15" x14ac:dyDescent="0.25"/>
  <cols>
    <col min="1" max="1" width="8.85546875" style="2"/>
    <col min="2" max="2" width="18.7109375" style="2" customWidth="1"/>
    <col min="3" max="3" width="7.140625" style="2" customWidth="1"/>
    <col min="4" max="4" width="11.42578125" style="2" customWidth="1"/>
    <col min="5" max="5" width="7" style="2" customWidth="1"/>
    <col min="6" max="6" width="10.42578125" style="2" customWidth="1"/>
    <col min="7" max="7" width="17" style="2" customWidth="1"/>
    <col min="8" max="8" width="14.7109375" style="2" customWidth="1"/>
    <col min="9" max="9" width="11.140625" style="2" customWidth="1"/>
    <col min="10" max="10" width="9" style="2" customWidth="1"/>
    <col min="11" max="16384" width="8.85546875" style="1"/>
  </cols>
  <sheetData>
    <row r="1" spans="1:12" ht="19.5" x14ac:dyDescent="0.3">
      <c r="A1" s="239" t="s">
        <v>76</v>
      </c>
      <c r="B1" s="239"/>
      <c r="C1" s="239"/>
      <c r="D1" s="239"/>
      <c r="E1" s="239"/>
      <c r="F1" s="239"/>
      <c r="G1" s="239"/>
      <c r="H1" s="239"/>
      <c r="I1" s="239"/>
      <c r="J1" s="239"/>
    </row>
    <row r="2" spans="1:12" ht="17.25" x14ac:dyDescent="0.3">
      <c r="A2" s="240" t="s">
        <v>77</v>
      </c>
      <c r="B2" s="240"/>
      <c r="C2" s="240"/>
      <c r="D2" s="240"/>
      <c r="E2" s="240"/>
      <c r="F2" s="240"/>
      <c r="G2" s="240"/>
      <c r="H2" s="240"/>
      <c r="I2" s="240"/>
      <c r="J2" s="240"/>
    </row>
    <row r="3" spans="1:12" ht="6" customHeight="1" thickBot="1" x14ac:dyDescent="0.3"/>
    <row r="4" spans="1:12" s="3" customFormat="1" ht="15" customHeight="1" x14ac:dyDescent="0.25">
      <c r="A4" s="241" t="s">
        <v>0</v>
      </c>
      <c r="B4" s="243" t="s">
        <v>1</v>
      </c>
      <c r="C4" s="245" t="s">
        <v>2</v>
      </c>
      <c r="D4" s="247" t="s">
        <v>3</v>
      </c>
      <c r="E4" s="248"/>
      <c r="F4" s="249" t="s">
        <v>4</v>
      </c>
      <c r="G4" s="250"/>
      <c r="H4" s="243"/>
      <c r="I4" s="251" t="s">
        <v>5</v>
      </c>
      <c r="J4" s="252"/>
    </row>
    <row r="5" spans="1:12" s="8" customFormat="1" ht="15.75" thickBot="1" x14ac:dyDescent="0.3">
      <c r="A5" s="242"/>
      <c r="B5" s="244"/>
      <c r="C5" s="246"/>
      <c r="D5" s="4" t="s">
        <v>6</v>
      </c>
      <c r="E5" s="5" t="s">
        <v>7</v>
      </c>
      <c r="F5" s="6" t="s">
        <v>8</v>
      </c>
      <c r="G5" s="7" t="s">
        <v>9</v>
      </c>
      <c r="H5" s="7" t="s">
        <v>10</v>
      </c>
      <c r="I5" s="4" t="s">
        <v>6</v>
      </c>
      <c r="J5" s="5" t="s">
        <v>11</v>
      </c>
    </row>
    <row r="6" spans="1:12" s="3" customFormat="1" ht="24.95" customHeight="1" x14ac:dyDescent="0.25">
      <c r="A6" s="9">
        <v>1</v>
      </c>
      <c r="B6" s="214" t="s">
        <v>89</v>
      </c>
      <c r="C6" s="10">
        <v>8</v>
      </c>
      <c r="D6" s="99">
        <v>42.195</v>
      </c>
      <c r="E6" s="11">
        <v>2</v>
      </c>
      <c r="F6" s="102">
        <v>243</v>
      </c>
      <c r="G6" s="144">
        <v>0.12506944444444443</v>
      </c>
      <c r="H6" s="232" t="s">
        <v>227</v>
      </c>
      <c r="I6" s="218" t="s">
        <v>213</v>
      </c>
      <c r="J6" s="11">
        <v>190</v>
      </c>
    </row>
    <row r="7" spans="1:12" s="3" customFormat="1" ht="24.95" customHeight="1" x14ac:dyDescent="0.25">
      <c r="A7" s="12">
        <v>2</v>
      </c>
      <c r="B7" s="215" t="s">
        <v>82</v>
      </c>
      <c r="C7" s="13">
        <v>3</v>
      </c>
      <c r="D7" s="19">
        <v>42.395000000000003</v>
      </c>
      <c r="E7" s="15">
        <v>5</v>
      </c>
      <c r="F7" s="18">
        <v>243</v>
      </c>
      <c r="G7" s="145">
        <v>34.51</v>
      </c>
      <c r="H7" s="147">
        <v>34.51</v>
      </c>
      <c r="I7" s="146" t="s">
        <v>214</v>
      </c>
      <c r="J7" s="15">
        <v>205</v>
      </c>
    </row>
    <row r="8" spans="1:12" s="3" customFormat="1" ht="24.95" customHeight="1" x14ac:dyDescent="0.25">
      <c r="A8" s="12">
        <v>3</v>
      </c>
      <c r="B8" s="215" t="s">
        <v>94</v>
      </c>
      <c r="C8" s="13">
        <v>11</v>
      </c>
      <c r="D8" s="14">
        <v>42.505000000000003</v>
      </c>
      <c r="E8" s="15">
        <v>10</v>
      </c>
      <c r="F8" s="16">
        <v>243</v>
      </c>
      <c r="G8" s="145">
        <v>38.72</v>
      </c>
      <c r="H8" s="147">
        <v>4.21</v>
      </c>
      <c r="I8" s="219" t="s">
        <v>214</v>
      </c>
      <c r="J8" s="15">
        <v>16</v>
      </c>
    </row>
    <row r="9" spans="1:12" s="3" customFormat="1" ht="24.95" customHeight="1" x14ac:dyDescent="0.25">
      <c r="A9" s="12">
        <v>4</v>
      </c>
      <c r="B9" s="216" t="s">
        <v>210</v>
      </c>
      <c r="C9" s="13">
        <v>14</v>
      </c>
      <c r="D9" s="14">
        <v>42.405000000000001</v>
      </c>
      <c r="E9" s="15">
        <v>6</v>
      </c>
      <c r="F9" s="16">
        <v>243</v>
      </c>
      <c r="G9" s="145">
        <v>39.22</v>
      </c>
      <c r="H9" s="147">
        <v>0.5</v>
      </c>
      <c r="I9" s="220" t="s">
        <v>215</v>
      </c>
      <c r="J9" s="15">
        <v>218</v>
      </c>
      <c r="L9" s="17"/>
    </row>
    <row r="10" spans="1:12" s="3" customFormat="1" ht="24.95" customHeight="1" x14ac:dyDescent="0.25">
      <c r="A10" s="12">
        <v>5</v>
      </c>
      <c r="B10" s="215" t="s">
        <v>115</v>
      </c>
      <c r="C10" s="13">
        <v>5</v>
      </c>
      <c r="D10" s="14">
        <v>42.295000000000002</v>
      </c>
      <c r="E10" s="15">
        <v>3</v>
      </c>
      <c r="F10" s="16">
        <v>242</v>
      </c>
      <c r="G10" s="233" t="s">
        <v>228</v>
      </c>
      <c r="H10" s="147">
        <v>15.3</v>
      </c>
      <c r="I10" s="219" t="s">
        <v>216</v>
      </c>
      <c r="J10" s="15">
        <v>206</v>
      </c>
      <c r="L10" s="17"/>
    </row>
    <row r="11" spans="1:12" s="3" customFormat="1" ht="24.95" customHeight="1" x14ac:dyDescent="0.25">
      <c r="A11" s="12">
        <v>6</v>
      </c>
      <c r="B11" s="215" t="s">
        <v>211</v>
      </c>
      <c r="C11" s="13">
        <v>13</v>
      </c>
      <c r="D11" s="14">
        <v>42.44</v>
      </c>
      <c r="E11" s="15">
        <v>7</v>
      </c>
      <c r="F11" s="16">
        <v>242</v>
      </c>
      <c r="G11" s="233" t="s">
        <v>228</v>
      </c>
      <c r="H11" s="107">
        <v>9</v>
      </c>
      <c r="I11" s="219" t="s">
        <v>217</v>
      </c>
      <c r="J11" s="15">
        <v>39</v>
      </c>
    </row>
    <row r="12" spans="1:12" s="3" customFormat="1" ht="24.95" customHeight="1" x14ac:dyDescent="0.25">
      <c r="A12" s="12">
        <v>7</v>
      </c>
      <c r="B12" s="215" t="s">
        <v>79</v>
      </c>
      <c r="C12" s="13">
        <v>10</v>
      </c>
      <c r="D12" s="14">
        <v>41.98</v>
      </c>
      <c r="E12" s="15">
        <v>1</v>
      </c>
      <c r="F12" s="16">
        <v>242</v>
      </c>
      <c r="G12" s="233" t="s">
        <v>228</v>
      </c>
      <c r="H12" s="121">
        <v>20.5</v>
      </c>
      <c r="I12" s="220" t="s">
        <v>218</v>
      </c>
      <c r="J12" s="15">
        <v>58</v>
      </c>
    </row>
    <row r="13" spans="1:12" s="3" customFormat="1" ht="24.95" customHeight="1" x14ac:dyDescent="0.25">
      <c r="A13" s="12">
        <v>8</v>
      </c>
      <c r="B13" s="215" t="s">
        <v>118</v>
      </c>
      <c r="C13" s="13">
        <v>7</v>
      </c>
      <c r="D13" s="16">
        <v>42.314999999999998</v>
      </c>
      <c r="E13" s="15">
        <v>4</v>
      </c>
      <c r="F13" s="16">
        <v>242</v>
      </c>
      <c r="G13" s="233" t="s">
        <v>228</v>
      </c>
      <c r="H13" s="107">
        <v>1.5</v>
      </c>
      <c r="I13" s="220" t="s">
        <v>215</v>
      </c>
      <c r="J13" s="15">
        <v>30</v>
      </c>
    </row>
    <row r="14" spans="1:12" s="3" customFormat="1" ht="26.25" customHeight="1" x14ac:dyDescent="0.25">
      <c r="A14" s="12">
        <v>9</v>
      </c>
      <c r="B14" s="215" t="s">
        <v>96</v>
      </c>
      <c r="C14" s="13">
        <v>2</v>
      </c>
      <c r="D14" s="14">
        <v>42.64</v>
      </c>
      <c r="E14" s="15">
        <v>11</v>
      </c>
      <c r="F14" s="16">
        <v>240</v>
      </c>
      <c r="G14" s="234" t="s">
        <v>229</v>
      </c>
      <c r="H14" s="235" t="s">
        <v>230</v>
      </c>
      <c r="I14" s="219" t="s">
        <v>219</v>
      </c>
      <c r="J14" s="15">
        <v>103</v>
      </c>
    </row>
    <row r="15" spans="1:12" s="3" customFormat="1" ht="24.95" customHeight="1" x14ac:dyDescent="0.25">
      <c r="A15" s="12">
        <v>10</v>
      </c>
      <c r="B15" s="215" t="s">
        <v>141</v>
      </c>
      <c r="C15" s="13">
        <v>15</v>
      </c>
      <c r="D15" s="14">
        <v>42.445</v>
      </c>
      <c r="E15" s="15">
        <v>8</v>
      </c>
      <c r="F15" s="16">
        <v>240</v>
      </c>
      <c r="G15" s="234" t="s">
        <v>229</v>
      </c>
      <c r="H15" s="108">
        <v>22</v>
      </c>
      <c r="I15" s="220" t="s">
        <v>220</v>
      </c>
      <c r="J15" s="15">
        <v>15</v>
      </c>
    </row>
    <row r="16" spans="1:12" ht="24" customHeight="1" x14ac:dyDescent="0.25">
      <c r="A16" s="12">
        <v>11</v>
      </c>
      <c r="B16" s="215" t="s">
        <v>212</v>
      </c>
      <c r="C16" s="13">
        <v>9</v>
      </c>
      <c r="D16" s="14">
        <v>42.454999999999998</v>
      </c>
      <c r="E16" s="15">
        <v>9</v>
      </c>
      <c r="F16" s="18">
        <v>240</v>
      </c>
      <c r="G16" s="234" t="s">
        <v>229</v>
      </c>
      <c r="H16" s="106">
        <v>6.5</v>
      </c>
      <c r="I16" s="219" t="s">
        <v>221</v>
      </c>
      <c r="J16" s="15">
        <v>223</v>
      </c>
    </row>
    <row r="17" spans="1:10" ht="23.25" customHeight="1" thickBot="1" x14ac:dyDescent="0.3">
      <c r="A17" s="20">
        <v>12</v>
      </c>
      <c r="B17" s="217" t="s">
        <v>140</v>
      </c>
      <c r="C17" s="98">
        <v>1</v>
      </c>
      <c r="D17" s="100">
        <v>42.664999999999999</v>
      </c>
      <c r="E17" s="101">
        <v>12</v>
      </c>
      <c r="F17" s="109">
        <v>235</v>
      </c>
      <c r="G17" s="236" t="s">
        <v>231</v>
      </c>
      <c r="H17" s="237" t="s">
        <v>232</v>
      </c>
      <c r="I17" s="221" t="s">
        <v>222</v>
      </c>
      <c r="J17" s="101">
        <v>222</v>
      </c>
    </row>
    <row r="18" spans="1:10" ht="2.25" customHeight="1" x14ac:dyDescent="0.25">
      <c r="A18" s="21"/>
    </row>
    <row r="19" spans="1:10" s="2" customFormat="1" x14ac:dyDescent="0.25">
      <c r="A19" s="21"/>
    </row>
  </sheetData>
  <sortState ref="A6:J17">
    <sortCondition ref="A6:A17"/>
  </sortState>
  <mergeCells count="8">
    <mergeCell ref="A1:J1"/>
    <mergeCell ref="A2:J2"/>
    <mergeCell ref="A4:A5"/>
    <mergeCell ref="B4:B5"/>
    <mergeCell ref="C4:C5"/>
    <mergeCell ref="D4:E4"/>
    <mergeCell ref="F4:H4"/>
    <mergeCell ref="I4:J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B050"/>
    <pageSetUpPr fitToPage="1"/>
  </sheetPr>
  <dimension ref="A1:U51"/>
  <sheetViews>
    <sheetView zoomScale="50" zoomScaleNormal="50" zoomScalePageLayoutView="50" workbookViewId="0">
      <selection activeCell="B49" sqref="B49:B51"/>
    </sheetView>
  </sheetViews>
  <sheetFormatPr defaultColWidth="8.85546875" defaultRowHeight="15" x14ac:dyDescent="0.25"/>
  <cols>
    <col min="1" max="1" width="8.85546875" style="1"/>
    <col min="2" max="3" width="35.42578125" style="1" customWidth="1"/>
    <col min="4" max="4" width="9.85546875" style="1" customWidth="1"/>
    <col min="5" max="5" width="11.28515625" style="1" customWidth="1"/>
    <col min="6" max="6" width="10.7109375" style="2" customWidth="1"/>
    <col min="7" max="9" width="9.85546875" style="2" customWidth="1"/>
    <col min="10" max="10" width="11.28515625" style="1" customWidth="1"/>
    <col min="11" max="11" width="10.42578125" style="1" customWidth="1"/>
    <col min="12" max="13" width="8.85546875" style="1"/>
    <col min="14" max="14" width="14.28515625" style="1" customWidth="1"/>
    <col min="15" max="15" width="8.85546875" style="1"/>
    <col min="16" max="16" width="11.140625" style="1" customWidth="1"/>
    <col min="17" max="16384" width="8.85546875" style="1"/>
  </cols>
  <sheetData>
    <row r="1" spans="1:21" ht="48" customHeight="1" x14ac:dyDescent="0.25">
      <c r="A1" s="273" t="s">
        <v>75</v>
      </c>
      <c r="B1" s="273"/>
      <c r="C1" s="273"/>
      <c r="D1" s="273"/>
      <c r="E1" s="273"/>
      <c r="F1" s="273"/>
      <c r="G1" s="273"/>
      <c r="H1" s="273"/>
      <c r="I1" s="273"/>
      <c r="J1" s="273"/>
      <c r="K1" s="273"/>
      <c r="L1" s="273"/>
    </row>
    <row r="2" spans="1:21" ht="5.25" customHeight="1" x14ac:dyDescent="0.25"/>
    <row r="3" spans="1:21" ht="19.5" customHeight="1" x14ac:dyDescent="0.35">
      <c r="A3" s="274" t="s">
        <v>12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</row>
    <row r="4" spans="1:21" ht="15.75" customHeight="1" thickBot="1" x14ac:dyDescent="0.35">
      <c r="A4" s="22"/>
      <c r="B4" s="22"/>
      <c r="C4" s="22"/>
      <c r="D4" s="22"/>
      <c r="E4" s="22"/>
      <c r="F4" s="22"/>
      <c r="G4" s="22"/>
      <c r="H4" s="22"/>
      <c r="I4" s="22"/>
      <c r="J4" s="22"/>
    </row>
    <row r="5" spans="1:21" s="2" customFormat="1" ht="30" customHeight="1" x14ac:dyDescent="0.25">
      <c r="A5" s="275" t="s">
        <v>2</v>
      </c>
      <c r="B5" s="277" t="s">
        <v>1</v>
      </c>
      <c r="C5" s="279" t="s">
        <v>13</v>
      </c>
      <c r="D5" s="281" t="s">
        <v>14</v>
      </c>
      <c r="E5" s="283" t="s">
        <v>15</v>
      </c>
      <c r="F5" s="283" t="s">
        <v>16</v>
      </c>
      <c r="G5" s="285" t="s">
        <v>17</v>
      </c>
      <c r="H5" s="281"/>
      <c r="I5" s="281"/>
      <c r="J5" s="286"/>
      <c r="K5" s="286"/>
      <c r="L5" s="287"/>
    </row>
    <row r="6" spans="1:21" s="2" customFormat="1" ht="30" customHeight="1" thickBot="1" x14ac:dyDescent="0.3">
      <c r="A6" s="276"/>
      <c r="B6" s="278"/>
      <c r="C6" s="280"/>
      <c r="D6" s="282"/>
      <c r="E6" s="284"/>
      <c r="F6" s="284"/>
      <c r="G6" s="164" t="s">
        <v>18</v>
      </c>
      <c r="H6" s="165" t="s">
        <v>6</v>
      </c>
      <c r="I6" s="165" t="s">
        <v>19</v>
      </c>
      <c r="J6" s="163" t="s">
        <v>20</v>
      </c>
      <c r="K6" s="166" t="s">
        <v>21</v>
      </c>
      <c r="L6" s="134" t="s">
        <v>7</v>
      </c>
      <c r="N6" s="110">
        <v>82.5</v>
      </c>
      <c r="O6" s="110">
        <v>85</v>
      </c>
      <c r="P6" s="110">
        <v>87.5</v>
      </c>
      <c r="Q6" s="110">
        <v>90</v>
      </c>
      <c r="R6" s="110">
        <v>92.5</v>
      </c>
      <c r="S6" s="110">
        <v>95</v>
      </c>
      <c r="T6" s="110">
        <v>97.5</v>
      </c>
      <c r="U6" s="110">
        <v>100</v>
      </c>
    </row>
    <row r="7" spans="1:21" s="3" customFormat="1" ht="30" customHeight="1" x14ac:dyDescent="0.25">
      <c r="A7" s="264">
        <v>1</v>
      </c>
      <c r="B7" s="255" t="s">
        <v>140</v>
      </c>
      <c r="C7" s="151" t="s">
        <v>100</v>
      </c>
      <c r="D7" s="24" t="s">
        <v>61</v>
      </c>
      <c r="E7" s="117">
        <v>73.3</v>
      </c>
      <c r="F7" s="25"/>
      <c r="G7" s="26">
        <v>1</v>
      </c>
      <c r="H7" s="27">
        <v>42.45</v>
      </c>
      <c r="I7" s="26"/>
      <c r="J7" s="167">
        <f t="shared" ref="J7:J42" si="0">H7-I7</f>
        <v>42.45</v>
      </c>
      <c r="K7" s="257">
        <f>AVERAGE(J7:J8)</f>
        <v>42.655000000000001</v>
      </c>
      <c r="L7" s="260">
        <f>RANK(K7,K7:K51,1)</f>
        <v>13</v>
      </c>
      <c r="M7" s="111" t="s">
        <v>60</v>
      </c>
      <c r="N7" s="113">
        <v>0.05</v>
      </c>
      <c r="O7" s="113">
        <v>0.1</v>
      </c>
      <c r="P7" s="113">
        <v>0.15</v>
      </c>
      <c r="Q7" s="113">
        <v>0.2</v>
      </c>
      <c r="R7" s="113">
        <v>0.25</v>
      </c>
      <c r="S7" s="113">
        <v>0.3</v>
      </c>
      <c r="T7" s="113">
        <v>0.35</v>
      </c>
      <c r="U7" s="113">
        <f>N7*8</f>
        <v>0.4</v>
      </c>
    </row>
    <row r="8" spans="1:21" s="3" customFormat="1" ht="30" customHeight="1" x14ac:dyDescent="0.25">
      <c r="A8" s="265"/>
      <c r="B8" s="270"/>
      <c r="C8" s="157" t="s">
        <v>101</v>
      </c>
      <c r="D8" s="33" t="s">
        <v>62</v>
      </c>
      <c r="E8" s="148">
        <v>50.2</v>
      </c>
      <c r="F8" s="158"/>
      <c r="G8" s="53">
        <v>2</v>
      </c>
      <c r="H8" s="159">
        <v>42.86</v>
      </c>
      <c r="I8" s="53"/>
      <c r="J8" s="29">
        <f t="shared" si="0"/>
        <v>42.86</v>
      </c>
      <c r="K8" s="258"/>
      <c r="L8" s="261"/>
      <c r="M8" s="112">
        <v>1</v>
      </c>
      <c r="N8" s="113">
        <v>4.5</v>
      </c>
      <c r="O8" s="113">
        <f>N8*2</f>
        <v>9</v>
      </c>
      <c r="P8" s="113">
        <f>N8*3</f>
        <v>13.5</v>
      </c>
      <c r="Q8" s="113">
        <f>N8*4</f>
        <v>18</v>
      </c>
      <c r="R8" s="113">
        <f>N8*5</f>
        <v>22.5</v>
      </c>
      <c r="S8" s="113">
        <f>N8*6</f>
        <v>27</v>
      </c>
      <c r="T8" s="113">
        <f>N8*7</f>
        <v>31.5</v>
      </c>
      <c r="U8" s="113">
        <f>N8*8</f>
        <v>36</v>
      </c>
    </row>
    <row r="9" spans="1:21" s="3" customFormat="1" ht="30" customHeight="1" thickBot="1" x14ac:dyDescent="0.3">
      <c r="A9" s="269"/>
      <c r="B9" s="271"/>
      <c r="C9" s="168"/>
      <c r="D9" s="48" t="s">
        <v>63</v>
      </c>
      <c r="E9" s="23"/>
      <c r="F9" s="169"/>
      <c r="G9" s="120"/>
      <c r="H9" s="170"/>
      <c r="I9" s="120"/>
      <c r="J9" s="171">
        <f t="shared" si="0"/>
        <v>0</v>
      </c>
      <c r="K9" s="259"/>
      <c r="L9" s="263"/>
      <c r="M9" s="112">
        <v>2</v>
      </c>
      <c r="N9" s="113">
        <v>9</v>
      </c>
      <c r="O9" s="113">
        <f>N9*2</f>
        <v>18</v>
      </c>
      <c r="P9" s="113">
        <f>N9*3</f>
        <v>27</v>
      </c>
      <c r="Q9" s="113">
        <f>N9*4</f>
        <v>36</v>
      </c>
      <c r="R9" s="113">
        <f>N9*5</f>
        <v>45</v>
      </c>
      <c r="S9" s="113">
        <f>N9*6</f>
        <v>54</v>
      </c>
      <c r="T9" s="113">
        <f>N9*7</f>
        <v>63</v>
      </c>
      <c r="U9" s="113">
        <f>N9*8</f>
        <v>72</v>
      </c>
    </row>
    <row r="10" spans="1:21" s="3" customFormat="1" ht="30" customHeight="1" x14ac:dyDescent="0.25">
      <c r="A10" s="265">
        <v>2</v>
      </c>
      <c r="B10" s="265" t="s">
        <v>96</v>
      </c>
      <c r="C10" s="153" t="s">
        <v>97</v>
      </c>
      <c r="D10" s="33" t="s">
        <v>22</v>
      </c>
      <c r="E10" s="34">
        <v>75.7</v>
      </c>
      <c r="F10" s="158"/>
      <c r="G10" s="53">
        <v>2</v>
      </c>
      <c r="H10" s="159">
        <v>42.56</v>
      </c>
      <c r="I10" s="53"/>
      <c r="J10" s="34">
        <f t="shared" si="0"/>
        <v>42.56</v>
      </c>
      <c r="K10" s="257">
        <f t="shared" ref="K10" si="1">AVERAGE(J10:J11)</f>
        <v>42.64</v>
      </c>
      <c r="L10" s="272">
        <f>RANK(K10,K7:K51,1)</f>
        <v>11</v>
      </c>
    </row>
    <row r="11" spans="1:21" s="3" customFormat="1" ht="30" customHeight="1" x14ac:dyDescent="0.25">
      <c r="A11" s="265"/>
      <c r="B11" s="265"/>
      <c r="C11" s="153" t="s">
        <v>98</v>
      </c>
      <c r="D11" s="33" t="s">
        <v>23</v>
      </c>
      <c r="E11" s="34">
        <v>92.6</v>
      </c>
      <c r="F11" s="30"/>
      <c r="G11" s="31">
        <v>3</v>
      </c>
      <c r="H11" s="32">
        <v>42.97</v>
      </c>
      <c r="I11" s="31">
        <v>0.25</v>
      </c>
      <c r="J11" s="29">
        <f t="shared" si="0"/>
        <v>42.72</v>
      </c>
      <c r="K11" s="258"/>
      <c r="L11" s="272"/>
    </row>
    <row r="12" spans="1:21" s="3" customFormat="1" ht="30" customHeight="1" thickBot="1" x14ac:dyDescent="0.3">
      <c r="A12" s="269"/>
      <c r="B12" s="268"/>
      <c r="C12" s="155"/>
      <c r="D12" s="43" t="s">
        <v>64</v>
      </c>
      <c r="E12" s="172"/>
      <c r="F12" s="173"/>
      <c r="G12" s="174"/>
      <c r="H12" s="175"/>
      <c r="I12" s="174"/>
      <c r="J12" s="176">
        <f t="shared" si="0"/>
        <v>0</v>
      </c>
      <c r="K12" s="259"/>
      <c r="L12" s="272"/>
      <c r="P12" s="105"/>
      <c r="Q12" s="105"/>
    </row>
    <row r="13" spans="1:21" s="3" customFormat="1" ht="30" customHeight="1" x14ac:dyDescent="0.25">
      <c r="A13" s="269">
        <v>3</v>
      </c>
      <c r="B13" s="264" t="s">
        <v>82</v>
      </c>
      <c r="C13" s="177" t="s">
        <v>83</v>
      </c>
      <c r="D13" s="24" t="s">
        <v>24</v>
      </c>
      <c r="E13" s="178">
        <v>65.400000000000006</v>
      </c>
      <c r="F13" s="25"/>
      <c r="G13" s="26">
        <v>4</v>
      </c>
      <c r="H13" s="27">
        <v>42.34</v>
      </c>
      <c r="I13" s="26"/>
      <c r="J13" s="167">
        <f t="shared" si="0"/>
        <v>42.34</v>
      </c>
      <c r="K13" s="257">
        <f t="shared" ref="K13" si="2">AVERAGE(J13:J14)</f>
        <v>42.395000000000003</v>
      </c>
      <c r="L13" s="260">
        <f>RANK(K13,K7:K51,1)</f>
        <v>5</v>
      </c>
      <c r="P13" s="105"/>
      <c r="Q13" s="105"/>
    </row>
    <row r="14" spans="1:21" s="3" customFormat="1" ht="30" customHeight="1" x14ac:dyDescent="0.25">
      <c r="A14" s="269"/>
      <c r="B14" s="269"/>
      <c r="C14" s="154" t="s">
        <v>84</v>
      </c>
      <c r="D14" s="28" t="s">
        <v>25</v>
      </c>
      <c r="E14" s="35">
        <v>88.1</v>
      </c>
      <c r="F14" s="30"/>
      <c r="G14" s="31">
        <v>3</v>
      </c>
      <c r="H14" s="32">
        <v>42.6</v>
      </c>
      <c r="I14" s="31">
        <v>0.15</v>
      </c>
      <c r="J14" s="29">
        <f t="shared" si="0"/>
        <v>42.45</v>
      </c>
      <c r="K14" s="258"/>
      <c r="L14" s="261"/>
      <c r="P14" s="105"/>
      <c r="Q14" s="105"/>
    </row>
    <row r="15" spans="1:21" s="3" customFormat="1" ht="30" customHeight="1" thickBot="1" x14ac:dyDescent="0.3">
      <c r="A15" s="269"/>
      <c r="B15" s="266"/>
      <c r="C15" s="156"/>
      <c r="D15" s="48" t="s">
        <v>65</v>
      </c>
      <c r="E15" s="179"/>
      <c r="F15" s="169"/>
      <c r="G15" s="120"/>
      <c r="H15" s="170"/>
      <c r="I15" s="120"/>
      <c r="J15" s="171">
        <f t="shared" si="0"/>
        <v>0</v>
      </c>
      <c r="K15" s="259"/>
      <c r="L15" s="263"/>
      <c r="N15" s="105"/>
      <c r="O15" s="105"/>
      <c r="P15" s="105"/>
      <c r="Q15" s="105"/>
    </row>
    <row r="16" spans="1:21" s="3" customFormat="1" ht="30" customHeight="1" x14ac:dyDescent="0.25">
      <c r="A16" s="265">
        <v>4</v>
      </c>
      <c r="B16" s="265" t="s">
        <v>112</v>
      </c>
      <c r="C16" s="153" t="s">
        <v>113</v>
      </c>
      <c r="D16" s="33" t="s">
        <v>26</v>
      </c>
      <c r="E16" s="36">
        <v>65</v>
      </c>
      <c r="F16" s="124"/>
      <c r="G16" s="53">
        <v>4</v>
      </c>
      <c r="H16" s="159">
        <v>43.06</v>
      </c>
      <c r="I16" s="53"/>
      <c r="J16" s="34">
        <f t="shared" si="0"/>
        <v>43.06</v>
      </c>
      <c r="K16" s="257">
        <f t="shared" ref="K16" si="3">AVERAGE(J16:J17)</f>
        <v>42.650000000000006</v>
      </c>
      <c r="L16" s="261">
        <f>RANK(K16,K7:K51,1)</f>
        <v>12</v>
      </c>
      <c r="N16" s="105"/>
      <c r="O16" s="105"/>
      <c r="P16" s="105"/>
      <c r="Q16" s="105"/>
    </row>
    <row r="17" spans="1:17" s="3" customFormat="1" ht="30" customHeight="1" x14ac:dyDescent="0.25">
      <c r="A17" s="265"/>
      <c r="B17" s="265"/>
      <c r="C17" s="153" t="s">
        <v>114</v>
      </c>
      <c r="D17" s="33" t="s">
        <v>28</v>
      </c>
      <c r="E17" s="36">
        <v>73.2</v>
      </c>
      <c r="F17" s="124"/>
      <c r="G17" s="31">
        <v>5</v>
      </c>
      <c r="H17" s="32">
        <v>42.24</v>
      </c>
      <c r="I17" s="31"/>
      <c r="J17" s="29">
        <f t="shared" si="0"/>
        <v>42.24</v>
      </c>
      <c r="K17" s="258"/>
      <c r="L17" s="261"/>
      <c r="N17" s="105"/>
      <c r="O17" s="105"/>
      <c r="P17" s="105"/>
      <c r="Q17" s="105"/>
    </row>
    <row r="18" spans="1:17" s="3" customFormat="1" ht="30" customHeight="1" thickBot="1" x14ac:dyDescent="0.3">
      <c r="A18" s="269"/>
      <c r="B18" s="268"/>
      <c r="C18" s="155"/>
      <c r="D18" s="43" t="s">
        <v>66</v>
      </c>
      <c r="E18" s="172"/>
      <c r="F18" s="180"/>
      <c r="G18" s="174"/>
      <c r="H18" s="175"/>
      <c r="I18" s="174"/>
      <c r="J18" s="176">
        <f t="shared" si="0"/>
        <v>0</v>
      </c>
      <c r="K18" s="259"/>
      <c r="L18" s="262"/>
      <c r="N18" s="105"/>
      <c r="O18" s="105"/>
      <c r="P18" s="105"/>
      <c r="Q18" s="105"/>
    </row>
    <row r="19" spans="1:17" s="3" customFormat="1" ht="30" customHeight="1" x14ac:dyDescent="0.25">
      <c r="A19" s="269">
        <v>5</v>
      </c>
      <c r="B19" s="264" t="s">
        <v>115</v>
      </c>
      <c r="C19" s="177" t="s">
        <v>116</v>
      </c>
      <c r="D19" s="24" t="s">
        <v>29</v>
      </c>
      <c r="E19" s="167">
        <v>78.5</v>
      </c>
      <c r="F19" s="25"/>
      <c r="G19" s="26">
        <v>5</v>
      </c>
      <c r="H19" s="27">
        <v>42.09</v>
      </c>
      <c r="I19" s="26"/>
      <c r="J19" s="167">
        <f t="shared" si="0"/>
        <v>42.09</v>
      </c>
      <c r="K19" s="257">
        <f t="shared" ref="K19" si="4">AVERAGE(J19:J20)</f>
        <v>42.295000000000002</v>
      </c>
      <c r="L19" s="260">
        <f>RANK(K19,K7:K51,1)</f>
        <v>3</v>
      </c>
      <c r="N19" s="105"/>
      <c r="O19" s="105"/>
      <c r="P19" s="105"/>
      <c r="Q19" s="105"/>
    </row>
    <row r="20" spans="1:17" s="3" customFormat="1" ht="30" customHeight="1" x14ac:dyDescent="0.25">
      <c r="A20" s="269"/>
      <c r="B20" s="269"/>
      <c r="C20" s="154" t="s">
        <v>117</v>
      </c>
      <c r="D20" s="28" t="s">
        <v>30</v>
      </c>
      <c r="E20" s="29">
        <v>75.099999999999994</v>
      </c>
      <c r="F20" s="30"/>
      <c r="G20" s="31">
        <v>6</v>
      </c>
      <c r="H20" s="32">
        <v>42.5</v>
      </c>
      <c r="I20" s="31"/>
      <c r="J20" s="29">
        <f t="shared" si="0"/>
        <v>42.5</v>
      </c>
      <c r="K20" s="258"/>
      <c r="L20" s="261"/>
      <c r="N20" s="105"/>
      <c r="O20" s="105"/>
      <c r="P20" s="105"/>
      <c r="Q20" s="105"/>
    </row>
    <row r="21" spans="1:17" s="3" customFormat="1" ht="30" customHeight="1" thickBot="1" x14ac:dyDescent="0.3">
      <c r="A21" s="269"/>
      <c r="B21" s="266"/>
      <c r="C21" s="156"/>
      <c r="D21" s="48" t="s">
        <v>67</v>
      </c>
      <c r="E21" s="171"/>
      <c r="F21" s="169"/>
      <c r="G21" s="120"/>
      <c r="H21" s="170"/>
      <c r="I21" s="120"/>
      <c r="J21" s="171">
        <f t="shared" si="0"/>
        <v>0</v>
      </c>
      <c r="K21" s="259"/>
      <c r="L21" s="263"/>
      <c r="N21" s="130"/>
      <c r="O21" s="1"/>
      <c r="P21" s="105"/>
      <c r="Q21" s="105"/>
    </row>
    <row r="22" spans="1:17" ht="27.75" customHeight="1" x14ac:dyDescent="0.25">
      <c r="A22" s="269">
        <v>6</v>
      </c>
      <c r="B22" s="265" t="s">
        <v>102</v>
      </c>
      <c r="C22" s="153" t="s">
        <v>103</v>
      </c>
      <c r="D22" s="33" t="s">
        <v>31</v>
      </c>
      <c r="E22" s="41" t="s">
        <v>99</v>
      </c>
      <c r="F22" s="95"/>
      <c r="G22" s="96">
        <v>6</v>
      </c>
      <c r="H22" s="97">
        <v>42.5</v>
      </c>
      <c r="I22" s="53"/>
      <c r="J22" s="34">
        <f t="shared" si="0"/>
        <v>42.5</v>
      </c>
      <c r="K22" s="257">
        <f t="shared" ref="K22" si="5">AVERAGE(J22:J23)</f>
        <v>42.715000000000003</v>
      </c>
      <c r="L22" s="261">
        <f>RANK(K22,K7:K51,1)</f>
        <v>14</v>
      </c>
      <c r="M22" s="3"/>
      <c r="O22" s="116"/>
      <c r="P22" s="130"/>
    </row>
    <row r="23" spans="1:17" ht="27.75" customHeight="1" x14ac:dyDescent="0.25">
      <c r="A23" s="269"/>
      <c r="B23" s="269"/>
      <c r="C23" s="154" t="s">
        <v>104</v>
      </c>
      <c r="D23" s="28" t="s">
        <v>32</v>
      </c>
      <c r="E23" s="37" t="s">
        <v>105</v>
      </c>
      <c r="F23" s="38"/>
      <c r="G23" s="39">
        <v>7</v>
      </c>
      <c r="H23" s="40">
        <v>42.93</v>
      </c>
      <c r="I23" s="31"/>
      <c r="J23" s="29">
        <f t="shared" si="0"/>
        <v>42.93</v>
      </c>
      <c r="K23" s="258"/>
      <c r="L23" s="261"/>
      <c r="M23" s="3"/>
      <c r="O23" s="116"/>
      <c r="P23" s="130"/>
    </row>
    <row r="24" spans="1:17" ht="27.75" customHeight="1" thickBot="1" x14ac:dyDescent="0.3">
      <c r="A24" s="269"/>
      <c r="B24" s="268"/>
      <c r="C24" s="155"/>
      <c r="D24" s="43" t="s">
        <v>68</v>
      </c>
      <c r="E24" s="44"/>
      <c r="F24" s="181"/>
      <c r="G24" s="46"/>
      <c r="H24" s="47"/>
      <c r="I24" s="174"/>
      <c r="J24" s="176">
        <f t="shared" si="0"/>
        <v>0</v>
      </c>
      <c r="K24" s="259"/>
      <c r="L24" s="262"/>
      <c r="M24" s="3"/>
    </row>
    <row r="25" spans="1:17" ht="29.25" customHeight="1" x14ac:dyDescent="0.3">
      <c r="A25" s="265">
        <v>7</v>
      </c>
      <c r="B25" s="264" t="s">
        <v>118</v>
      </c>
      <c r="C25" s="177" t="s">
        <v>119</v>
      </c>
      <c r="D25" s="24" t="s">
        <v>33</v>
      </c>
      <c r="E25" s="182"/>
      <c r="F25" s="183"/>
      <c r="G25" s="184">
        <v>8</v>
      </c>
      <c r="H25" s="185">
        <v>42.32</v>
      </c>
      <c r="I25" s="26"/>
      <c r="J25" s="167">
        <f t="shared" si="0"/>
        <v>42.32</v>
      </c>
      <c r="K25" s="257">
        <f t="shared" ref="K25" si="6">AVERAGE(J25:J26)</f>
        <v>42.314999999999998</v>
      </c>
      <c r="L25" s="260">
        <f>RANK(K25,K7:K51,1)</f>
        <v>4</v>
      </c>
      <c r="M25" s="3"/>
      <c r="P25" s="42"/>
    </row>
    <row r="26" spans="1:17" ht="29.25" customHeight="1" x14ac:dyDescent="0.3">
      <c r="A26" s="265"/>
      <c r="B26" s="265"/>
      <c r="C26" s="153" t="s">
        <v>120</v>
      </c>
      <c r="D26" s="33" t="s">
        <v>34</v>
      </c>
      <c r="E26" s="41" t="s">
        <v>121</v>
      </c>
      <c r="F26" s="38"/>
      <c r="G26" s="39">
        <v>7</v>
      </c>
      <c r="H26" s="40">
        <v>42.31</v>
      </c>
      <c r="I26" s="31"/>
      <c r="J26" s="29">
        <f t="shared" si="0"/>
        <v>42.31</v>
      </c>
      <c r="K26" s="258"/>
      <c r="L26" s="261"/>
      <c r="M26" s="3"/>
      <c r="P26" s="42"/>
    </row>
    <row r="27" spans="1:17" ht="29.25" customHeight="1" thickBot="1" x14ac:dyDescent="0.35">
      <c r="A27" s="269"/>
      <c r="B27" s="266"/>
      <c r="C27" s="156"/>
      <c r="D27" s="48" t="s">
        <v>69</v>
      </c>
      <c r="E27" s="49"/>
      <c r="F27" s="186"/>
      <c r="G27" s="51"/>
      <c r="H27" s="52"/>
      <c r="I27" s="120"/>
      <c r="J27" s="171">
        <f t="shared" si="0"/>
        <v>0</v>
      </c>
      <c r="K27" s="259"/>
      <c r="L27" s="263"/>
      <c r="M27" s="3"/>
      <c r="P27" s="42"/>
    </row>
    <row r="28" spans="1:17" ht="29.25" customHeight="1" x14ac:dyDescent="0.25">
      <c r="A28" s="269">
        <v>8</v>
      </c>
      <c r="B28" s="265" t="s">
        <v>89</v>
      </c>
      <c r="C28" s="153" t="s">
        <v>91</v>
      </c>
      <c r="D28" s="33" t="s">
        <v>35</v>
      </c>
      <c r="E28" s="41" t="s">
        <v>93</v>
      </c>
      <c r="F28" s="95"/>
      <c r="G28" s="96">
        <v>9</v>
      </c>
      <c r="H28" s="97">
        <v>42.03</v>
      </c>
      <c r="I28" s="53"/>
      <c r="J28" s="34">
        <f t="shared" si="0"/>
        <v>42.03</v>
      </c>
      <c r="K28" s="257">
        <f t="shared" ref="K28" si="7">AVERAGE(J28:J29)</f>
        <v>42.195</v>
      </c>
      <c r="L28" s="261">
        <f>RANK(K28,K7:K51,1)</f>
        <v>2</v>
      </c>
      <c r="M28" s="3"/>
    </row>
    <row r="29" spans="1:17" ht="29.25" customHeight="1" x14ac:dyDescent="0.25">
      <c r="A29" s="269"/>
      <c r="B29" s="269"/>
      <c r="C29" s="154" t="s">
        <v>92</v>
      </c>
      <c r="D29" s="28" t="s">
        <v>36</v>
      </c>
      <c r="E29" s="37" t="s">
        <v>99</v>
      </c>
      <c r="F29" s="38"/>
      <c r="G29" s="39">
        <v>8</v>
      </c>
      <c r="H29" s="40">
        <v>42.36</v>
      </c>
      <c r="I29" s="31"/>
      <c r="J29" s="29">
        <f t="shared" si="0"/>
        <v>42.36</v>
      </c>
      <c r="K29" s="258"/>
      <c r="L29" s="261"/>
      <c r="M29" s="3"/>
    </row>
    <row r="30" spans="1:17" ht="29.25" customHeight="1" thickBot="1" x14ac:dyDescent="0.3">
      <c r="A30" s="269"/>
      <c r="B30" s="268"/>
      <c r="C30" s="155"/>
      <c r="D30" s="43" t="s">
        <v>70</v>
      </c>
      <c r="E30" s="44"/>
      <c r="F30" s="181"/>
      <c r="G30" s="46"/>
      <c r="H30" s="47"/>
      <c r="I30" s="174"/>
      <c r="J30" s="176">
        <f t="shared" si="0"/>
        <v>0</v>
      </c>
      <c r="K30" s="259"/>
      <c r="L30" s="262"/>
      <c r="M30" s="3"/>
    </row>
    <row r="31" spans="1:17" ht="29.25" customHeight="1" x14ac:dyDescent="0.25">
      <c r="A31" s="265">
        <v>9</v>
      </c>
      <c r="B31" s="264" t="s">
        <v>85</v>
      </c>
      <c r="C31" s="177" t="s">
        <v>86</v>
      </c>
      <c r="D31" s="24" t="s">
        <v>37</v>
      </c>
      <c r="E31" s="182" t="s">
        <v>88</v>
      </c>
      <c r="F31" s="183"/>
      <c r="G31" s="184">
        <v>9</v>
      </c>
      <c r="H31" s="185">
        <v>42.21</v>
      </c>
      <c r="I31" s="26"/>
      <c r="J31" s="167">
        <f t="shared" si="0"/>
        <v>42.21</v>
      </c>
      <c r="K31" s="257">
        <f t="shared" ref="K31" si="8">AVERAGE(J31:J32)</f>
        <v>42.454999999999998</v>
      </c>
      <c r="L31" s="260">
        <f>RANK(K31,K7:K51,1)</f>
        <v>9</v>
      </c>
      <c r="M31" s="3"/>
    </row>
    <row r="32" spans="1:17" ht="29.25" customHeight="1" x14ac:dyDescent="0.25">
      <c r="A32" s="267"/>
      <c r="B32" s="267"/>
      <c r="C32" s="160" t="s">
        <v>87</v>
      </c>
      <c r="D32" s="161" t="s">
        <v>38</v>
      </c>
      <c r="E32" s="162"/>
      <c r="F32" s="38"/>
      <c r="G32" s="46">
        <v>10</v>
      </c>
      <c r="H32" s="47">
        <v>42.7</v>
      </c>
      <c r="I32" s="31"/>
      <c r="J32" s="29">
        <f t="shared" si="0"/>
        <v>42.7</v>
      </c>
      <c r="K32" s="258"/>
      <c r="L32" s="261"/>
      <c r="M32" s="3"/>
    </row>
    <row r="33" spans="1:13" ht="29.25" customHeight="1" thickBot="1" x14ac:dyDescent="0.3">
      <c r="A33" s="268"/>
      <c r="B33" s="266"/>
      <c r="C33" s="156"/>
      <c r="D33" s="48" t="s">
        <v>71</v>
      </c>
      <c r="E33" s="49"/>
      <c r="F33" s="50"/>
      <c r="G33" s="51"/>
      <c r="H33" s="52"/>
      <c r="I33" s="120"/>
      <c r="J33" s="171">
        <f t="shared" si="0"/>
        <v>0</v>
      </c>
      <c r="K33" s="259"/>
      <c r="L33" s="263"/>
      <c r="M33" s="3"/>
    </row>
    <row r="34" spans="1:13" ht="29.25" customHeight="1" x14ac:dyDescent="0.25">
      <c r="A34" s="269">
        <v>10</v>
      </c>
      <c r="B34" s="265" t="s">
        <v>79</v>
      </c>
      <c r="C34" s="153" t="s">
        <v>80</v>
      </c>
      <c r="D34" s="33" t="s">
        <v>39</v>
      </c>
      <c r="E34" s="41"/>
      <c r="F34" s="95"/>
      <c r="G34" s="96">
        <v>10</v>
      </c>
      <c r="H34" s="97">
        <v>41.84</v>
      </c>
      <c r="I34" s="53"/>
      <c r="J34" s="34">
        <f t="shared" si="0"/>
        <v>41.84</v>
      </c>
      <c r="K34" s="257">
        <f t="shared" ref="K34" si="9">AVERAGE(J34:J35)</f>
        <v>41.980000000000004</v>
      </c>
      <c r="L34" s="261">
        <f>RANK(K34,K7:K51,1)</f>
        <v>1</v>
      </c>
      <c r="M34" s="3"/>
    </row>
    <row r="35" spans="1:13" ht="29.25" customHeight="1" x14ac:dyDescent="0.25">
      <c r="A35" s="269"/>
      <c r="B35" s="269"/>
      <c r="C35" s="154" t="s">
        <v>81</v>
      </c>
      <c r="D35" s="28" t="s">
        <v>40</v>
      </c>
      <c r="E35" s="37" t="s">
        <v>106</v>
      </c>
      <c r="F35" s="95"/>
      <c r="G35" s="39">
        <v>13</v>
      </c>
      <c r="H35" s="40">
        <v>42.12</v>
      </c>
      <c r="I35" s="31"/>
      <c r="J35" s="29">
        <f t="shared" si="0"/>
        <v>42.12</v>
      </c>
      <c r="K35" s="258"/>
      <c r="L35" s="261"/>
      <c r="M35" s="3"/>
    </row>
    <row r="36" spans="1:13" ht="27" customHeight="1" thickBot="1" x14ac:dyDescent="0.3">
      <c r="A36" s="269"/>
      <c r="B36" s="268"/>
      <c r="C36" s="155"/>
      <c r="D36" s="43" t="s">
        <v>72</v>
      </c>
      <c r="E36" s="44"/>
      <c r="F36" s="45"/>
      <c r="G36" s="46"/>
      <c r="H36" s="47"/>
      <c r="I36" s="174"/>
      <c r="J36" s="176">
        <f t="shared" si="0"/>
        <v>0</v>
      </c>
      <c r="K36" s="259"/>
      <c r="L36" s="262"/>
      <c r="M36" s="3"/>
    </row>
    <row r="37" spans="1:13" ht="35.25" customHeight="1" x14ac:dyDescent="0.25">
      <c r="A37" s="253">
        <v>11</v>
      </c>
      <c r="B37" s="255" t="s">
        <v>94</v>
      </c>
      <c r="C37" s="151" t="s">
        <v>90</v>
      </c>
      <c r="D37" s="24" t="s">
        <v>41</v>
      </c>
      <c r="E37" s="117">
        <v>70.2</v>
      </c>
      <c r="F37" s="132"/>
      <c r="G37" s="118">
        <v>21</v>
      </c>
      <c r="H37" s="119">
        <v>42.6</v>
      </c>
      <c r="I37" s="26"/>
      <c r="J37" s="167">
        <f t="shared" si="0"/>
        <v>42.6</v>
      </c>
      <c r="K37" s="257">
        <f t="shared" ref="K37" si="10">AVERAGE(J37:J38)</f>
        <v>42.504999999999995</v>
      </c>
      <c r="L37" s="260">
        <f>RANK(K37,K7:K51,1)</f>
        <v>10</v>
      </c>
      <c r="M37" s="3"/>
    </row>
    <row r="38" spans="1:13" ht="35.25" customHeight="1" x14ac:dyDescent="0.25">
      <c r="A38" s="254"/>
      <c r="B38" s="256"/>
      <c r="C38" s="152" t="s">
        <v>95</v>
      </c>
      <c r="D38" s="28" t="s">
        <v>42</v>
      </c>
      <c r="E38" s="149">
        <v>87.1</v>
      </c>
      <c r="F38" s="133"/>
      <c r="G38" s="150">
        <v>13</v>
      </c>
      <c r="H38" s="110">
        <v>42.51</v>
      </c>
      <c r="I38" s="31">
        <v>0.1</v>
      </c>
      <c r="J38" s="29">
        <f t="shared" si="0"/>
        <v>42.41</v>
      </c>
      <c r="K38" s="258"/>
      <c r="L38" s="261"/>
      <c r="M38" s="3"/>
    </row>
    <row r="39" spans="1:13" ht="33.75" customHeight="1" thickBot="1" x14ac:dyDescent="0.3">
      <c r="A39" s="254"/>
      <c r="B39" s="253"/>
      <c r="C39" s="152"/>
      <c r="D39" s="43" t="s">
        <v>73</v>
      </c>
      <c r="E39" s="166"/>
      <c r="F39" s="134"/>
      <c r="G39" s="187"/>
      <c r="H39" s="166"/>
      <c r="I39" s="174"/>
      <c r="J39" s="176">
        <f t="shared" si="0"/>
        <v>0</v>
      </c>
      <c r="K39" s="259"/>
      <c r="L39" s="262"/>
      <c r="M39" s="3"/>
    </row>
    <row r="40" spans="1:13" ht="29.25" customHeight="1" x14ac:dyDescent="0.25">
      <c r="A40" s="264">
        <v>12</v>
      </c>
      <c r="B40" s="264" t="s">
        <v>107</v>
      </c>
      <c r="C40" s="177" t="s">
        <v>108</v>
      </c>
      <c r="D40" s="24" t="s">
        <v>58</v>
      </c>
      <c r="E40" s="182" t="s">
        <v>109</v>
      </c>
      <c r="F40" s="183"/>
      <c r="G40" s="184">
        <v>33</v>
      </c>
      <c r="H40" s="185">
        <v>43.05</v>
      </c>
      <c r="I40" s="26"/>
      <c r="J40" s="167">
        <f t="shared" si="0"/>
        <v>43.05</v>
      </c>
      <c r="K40" s="257">
        <f t="shared" ref="K40" si="11">AVERAGE(J40:J41)</f>
        <v>43.265000000000001</v>
      </c>
      <c r="L40" s="260">
        <f>RANK(K40,K7:K51,1)</f>
        <v>15</v>
      </c>
      <c r="M40" s="3"/>
    </row>
    <row r="41" spans="1:13" ht="29.25" customHeight="1" x14ac:dyDescent="0.25">
      <c r="A41" s="265"/>
      <c r="B41" s="265"/>
      <c r="C41" s="160" t="s">
        <v>110</v>
      </c>
      <c r="D41" s="33" t="s">
        <v>59</v>
      </c>
      <c r="E41" s="41" t="s">
        <v>111</v>
      </c>
      <c r="F41" s="95"/>
      <c r="G41" s="96">
        <v>21</v>
      </c>
      <c r="H41" s="97">
        <v>43.48</v>
      </c>
      <c r="I41" s="53"/>
      <c r="J41" s="29">
        <f t="shared" si="0"/>
        <v>43.48</v>
      </c>
      <c r="K41" s="258"/>
      <c r="L41" s="261"/>
      <c r="M41" s="3"/>
    </row>
    <row r="42" spans="1:13" ht="33" customHeight="1" thickBot="1" x14ac:dyDescent="0.3">
      <c r="A42" s="266"/>
      <c r="B42" s="266"/>
      <c r="C42" s="156"/>
      <c r="D42" s="48" t="s">
        <v>74</v>
      </c>
      <c r="E42" s="49"/>
      <c r="F42" s="50"/>
      <c r="G42" s="51"/>
      <c r="H42" s="52"/>
      <c r="I42" s="120"/>
      <c r="J42" s="171">
        <f t="shared" si="0"/>
        <v>0</v>
      </c>
      <c r="K42" s="259"/>
      <c r="L42" s="263"/>
      <c r="M42" s="3"/>
    </row>
    <row r="43" spans="1:13" ht="21" x14ac:dyDescent="0.25">
      <c r="A43" s="264">
        <v>13</v>
      </c>
      <c r="B43" s="264" t="s">
        <v>123</v>
      </c>
      <c r="C43" s="177" t="s">
        <v>124</v>
      </c>
      <c r="D43" s="24" t="s">
        <v>58</v>
      </c>
      <c r="E43" s="182" t="s">
        <v>126</v>
      </c>
      <c r="F43" s="183"/>
      <c r="G43" s="184">
        <v>33</v>
      </c>
      <c r="H43" s="185">
        <v>42.38</v>
      </c>
      <c r="I43" s="26"/>
      <c r="J43" s="167">
        <f t="shared" ref="J43:J51" si="12">H43-I43</f>
        <v>42.38</v>
      </c>
      <c r="K43" s="257">
        <f t="shared" ref="K43" si="13">AVERAGE(J43:J44)</f>
        <v>42.44</v>
      </c>
      <c r="L43" s="260">
        <f>RANK(K43,K7:K51,1)</f>
        <v>7</v>
      </c>
    </row>
    <row r="44" spans="1:13" ht="21" x14ac:dyDescent="0.25">
      <c r="A44" s="265"/>
      <c r="B44" s="265"/>
      <c r="C44" s="160" t="s">
        <v>125</v>
      </c>
      <c r="D44" s="33" t="s">
        <v>128</v>
      </c>
      <c r="E44" s="41" t="s">
        <v>139</v>
      </c>
      <c r="F44" s="95"/>
      <c r="G44" s="96">
        <v>69</v>
      </c>
      <c r="H44" s="97">
        <v>42.5</v>
      </c>
      <c r="I44" s="53"/>
      <c r="J44" s="29">
        <f t="shared" si="12"/>
        <v>42.5</v>
      </c>
      <c r="K44" s="258"/>
      <c r="L44" s="261"/>
    </row>
    <row r="45" spans="1:13" ht="21.75" thickBot="1" x14ac:dyDescent="0.3">
      <c r="A45" s="266"/>
      <c r="B45" s="266"/>
      <c r="C45" s="156"/>
      <c r="D45" s="48"/>
      <c r="E45" s="49"/>
      <c r="F45" s="50"/>
      <c r="G45" s="51"/>
      <c r="H45" s="52"/>
      <c r="I45" s="120"/>
      <c r="J45" s="171">
        <f t="shared" si="12"/>
        <v>0</v>
      </c>
      <c r="K45" s="259"/>
      <c r="L45" s="263"/>
    </row>
    <row r="46" spans="1:13" ht="21" x14ac:dyDescent="0.25">
      <c r="A46" s="264">
        <v>14</v>
      </c>
      <c r="B46" s="264" t="s">
        <v>127</v>
      </c>
      <c r="C46" s="177" t="s">
        <v>131</v>
      </c>
      <c r="D46" s="24" t="s">
        <v>129</v>
      </c>
      <c r="E46" s="182"/>
      <c r="F46" s="183"/>
      <c r="G46" s="184">
        <v>1</v>
      </c>
      <c r="H46" s="185">
        <v>42.24</v>
      </c>
      <c r="I46" s="26"/>
      <c r="J46" s="167">
        <f t="shared" si="12"/>
        <v>42.24</v>
      </c>
      <c r="K46" s="257">
        <f t="shared" ref="K46" si="14">AVERAGE(J46:J47)</f>
        <v>42.405000000000001</v>
      </c>
      <c r="L46" s="260">
        <f>RANK(K46,K7:K51,1)</f>
        <v>6</v>
      </c>
    </row>
    <row r="47" spans="1:13" ht="21" x14ac:dyDescent="0.25">
      <c r="A47" s="265"/>
      <c r="B47" s="265"/>
      <c r="C47" s="160" t="s">
        <v>132</v>
      </c>
      <c r="D47" s="33" t="s">
        <v>130</v>
      </c>
      <c r="E47" s="41" t="s">
        <v>137</v>
      </c>
      <c r="F47" s="95"/>
      <c r="G47" s="96">
        <v>69</v>
      </c>
      <c r="H47" s="97">
        <v>42.67</v>
      </c>
      <c r="I47" s="53">
        <v>0.1</v>
      </c>
      <c r="J47" s="29">
        <f t="shared" si="12"/>
        <v>42.57</v>
      </c>
      <c r="K47" s="258"/>
      <c r="L47" s="261"/>
    </row>
    <row r="48" spans="1:13" ht="21.75" thickBot="1" x14ac:dyDescent="0.3">
      <c r="A48" s="266"/>
      <c r="B48" s="266"/>
      <c r="C48" s="156"/>
      <c r="D48" s="48"/>
      <c r="E48" s="49"/>
      <c r="F48" s="50"/>
      <c r="G48" s="51"/>
      <c r="H48" s="52"/>
      <c r="I48" s="120"/>
      <c r="J48" s="171">
        <f t="shared" si="12"/>
        <v>0</v>
      </c>
      <c r="K48" s="259"/>
      <c r="L48" s="263"/>
    </row>
    <row r="49" spans="1:12" ht="21" x14ac:dyDescent="0.25">
      <c r="A49" s="264">
        <v>15</v>
      </c>
      <c r="B49" s="264" t="s">
        <v>141</v>
      </c>
      <c r="C49" s="177" t="s">
        <v>133</v>
      </c>
      <c r="D49" s="24" t="s">
        <v>135</v>
      </c>
      <c r="E49" s="182" t="s">
        <v>134</v>
      </c>
      <c r="F49" s="183"/>
      <c r="G49" s="184">
        <v>2</v>
      </c>
      <c r="H49" s="185">
        <v>42.71</v>
      </c>
      <c r="I49" s="26">
        <v>0.2</v>
      </c>
      <c r="J49" s="167">
        <f t="shared" si="12"/>
        <v>42.51</v>
      </c>
      <c r="K49" s="257">
        <f>AVERAGE(J49:J50)</f>
        <v>42.445</v>
      </c>
      <c r="L49" s="260">
        <f>RANK(K49,K7:K51,1)</f>
        <v>8</v>
      </c>
    </row>
    <row r="50" spans="1:12" ht="21" x14ac:dyDescent="0.25">
      <c r="A50" s="265"/>
      <c r="B50" s="265"/>
      <c r="C50" s="160" t="s">
        <v>138</v>
      </c>
      <c r="D50" s="33" t="s">
        <v>136</v>
      </c>
      <c r="E50" s="41"/>
      <c r="F50" s="95"/>
      <c r="G50" s="96">
        <v>3</v>
      </c>
      <c r="H50" s="97">
        <v>42.38</v>
      </c>
      <c r="I50" s="53"/>
      <c r="J50" s="29">
        <f t="shared" si="12"/>
        <v>42.38</v>
      </c>
      <c r="K50" s="258"/>
      <c r="L50" s="261"/>
    </row>
    <row r="51" spans="1:12" ht="21.75" thickBot="1" x14ac:dyDescent="0.3">
      <c r="A51" s="266"/>
      <c r="B51" s="266"/>
      <c r="C51" s="156"/>
      <c r="D51" s="48" t="s">
        <v>122</v>
      </c>
      <c r="E51" s="49"/>
      <c r="F51" s="50"/>
      <c r="G51" s="51"/>
      <c r="H51" s="52"/>
      <c r="I51" s="120"/>
      <c r="J51" s="171">
        <f t="shared" si="12"/>
        <v>0</v>
      </c>
      <c r="K51" s="259"/>
      <c r="L51" s="263"/>
    </row>
  </sheetData>
  <mergeCells count="69">
    <mergeCell ref="A49:A51"/>
    <mergeCell ref="B49:B51"/>
    <mergeCell ref="K49:K51"/>
    <mergeCell ref="L49:L51"/>
    <mergeCell ref="A43:A45"/>
    <mergeCell ref="B43:B45"/>
    <mergeCell ref="K43:K45"/>
    <mergeCell ref="L43:L45"/>
    <mergeCell ref="A46:A48"/>
    <mergeCell ref="B46:B48"/>
    <mergeCell ref="K46:K48"/>
    <mergeCell ref="L46:L48"/>
    <mergeCell ref="A1:L1"/>
    <mergeCell ref="A3:L3"/>
    <mergeCell ref="A5:A6"/>
    <mergeCell ref="B5:B6"/>
    <mergeCell ref="C5:C6"/>
    <mergeCell ref="D5:D6"/>
    <mergeCell ref="E5:E6"/>
    <mergeCell ref="F5:F6"/>
    <mergeCell ref="G5:L5"/>
    <mergeCell ref="A7:A9"/>
    <mergeCell ref="B7:B9"/>
    <mergeCell ref="K7:K9"/>
    <mergeCell ref="L7:L9"/>
    <mergeCell ref="A10:A12"/>
    <mergeCell ref="B10:B12"/>
    <mergeCell ref="K10:K12"/>
    <mergeCell ref="L10:L12"/>
    <mergeCell ref="A13:A15"/>
    <mergeCell ref="B13:B15"/>
    <mergeCell ref="K13:K15"/>
    <mergeCell ref="L13:L15"/>
    <mergeCell ref="A16:A18"/>
    <mergeCell ref="B16:B18"/>
    <mergeCell ref="K16:K18"/>
    <mergeCell ref="L16:L18"/>
    <mergeCell ref="A19:A21"/>
    <mergeCell ref="B19:B21"/>
    <mergeCell ref="K19:K21"/>
    <mergeCell ref="L19:L21"/>
    <mergeCell ref="A22:A24"/>
    <mergeCell ref="B22:B24"/>
    <mergeCell ref="K22:K24"/>
    <mergeCell ref="L22:L24"/>
    <mergeCell ref="A25:A27"/>
    <mergeCell ref="B25:B27"/>
    <mergeCell ref="K25:K27"/>
    <mergeCell ref="L25:L27"/>
    <mergeCell ref="A28:A30"/>
    <mergeCell ref="B28:B30"/>
    <mergeCell ref="K28:K30"/>
    <mergeCell ref="L28:L30"/>
    <mergeCell ref="A31:A33"/>
    <mergeCell ref="B31:B33"/>
    <mergeCell ref="K31:K33"/>
    <mergeCell ref="L31:L33"/>
    <mergeCell ref="A34:A36"/>
    <mergeCell ref="B34:B36"/>
    <mergeCell ref="K34:K36"/>
    <mergeCell ref="L34:L36"/>
    <mergeCell ref="A37:A39"/>
    <mergeCell ref="B37:B39"/>
    <mergeCell ref="K37:K39"/>
    <mergeCell ref="L37:L39"/>
    <mergeCell ref="L40:L42"/>
    <mergeCell ref="A40:A42"/>
    <mergeCell ref="B40:B42"/>
    <mergeCell ref="K40:K42"/>
  </mergeCells>
  <pageMargins left="0.31496062992125984" right="0.31496062992125984" top="0.15748031496062992" bottom="0.11811023622047245" header="0.31496062992125984" footer="0.31496062992125984"/>
  <pageSetup paperSize="9" scale="41" orientation="landscape" verticalDpi="300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76"/>
  <sheetViews>
    <sheetView topLeftCell="A3" zoomScale="75" zoomScaleNormal="75" zoomScalePageLayoutView="75" workbookViewId="0">
      <selection activeCell="I12" sqref="I12"/>
    </sheetView>
  </sheetViews>
  <sheetFormatPr defaultColWidth="8.85546875"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42578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8.85546875" style="1"/>
  </cols>
  <sheetData>
    <row r="4" spans="1:16" ht="18.75" x14ac:dyDescent="0.3">
      <c r="A4" s="288" t="s">
        <v>78</v>
      </c>
      <c r="B4" s="288"/>
      <c r="C4" s="288"/>
      <c r="D4" s="288"/>
      <c r="E4" s="288"/>
      <c r="F4" s="288"/>
      <c r="G4" s="288"/>
      <c r="H4" s="288"/>
      <c r="I4" s="288"/>
      <c r="J4" s="288"/>
      <c r="K4" s="288"/>
      <c r="L4" s="288"/>
    </row>
    <row r="5" spans="1:16" ht="7.5" customHeight="1" x14ac:dyDescent="0.25"/>
    <row r="6" spans="1:16" ht="17.25" x14ac:dyDescent="0.3">
      <c r="A6" s="240" t="s">
        <v>89</v>
      </c>
      <c r="B6" s="240"/>
      <c r="C6" s="240"/>
      <c r="D6" s="240"/>
      <c r="E6" s="240"/>
      <c r="F6" s="240"/>
      <c r="G6" s="240"/>
      <c r="H6" s="240"/>
      <c r="I6" s="240"/>
      <c r="J6" s="240"/>
      <c r="K6" s="240"/>
      <c r="L6" s="240"/>
    </row>
    <row r="7" spans="1:16" ht="7.5" customHeight="1" x14ac:dyDescent="0.25"/>
    <row r="8" spans="1:16" s="2" customFormat="1" ht="20.25" customHeight="1" x14ac:dyDescent="0.25">
      <c r="A8" s="289" t="s">
        <v>43</v>
      </c>
      <c r="B8" s="290" t="s">
        <v>13</v>
      </c>
      <c r="C8" s="291" t="s">
        <v>18</v>
      </c>
      <c r="D8" s="290" t="s">
        <v>44</v>
      </c>
      <c r="E8" s="293" t="s">
        <v>45</v>
      </c>
      <c r="F8" s="295" t="s">
        <v>46</v>
      </c>
      <c r="G8" s="296"/>
      <c r="H8" s="296"/>
      <c r="I8" s="297"/>
      <c r="J8" s="298" t="s">
        <v>47</v>
      </c>
      <c r="K8" s="289" t="s">
        <v>48</v>
      </c>
      <c r="L8" s="289"/>
      <c r="M8" s="54"/>
      <c r="N8" s="54"/>
    </row>
    <row r="9" spans="1:16" s="2" customFormat="1" ht="27.75" customHeight="1" x14ac:dyDescent="0.25">
      <c r="A9" s="289"/>
      <c r="B9" s="290"/>
      <c r="C9" s="292"/>
      <c r="D9" s="290"/>
      <c r="E9" s="294"/>
      <c r="F9" s="55" t="s">
        <v>49</v>
      </c>
      <c r="G9" s="55" t="s">
        <v>50</v>
      </c>
      <c r="H9" s="55" t="s">
        <v>51</v>
      </c>
      <c r="I9" s="56" t="s">
        <v>52</v>
      </c>
      <c r="J9" s="299"/>
      <c r="K9" s="135" t="s">
        <v>53</v>
      </c>
      <c r="L9" s="135" t="s">
        <v>54</v>
      </c>
      <c r="M9" s="57" t="s">
        <v>55</v>
      </c>
      <c r="N9" s="57" t="s">
        <v>56</v>
      </c>
    </row>
    <row r="10" spans="1:16" s="3" customFormat="1" ht="30" customHeight="1" x14ac:dyDescent="0.25">
      <c r="A10" s="58">
        <v>1</v>
      </c>
      <c r="B10" s="59" t="s">
        <v>91</v>
      </c>
      <c r="C10" s="60">
        <v>10</v>
      </c>
      <c r="D10" s="60">
        <v>43</v>
      </c>
      <c r="E10" s="61">
        <f>D10</f>
        <v>43</v>
      </c>
      <c r="F10" s="206">
        <f>MIN(C21:C76)</f>
        <v>42</v>
      </c>
      <c r="G10" s="114">
        <f>AVERAGE(C21:C76)</f>
        <v>42.313488372093026</v>
      </c>
      <c r="H10" s="62">
        <v>5</v>
      </c>
      <c r="I10" s="114">
        <f>G10-F10</f>
        <v>0.31348837209302616</v>
      </c>
      <c r="J10" s="129">
        <v>2.1111111111111108E-2</v>
      </c>
      <c r="K10" s="189">
        <f>J10</f>
        <v>2.1111111111111108E-2</v>
      </c>
      <c r="L10" s="188">
        <f>K10</f>
        <v>2.1111111111111108E-2</v>
      </c>
      <c r="M10" s="65"/>
      <c r="N10" s="66"/>
      <c r="O10" s="122"/>
      <c r="P10" s="68"/>
    </row>
    <row r="11" spans="1:16" s="3" customFormat="1" ht="30" customHeight="1" thickBot="1" x14ac:dyDescent="0.3">
      <c r="A11" s="58">
        <v>2</v>
      </c>
      <c r="B11" s="59" t="s">
        <v>91</v>
      </c>
      <c r="C11" s="60">
        <v>33</v>
      </c>
      <c r="D11" s="60">
        <v>96</v>
      </c>
      <c r="E11" s="61">
        <f>D11-D10</f>
        <v>53</v>
      </c>
      <c r="F11" s="212">
        <f>MIN(D21:D76)</f>
        <v>41.96</v>
      </c>
      <c r="G11" s="209">
        <f>AVERAGE(D21:D76)</f>
        <v>42.191153846153831</v>
      </c>
      <c r="H11" s="62">
        <v>5</v>
      </c>
      <c r="I11" s="114">
        <f>G11-F11</f>
        <v>0.2311538461538305</v>
      </c>
      <c r="J11" s="129">
        <v>4.8067129629629633E-2</v>
      </c>
      <c r="K11" s="129">
        <f>J11-J10</f>
        <v>2.6956018518518525E-2</v>
      </c>
      <c r="L11" s="64">
        <f>K11+L10</f>
        <v>4.8067129629629633E-2</v>
      </c>
      <c r="M11" s="65" t="s">
        <v>156</v>
      </c>
      <c r="N11" s="66"/>
      <c r="O11" s="67"/>
      <c r="P11" s="68"/>
    </row>
    <row r="12" spans="1:16" s="3" customFormat="1" ht="30" customHeight="1" thickBot="1" x14ac:dyDescent="0.3">
      <c r="A12" s="58">
        <v>3</v>
      </c>
      <c r="B12" s="59" t="s">
        <v>142</v>
      </c>
      <c r="C12" s="60">
        <v>1</v>
      </c>
      <c r="D12" s="60">
        <v>153</v>
      </c>
      <c r="E12" s="61">
        <f>D12-D11</f>
        <v>57</v>
      </c>
      <c r="F12" s="207">
        <f>MIN(E19:E76)</f>
        <v>42.16</v>
      </c>
      <c r="G12" s="205">
        <f>AVERAGE(E21:E76)</f>
        <v>42.634107142857154</v>
      </c>
      <c r="H12" s="62">
        <v>2</v>
      </c>
      <c r="I12" s="114">
        <f t="shared" ref="I12:I14" si="0">G12-F12</f>
        <v>0.47410714285715727</v>
      </c>
      <c r="J12" s="129">
        <v>7.7326388888888889E-2</v>
      </c>
      <c r="K12" s="129">
        <f>J12-J11</f>
        <v>2.9259259259259256E-2</v>
      </c>
      <c r="L12" s="64">
        <f>K12</f>
        <v>2.9259259259259256E-2</v>
      </c>
      <c r="M12" s="65" t="s">
        <v>157</v>
      </c>
      <c r="N12" s="66" t="s">
        <v>207</v>
      </c>
      <c r="O12" s="197" t="s">
        <v>208</v>
      </c>
      <c r="P12" s="68"/>
    </row>
    <row r="13" spans="1:16" s="3" customFormat="1" ht="30" customHeight="1" thickBot="1" x14ac:dyDescent="0.3">
      <c r="A13" s="58">
        <v>4</v>
      </c>
      <c r="B13" s="59" t="s">
        <v>91</v>
      </c>
      <c r="C13" s="60">
        <v>3</v>
      </c>
      <c r="D13" s="60">
        <v>192</v>
      </c>
      <c r="E13" s="61">
        <f>D13-D12</f>
        <v>39</v>
      </c>
      <c r="F13" s="208">
        <f>MIN(F19:F76)</f>
        <v>41.92</v>
      </c>
      <c r="G13" s="205">
        <f>AVERAGE(F21:F76)</f>
        <v>42.221315789473692</v>
      </c>
      <c r="H13" s="62">
        <v>2</v>
      </c>
      <c r="I13" s="114">
        <f t="shared" si="0"/>
        <v>0.30131578947369064</v>
      </c>
      <c r="J13" s="129">
        <v>9.7488425925925923E-2</v>
      </c>
      <c r="K13" s="129">
        <f>J13-J12</f>
        <v>2.0162037037037034E-2</v>
      </c>
      <c r="L13" s="63">
        <f>K13+L11</f>
        <v>6.8229166666666674E-2</v>
      </c>
      <c r="M13" s="65" t="s">
        <v>158</v>
      </c>
      <c r="N13" s="66"/>
      <c r="O13" s="68"/>
      <c r="P13" s="68"/>
    </row>
    <row r="14" spans="1:16" s="3" customFormat="1" ht="30" customHeight="1" x14ac:dyDescent="0.25">
      <c r="A14" s="58">
        <v>5</v>
      </c>
      <c r="B14" s="59" t="s">
        <v>142</v>
      </c>
      <c r="C14" s="69">
        <v>6</v>
      </c>
      <c r="D14" s="60">
        <v>214</v>
      </c>
      <c r="E14" s="61">
        <f>D14-D13</f>
        <v>22</v>
      </c>
      <c r="F14" s="204">
        <f>MIN(G21:G76)</f>
        <v>42.49</v>
      </c>
      <c r="G14" s="114">
        <f>AVERAGE(G21:G76)</f>
        <v>42.830000000000005</v>
      </c>
      <c r="H14" s="62">
        <v>2</v>
      </c>
      <c r="I14" s="114">
        <f t="shared" si="0"/>
        <v>0.34000000000000341</v>
      </c>
      <c r="J14" s="129">
        <v>0.10950231481481482</v>
      </c>
      <c r="K14" s="129">
        <f>J14-J13</f>
        <v>1.2013888888888893E-2</v>
      </c>
      <c r="L14" s="64">
        <f>K14+L12</f>
        <v>4.1273148148148149E-2</v>
      </c>
      <c r="M14" s="65" t="s">
        <v>159</v>
      </c>
      <c r="N14" s="66"/>
      <c r="O14" s="17"/>
    </row>
    <row r="15" spans="1:16" s="3" customFormat="1" ht="30" customHeight="1" x14ac:dyDescent="0.25">
      <c r="A15" s="70" t="s">
        <v>57</v>
      </c>
      <c r="B15" s="71" t="s">
        <v>142</v>
      </c>
      <c r="C15" s="72">
        <v>5</v>
      </c>
      <c r="D15" s="72">
        <v>243</v>
      </c>
      <c r="E15" s="61">
        <f>D15-D14</f>
        <v>29</v>
      </c>
      <c r="F15" s="127">
        <f>MIN(H21:H76)</f>
        <v>42.39</v>
      </c>
      <c r="G15" s="114">
        <f>AVERAGE(H21:H76)</f>
        <v>43.126785714285703</v>
      </c>
      <c r="H15" s="62">
        <v>3</v>
      </c>
      <c r="I15" s="114">
        <f>G15-F15</f>
        <v>0.73678571428570194</v>
      </c>
      <c r="J15" s="129">
        <v>0.12506944444444443</v>
      </c>
      <c r="K15" s="74">
        <f>J15-J14</f>
        <v>1.5567129629629611E-2</v>
      </c>
      <c r="L15" s="73">
        <f>K15+L14</f>
        <v>5.684027777777776E-2</v>
      </c>
      <c r="M15" s="65" t="s">
        <v>160</v>
      </c>
      <c r="N15" s="66"/>
    </row>
    <row r="16" spans="1:16" s="3" customFormat="1" ht="30" customHeight="1" x14ac:dyDescent="0.25">
      <c r="A16" s="75"/>
      <c r="B16" s="76"/>
      <c r="C16" s="77"/>
      <c r="D16" s="77"/>
      <c r="E16" s="77"/>
      <c r="F16" s="104">
        <f>AVERAGE(F10,F11,F13)</f>
        <v>41.96</v>
      </c>
      <c r="G16" s="125">
        <f>AVERAGE(G10,G11,G13)</f>
        <v>42.241986002573519</v>
      </c>
      <c r="H16" s="125" t="s">
        <v>91</v>
      </c>
      <c r="I16" s="126">
        <f>AVERAGE(I10,I11,I13)</f>
        <v>0.28198600257351575</v>
      </c>
      <c r="J16" s="77"/>
      <c r="K16" s="77"/>
      <c r="L16" s="77"/>
      <c r="M16" s="78"/>
      <c r="N16" s="78"/>
    </row>
    <row r="17" spans="1:14" ht="27.75" customHeight="1" x14ac:dyDescent="0.25">
      <c r="A17" s="79"/>
      <c r="B17" s="79"/>
      <c r="C17" s="79"/>
      <c r="D17" s="80"/>
      <c r="E17" s="81"/>
      <c r="F17" s="82">
        <f>AVERAGE(F12,F14,F15)</f>
        <v>42.346666666666671</v>
      </c>
      <c r="G17" s="83">
        <f>AVERAGE(G12,G14,G15)</f>
        <v>42.863630952380959</v>
      </c>
      <c r="H17" s="190" t="s">
        <v>142</v>
      </c>
      <c r="I17" s="84">
        <f>AVERAGE(I12,I14,I15)</f>
        <v>0.51696428571428754</v>
      </c>
      <c r="J17" s="81"/>
      <c r="K17" s="81" t="s">
        <v>27</v>
      </c>
      <c r="L17" s="81"/>
      <c r="M17" s="78"/>
      <c r="N17" s="78"/>
    </row>
    <row r="18" spans="1:14" ht="30" customHeight="1" thickBot="1" x14ac:dyDescent="0.3">
      <c r="A18" s="85"/>
      <c r="B18" s="85"/>
      <c r="C18" s="85"/>
      <c r="D18" s="81"/>
      <c r="E18" s="81"/>
      <c r="F18" s="86">
        <f>AVERAGE(F10:F15)</f>
        <v>42.153333333333336</v>
      </c>
      <c r="G18" s="87">
        <f>AVERAGE(C21:H76)</f>
        <v>42.488739495798349</v>
      </c>
      <c r="H18" s="88"/>
      <c r="I18" s="89">
        <f>AVERAGE(I10:I15)</f>
        <v>0.39947514414390167</v>
      </c>
      <c r="J18" s="81"/>
      <c r="K18" s="81"/>
      <c r="L18" s="81"/>
      <c r="M18" s="85"/>
      <c r="N18" s="85"/>
    </row>
    <row r="20" spans="1:14" ht="15.75" thickBot="1" x14ac:dyDescent="0.3">
      <c r="C20" s="90" t="str">
        <f>B10</f>
        <v>Наум</v>
      </c>
      <c r="D20" s="90" t="str">
        <f>B11</f>
        <v>Наум</v>
      </c>
      <c r="E20" s="90" t="str">
        <f>B12</f>
        <v>Звягин Григорий</v>
      </c>
      <c r="F20" s="90" t="str">
        <f>B13</f>
        <v>Наум</v>
      </c>
      <c r="G20" s="2" t="str">
        <f>B14</f>
        <v>Звягин Григорий</v>
      </c>
      <c r="H20" s="2" t="str">
        <f>B15</f>
        <v>Звягин Григорий</v>
      </c>
    </row>
    <row r="21" spans="1:14" x14ac:dyDescent="0.25">
      <c r="B21" s="1">
        <v>1</v>
      </c>
      <c r="C21" s="91">
        <v>45.29</v>
      </c>
      <c r="D21" s="92">
        <v>42.12</v>
      </c>
      <c r="E21" s="92">
        <v>42.79</v>
      </c>
      <c r="F21" s="92">
        <v>42.45</v>
      </c>
      <c r="G21" s="137">
        <v>43.14</v>
      </c>
      <c r="H21" s="138">
        <v>42.47</v>
      </c>
      <c r="M21" s="2"/>
      <c r="N21" s="2"/>
    </row>
    <row r="22" spans="1:14" x14ac:dyDescent="0.25">
      <c r="B22" s="1">
        <v>2</v>
      </c>
      <c r="C22" s="93">
        <v>42.6</v>
      </c>
      <c r="D22" s="94">
        <v>41.98</v>
      </c>
      <c r="E22" s="94">
        <v>42.6</v>
      </c>
      <c r="F22" s="94">
        <v>42.63</v>
      </c>
      <c r="G22" s="136">
        <v>43.03</v>
      </c>
      <c r="H22" s="139">
        <v>42.39</v>
      </c>
      <c r="M22" s="3"/>
      <c r="N22" s="3"/>
    </row>
    <row r="23" spans="1:14" x14ac:dyDescent="0.25">
      <c r="B23" s="1">
        <v>3</v>
      </c>
      <c r="C23" s="93">
        <v>42.36</v>
      </c>
      <c r="D23" s="94">
        <v>42.06</v>
      </c>
      <c r="E23" s="94">
        <v>42.84</v>
      </c>
      <c r="F23" s="94">
        <v>42.08</v>
      </c>
      <c r="G23" s="136">
        <v>42.49</v>
      </c>
      <c r="H23" s="139">
        <v>42.41</v>
      </c>
      <c r="M23" s="3"/>
      <c r="N23" s="3"/>
    </row>
    <row r="24" spans="1:14" x14ac:dyDescent="0.25">
      <c r="B24" s="1">
        <v>4</v>
      </c>
      <c r="C24" s="93">
        <v>42.34</v>
      </c>
      <c r="D24" s="94">
        <v>42.22</v>
      </c>
      <c r="E24" s="94">
        <v>42.68</v>
      </c>
      <c r="F24" s="94">
        <v>42.4</v>
      </c>
      <c r="G24" s="136">
        <v>42.62</v>
      </c>
      <c r="H24" s="139">
        <v>42.77</v>
      </c>
      <c r="M24" s="3"/>
      <c r="N24" s="3"/>
    </row>
    <row r="25" spans="1:14" x14ac:dyDescent="0.25">
      <c r="B25" s="1">
        <v>5</v>
      </c>
      <c r="C25" s="93">
        <v>42.18</v>
      </c>
      <c r="D25" s="94">
        <v>42.35</v>
      </c>
      <c r="E25" s="94">
        <v>42.72</v>
      </c>
      <c r="F25" s="94">
        <v>42.31</v>
      </c>
      <c r="G25" s="136">
        <v>42.98</v>
      </c>
      <c r="H25" s="139">
        <v>43.56</v>
      </c>
    </row>
    <row r="26" spans="1:14" x14ac:dyDescent="0.25">
      <c r="B26" s="1">
        <v>6</v>
      </c>
      <c r="C26" s="93">
        <v>42.17</v>
      </c>
      <c r="D26" s="94">
        <v>42.33</v>
      </c>
      <c r="E26" s="94">
        <v>42.99</v>
      </c>
      <c r="F26" s="94">
        <v>42.14</v>
      </c>
      <c r="G26" s="136">
        <v>42.61</v>
      </c>
      <c r="H26" s="139">
        <v>42.61</v>
      </c>
    </row>
    <row r="27" spans="1:14" x14ac:dyDescent="0.25">
      <c r="B27" s="1">
        <v>7</v>
      </c>
      <c r="C27" s="93">
        <v>42.08</v>
      </c>
      <c r="D27" s="94">
        <v>42.29</v>
      </c>
      <c r="E27" s="94">
        <v>42.53</v>
      </c>
      <c r="F27" s="94">
        <v>42.25</v>
      </c>
      <c r="G27" s="136">
        <v>42.62</v>
      </c>
      <c r="H27" s="139">
        <v>44.74</v>
      </c>
    </row>
    <row r="28" spans="1:14" x14ac:dyDescent="0.25">
      <c r="B28" s="1">
        <v>8</v>
      </c>
      <c r="C28" s="93">
        <v>42.15</v>
      </c>
      <c r="D28" s="94">
        <v>42.18</v>
      </c>
      <c r="E28" s="94">
        <v>42.53</v>
      </c>
      <c r="F28" s="94">
        <v>42.14</v>
      </c>
      <c r="G28" s="136">
        <v>42.68</v>
      </c>
      <c r="H28" s="139">
        <v>43.05</v>
      </c>
    </row>
    <row r="29" spans="1:14" x14ac:dyDescent="0.25">
      <c r="B29" s="1">
        <v>9</v>
      </c>
      <c r="C29" s="123">
        <v>42.44</v>
      </c>
      <c r="D29" s="94">
        <v>42.32</v>
      </c>
      <c r="E29" s="94">
        <v>42.43</v>
      </c>
      <c r="F29" s="94">
        <v>42.13</v>
      </c>
      <c r="G29" s="136">
        <v>42.56</v>
      </c>
      <c r="H29" s="139">
        <v>42.55</v>
      </c>
    </row>
    <row r="30" spans="1:14" x14ac:dyDescent="0.25">
      <c r="B30" s="1">
        <v>10</v>
      </c>
      <c r="C30" s="93">
        <v>42.18</v>
      </c>
      <c r="D30" s="94">
        <v>42.16</v>
      </c>
      <c r="E30" s="94">
        <v>42.77</v>
      </c>
      <c r="F30" s="94">
        <v>42.02</v>
      </c>
      <c r="G30" s="136">
        <v>42.82</v>
      </c>
      <c r="H30" s="139">
        <v>43.13</v>
      </c>
    </row>
    <row r="31" spans="1:14" x14ac:dyDescent="0.25">
      <c r="B31" s="1">
        <v>11</v>
      </c>
      <c r="C31" s="93">
        <v>42.11</v>
      </c>
      <c r="D31" s="94">
        <v>42.06</v>
      </c>
      <c r="E31" s="94">
        <v>43.41</v>
      </c>
      <c r="F31" s="94">
        <v>42.48</v>
      </c>
      <c r="G31" s="136">
        <v>42.58</v>
      </c>
      <c r="H31" s="139">
        <v>43.55</v>
      </c>
    </row>
    <row r="32" spans="1:14" x14ac:dyDescent="0.25">
      <c r="B32" s="1">
        <v>12</v>
      </c>
      <c r="C32" s="93">
        <v>42.01</v>
      </c>
      <c r="D32" s="94">
        <v>42.21</v>
      </c>
      <c r="E32" s="94">
        <v>42.44</v>
      </c>
      <c r="F32" s="94">
        <v>42.23</v>
      </c>
      <c r="G32" s="136">
        <v>42.78</v>
      </c>
      <c r="H32" s="139">
        <v>42.49</v>
      </c>
    </row>
    <row r="33" spans="2:8" x14ac:dyDescent="0.25">
      <c r="B33" s="1">
        <v>13</v>
      </c>
      <c r="C33" s="93">
        <v>42.01</v>
      </c>
      <c r="D33" s="94">
        <v>42.13</v>
      </c>
      <c r="E33" s="94">
        <v>42.63</v>
      </c>
      <c r="F33" s="94">
        <v>42.36</v>
      </c>
      <c r="G33" s="136">
        <v>42.73</v>
      </c>
      <c r="H33" s="139">
        <v>42.5</v>
      </c>
    </row>
    <row r="34" spans="2:8" x14ac:dyDescent="0.25">
      <c r="B34" s="1">
        <v>14</v>
      </c>
      <c r="C34" s="103">
        <v>42.16</v>
      </c>
      <c r="D34" s="94">
        <v>42.03</v>
      </c>
      <c r="E34" s="94">
        <v>42.97</v>
      </c>
      <c r="F34" s="94">
        <v>42.28</v>
      </c>
      <c r="G34" s="136">
        <v>42.81</v>
      </c>
      <c r="H34" s="139">
        <v>42.66</v>
      </c>
    </row>
    <row r="35" spans="2:8" x14ac:dyDescent="0.25">
      <c r="B35" s="1">
        <v>15</v>
      </c>
      <c r="C35" s="93">
        <v>42.36</v>
      </c>
      <c r="D35" s="94">
        <v>42.33</v>
      </c>
      <c r="E35" s="94">
        <v>42.63</v>
      </c>
      <c r="F35" s="94">
        <v>42.24</v>
      </c>
      <c r="G35" s="136">
        <v>43.02</v>
      </c>
      <c r="H35" s="139">
        <v>42.65</v>
      </c>
    </row>
    <row r="36" spans="2:8" x14ac:dyDescent="0.25">
      <c r="B36" s="1">
        <v>16</v>
      </c>
      <c r="C36" s="93">
        <v>42.14</v>
      </c>
      <c r="D36" s="142">
        <v>42.03</v>
      </c>
      <c r="E36" s="94">
        <v>43.8</v>
      </c>
      <c r="F36" s="94">
        <v>42.1</v>
      </c>
      <c r="G36" s="136">
        <v>42.78</v>
      </c>
      <c r="H36" s="139">
        <v>42.81</v>
      </c>
    </row>
    <row r="37" spans="2:8" x14ac:dyDescent="0.25">
      <c r="B37" s="1">
        <v>17</v>
      </c>
      <c r="C37" s="93">
        <v>42.12</v>
      </c>
      <c r="D37" s="94">
        <v>42.14</v>
      </c>
      <c r="E37" s="94">
        <v>44.42</v>
      </c>
      <c r="F37" s="94">
        <v>42.12</v>
      </c>
      <c r="G37" s="136">
        <v>42.72</v>
      </c>
      <c r="H37" s="139">
        <v>42.63</v>
      </c>
    </row>
    <row r="38" spans="2:8" x14ac:dyDescent="0.25">
      <c r="B38" s="1">
        <v>18</v>
      </c>
      <c r="C38" s="93">
        <v>42.22</v>
      </c>
      <c r="D38" s="94">
        <v>42.03</v>
      </c>
      <c r="E38" s="94">
        <v>43.05</v>
      </c>
      <c r="F38" s="94">
        <v>42.29</v>
      </c>
      <c r="G38" s="136">
        <v>42.98</v>
      </c>
      <c r="H38" s="139">
        <v>42.81</v>
      </c>
    </row>
    <row r="39" spans="2:8" x14ac:dyDescent="0.25">
      <c r="B39" s="1">
        <v>19</v>
      </c>
      <c r="C39" s="93">
        <v>42.07</v>
      </c>
      <c r="D39" s="94">
        <v>42.15</v>
      </c>
      <c r="E39" s="94">
        <v>43.37</v>
      </c>
      <c r="F39" s="94">
        <v>42.09</v>
      </c>
      <c r="G39" s="136">
        <v>42.62</v>
      </c>
      <c r="H39" s="139">
        <v>42.93</v>
      </c>
    </row>
    <row r="40" spans="2:8" x14ac:dyDescent="0.25">
      <c r="B40" s="1">
        <v>20</v>
      </c>
      <c r="C40" s="93">
        <v>42.3</v>
      </c>
      <c r="D40" s="94">
        <v>42.13</v>
      </c>
      <c r="E40" s="94">
        <v>42.5</v>
      </c>
      <c r="F40" s="94">
        <v>42.13</v>
      </c>
      <c r="G40" s="136">
        <v>43.52</v>
      </c>
      <c r="H40" s="139">
        <v>43.26</v>
      </c>
    </row>
    <row r="41" spans="2:8" x14ac:dyDescent="0.25">
      <c r="B41" s="1">
        <v>21</v>
      </c>
      <c r="C41" s="93">
        <v>42.3</v>
      </c>
      <c r="D41" s="94">
        <v>42.12</v>
      </c>
      <c r="E41" s="94">
        <v>42.97</v>
      </c>
      <c r="F41" s="94">
        <v>42.18</v>
      </c>
      <c r="G41" s="136">
        <v>43.34</v>
      </c>
      <c r="H41" s="139">
        <v>43.01</v>
      </c>
    </row>
    <row r="42" spans="2:8" x14ac:dyDescent="0.25">
      <c r="B42" s="1">
        <v>22</v>
      </c>
      <c r="C42" s="93">
        <v>42.36</v>
      </c>
      <c r="D42" s="94">
        <v>42.18</v>
      </c>
      <c r="E42" s="94">
        <v>42.61</v>
      </c>
      <c r="F42" s="94">
        <v>42.33</v>
      </c>
      <c r="G42" s="136"/>
      <c r="H42" s="139">
        <v>45.3</v>
      </c>
    </row>
    <row r="43" spans="2:8" x14ac:dyDescent="0.25">
      <c r="B43" s="1">
        <v>23</v>
      </c>
      <c r="C43" s="93">
        <v>42.15</v>
      </c>
      <c r="D43" s="94">
        <v>42.1</v>
      </c>
      <c r="E43" s="94">
        <v>42.41</v>
      </c>
      <c r="F43" s="94">
        <v>42.18</v>
      </c>
      <c r="G43" s="136"/>
      <c r="H43" s="139">
        <v>43.3</v>
      </c>
    </row>
    <row r="44" spans="2:8" x14ac:dyDescent="0.25">
      <c r="B44" s="1">
        <v>24</v>
      </c>
      <c r="C44" s="93">
        <v>42.42</v>
      </c>
      <c r="D44" s="94">
        <v>42.35</v>
      </c>
      <c r="E44" s="94">
        <v>42.38</v>
      </c>
      <c r="F44" s="94">
        <v>42.2</v>
      </c>
      <c r="G44" s="136"/>
      <c r="H44" s="139">
        <v>43.44</v>
      </c>
    </row>
    <row r="45" spans="2:8" x14ac:dyDescent="0.25">
      <c r="B45" s="1">
        <v>25</v>
      </c>
      <c r="C45" s="93">
        <v>42.37</v>
      </c>
      <c r="D45" s="94">
        <v>42.11</v>
      </c>
      <c r="E45" s="94">
        <v>42.47</v>
      </c>
      <c r="F45" s="94">
        <v>42.38</v>
      </c>
      <c r="G45" s="136"/>
      <c r="H45" s="139">
        <v>43.52</v>
      </c>
    </row>
    <row r="46" spans="2:8" x14ac:dyDescent="0.25">
      <c r="B46" s="1">
        <v>26</v>
      </c>
      <c r="C46" s="93">
        <v>42</v>
      </c>
      <c r="D46" s="94">
        <v>42.2</v>
      </c>
      <c r="E46" s="94">
        <v>42.26</v>
      </c>
      <c r="F46" s="94">
        <v>42.19</v>
      </c>
      <c r="G46" s="136"/>
      <c r="H46" s="139">
        <v>42.76</v>
      </c>
    </row>
    <row r="47" spans="2:8" x14ac:dyDescent="0.25">
      <c r="B47" s="1">
        <v>27</v>
      </c>
      <c r="C47" s="93">
        <v>42.25</v>
      </c>
      <c r="D47" s="94">
        <v>42.31</v>
      </c>
      <c r="E47" s="94">
        <v>42.19</v>
      </c>
      <c r="F47" s="94">
        <v>42.21</v>
      </c>
      <c r="G47" s="136"/>
      <c r="H47" s="139">
        <v>43.52</v>
      </c>
    </row>
    <row r="48" spans="2:8" x14ac:dyDescent="0.25">
      <c r="B48" s="1">
        <v>28</v>
      </c>
      <c r="C48" s="93">
        <v>42.14</v>
      </c>
      <c r="D48" s="94">
        <v>42.27</v>
      </c>
      <c r="E48" s="94">
        <v>42.37</v>
      </c>
      <c r="F48" s="94">
        <v>42.13</v>
      </c>
      <c r="G48" s="136"/>
      <c r="H48" s="139">
        <v>44.73</v>
      </c>
    </row>
    <row r="49" spans="2:8" x14ac:dyDescent="0.25">
      <c r="B49" s="1">
        <v>29</v>
      </c>
      <c r="C49" s="93">
        <v>42.16</v>
      </c>
      <c r="D49" s="94">
        <v>42.13</v>
      </c>
      <c r="E49" s="94">
        <v>42.41</v>
      </c>
      <c r="F49" s="94">
        <v>42.12</v>
      </c>
      <c r="G49" s="136"/>
      <c r="H49" s="139"/>
    </row>
    <row r="50" spans="2:8" x14ac:dyDescent="0.25">
      <c r="B50" s="1">
        <v>30</v>
      </c>
      <c r="C50" s="93">
        <v>42.26</v>
      </c>
      <c r="D50" s="94">
        <v>42.05</v>
      </c>
      <c r="E50" s="94">
        <v>42.31</v>
      </c>
      <c r="F50" s="94">
        <v>41.98</v>
      </c>
      <c r="G50" s="136"/>
      <c r="H50" s="139"/>
    </row>
    <row r="51" spans="2:8" x14ac:dyDescent="0.25">
      <c r="B51" s="1">
        <v>31</v>
      </c>
      <c r="C51" s="93">
        <v>42.32</v>
      </c>
      <c r="D51" s="94">
        <v>42.12</v>
      </c>
      <c r="E51" s="94">
        <v>42.35</v>
      </c>
      <c r="F51" s="94">
        <v>42.39</v>
      </c>
      <c r="G51" s="136"/>
      <c r="H51" s="139"/>
    </row>
    <row r="52" spans="2:8" x14ac:dyDescent="0.25">
      <c r="B52" s="1">
        <v>32</v>
      </c>
      <c r="C52" s="93">
        <v>43.05</v>
      </c>
      <c r="D52" s="94">
        <v>42.15</v>
      </c>
      <c r="E52" s="94">
        <v>42.36</v>
      </c>
      <c r="F52" s="94">
        <v>42.24</v>
      </c>
      <c r="G52" s="136"/>
      <c r="H52" s="139"/>
    </row>
    <row r="53" spans="2:8" x14ac:dyDescent="0.25">
      <c r="B53" s="1">
        <v>33</v>
      </c>
      <c r="C53" s="93">
        <v>42.46</v>
      </c>
      <c r="D53" s="94">
        <v>42.17</v>
      </c>
      <c r="E53" s="94">
        <v>42.47</v>
      </c>
      <c r="F53" s="94">
        <v>42.06</v>
      </c>
      <c r="G53" s="136"/>
      <c r="H53" s="139"/>
    </row>
    <row r="54" spans="2:8" x14ac:dyDescent="0.25">
      <c r="B54" s="1">
        <v>34</v>
      </c>
      <c r="C54" s="93">
        <v>42.13</v>
      </c>
      <c r="D54" s="94">
        <v>42.16</v>
      </c>
      <c r="E54" s="94">
        <v>42.49</v>
      </c>
      <c r="F54" s="94">
        <v>42.11</v>
      </c>
      <c r="G54" s="136"/>
      <c r="H54" s="139"/>
    </row>
    <row r="55" spans="2:8" x14ac:dyDescent="0.25">
      <c r="B55" s="1">
        <v>35</v>
      </c>
      <c r="C55" s="93">
        <v>42.09</v>
      </c>
      <c r="D55" s="94">
        <v>42.09</v>
      </c>
      <c r="E55" s="94">
        <v>42.44</v>
      </c>
      <c r="F55" s="94">
        <v>42.18</v>
      </c>
      <c r="G55" s="136"/>
      <c r="H55" s="139"/>
    </row>
    <row r="56" spans="2:8" x14ac:dyDescent="0.25">
      <c r="B56" s="1">
        <v>36</v>
      </c>
      <c r="C56" s="93">
        <v>42.26</v>
      </c>
      <c r="D56" s="94">
        <v>42.23</v>
      </c>
      <c r="E56" s="94">
        <v>42.52</v>
      </c>
      <c r="F56" s="94">
        <v>41.92</v>
      </c>
      <c r="G56" s="136"/>
      <c r="H56" s="139"/>
    </row>
    <row r="57" spans="2:8" x14ac:dyDescent="0.25">
      <c r="B57" s="1">
        <v>37</v>
      </c>
      <c r="C57" s="93">
        <v>42.15</v>
      </c>
      <c r="D57" s="94">
        <v>42.08</v>
      </c>
      <c r="E57" s="94">
        <v>42.47</v>
      </c>
      <c r="F57" s="94">
        <v>42</v>
      </c>
      <c r="G57" s="136"/>
      <c r="H57" s="139"/>
    </row>
    <row r="58" spans="2:8" x14ac:dyDescent="0.25">
      <c r="B58" s="1">
        <v>38</v>
      </c>
      <c r="C58" s="93">
        <v>42.29</v>
      </c>
      <c r="D58" s="94">
        <v>42.27</v>
      </c>
      <c r="E58" s="94">
        <v>42.44</v>
      </c>
      <c r="F58" s="94">
        <v>42.74</v>
      </c>
      <c r="G58" s="136"/>
      <c r="H58" s="139"/>
    </row>
    <row r="59" spans="2:8" x14ac:dyDescent="0.25">
      <c r="B59" s="1">
        <v>39</v>
      </c>
      <c r="C59" s="93">
        <v>42.2</v>
      </c>
      <c r="D59" s="94">
        <v>42.34</v>
      </c>
      <c r="E59" s="94">
        <v>42.99</v>
      </c>
      <c r="F59" s="94"/>
      <c r="G59" s="136"/>
      <c r="H59" s="139"/>
    </row>
    <row r="60" spans="2:8" x14ac:dyDescent="0.25">
      <c r="B60" s="1">
        <v>40</v>
      </c>
      <c r="C60" s="93">
        <v>42.15</v>
      </c>
      <c r="D60" s="94">
        <v>42.35</v>
      </c>
      <c r="E60" s="94">
        <v>42.72</v>
      </c>
      <c r="F60" s="94"/>
      <c r="G60" s="136"/>
      <c r="H60" s="139"/>
    </row>
    <row r="61" spans="2:8" x14ac:dyDescent="0.25">
      <c r="B61" s="1">
        <v>41</v>
      </c>
      <c r="C61" s="93">
        <v>42.07</v>
      </c>
      <c r="D61" s="94">
        <v>41.97</v>
      </c>
      <c r="E61" s="94">
        <v>42.16</v>
      </c>
      <c r="F61" s="94"/>
      <c r="G61" s="136"/>
      <c r="H61" s="139"/>
    </row>
    <row r="62" spans="2:8" x14ac:dyDescent="0.25">
      <c r="B62" s="1">
        <v>42</v>
      </c>
      <c r="C62" s="93">
        <v>42.12</v>
      </c>
      <c r="D62" s="94">
        <v>42.03</v>
      </c>
      <c r="E62" s="94">
        <v>42.6</v>
      </c>
      <c r="F62" s="94"/>
      <c r="G62" s="136"/>
      <c r="H62" s="139"/>
    </row>
    <row r="63" spans="2:8" x14ac:dyDescent="0.25">
      <c r="B63" s="1">
        <v>43</v>
      </c>
      <c r="C63" s="93">
        <v>42.49</v>
      </c>
      <c r="D63" s="94">
        <v>42.56</v>
      </c>
      <c r="E63" s="94">
        <v>42.6</v>
      </c>
      <c r="F63" s="94"/>
      <c r="G63" s="136"/>
      <c r="H63" s="139"/>
    </row>
    <row r="64" spans="2:8" x14ac:dyDescent="0.25">
      <c r="B64" s="1">
        <v>44</v>
      </c>
      <c r="C64" s="93"/>
      <c r="D64" s="94">
        <v>42.36</v>
      </c>
      <c r="E64" s="94">
        <v>42.66</v>
      </c>
      <c r="F64" s="94"/>
      <c r="G64" s="136"/>
      <c r="H64" s="139"/>
    </row>
    <row r="65" spans="2:8" x14ac:dyDescent="0.25">
      <c r="B65" s="1">
        <v>45</v>
      </c>
      <c r="C65" s="93"/>
      <c r="D65" s="94">
        <v>42.12</v>
      </c>
      <c r="E65" s="94">
        <v>42.44</v>
      </c>
      <c r="F65" s="94"/>
      <c r="G65" s="136"/>
      <c r="H65" s="139"/>
    </row>
    <row r="66" spans="2:8" x14ac:dyDescent="0.25">
      <c r="B66" s="1">
        <v>46</v>
      </c>
      <c r="C66" s="93"/>
      <c r="D66" s="94">
        <v>41.96</v>
      </c>
      <c r="E66" s="94">
        <v>42.43</v>
      </c>
      <c r="F66" s="94"/>
      <c r="G66" s="136"/>
      <c r="H66" s="139"/>
    </row>
    <row r="67" spans="2:8" x14ac:dyDescent="0.25">
      <c r="B67" s="1">
        <v>47</v>
      </c>
      <c r="C67" s="93"/>
      <c r="D67" s="94">
        <v>42.43</v>
      </c>
      <c r="E67" s="94">
        <v>42.4</v>
      </c>
      <c r="F67" s="94"/>
      <c r="G67" s="136"/>
      <c r="H67" s="139"/>
    </row>
    <row r="68" spans="2:8" x14ac:dyDescent="0.25">
      <c r="B68" s="1">
        <v>48</v>
      </c>
      <c r="C68" s="93"/>
      <c r="D68" s="94">
        <v>42.26</v>
      </c>
      <c r="E68" s="94">
        <v>42.45</v>
      </c>
      <c r="F68" s="94"/>
      <c r="G68" s="136"/>
      <c r="H68" s="139"/>
    </row>
    <row r="69" spans="2:8" x14ac:dyDescent="0.25">
      <c r="B69" s="1">
        <v>49</v>
      </c>
      <c r="C69" s="93"/>
      <c r="D69" s="94">
        <v>42.23</v>
      </c>
      <c r="E69" s="94">
        <v>42.33</v>
      </c>
      <c r="F69" s="94"/>
      <c r="G69" s="136"/>
      <c r="H69" s="139"/>
    </row>
    <row r="70" spans="2:8" x14ac:dyDescent="0.25">
      <c r="B70" s="1">
        <v>50</v>
      </c>
      <c r="C70" s="93"/>
      <c r="D70" s="94">
        <v>42.39</v>
      </c>
      <c r="E70" s="94">
        <v>42.36</v>
      </c>
      <c r="F70" s="94"/>
      <c r="G70" s="136"/>
      <c r="H70" s="139"/>
    </row>
    <row r="71" spans="2:8" x14ac:dyDescent="0.25">
      <c r="B71" s="1">
        <v>51</v>
      </c>
      <c r="C71" s="93"/>
      <c r="D71" s="94">
        <v>42.23</v>
      </c>
      <c r="E71" s="94">
        <v>43.09</v>
      </c>
      <c r="F71" s="94"/>
      <c r="G71" s="136"/>
      <c r="H71" s="139"/>
    </row>
    <row r="72" spans="2:8" x14ac:dyDescent="0.25">
      <c r="B72" s="1">
        <v>52</v>
      </c>
      <c r="C72" s="93"/>
      <c r="D72" s="94">
        <v>42.37</v>
      </c>
      <c r="E72" s="94">
        <v>42.7</v>
      </c>
      <c r="F72" s="94"/>
      <c r="G72" s="136"/>
      <c r="H72" s="139"/>
    </row>
    <row r="73" spans="2:8" x14ac:dyDescent="0.25">
      <c r="B73" s="1">
        <v>53</v>
      </c>
      <c r="C73" s="93"/>
      <c r="D73" s="94"/>
      <c r="E73" s="94">
        <v>42.46</v>
      </c>
      <c r="F73" s="94"/>
      <c r="G73" s="136"/>
      <c r="H73" s="139"/>
    </row>
    <row r="74" spans="2:8" x14ac:dyDescent="0.25">
      <c r="B74" s="1">
        <v>54</v>
      </c>
      <c r="C74" s="93"/>
      <c r="D74" s="94"/>
      <c r="E74" s="94">
        <v>42.26</v>
      </c>
      <c r="F74" s="94"/>
      <c r="G74" s="136"/>
      <c r="H74" s="139"/>
    </row>
    <row r="75" spans="2:8" x14ac:dyDescent="0.25">
      <c r="B75" s="1">
        <v>55</v>
      </c>
      <c r="C75" s="93"/>
      <c r="D75" s="94"/>
      <c r="E75" s="94">
        <v>42.51</v>
      </c>
      <c r="F75" s="94"/>
      <c r="G75" s="136"/>
      <c r="H75" s="139"/>
    </row>
    <row r="76" spans="2:8" ht="15.75" thickBot="1" x14ac:dyDescent="0.3">
      <c r="B76" s="1">
        <v>56</v>
      </c>
      <c r="C76" s="201"/>
      <c r="D76" s="202"/>
      <c r="E76" s="202">
        <v>42.33</v>
      </c>
      <c r="F76" s="202"/>
      <c r="G76" s="140"/>
      <c r="H76" s="141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78"/>
  <sheetViews>
    <sheetView zoomScale="75" zoomScaleNormal="75" zoomScalePageLayoutView="75" workbookViewId="0">
      <selection activeCell="G12" sqref="G12"/>
    </sheetView>
  </sheetViews>
  <sheetFormatPr defaultColWidth="8.85546875"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42578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8.85546875" style="1"/>
  </cols>
  <sheetData>
    <row r="4" spans="1:16" ht="18.75" x14ac:dyDescent="0.3">
      <c r="A4" s="288" t="s">
        <v>78</v>
      </c>
      <c r="B4" s="288"/>
      <c r="C4" s="288"/>
      <c r="D4" s="288"/>
      <c r="E4" s="288"/>
      <c r="F4" s="288"/>
      <c r="G4" s="288"/>
      <c r="H4" s="288"/>
      <c r="I4" s="288"/>
      <c r="J4" s="288"/>
      <c r="K4" s="288"/>
      <c r="L4" s="288"/>
    </row>
    <row r="5" spans="1:16" ht="7.5" customHeight="1" x14ac:dyDescent="0.25"/>
    <row r="6" spans="1:16" ht="17.25" x14ac:dyDescent="0.3">
      <c r="A6" s="240" t="s">
        <v>82</v>
      </c>
      <c r="B6" s="240"/>
      <c r="C6" s="240"/>
      <c r="D6" s="240"/>
      <c r="E6" s="240"/>
      <c r="F6" s="240"/>
      <c r="G6" s="240"/>
      <c r="H6" s="240"/>
      <c r="I6" s="240"/>
      <c r="J6" s="240"/>
      <c r="K6" s="240"/>
      <c r="L6" s="240"/>
    </row>
    <row r="7" spans="1:16" ht="7.5" customHeight="1" x14ac:dyDescent="0.25"/>
    <row r="8" spans="1:16" s="2" customFormat="1" ht="20.25" customHeight="1" x14ac:dyDescent="0.25">
      <c r="A8" s="289" t="s">
        <v>43</v>
      </c>
      <c r="B8" s="290" t="s">
        <v>13</v>
      </c>
      <c r="C8" s="291" t="s">
        <v>18</v>
      </c>
      <c r="D8" s="290" t="s">
        <v>44</v>
      </c>
      <c r="E8" s="293" t="s">
        <v>45</v>
      </c>
      <c r="F8" s="295" t="s">
        <v>46</v>
      </c>
      <c r="G8" s="296"/>
      <c r="H8" s="296"/>
      <c r="I8" s="297"/>
      <c r="J8" s="298" t="s">
        <v>47</v>
      </c>
      <c r="K8" s="289" t="s">
        <v>48</v>
      </c>
      <c r="L8" s="289"/>
      <c r="M8" s="54"/>
      <c r="N8" s="54"/>
    </row>
    <row r="9" spans="1:16" s="2" customFormat="1" ht="27.75" customHeight="1" thickBot="1" x14ac:dyDescent="0.3">
      <c r="A9" s="289"/>
      <c r="B9" s="290"/>
      <c r="C9" s="292"/>
      <c r="D9" s="290"/>
      <c r="E9" s="294"/>
      <c r="F9" s="55" t="s">
        <v>49</v>
      </c>
      <c r="G9" s="55" t="s">
        <v>50</v>
      </c>
      <c r="H9" s="55" t="s">
        <v>51</v>
      </c>
      <c r="I9" s="56" t="s">
        <v>52</v>
      </c>
      <c r="J9" s="299"/>
      <c r="K9" s="135" t="s">
        <v>53</v>
      </c>
      <c r="L9" s="135" t="s">
        <v>54</v>
      </c>
      <c r="M9" s="57" t="s">
        <v>55</v>
      </c>
      <c r="N9" s="57" t="s">
        <v>56</v>
      </c>
    </row>
    <row r="10" spans="1:16" s="3" customFormat="1" ht="30" customHeight="1" thickBot="1" x14ac:dyDescent="0.3">
      <c r="A10" s="58">
        <v>1</v>
      </c>
      <c r="B10" s="59" t="s">
        <v>84</v>
      </c>
      <c r="C10" s="60">
        <v>5</v>
      </c>
      <c r="D10" s="60">
        <v>42</v>
      </c>
      <c r="E10" s="61">
        <f>D10</f>
        <v>42</v>
      </c>
      <c r="F10" s="207">
        <f>MIN(C21:C78)</f>
        <v>42.28</v>
      </c>
      <c r="G10" s="205">
        <f>AVERAGE(C21:C78)</f>
        <v>42.633571428571429</v>
      </c>
      <c r="H10" s="62">
        <v>5</v>
      </c>
      <c r="I10" s="114">
        <f>G10-F10</f>
        <v>0.35357142857142776</v>
      </c>
      <c r="J10" s="129">
        <v>2.0775462962962964E-2</v>
      </c>
      <c r="K10" s="129">
        <f>J10</f>
        <v>2.0775462962962964E-2</v>
      </c>
      <c r="L10" s="64">
        <f>K10</f>
        <v>2.0775462962962964E-2</v>
      </c>
      <c r="M10" s="65"/>
      <c r="N10" s="66"/>
      <c r="O10" s="122"/>
      <c r="P10" s="68"/>
    </row>
    <row r="11" spans="1:16" s="3" customFormat="1" ht="30" customHeight="1" x14ac:dyDescent="0.25">
      <c r="A11" s="58">
        <v>2</v>
      </c>
      <c r="B11" s="59" t="s">
        <v>143</v>
      </c>
      <c r="C11" s="60">
        <v>9</v>
      </c>
      <c r="D11" s="60">
        <v>97</v>
      </c>
      <c r="E11" s="61">
        <f>D11-D10</f>
        <v>55</v>
      </c>
      <c r="F11" s="213">
        <f>MIN(D21:D78)</f>
        <v>42.09</v>
      </c>
      <c r="G11" s="115">
        <f>AVERAGE(D21:D78)</f>
        <v>42.503888888888895</v>
      </c>
      <c r="H11" s="62">
        <v>2</v>
      </c>
      <c r="I11" s="114">
        <f>G11-F11</f>
        <v>0.41388888888889142</v>
      </c>
      <c r="J11" s="129">
        <v>4.8946759259259259E-2</v>
      </c>
      <c r="K11" s="129">
        <f>J11-J10</f>
        <v>2.8171296296296295E-2</v>
      </c>
      <c r="L11" s="64">
        <f>K11</f>
        <v>2.8171296296296295E-2</v>
      </c>
      <c r="M11" s="65" t="s">
        <v>161</v>
      </c>
      <c r="N11" s="222"/>
      <c r="O11" s="224"/>
      <c r="P11" s="68"/>
    </row>
    <row r="12" spans="1:16" s="3" customFormat="1" ht="30" customHeight="1" x14ac:dyDescent="0.25">
      <c r="A12" s="58">
        <v>3</v>
      </c>
      <c r="B12" s="59" t="s">
        <v>84</v>
      </c>
      <c r="C12" s="60">
        <v>5</v>
      </c>
      <c r="D12" s="60">
        <v>156</v>
      </c>
      <c r="E12" s="61">
        <f>D12-D11</f>
        <v>59</v>
      </c>
      <c r="F12" s="127">
        <f>MIN(E19:E78)</f>
        <v>42.31</v>
      </c>
      <c r="G12" s="114">
        <f>AVERAGE(E21:E78)</f>
        <v>42.612586206896545</v>
      </c>
      <c r="H12" s="62">
        <v>14</v>
      </c>
      <c r="I12" s="114">
        <f t="shared" ref="I12:I14" si="0">G12-F12</f>
        <v>0.30258620689654236</v>
      </c>
      <c r="J12" s="129">
        <v>7.9120370370370369E-2</v>
      </c>
      <c r="K12" s="129">
        <f>J12-J11</f>
        <v>3.0173611111111109E-2</v>
      </c>
      <c r="L12" s="64">
        <f>K12+L10</f>
        <v>5.0949074074074077E-2</v>
      </c>
      <c r="M12" s="65" t="s">
        <v>162</v>
      </c>
      <c r="N12" s="223" t="s">
        <v>224</v>
      </c>
      <c r="O12" s="230" t="s">
        <v>223</v>
      </c>
      <c r="P12" s="68"/>
    </row>
    <row r="13" spans="1:16" s="3" customFormat="1" ht="30" customHeight="1" thickBot="1" x14ac:dyDescent="0.3">
      <c r="A13" s="58">
        <v>4</v>
      </c>
      <c r="B13" s="59" t="s">
        <v>143</v>
      </c>
      <c r="C13" s="60">
        <v>33</v>
      </c>
      <c r="D13" s="60">
        <v>192</v>
      </c>
      <c r="E13" s="61">
        <f>D13-D12</f>
        <v>36</v>
      </c>
      <c r="F13" s="206">
        <f>MIN(F19:F78)</f>
        <v>42.33</v>
      </c>
      <c r="G13" s="114">
        <f>AVERAGE(F21:F78)</f>
        <v>42.622</v>
      </c>
      <c r="H13" s="62">
        <v>3</v>
      </c>
      <c r="I13" s="114">
        <f t="shared" si="0"/>
        <v>0.29200000000000159</v>
      </c>
      <c r="J13" s="129">
        <v>9.7974537037037027E-2</v>
      </c>
      <c r="K13" s="129">
        <f>J13-J12</f>
        <v>1.8854166666666658E-2</v>
      </c>
      <c r="L13" s="64">
        <f>K13+L11</f>
        <v>4.7025462962962949E-2</v>
      </c>
      <c r="M13" s="65" t="s">
        <v>163</v>
      </c>
      <c r="N13" s="222"/>
      <c r="O13" s="226"/>
      <c r="P13" s="68"/>
    </row>
    <row r="14" spans="1:16" s="3" customFormat="1" ht="30" customHeight="1" thickBot="1" x14ac:dyDescent="0.3">
      <c r="A14" s="58">
        <v>5</v>
      </c>
      <c r="B14" s="59" t="s">
        <v>143</v>
      </c>
      <c r="C14" s="69">
        <v>3</v>
      </c>
      <c r="D14" s="60">
        <v>212</v>
      </c>
      <c r="E14" s="61">
        <f>D14-D13</f>
        <v>20</v>
      </c>
      <c r="F14" s="208">
        <f>MIN(G21:G78)</f>
        <v>42.02</v>
      </c>
      <c r="G14" s="205">
        <f>AVERAGE(G21:G78)</f>
        <v>42.669473684210523</v>
      </c>
      <c r="H14" s="62">
        <v>0</v>
      </c>
      <c r="I14" s="114">
        <f t="shared" si="0"/>
        <v>0.64947368421051976</v>
      </c>
      <c r="J14" s="129">
        <v>0.1089699074074074</v>
      </c>
      <c r="K14" s="129">
        <f>J14-J13</f>
        <v>1.0995370370370378E-2</v>
      </c>
      <c r="L14" s="63">
        <f>K14+L13</f>
        <v>5.8020833333333327E-2</v>
      </c>
      <c r="M14" s="65" t="s">
        <v>164</v>
      </c>
      <c r="N14" s="222"/>
      <c r="O14" s="227"/>
    </row>
    <row r="15" spans="1:16" s="3" customFormat="1" ht="30" customHeight="1" x14ac:dyDescent="0.25">
      <c r="A15" s="70" t="s">
        <v>57</v>
      </c>
      <c r="B15" s="71" t="s">
        <v>84</v>
      </c>
      <c r="C15" s="72">
        <v>33</v>
      </c>
      <c r="D15" s="72">
        <v>243</v>
      </c>
      <c r="E15" s="61">
        <f>D15-D14</f>
        <v>31</v>
      </c>
      <c r="F15" s="204">
        <f>MIN(H21:H79)</f>
        <v>42.42</v>
      </c>
      <c r="G15" s="114">
        <f>AVERAGE(H21:H78)</f>
        <v>43.016333333333328</v>
      </c>
      <c r="H15" s="62">
        <v>0</v>
      </c>
      <c r="I15" s="114">
        <f>G15-F15</f>
        <v>0.59633333333332672</v>
      </c>
      <c r="J15" s="129">
        <v>0.12506944444444443</v>
      </c>
      <c r="K15" s="74">
        <f>J15-J14</f>
        <v>1.6099537037037023E-2</v>
      </c>
      <c r="L15" s="73">
        <f>K15+L12</f>
        <v>6.7048611111111101E-2</v>
      </c>
      <c r="M15" s="65" t="s">
        <v>165</v>
      </c>
      <c r="N15" s="222"/>
      <c r="O15" s="228"/>
    </row>
    <row r="16" spans="1:16" s="3" customFormat="1" ht="30" customHeight="1" x14ac:dyDescent="0.25">
      <c r="A16" s="75"/>
      <c r="B16" s="76"/>
      <c r="C16" s="77"/>
      <c r="D16" s="77"/>
      <c r="E16" s="77"/>
      <c r="F16" s="104">
        <f>AVERAGE(F10,F12,F15)</f>
        <v>42.336666666666666</v>
      </c>
      <c r="G16" s="125">
        <f>AVERAGE(G10,G12,G15)</f>
        <v>42.754163656267103</v>
      </c>
      <c r="H16" s="191" t="s">
        <v>84</v>
      </c>
      <c r="I16" s="126">
        <f>AVERAGE(I10,I12,I15)</f>
        <v>0.4174969896004323</v>
      </c>
      <c r="J16" s="77"/>
      <c r="K16" s="77"/>
      <c r="L16" s="77"/>
      <c r="M16" s="78"/>
      <c r="N16" s="78"/>
    </row>
    <row r="17" spans="1:14" ht="27.75" customHeight="1" x14ac:dyDescent="0.25">
      <c r="A17" s="79"/>
      <c r="B17" s="79"/>
      <c r="C17" s="79"/>
      <c r="D17" s="80"/>
      <c r="E17" s="81"/>
      <c r="F17" s="82">
        <f>AVERAGE(F11,F13,F14)</f>
        <v>42.146666666666668</v>
      </c>
      <c r="G17" s="83">
        <f>AVERAGE(G11,G13,G14)</f>
        <v>42.598454191033142</v>
      </c>
      <c r="H17" s="190" t="s">
        <v>143</v>
      </c>
      <c r="I17" s="84">
        <f>AVERAGE(I11,I13,I14)</f>
        <v>0.45178752436647091</v>
      </c>
      <c r="J17" s="81"/>
      <c r="K17" s="81" t="s">
        <v>27</v>
      </c>
      <c r="L17" s="81"/>
      <c r="M17" s="78"/>
      <c r="N17" s="78"/>
    </row>
    <row r="18" spans="1:14" ht="30" customHeight="1" thickBot="1" x14ac:dyDescent="0.3">
      <c r="A18" s="85"/>
      <c r="B18" s="85"/>
      <c r="C18" s="85"/>
      <c r="D18" s="81"/>
      <c r="E18" s="81"/>
      <c r="F18" s="86">
        <f>AVERAGE(F10:F15)</f>
        <v>42.241666666666667</v>
      </c>
      <c r="G18" s="87">
        <f>AVERAGE(C21:H78)</f>
        <v>42.648445378151266</v>
      </c>
      <c r="H18" s="88"/>
      <c r="I18" s="89">
        <f>AVERAGE(I10:I15)</f>
        <v>0.4346422569834516</v>
      </c>
      <c r="J18" s="81"/>
      <c r="K18" s="81"/>
      <c r="L18" s="81"/>
      <c r="M18" s="85"/>
      <c r="N18" s="85"/>
    </row>
    <row r="20" spans="1:14" ht="15.75" thickBot="1" x14ac:dyDescent="0.3">
      <c r="C20" s="90" t="str">
        <f>B10</f>
        <v>Терещенко Андрей</v>
      </c>
      <c r="D20" s="90" t="str">
        <f>B11</f>
        <v>Толоченко Саша</v>
      </c>
      <c r="E20" s="90" t="str">
        <f>B12</f>
        <v>Терещенко Андрей</v>
      </c>
      <c r="F20" s="90" t="str">
        <f>B13</f>
        <v>Толоченко Саша</v>
      </c>
      <c r="G20" s="2" t="str">
        <f>B14</f>
        <v>Толоченко Саша</v>
      </c>
      <c r="H20" s="2" t="str">
        <f>B15</f>
        <v>Терещенко Андрей</v>
      </c>
    </row>
    <row r="21" spans="1:14" x14ac:dyDescent="0.25">
      <c r="B21" s="1">
        <v>1</v>
      </c>
      <c r="C21" s="91">
        <v>44.47</v>
      </c>
      <c r="D21" s="92">
        <v>42.69</v>
      </c>
      <c r="E21" s="92">
        <v>42.75</v>
      </c>
      <c r="F21" s="92">
        <v>42.9</v>
      </c>
      <c r="G21" s="92">
        <v>42.53</v>
      </c>
      <c r="H21" s="198">
        <v>43.95</v>
      </c>
      <c r="M21" s="2"/>
      <c r="N21" s="2"/>
    </row>
    <row r="22" spans="1:14" x14ac:dyDescent="0.25">
      <c r="B22" s="1">
        <v>2</v>
      </c>
      <c r="C22" s="93">
        <v>42.76</v>
      </c>
      <c r="D22" s="94">
        <v>42.54</v>
      </c>
      <c r="E22" s="94">
        <v>42.54</v>
      </c>
      <c r="F22" s="94">
        <v>42.76</v>
      </c>
      <c r="G22" s="94">
        <v>42.49</v>
      </c>
      <c r="H22" s="199">
        <v>42.94</v>
      </c>
      <c r="M22" s="3"/>
      <c r="N22" s="3"/>
    </row>
    <row r="23" spans="1:14" x14ac:dyDescent="0.25">
      <c r="B23" s="1">
        <v>3</v>
      </c>
      <c r="C23" s="93">
        <v>42.45</v>
      </c>
      <c r="D23" s="94">
        <v>42.43</v>
      </c>
      <c r="E23" s="94">
        <v>42.44</v>
      </c>
      <c r="F23" s="94">
        <v>42.75</v>
      </c>
      <c r="G23" s="94">
        <v>42.76</v>
      </c>
      <c r="H23" s="199">
        <v>42.73</v>
      </c>
      <c r="M23" s="3"/>
      <c r="N23" s="3"/>
    </row>
    <row r="24" spans="1:14" x14ac:dyDescent="0.25">
      <c r="B24" s="1">
        <v>4</v>
      </c>
      <c r="C24" s="93">
        <v>42.61</v>
      </c>
      <c r="D24" s="94">
        <v>42.56</v>
      </c>
      <c r="E24" s="94">
        <v>42.62</v>
      </c>
      <c r="F24" s="94">
        <v>42.56</v>
      </c>
      <c r="G24" s="94">
        <v>42.67</v>
      </c>
      <c r="H24" s="199">
        <v>43.22</v>
      </c>
      <c r="M24" s="3"/>
      <c r="N24" s="3"/>
    </row>
    <row r="25" spans="1:14" x14ac:dyDescent="0.25">
      <c r="B25" s="1">
        <v>5</v>
      </c>
      <c r="C25" s="93">
        <v>42.51</v>
      </c>
      <c r="D25" s="94">
        <v>42.09</v>
      </c>
      <c r="E25" s="94">
        <v>42.48</v>
      </c>
      <c r="F25" s="94">
        <v>42.56</v>
      </c>
      <c r="G25" s="94">
        <v>42.66</v>
      </c>
      <c r="H25" s="199">
        <v>43.38</v>
      </c>
    </row>
    <row r="26" spans="1:14" x14ac:dyDescent="0.25">
      <c r="B26" s="1">
        <v>6</v>
      </c>
      <c r="C26" s="93">
        <v>42.32</v>
      </c>
      <c r="D26" s="94">
        <v>42.68</v>
      </c>
      <c r="E26" s="94">
        <v>42.37</v>
      </c>
      <c r="F26" s="94">
        <v>42.77</v>
      </c>
      <c r="G26" s="94">
        <v>42.56</v>
      </c>
      <c r="H26" s="199">
        <v>43.58</v>
      </c>
    </row>
    <row r="27" spans="1:14" x14ac:dyDescent="0.25">
      <c r="B27" s="1">
        <v>7</v>
      </c>
      <c r="C27" s="93">
        <v>42.28</v>
      </c>
      <c r="D27" s="94">
        <v>42.52</v>
      </c>
      <c r="E27" s="94">
        <v>42.35</v>
      </c>
      <c r="F27" s="94">
        <v>43.14</v>
      </c>
      <c r="G27" s="94">
        <v>42.58</v>
      </c>
      <c r="H27" s="199">
        <v>43.52</v>
      </c>
    </row>
    <row r="28" spans="1:14" x14ac:dyDescent="0.25">
      <c r="B28" s="1">
        <v>8</v>
      </c>
      <c r="C28" s="93">
        <v>42.41</v>
      </c>
      <c r="D28" s="94">
        <v>42.2</v>
      </c>
      <c r="E28" s="94">
        <v>42.32</v>
      </c>
      <c r="F28" s="94">
        <v>42.67</v>
      </c>
      <c r="G28" s="94">
        <v>42.66</v>
      </c>
      <c r="H28" s="199">
        <v>43.37</v>
      </c>
    </row>
    <row r="29" spans="1:14" x14ac:dyDescent="0.25">
      <c r="B29" s="1">
        <v>9</v>
      </c>
      <c r="C29" s="123">
        <v>42.52</v>
      </c>
      <c r="D29" s="94">
        <v>42.43</v>
      </c>
      <c r="E29" s="94">
        <v>42.46</v>
      </c>
      <c r="F29" s="94">
        <v>42.59</v>
      </c>
      <c r="G29" s="94">
        <v>42.39</v>
      </c>
      <c r="H29" s="199">
        <v>43.09</v>
      </c>
    </row>
    <row r="30" spans="1:14" x14ac:dyDescent="0.25">
      <c r="B30" s="1">
        <v>10</v>
      </c>
      <c r="C30" s="93">
        <v>42.46</v>
      </c>
      <c r="D30" s="94">
        <v>42.3</v>
      </c>
      <c r="E30" s="94">
        <v>42.6</v>
      </c>
      <c r="F30" s="94">
        <v>42.39</v>
      </c>
      <c r="G30" s="94">
        <v>42.66</v>
      </c>
      <c r="H30" s="199">
        <v>42.78</v>
      </c>
    </row>
    <row r="31" spans="1:14" x14ac:dyDescent="0.25">
      <c r="B31" s="1">
        <v>11</v>
      </c>
      <c r="C31" s="93">
        <v>42.63</v>
      </c>
      <c r="D31" s="94">
        <v>42.4</v>
      </c>
      <c r="E31" s="94">
        <v>42.45</v>
      </c>
      <c r="F31" s="94">
        <v>42.56</v>
      </c>
      <c r="G31" s="94">
        <v>42.52</v>
      </c>
      <c r="H31" s="199">
        <v>42.67</v>
      </c>
    </row>
    <row r="32" spans="1:14" x14ac:dyDescent="0.25">
      <c r="B32" s="1">
        <v>12</v>
      </c>
      <c r="C32" s="93">
        <v>42.47</v>
      </c>
      <c r="D32" s="94">
        <v>42.72</v>
      </c>
      <c r="E32" s="94">
        <v>42.49</v>
      </c>
      <c r="F32" s="94">
        <v>42.49</v>
      </c>
      <c r="G32" s="94">
        <v>42.02</v>
      </c>
      <c r="H32" s="199">
        <v>42.63</v>
      </c>
    </row>
    <row r="33" spans="2:8" x14ac:dyDescent="0.25">
      <c r="B33" s="1">
        <v>13</v>
      </c>
      <c r="C33" s="93">
        <v>42.32</v>
      </c>
      <c r="D33" s="94">
        <v>43.63</v>
      </c>
      <c r="E33" s="94">
        <v>42.38</v>
      </c>
      <c r="F33" s="94">
        <v>42.52</v>
      </c>
      <c r="G33" s="94">
        <v>42.4</v>
      </c>
      <c r="H33" s="199">
        <v>42.59</v>
      </c>
    </row>
    <row r="34" spans="2:8" x14ac:dyDescent="0.25">
      <c r="B34" s="1">
        <v>14</v>
      </c>
      <c r="C34" s="103">
        <v>42.41</v>
      </c>
      <c r="D34" s="94">
        <v>42.43</v>
      </c>
      <c r="E34" s="94">
        <v>42.38</v>
      </c>
      <c r="F34" s="94">
        <v>42.71</v>
      </c>
      <c r="G34" s="94">
        <v>42.32</v>
      </c>
      <c r="H34" s="199">
        <v>42.42</v>
      </c>
    </row>
    <row r="35" spans="2:8" x14ac:dyDescent="0.25">
      <c r="B35" s="1">
        <v>15</v>
      </c>
      <c r="C35" s="93">
        <v>42.36</v>
      </c>
      <c r="D35" s="94">
        <v>42.26</v>
      </c>
      <c r="E35" s="94">
        <v>42.55</v>
      </c>
      <c r="F35" s="94">
        <v>42.37</v>
      </c>
      <c r="G35" s="94">
        <v>42.97</v>
      </c>
      <c r="H35" s="199">
        <v>42.53</v>
      </c>
    </row>
    <row r="36" spans="2:8" x14ac:dyDescent="0.25">
      <c r="B36" s="1">
        <v>16</v>
      </c>
      <c r="C36" s="93">
        <v>42.4</v>
      </c>
      <c r="D36" s="142">
        <v>42.32</v>
      </c>
      <c r="E36" s="94">
        <v>42.58</v>
      </c>
      <c r="F36" s="94">
        <v>42.38</v>
      </c>
      <c r="G36" s="94">
        <v>42.63</v>
      </c>
      <c r="H36" s="199">
        <v>43.34</v>
      </c>
    </row>
    <row r="37" spans="2:8" x14ac:dyDescent="0.25">
      <c r="B37" s="1">
        <v>17</v>
      </c>
      <c r="C37" s="93">
        <v>42.43</v>
      </c>
      <c r="D37" s="94">
        <v>42.22</v>
      </c>
      <c r="E37" s="94">
        <v>42.72</v>
      </c>
      <c r="F37" s="94">
        <v>42.66</v>
      </c>
      <c r="G37" s="94">
        <v>43.9</v>
      </c>
      <c r="H37" s="199">
        <v>43.71</v>
      </c>
    </row>
    <row r="38" spans="2:8" x14ac:dyDescent="0.25">
      <c r="B38" s="1">
        <v>18</v>
      </c>
      <c r="C38" s="93">
        <v>42.46</v>
      </c>
      <c r="D38" s="94">
        <v>42.38</v>
      </c>
      <c r="E38" s="94">
        <v>42.69</v>
      </c>
      <c r="F38" s="94">
        <v>42.44</v>
      </c>
      <c r="G38" s="94">
        <v>42.92</v>
      </c>
      <c r="H38" s="199">
        <v>43.75</v>
      </c>
    </row>
    <row r="39" spans="2:8" x14ac:dyDescent="0.25">
      <c r="B39" s="1">
        <v>19</v>
      </c>
      <c r="C39" s="93">
        <v>42.32</v>
      </c>
      <c r="D39" s="94">
        <v>42.37</v>
      </c>
      <c r="E39" s="94">
        <v>42.42</v>
      </c>
      <c r="F39" s="94">
        <v>42.55</v>
      </c>
      <c r="G39" s="94">
        <v>43.08</v>
      </c>
      <c r="H39" s="199">
        <v>43.24</v>
      </c>
    </row>
    <row r="40" spans="2:8" x14ac:dyDescent="0.25">
      <c r="B40" s="1">
        <v>20</v>
      </c>
      <c r="C40" s="93">
        <v>42.43</v>
      </c>
      <c r="D40" s="94">
        <v>42.19</v>
      </c>
      <c r="E40" s="94">
        <v>42.48</v>
      </c>
      <c r="F40" s="94">
        <v>43.06</v>
      </c>
      <c r="G40" s="94"/>
      <c r="H40" s="199">
        <v>43.05</v>
      </c>
    </row>
    <row r="41" spans="2:8" x14ac:dyDescent="0.25">
      <c r="B41" s="1">
        <v>21</v>
      </c>
      <c r="C41" s="93">
        <v>42.54</v>
      </c>
      <c r="D41" s="94">
        <v>42.49</v>
      </c>
      <c r="E41" s="94">
        <v>42.4</v>
      </c>
      <c r="F41" s="94">
        <v>42.61</v>
      </c>
      <c r="G41" s="94"/>
      <c r="H41" s="199">
        <v>43.22</v>
      </c>
    </row>
    <row r="42" spans="2:8" x14ac:dyDescent="0.25">
      <c r="B42" s="1">
        <v>22</v>
      </c>
      <c r="C42" s="93">
        <v>42.44</v>
      </c>
      <c r="D42" s="94">
        <v>42.47</v>
      </c>
      <c r="E42" s="94">
        <v>42.52</v>
      </c>
      <c r="F42" s="94">
        <v>42.73</v>
      </c>
      <c r="G42" s="94"/>
      <c r="H42" s="199">
        <v>42.98</v>
      </c>
    </row>
    <row r="43" spans="2:8" x14ac:dyDescent="0.25">
      <c r="B43" s="1">
        <v>23</v>
      </c>
      <c r="C43" s="93">
        <v>42.45</v>
      </c>
      <c r="D43" s="94">
        <v>42.24</v>
      </c>
      <c r="E43" s="94">
        <v>42.37</v>
      </c>
      <c r="F43" s="94">
        <v>42.66</v>
      </c>
      <c r="G43" s="94"/>
      <c r="H43" s="199">
        <v>43.28</v>
      </c>
    </row>
    <row r="44" spans="2:8" x14ac:dyDescent="0.25">
      <c r="B44" s="1">
        <v>24</v>
      </c>
      <c r="C44" s="93">
        <v>42.49</v>
      </c>
      <c r="D44" s="94">
        <v>42.61</v>
      </c>
      <c r="E44" s="94">
        <v>42.36</v>
      </c>
      <c r="F44" s="94">
        <v>42.33</v>
      </c>
      <c r="G44" s="94"/>
      <c r="H44" s="199">
        <v>42.56</v>
      </c>
    </row>
    <row r="45" spans="2:8" x14ac:dyDescent="0.25">
      <c r="B45" s="1">
        <v>25</v>
      </c>
      <c r="C45" s="93">
        <v>42.49</v>
      </c>
      <c r="D45" s="94">
        <v>42.38</v>
      </c>
      <c r="E45" s="94">
        <v>42.47</v>
      </c>
      <c r="F45" s="94">
        <v>42.76</v>
      </c>
      <c r="G45" s="94"/>
      <c r="H45" s="199">
        <v>42.78</v>
      </c>
    </row>
    <row r="46" spans="2:8" x14ac:dyDescent="0.25">
      <c r="B46" s="1">
        <v>26</v>
      </c>
      <c r="C46" s="93">
        <v>42.38</v>
      </c>
      <c r="D46" s="94">
        <v>42.45</v>
      </c>
      <c r="E46" s="94">
        <v>42.34</v>
      </c>
      <c r="F46" s="94">
        <v>42.71</v>
      </c>
      <c r="G46" s="94"/>
      <c r="H46" s="199">
        <v>42.69</v>
      </c>
    </row>
    <row r="47" spans="2:8" x14ac:dyDescent="0.25">
      <c r="B47" s="1">
        <v>27</v>
      </c>
      <c r="C47" s="93">
        <v>42.54</v>
      </c>
      <c r="D47" s="94">
        <v>42.34</v>
      </c>
      <c r="E47" s="94">
        <v>42.6</v>
      </c>
      <c r="F47" s="94">
        <v>42.45</v>
      </c>
      <c r="G47" s="94"/>
      <c r="H47" s="199">
        <v>42.61</v>
      </c>
    </row>
    <row r="48" spans="2:8" x14ac:dyDescent="0.25">
      <c r="B48" s="1">
        <v>28</v>
      </c>
      <c r="C48" s="93">
        <v>42.45</v>
      </c>
      <c r="D48" s="94">
        <v>42.34</v>
      </c>
      <c r="E48" s="94">
        <v>42.34</v>
      </c>
      <c r="F48" s="94">
        <v>42.73</v>
      </c>
      <c r="G48" s="94"/>
      <c r="H48" s="199">
        <v>42.6</v>
      </c>
    </row>
    <row r="49" spans="2:8" x14ac:dyDescent="0.25">
      <c r="B49" s="1">
        <v>29</v>
      </c>
      <c r="C49" s="93">
        <v>44.26</v>
      </c>
      <c r="D49" s="94">
        <v>42.49</v>
      </c>
      <c r="E49" s="94">
        <v>42.35</v>
      </c>
      <c r="F49" s="94">
        <v>42.6</v>
      </c>
      <c r="G49" s="94"/>
      <c r="H49" s="199">
        <v>42.68</v>
      </c>
    </row>
    <row r="50" spans="2:8" x14ac:dyDescent="0.25">
      <c r="B50" s="1">
        <v>30</v>
      </c>
      <c r="C50" s="93">
        <v>43.18</v>
      </c>
      <c r="D50" s="94">
        <v>42.84</v>
      </c>
      <c r="E50" s="94">
        <v>42.6</v>
      </c>
      <c r="F50" s="94">
        <v>42.5</v>
      </c>
      <c r="G50" s="94"/>
      <c r="H50" s="199">
        <v>42.6</v>
      </c>
    </row>
    <row r="51" spans="2:8" x14ac:dyDescent="0.25">
      <c r="B51" s="1">
        <v>31</v>
      </c>
      <c r="C51" s="93">
        <v>42.49</v>
      </c>
      <c r="D51" s="94">
        <v>42.8</v>
      </c>
      <c r="E51" s="94">
        <v>42.48</v>
      </c>
      <c r="F51" s="94">
        <v>42.46</v>
      </c>
      <c r="G51" s="94"/>
      <c r="H51" s="199"/>
    </row>
    <row r="52" spans="2:8" x14ac:dyDescent="0.25">
      <c r="B52" s="1">
        <v>32</v>
      </c>
      <c r="C52" s="93">
        <v>42.6</v>
      </c>
      <c r="D52" s="94">
        <v>42.15</v>
      </c>
      <c r="E52" s="94">
        <v>42.41</v>
      </c>
      <c r="F52" s="94">
        <v>42.62</v>
      </c>
      <c r="G52" s="94"/>
      <c r="H52" s="199"/>
    </row>
    <row r="53" spans="2:8" x14ac:dyDescent="0.25">
      <c r="B53" s="1">
        <v>33</v>
      </c>
      <c r="C53" s="93">
        <v>42.44</v>
      </c>
      <c r="D53" s="94">
        <v>42.65</v>
      </c>
      <c r="E53" s="94">
        <v>42.86</v>
      </c>
      <c r="F53" s="94">
        <v>42.48</v>
      </c>
      <c r="G53" s="94"/>
      <c r="H53" s="199"/>
    </row>
    <row r="54" spans="2:8" x14ac:dyDescent="0.25">
      <c r="B54" s="1">
        <v>34</v>
      </c>
      <c r="C54" s="93">
        <v>42.66</v>
      </c>
      <c r="D54" s="94">
        <v>42.43</v>
      </c>
      <c r="E54" s="94">
        <v>43.04</v>
      </c>
      <c r="F54" s="94">
        <v>42.68</v>
      </c>
      <c r="G54" s="94"/>
      <c r="H54" s="199"/>
    </row>
    <row r="55" spans="2:8" x14ac:dyDescent="0.25">
      <c r="B55" s="1">
        <v>35</v>
      </c>
      <c r="C55" s="93">
        <v>42.5</v>
      </c>
      <c r="D55" s="94">
        <v>42.52</v>
      </c>
      <c r="E55" s="94">
        <v>42.46</v>
      </c>
      <c r="F55" s="94">
        <v>42.62</v>
      </c>
      <c r="G55" s="94"/>
      <c r="H55" s="199"/>
    </row>
    <row r="56" spans="2:8" x14ac:dyDescent="0.25">
      <c r="B56" s="1">
        <v>36</v>
      </c>
      <c r="C56" s="93">
        <v>43.27</v>
      </c>
      <c r="D56" s="94">
        <v>42.38</v>
      </c>
      <c r="E56" s="94">
        <v>42.38</v>
      </c>
      <c r="F56" s="94"/>
      <c r="G56" s="94"/>
      <c r="H56" s="199"/>
    </row>
    <row r="57" spans="2:8" x14ac:dyDescent="0.25">
      <c r="B57" s="1">
        <v>37</v>
      </c>
      <c r="C57" s="93">
        <v>42.64</v>
      </c>
      <c r="D57" s="94">
        <v>42.45</v>
      </c>
      <c r="E57" s="94">
        <v>42.37</v>
      </c>
      <c r="F57" s="94"/>
      <c r="G57" s="94"/>
      <c r="H57" s="199"/>
    </row>
    <row r="58" spans="2:8" x14ac:dyDescent="0.25">
      <c r="B58" s="1">
        <v>38</v>
      </c>
      <c r="C58" s="93">
        <v>43.44</v>
      </c>
      <c r="D58" s="94">
        <v>42.47</v>
      </c>
      <c r="E58" s="94">
        <v>42.47</v>
      </c>
      <c r="F58" s="94"/>
      <c r="G58" s="94"/>
      <c r="H58" s="199"/>
    </row>
    <row r="59" spans="2:8" x14ac:dyDescent="0.25">
      <c r="B59" s="1">
        <v>39</v>
      </c>
      <c r="C59" s="93">
        <v>42.42</v>
      </c>
      <c r="D59" s="94">
        <v>42.5</v>
      </c>
      <c r="E59" s="94">
        <v>42.43</v>
      </c>
      <c r="F59" s="94"/>
      <c r="G59" s="94"/>
      <c r="H59" s="199"/>
    </row>
    <row r="60" spans="2:8" x14ac:dyDescent="0.25">
      <c r="B60" s="1">
        <v>40</v>
      </c>
      <c r="C60" s="93">
        <v>42.54</v>
      </c>
      <c r="D60" s="94">
        <v>42.87</v>
      </c>
      <c r="E60" s="94">
        <v>42.31</v>
      </c>
      <c r="F60" s="94"/>
      <c r="G60" s="94"/>
      <c r="H60" s="199"/>
    </row>
    <row r="61" spans="2:8" x14ac:dyDescent="0.25">
      <c r="B61" s="1">
        <v>41</v>
      </c>
      <c r="C61" s="93">
        <v>42.79</v>
      </c>
      <c r="D61" s="94">
        <v>42.56</v>
      </c>
      <c r="E61" s="94">
        <v>42.82</v>
      </c>
      <c r="F61" s="94"/>
      <c r="G61" s="94"/>
      <c r="H61" s="199"/>
    </row>
    <row r="62" spans="2:8" x14ac:dyDescent="0.25">
      <c r="B62" s="1">
        <v>42</v>
      </c>
      <c r="C62" s="93">
        <v>42.58</v>
      </c>
      <c r="D62" s="94">
        <v>42.69</v>
      </c>
      <c r="E62" s="94">
        <v>44.02</v>
      </c>
      <c r="F62" s="94"/>
      <c r="G62" s="94"/>
      <c r="H62" s="199"/>
    </row>
    <row r="63" spans="2:8" x14ac:dyDescent="0.25">
      <c r="B63" s="1">
        <v>43</v>
      </c>
      <c r="C63" s="93"/>
      <c r="D63" s="94">
        <v>42.79</v>
      </c>
      <c r="E63" s="94">
        <v>43.05</v>
      </c>
      <c r="F63" s="94"/>
      <c r="G63" s="94"/>
      <c r="H63" s="199"/>
    </row>
    <row r="64" spans="2:8" x14ac:dyDescent="0.25">
      <c r="B64" s="1">
        <v>44</v>
      </c>
      <c r="C64" s="93"/>
      <c r="D64" s="94">
        <v>42.45</v>
      </c>
      <c r="E64" s="94">
        <v>42.61</v>
      </c>
      <c r="F64" s="94"/>
      <c r="G64" s="94"/>
      <c r="H64" s="199"/>
    </row>
    <row r="65" spans="2:8" x14ac:dyDescent="0.25">
      <c r="B65" s="1">
        <v>45</v>
      </c>
      <c r="C65" s="93"/>
      <c r="D65" s="94">
        <v>42.63</v>
      </c>
      <c r="E65" s="94">
        <v>44.33</v>
      </c>
      <c r="F65" s="94"/>
      <c r="G65" s="94"/>
      <c r="H65" s="199"/>
    </row>
    <row r="66" spans="2:8" x14ac:dyDescent="0.25">
      <c r="B66" s="1">
        <v>46</v>
      </c>
      <c r="C66" s="93"/>
      <c r="D66" s="94">
        <v>42.43</v>
      </c>
      <c r="E66" s="94">
        <v>42.72</v>
      </c>
      <c r="F66" s="94"/>
      <c r="G66" s="94"/>
      <c r="H66" s="199"/>
    </row>
    <row r="67" spans="2:8" x14ac:dyDescent="0.25">
      <c r="B67" s="1">
        <v>47</v>
      </c>
      <c r="C67" s="93"/>
      <c r="D67" s="94">
        <v>42.83</v>
      </c>
      <c r="E67" s="94">
        <v>42.88</v>
      </c>
      <c r="F67" s="94"/>
      <c r="G67" s="94"/>
      <c r="H67" s="199"/>
    </row>
    <row r="68" spans="2:8" x14ac:dyDescent="0.25">
      <c r="B68" s="1">
        <v>48</v>
      </c>
      <c r="C68" s="93"/>
      <c r="D68" s="94">
        <v>42.5</v>
      </c>
      <c r="E68" s="94">
        <v>42.66</v>
      </c>
      <c r="F68" s="94"/>
      <c r="G68" s="94"/>
      <c r="H68" s="199"/>
    </row>
    <row r="69" spans="2:8" x14ac:dyDescent="0.25">
      <c r="B69" s="1">
        <v>49</v>
      </c>
      <c r="C69" s="93"/>
      <c r="D69" s="94">
        <v>43.07</v>
      </c>
      <c r="E69" s="94">
        <v>43.16</v>
      </c>
      <c r="F69" s="94"/>
      <c r="G69" s="94"/>
      <c r="H69" s="199"/>
    </row>
    <row r="70" spans="2:8" x14ac:dyDescent="0.25">
      <c r="B70" s="1">
        <v>50</v>
      </c>
      <c r="C70" s="93"/>
      <c r="D70" s="94">
        <v>42.36</v>
      </c>
      <c r="E70" s="94">
        <v>42.52</v>
      </c>
      <c r="F70" s="94"/>
      <c r="G70" s="94"/>
      <c r="H70" s="199"/>
    </row>
    <row r="71" spans="2:8" x14ac:dyDescent="0.25">
      <c r="B71" s="1">
        <v>51</v>
      </c>
      <c r="C71" s="93"/>
      <c r="D71" s="94">
        <v>42.3</v>
      </c>
      <c r="E71" s="94">
        <v>42.64</v>
      </c>
      <c r="F71" s="94"/>
      <c r="G71" s="94"/>
      <c r="H71" s="199"/>
    </row>
    <row r="72" spans="2:8" x14ac:dyDescent="0.25">
      <c r="B72" s="1">
        <v>52</v>
      </c>
      <c r="C72" s="93"/>
      <c r="D72" s="94">
        <v>42.54</v>
      </c>
      <c r="E72" s="94">
        <v>42.56</v>
      </c>
      <c r="F72" s="94"/>
      <c r="G72" s="94"/>
      <c r="H72" s="199"/>
    </row>
    <row r="73" spans="2:8" x14ac:dyDescent="0.25">
      <c r="B73" s="1">
        <v>53</v>
      </c>
      <c r="C73" s="93"/>
      <c r="D73" s="94">
        <v>42.24</v>
      </c>
      <c r="E73" s="94">
        <v>42.44</v>
      </c>
      <c r="F73" s="94"/>
      <c r="G73" s="94"/>
      <c r="H73" s="199"/>
    </row>
    <row r="74" spans="2:8" x14ac:dyDescent="0.25">
      <c r="B74" s="1">
        <v>54</v>
      </c>
      <c r="C74" s="93"/>
      <c r="D74" s="94">
        <v>42.59</v>
      </c>
      <c r="E74" s="94">
        <v>42.54</v>
      </c>
      <c r="F74" s="94"/>
      <c r="G74" s="94"/>
      <c r="H74" s="199"/>
    </row>
    <row r="75" spans="2:8" x14ac:dyDescent="0.25">
      <c r="B75" s="1">
        <v>55</v>
      </c>
      <c r="C75" s="93"/>
      <c r="D75" s="94"/>
      <c r="E75" s="94">
        <v>42.65</v>
      </c>
      <c r="F75" s="94"/>
      <c r="G75" s="94"/>
      <c r="H75" s="199"/>
    </row>
    <row r="76" spans="2:8" x14ac:dyDescent="0.25">
      <c r="B76" s="1">
        <v>56</v>
      </c>
      <c r="C76" s="93"/>
      <c r="D76" s="94"/>
      <c r="E76" s="94">
        <v>42.69</v>
      </c>
      <c r="F76" s="94"/>
      <c r="G76" s="94"/>
      <c r="H76" s="199"/>
    </row>
    <row r="77" spans="2:8" x14ac:dyDescent="0.25">
      <c r="B77" s="1">
        <v>57</v>
      </c>
      <c r="C77" s="93"/>
      <c r="D77" s="94"/>
      <c r="E77" s="94">
        <v>42.67</v>
      </c>
      <c r="F77" s="94"/>
      <c r="G77" s="94"/>
      <c r="H77" s="199"/>
    </row>
    <row r="78" spans="2:8" ht="15.75" thickBot="1" x14ac:dyDescent="0.3">
      <c r="B78" s="1">
        <v>58</v>
      </c>
      <c r="C78" s="201"/>
      <c r="D78" s="202"/>
      <c r="E78" s="202">
        <v>42.94</v>
      </c>
      <c r="F78" s="202"/>
      <c r="G78" s="202"/>
      <c r="H78" s="203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78"/>
  <sheetViews>
    <sheetView zoomScale="75" zoomScaleNormal="75" zoomScalePageLayoutView="75" workbookViewId="0">
      <selection activeCell="N12" sqref="N12"/>
    </sheetView>
  </sheetViews>
  <sheetFormatPr defaultColWidth="8.85546875"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42578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8.85546875" style="1"/>
  </cols>
  <sheetData>
    <row r="4" spans="1:16" ht="18.75" x14ac:dyDescent="0.3">
      <c r="A4" s="288" t="s">
        <v>78</v>
      </c>
      <c r="B4" s="288"/>
      <c r="C4" s="288"/>
      <c r="D4" s="288"/>
      <c r="E4" s="288"/>
      <c r="F4" s="288"/>
      <c r="G4" s="288"/>
      <c r="H4" s="288"/>
      <c r="I4" s="288"/>
      <c r="J4" s="288"/>
      <c r="K4" s="288"/>
      <c r="L4" s="288"/>
    </row>
    <row r="5" spans="1:16" ht="7.5" customHeight="1" x14ac:dyDescent="0.25"/>
    <row r="6" spans="1:16" ht="17.25" x14ac:dyDescent="0.3">
      <c r="A6" s="240" t="s">
        <v>94</v>
      </c>
      <c r="B6" s="240"/>
      <c r="C6" s="240"/>
      <c r="D6" s="240"/>
      <c r="E6" s="240"/>
      <c r="F6" s="240"/>
      <c r="G6" s="240"/>
      <c r="H6" s="240"/>
      <c r="I6" s="240"/>
      <c r="J6" s="240"/>
      <c r="K6" s="240"/>
      <c r="L6" s="240"/>
    </row>
    <row r="7" spans="1:16" ht="7.5" customHeight="1" x14ac:dyDescent="0.25"/>
    <row r="8" spans="1:16" s="2" customFormat="1" ht="20.25" customHeight="1" x14ac:dyDescent="0.25">
      <c r="A8" s="289" t="s">
        <v>43</v>
      </c>
      <c r="B8" s="290" t="s">
        <v>13</v>
      </c>
      <c r="C8" s="291" t="s">
        <v>18</v>
      </c>
      <c r="D8" s="290" t="s">
        <v>44</v>
      </c>
      <c r="E8" s="293" t="s">
        <v>45</v>
      </c>
      <c r="F8" s="295" t="s">
        <v>46</v>
      </c>
      <c r="G8" s="296"/>
      <c r="H8" s="296"/>
      <c r="I8" s="297"/>
      <c r="J8" s="298" t="s">
        <v>47</v>
      </c>
      <c r="K8" s="289" t="s">
        <v>48</v>
      </c>
      <c r="L8" s="289"/>
      <c r="M8" s="54"/>
      <c r="N8" s="54"/>
    </row>
    <row r="9" spans="1:16" s="2" customFormat="1" ht="27.75" customHeight="1" thickBot="1" x14ac:dyDescent="0.3">
      <c r="A9" s="289"/>
      <c r="B9" s="290"/>
      <c r="C9" s="292"/>
      <c r="D9" s="290"/>
      <c r="E9" s="294"/>
      <c r="F9" s="55" t="s">
        <v>49</v>
      </c>
      <c r="G9" s="55" t="s">
        <v>50</v>
      </c>
      <c r="H9" s="55" t="s">
        <v>51</v>
      </c>
      <c r="I9" s="56" t="s">
        <v>52</v>
      </c>
      <c r="J9" s="299"/>
      <c r="K9" s="135" t="s">
        <v>53</v>
      </c>
      <c r="L9" s="135" t="s">
        <v>54</v>
      </c>
      <c r="M9" s="57" t="s">
        <v>55</v>
      </c>
      <c r="N9" s="57" t="s">
        <v>56</v>
      </c>
    </row>
    <row r="10" spans="1:16" s="3" customFormat="1" ht="30" customHeight="1" thickBot="1" x14ac:dyDescent="0.3">
      <c r="A10" s="58">
        <v>1</v>
      </c>
      <c r="B10" s="59" t="s">
        <v>90</v>
      </c>
      <c r="C10" s="60">
        <v>33</v>
      </c>
      <c r="D10" s="60">
        <v>41</v>
      </c>
      <c r="E10" s="61">
        <f>D10</f>
        <v>41</v>
      </c>
      <c r="F10" s="208">
        <f>MIN(C21:C78)</f>
        <v>42.02</v>
      </c>
      <c r="G10" s="205">
        <f>AVERAGE(C21:C78)</f>
        <v>42.625365853658536</v>
      </c>
      <c r="H10" s="62">
        <v>2</v>
      </c>
      <c r="I10" s="114">
        <f>G10-F10</f>
        <v>0.60536585365853313</v>
      </c>
      <c r="J10" s="129">
        <v>2.0428240740740743E-2</v>
      </c>
      <c r="K10" s="129">
        <f>J10</f>
        <v>2.0428240740740743E-2</v>
      </c>
      <c r="L10" s="64">
        <f>K10</f>
        <v>2.0428240740740743E-2</v>
      </c>
      <c r="M10" s="65"/>
      <c r="N10" s="222"/>
      <c r="O10" s="238"/>
      <c r="P10" s="226"/>
    </row>
    <row r="11" spans="1:16" s="3" customFormat="1" ht="30" customHeight="1" x14ac:dyDescent="0.25">
      <c r="A11" s="58">
        <v>2</v>
      </c>
      <c r="B11" s="59" t="s">
        <v>95</v>
      </c>
      <c r="C11" s="60">
        <v>7</v>
      </c>
      <c r="D11" s="60">
        <v>69</v>
      </c>
      <c r="E11" s="61">
        <f>D11-D10</f>
        <v>28</v>
      </c>
      <c r="F11" s="213">
        <f>MIN(D21:D78)</f>
        <v>42.24</v>
      </c>
      <c r="G11" s="115">
        <f>AVERAGE(D21:D78)</f>
        <v>42.688888888888883</v>
      </c>
      <c r="H11" s="62">
        <v>1</v>
      </c>
      <c r="I11" s="114">
        <f>G11-F11</f>
        <v>0.4488888888888809</v>
      </c>
      <c r="J11" s="129">
        <v>3.515046296296296E-2</v>
      </c>
      <c r="K11" s="129">
        <f>J11-J10</f>
        <v>1.4722222222222216E-2</v>
      </c>
      <c r="L11" s="64">
        <f>K11</f>
        <v>1.4722222222222216E-2</v>
      </c>
      <c r="M11" s="65" t="s">
        <v>166</v>
      </c>
      <c r="N11" s="223" t="s">
        <v>233</v>
      </c>
      <c r="O11" s="229" t="s">
        <v>234</v>
      </c>
      <c r="P11" s="226"/>
    </row>
    <row r="12" spans="1:16" s="3" customFormat="1" ht="30" customHeight="1" thickBot="1" x14ac:dyDescent="0.3">
      <c r="A12" s="58">
        <v>3</v>
      </c>
      <c r="B12" s="59" t="s">
        <v>90</v>
      </c>
      <c r="C12" s="60">
        <v>4</v>
      </c>
      <c r="D12" s="60">
        <v>104</v>
      </c>
      <c r="E12" s="61">
        <f>D12-D11</f>
        <v>35</v>
      </c>
      <c r="F12" s="206">
        <f>MIN(E19:E78)</f>
        <v>42.33</v>
      </c>
      <c r="G12" s="114">
        <f>AVERAGE(E21:E78)</f>
        <v>42.765294117647073</v>
      </c>
      <c r="H12" s="62">
        <v>4</v>
      </c>
      <c r="I12" s="114">
        <f t="shared" ref="I12:I14" si="0">G12-F12</f>
        <v>0.43529411764707504</v>
      </c>
      <c r="J12" s="129">
        <v>5.3541666666666675E-2</v>
      </c>
      <c r="K12" s="129">
        <f>J12-J11</f>
        <v>1.8391203703703715E-2</v>
      </c>
      <c r="L12" s="64">
        <f>K12+L10</f>
        <v>3.8819444444444462E-2</v>
      </c>
      <c r="M12" s="65" t="s">
        <v>167</v>
      </c>
      <c r="N12" s="222"/>
      <c r="O12" s="225"/>
      <c r="P12" s="226"/>
    </row>
    <row r="13" spans="1:16" s="3" customFormat="1" ht="30" customHeight="1" thickBot="1" x14ac:dyDescent="0.3">
      <c r="A13" s="58">
        <v>4</v>
      </c>
      <c r="B13" s="59" t="s">
        <v>95</v>
      </c>
      <c r="C13" s="60">
        <v>7</v>
      </c>
      <c r="D13" s="60">
        <v>163</v>
      </c>
      <c r="E13" s="61">
        <f>D13-D12</f>
        <v>59</v>
      </c>
      <c r="F13" s="207">
        <f>MIN(F19:F78)</f>
        <v>42.16</v>
      </c>
      <c r="G13" s="205">
        <f>AVERAGE(F21:F78)</f>
        <v>42.642758620689676</v>
      </c>
      <c r="H13" s="62">
        <v>0</v>
      </c>
      <c r="I13" s="114">
        <f t="shared" si="0"/>
        <v>0.48275862068967967</v>
      </c>
      <c r="J13" s="129">
        <v>8.3831018518518527E-2</v>
      </c>
      <c r="K13" s="129">
        <f>J13-J12</f>
        <v>3.0289351851851852E-2</v>
      </c>
      <c r="L13" s="64">
        <f>K13+L11</f>
        <v>4.5011574074074065E-2</v>
      </c>
      <c r="M13" s="65" t="s">
        <v>168</v>
      </c>
      <c r="N13" s="222"/>
      <c r="O13" s="226"/>
      <c r="P13" s="226"/>
    </row>
    <row r="14" spans="1:16" s="3" customFormat="1" ht="30" customHeight="1" x14ac:dyDescent="0.25">
      <c r="A14" s="58">
        <v>5</v>
      </c>
      <c r="B14" s="59" t="s">
        <v>95</v>
      </c>
      <c r="C14" s="69">
        <v>2</v>
      </c>
      <c r="D14" s="60">
        <v>204</v>
      </c>
      <c r="E14" s="61">
        <f>D14-D13</f>
        <v>41</v>
      </c>
      <c r="F14" s="204">
        <f>MIN(G21:G78)</f>
        <v>42.19</v>
      </c>
      <c r="G14" s="114">
        <f>AVERAGE(G21:G78)</f>
        <v>42.471250000000005</v>
      </c>
      <c r="H14" s="62">
        <v>5</v>
      </c>
      <c r="I14" s="114">
        <f t="shared" si="0"/>
        <v>0.28125000000000711</v>
      </c>
      <c r="J14" s="129">
        <v>0.10505787037037036</v>
      </c>
      <c r="K14" s="129">
        <f>J14-J13</f>
        <v>2.122685185185183E-2</v>
      </c>
      <c r="L14" s="63">
        <f>K14+L13</f>
        <v>6.6238425925925895E-2</v>
      </c>
      <c r="M14" s="65" t="s">
        <v>169</v>
      </c>
      <c r="N14" s="222"/>
      <c r="O14" s="227"/>
      <c r="P14" s="228"/>
    </row>
    <row r="15" spans="1:16" s="3" customFormat="1" ht="30" customHeight="1" x14ac:dyDescent="0.25">
      <c r="A15" s="70" t="s">
        <v>57</v>
      </c>
      <c r="B15" s="71" t="s">
        <v>90</v>
      </c>
      <c r="C15" s="72">
        <v>8</v>
      </c>
      <c r="D15" s="72">
        <v>243</v>
      </c>
      <c r="E15" s="61">
        <f>D15-D14</f>
        <v>39</v>
      </c>
      <c r="F15" s="127">
        <f>MIN(H21:H78)</f>
        <v>42.19</v>
      </c>
      <c r="G15" s="114">
        <f>AVERAGE(H21:H78)</f>
        <v>42.981315789473683</v>
      </c>
      <c r="H15" s="62">
        <v>3</v>
      </c>
      <c r="I15" s="114">
        <f>G15-F15</f>
        <v>0.79131578947368553</v>
      </c>
      <c r="J15" s="129">
        <v>0.12550925925925926</v>
      </c>
      <c r="K15" s="74">
        <f>J15-J14</f>
        <v>2.0451388888888908E-2</v>
      </c>
      <c r="L15" s="73">
        <f>K15+L12</f>
        <v>5.927083333333337E-2</v>
      </c>
      <c r="M15" s="65" t="s">
        <v>154</v>
      </c>
      <c r="N15" s="222"/>
      <c r="O15" s="228"/>
      <c r="P15" s="228"/>
    </row>
    <row r="16" spans="1:16" s="3" customFormat="1" ht="30" customHeight="1" x14ac:dyDescent="0.25">
      <c r="A16" s="75"/>
      <c r="B16" s="76"/>
      <c r="C16" s="77"/>
      <c r="D16" s="77"/>
      <c r="E16" s="77"/>
      <c r="F16" s="104">
        <f>AVERAGE(F10,F12,F15)</f>
        <v>42.18</v>
      </c>
      <c r="G16" s="125">
        <f>AVERAGE(G10,G12,G15)</f>
        <v>42.790658586926433</v>
      </c>
      <c r="H16" s="191" t="s">
        <v>90</v>
      </c>
      <c r="I16" s="126">
        <f>AVERAGE(I10,I12,I15)</f>
        <v>0.61065858692643127</v>
      </c>
      <c r="J16" s="77"/>
      <c r="K16" s="77"/>
      <c r="L16" s="77"/>
      <c r="M16" s="78"/>
      <c r="N16" s="78"/>
    </row>
    <row r="17" spans="1:14" ht="27.75" customHeight="1" x14ac:dyDescent="0.25">
      <c r="A17" s="79"/>
      <c r="B17" s="79"/>
      <c r="C17" s="79"/>
      <c r="D17" s="80"/>
      <c r="E17" s="81"/>
      <c r="F17" s="82">
        <f>AVERAGE(F11,F13,F14)</f>
        <v>42.196666666666665</v>
      </c>
      <c r="G17" s="83">
        <f>AVERAGE(G11,G13,G14)</f>
        <v>42.600965836526193</v>
      </c>
      <c r="H17" s="190" t="s">
        <v>95</v>
      </c>
      <c r="I17" s="84">
        <f>AVERAGE(I11,I13,I14)</f>
        <v>0.40429916985952258</v>
      </c>
      <c r="J17" s="81"/>
      <c r="K17" s="81" t="s">
        <v>27</v>
      </c>
      <c r="L17" s="81"/>
      <c r="M17" s="78"/>
      <c r="N17" s="78"/>
    </row>
    <row r="18" spans="1:14" ht="30" customHeight="1" thickBot="1" x14ac:dyDescent="0.3">
      <c r="A18" s="85"/>
      <c r="B18" s="85"/>
      <c r="C18" s="85"/>
      <c r="D18" s="81"/>
      <c r="E18" s="81"/>
      <c r="F18" s="86">
        <f>AVERAGE(F10:F15)</f>
        <v>42.188333333333333</v>
      </c>
      <c r="G18" s="87">
        <f>AVERAGE(C21:H78)</f>
        <v>42.687731092436962</v>
      </c>
      <c r="H18" s="88"/>
      <c r="I18" s="89">
        <f>AVERAGE(I10:I15)</f>
        <v>0.5074788783929769</v>
      </c>
      <c r="J18" s="81"/>
      <c r="K18" s="81"/>
      <c r="L18" s="81"/>
      <c r="M18" s="85"/>
      <c r="N18" s="85"/>
    </row>
    <row r="20" spans="1:14" ht="15.75" thickBot="1" x14ac:dyDescent="0.3">
      <c r="C20" s="90" t="str">
        <f>B10</f>
        <v>Петушков Андрей</v>
      </c>
      <c r="D20" s="90" t="str">
        <f>B11</f>
        <v>Тыщенко Миша</v>
      </c>
      <c r="E20" s="90" t="str">
        <f>B12</f>
        <v>Петушков Андрей</v>
      </c>
      <c r="F20" s="90" t="str">
        <f>B13</f>
        <v>Тыщенко Миша</v>
      </c>
      <c r="G20" s="2" t="str">
        <f>B14</f>
        <v>Тыщенко Миша</v>
      </c>
      <c r="H20" s="2" t="str">
        <f>B15</f>
        <v>Петушков Андрей</v>
      </c>
    </row>
    <row r="21" spans="1:14" x14ac:dyDescent="0.25">
      <c r="B21" s="1">
        <v>1</v>
      </c>
      <c r="C21" s="91">
        <v>46.32</v>
      </c>
      <c r="D21" s="92">
        <v>42.7</v>
      </c>
      <c r="E21" s="92">
        <v>43.19</v>
      </c>
      <c r="F21" s="92">
        <v>42.52</v>
      </c>
      <c r="G21" s="92">
        <v>42.32</v>
      </c>
      <c r="H21" s="198">
        <v>42.8</v>
      </c>
      <c r="M21" s="2"/>
      <c r="N21" s="2"/>
    </row>
    <row r="22" spans="1:14" x14ac:dyDescent="0.25">
      <c r="B22" s="1">
        <v>2</v>
      </c>
      <c r="C22" s="93">
        <v>45.97</v>
      </c>
      <c r="D22" s="94">
        <v>43.02</v>
      </c>
      <c r="E22" s="94">
        <v>43.18</v>
      </c>
      <c r="F22" s="94">
        <v>42.56</v>
      </c>
      <c r="G22" s="94">
        <v>42.6</v>
      </c>
      <c r="H22" s="199">
        <v>42.46</v>
      </c>
      <c r="M22" s="3"/>
      <c r="N22" s="3"/>
    </row>
    <row r="23" spans="1:14" x14ac:dyDescent="0.25">
      <c r="B23" s="1">
        <v>3</v>
      </c>
      <c r="C23" s="93">
        <v>43.31</v>
      </c>
      <c r="D23" s="94">
        <v>42.89</v>
      </c>
      <c r="E23" s="94">
        <v>42.79</v>
      </c>
      <c r="F23" s="94">
        <v>42.52</v>
      </c>
      <c r="G23" s="94">
        <v>42.44</v>
      </c>
      <c r="H23" s="199">
        <v>42.34</v>
      </c>
      <c r="M23" s="3"/>
      <c r="N23" s="3"/>
    </row>
    <row r="24" spans="1:14" x14ac:dyDescent="0.25">
      <c r="B24" s="1">
        <v>4</v>
      </c>
      <c r="C24" s="93">
        <v>42.71</v>
      </c>
      <c r="D24" s="94">
        <v>42.57</v>
      </c>
      <c r="E24" s="94">
        <v>42.82</v>
      </c>
      <c r="F24" s="94">
        <v>42.43</v>
      </c>
      <c r="G24" s="94">
        <v>42.25</v>
      </c>
      <c r="H24" s="199">
        <v>42.45</v>
      </c>
      <c r="M24" s="3"/>
      <c r="N24" s="3"/>
    </row>
    <row r="25" spans="1:14" x14ac:dyDescent="0.25">
      <c r="B25" s="1">
        <v>5</v>
      </c>
      <c r="C25" s="93">
        <v>42.48</v>
      </c>
      <c r="D25" s="94">
        <v>42.56</v>
      </c>
      <c r="E25" s="94">
        <v>43.22</v>
      </c>
      <c r="F25" s="94">
        <v>43.57</v>
      </c>
      <c r="G25" s="94">
        <v>42.38</v>
      </c>
      <c r="H25" s="199">
        <v>42.22</v>
      </c>
    </row>
    <row r="26" spans="1:14" x14ac:dyDescent="0.25">
      <c r="B26" s="1">
        <v>6</v>
      </c>
      <c r="C26" s="93">
        <v>42.59</v>
      </c>
      <c r="D26" s="94">
        <v>42.53</v>
      </c>
      <c r="E26" s="94">
        <v>42.84</v>
      </c>
      <c r="F26" s="94">
        <v>43.65</v>
      </c>
      <c r="G26" s="94">
        <v>42.36</v>
      </c>
      <c r="H26" s="199">
        <v>42.4</v>
      </c>
    </row>
    <row r="27" spans="1:14" x14ac:dyDescent="0.25">
      <c r="B27" s="1">
        <v>7</v>
      </c>
      <c r="C27" s="93">
        <v>42.4</v>
      </c>
      <c r="D27" s="94">
        <v>42.58</v>
      </c>
      <c r="E27" s="94">
        <v>43.09</v>
      </c>
      <c r="F27" s="94">
        <v>43.34</v>
      </c>
      <c r="G27" s="94">
        <v>42.45</v>
      </c>
      <c r="H27" s="199">
        <v>42.27</v>
      </c>
    </row>
    <row r="28" spans="1:14" x14ac:dyDescent="0.25">
      <c r="B28" s="1">
        <v>8</v>
      </c>
      <c r="C28" s="93">
        <v>42.43</v>
      </c>
      <c r="D28" s="94">
        <v>42.24</v>
      </c>
      <c r="E28" s="94">
        <v>42.85</v>
      </c>
      <c r="F28" s="94">
        <v>43.1</v>
      </c>
      <c r="G28" s="94">
        <v>42.29</v>
      </c>
      <c r="H28" s="199">
        <v>43.23</v>
      </c>
    </row>
    <row r="29" spans="1:14" x14ac:dyDescent="0.25">
      <c r="B29" s="1">
        <v>9</v>
      </c>
      <c r="C29" s="123">
        <v>45.17</v>
      </c>
      <c r="D29" s="94">
        <v>42.48</v>
      </c>
      <c r="E29" s="94">
        <v>42.57</v>
      </c>
      <c r="F29" s="94">
        <v>42.64</v>
      </c>
      <c r="G29" s="94">
        <v>42.4</v>
      </c>
      <c r="H29" s="199">
        <v>43.11</v>
      </c>
    </row>
    <row r="30" spans="1:14" x14ac:dyDescent="0.25">
      <c r="B30" s="1">
        <v>10</v>
      </c>
      <c r="C30" s="93">
        <v>43.79</v>
      </c>
      <c r="D30" s="94">
        <v>42.51</v>
      </c>
      <c r="E30" s="94">
        <v>42.6</v>
      </c>
      <c r="F30" s="94">
        <v>42.38</v>
      </c>
      <c r="G30" s="94">
        <v>42.41</v>
      </c>
      <c r="H30" s="199">
        <v>42.69</v>
      </c>
    </row>
    <row r="31" spans="1:14" x14ac:dyDescent="0.25">
      <c r="B31" s="1">
        <v>11</v>
      </c>
      <c r="C31" s="93">
        <v>42.8</v>
      </c>
      <c r="D31" s="94">
        <v>42.7</v>
      </c>
      <c r="E31" s="94">
        <v>42.59</v>
      </c>
      <c r="F31" s="94">
        <v>42.5</v>
      </c>
      <c r="G31" s="94">
        <v>42.48</v>
      </c>
      <c r="H31" s="199">
        <v>42.5</v>
      </c>
    </row>
    <row r="32" spans="1:14" x14ac:dyDescent="0.25">
      <c r="B32" s="1">
        <v>12</v>
      </c>
      <c r="C32" s="93">
        <v>42.25</v>
      </c>
      <c r="D32" s="94">
        <v>43.05</v>
      </c>
      <c r="E32" s="94">
        <v>42.37</v>
      </c>
      <c r="F32" s="94">
        <v>42.7</v>
      </c>
      <c r="G32" s="94">
        <v>42.48</v>
      </c>
      <c r="H32" s="199">
        <v>43.18</v>
      </c>
    </row>
    <row r="33" spans="2:8" x14ac:dyDescent="0.25">
      <c r="B33" s="1">
        <v>13</v>
      </c>
      <c r="C33" s="93">
        <v>42.24</v>
      </c>
      <c r="D33" s="94">
        <v>42.58</v>
      </c>
      <c r="E33" s="94">
        <v>42.51</v>
      </c>
      <c r="F33" s="94">
        <v>42.46</v>
      </c>
      <c r="G33" s="94">
        <v>42.79</v>
      </c>
      <c r="H33" s="199">
        <v>43.54</v>
      </c>
    </row>
    <row r="34" spans="2:8" x14ac:dyDescent="0.25">
      <c r="B34" s="1">
        <v>14</v>
      </c>
      <c r="C34" s="103">
        <v>42.25</v>
      </c>
      <c r="D34" s="94">
        <v>42.57</v>
      </c>
      <c r="E34" s="94">
        <v>43.17</v>
      </c>
      <c r="F34" s="94">
        <v>42.28</v>
      </c>
      <c r="G34" s="94">
        <v>42.56</v>
      </c>
      <c r="H34" s="199">
        <v>43.43</v>
      </c>
    </row>
    <row r="35" spans="2:8" x14ac:dyDescent="0.25">
      <c r="B35" s="1">
        <v>15</v>
      </c>
      <c r="C35" s="93">
        <v>42.2</v>
      </c>
      <c r="D35" s="94">
        <v>43.2</v>
      </c>
      <c r="E35" s="94">
        <v>43.2</v>
      </c>
      <c r="F35" s="94">
        <v>42.46</v>
      </c>
      <c r="G35" s="94">
        <v>42.58</v>
      </c>
      <c r="H35" s="199">
        <v>43.44</v>
      </c>
    </row>
    <row r="36" spans="2:8" x14ac:dyDescent="0.25">
      <c r="B36" s="1">
        <v>16</v>
      </c>
      <c r="C36" s="93">
        <v>42.02</v>
      </c>
      <c r="D36" s="142">
        <v>42.79</v>
      </c>
      <c r="E36" s="94">
        <v>42.42</v>
      </c>
      <c r="F36" s="94">
        <v>42.34</v>
      </c>
      <c r="G36" s="94">
        <v>42.19</v>
      </c>
      <c r="H36" s="199">
        <v>43.48</v>
      </c>
    </row>
    <row r="37" spans="2:8" x14ac:dyDescent="0.25">
      <c r="B37" s="1">
        <v>17</v>
      </c>
      <c r="C37" s="93">
        <v>42.16</v>
      </c>
      <c r="D37" s="94">
        <v>42.34</v>
      </c>
      <c r="E37" s="94">
        <v>42.37</v>
      </c>
      <c r="F37" s="94">
        <v>42.29</v>
      </c>
      <c r="G37" s="94">
        <v>42.19</v>
      </c>
      <c r="H37" s="199">
        <v>43.18</v>
      </c>
    </row>
    <row r="38" spans="2:8" x14ac:dyDescent="0.25">
      <c r="B38" s="1">
        <v>18</v>
      </c>
      <c r="C38" s="93">
        <v>42.15</v>
      </c>
      <c r="D38" s="94">
        <v>42.52</v>
      </c>
      <c r="E38" s="94">
        <v>42.44</v>
      </c>
      <c r="F38" s="94">
        <v>42.34</v>
      </c>
      <c r="G38" s="94">
        <v>42.62</v>
      </c>
      <c r="H38" s="199">
        <v>43.88</v>
      </c>
    </row>
    <row r="39" spans="2:8" x14ac:dyDescent="0.25">
      <c r="B39" s="1">
        <v>19</v>
      </c>
      <c r="C39" s="93">
        <v>42.49</v>
      </c>
      <c r="D39" s="94">
        <v>42.48</v>
      </c>
      <c r="E39" s="94">
        <v>42.7</v>
      </c>
      <c r="F39" s="94">
        <v>42.38</v>
      </c>
      <c r="G39" s="94">
        <v>42.36</v>
      </c>
      <c r="H39" s="199">
        <v>42.51</v>
      </c>
    </row>
    <row r="40" spans="2:8" x14ac:dyDescent="0.25">
      <c r="B40" s="1">
        <v>20</v>
      </c>
      <c r="C40" s="93">
        <v>42.16</v>
      </c>
      <c r="D40" s="94">
        <v>43.51</v>
      </c>
      <c r="E40" s="94">
        <v>43.33</v>
      </c>
      <c r="F40" s="94">
        <v>42.39</v>
      </c>
      <c r="G40" s="94">
        <v>42.31</v>
      </c>
      <c r="H40" s="199">
        <v>42.43</v>
      </c>
    </row>
    <row r="41" spans="2:8" x14ac:dyDescent="0.25">
      <c r="B41" s="1">
        <v>21</v>
      </c>
      <c r="C41" s="93">
        <v>42.12</v>
      </c>
      <c r="D41" s="94">
        <v>42.67</v>
      </c>
      <c r="E41" s="94">
        <v>42.78</v>
      </c>
      <c r="F41" s="94">
        <v>42.58</v>
      </c>
      <c r="G41" s="94">
        <v>42.36</v>
      </c>
      <c r="H41" s="199">
        <v>42.37</v>
      </c>
    </row>
    <row r="42" spans="2:8" x14ac:dyDescent="0.25">
      <c r="B42" s="1">
        <v>22</v>
      </c>
      <c r="C42" s="93">
        <v>42.19</v>
      </c>
      <c r="D42" s="94">
        <v>42.58</v>
      </c>
      <c r="E42" s="94">
        <v>42.33</v>
      </c>
      <c r="F42" s="94">
        <v>42.49</v>
      </c>
      <c r="G42" s="94">
        <v>42.26</v>
      </c>
      <c r="H42" s="199">
        <v>42.19</v>
      </c>
    </row>
    <row r="43" spans="2:8" x14ac:dyDescent="0.25">
      <c r="B43" s="1">
        <v>23</v>
      </c>
      <c r="C43" s="93">
        <v>42.19</v>
      </c>
      <c r="D43" s="94">
        <v>42.56</v>
      </c>
      <c r="E43" s="94">
        <v>42.57</v>
      </c>
      <c r="F43" s="94">
        <v>42.34</v>
      </c>
      <c r="G43" s="94">
        <v>42.33</v>
      </c>
      <c r="H43" s="199">
        <v>42.23</v>
      </c>
    </row>
    <row r="44" spans="2:8" x14ac:dyDescent="0.25">
      <c r="B44" s="1">
        <v>24</v>
      </c>
      <c r="C44" s="93">
        <v>42.16</v>
      </c>
      <c r="D44" s="94">
        <v>42.62</v>
      </c>
      <c r="E44" s="94">
        <v>42.78</v>
      </c>
      <c r="F44" s="94">
        <v>42.51</v>
      </c>
      <c r="G44" s="94">
        <v>42.21</v>
      </c>
      <c r="H44" s="199">
        <v>43.19</v>
      </c>
    </row>
    <row r="45" spans="2:8" x14ac:dyDescent="0.25">
      <c r="B45" s="1">
        <v>25</v>
      </c>
      <c r="C45" s="93">
        <v>42.27</v>
      </c>
      <c r="D45" s="94">
        <v>42.81</v>
      </c>
      <c r="E45" s="94">
        <v>42.39</v>
      </c>
      <c r="F45" s="94">
        <v>42.5</v>
      </c>
      <c r="G45" s="94">
        <v>42.48</v>
      </c>
      <c r="H45" s="199">
        <v>43.69</v>
      </c>
    </row>
    <row r="46" spans="2:8" x14ac:dyDescent="0.25">
      <c r="B46" s="1">
        <v>26</v>
      </c>
      <c r="C46" s="93">
        <v>42.21</v>
      </c>
      <c r="D46" s="94">
        <v>42.51</v>
      </c>
      <c r="E46" s="94">
        <v>42.65</v>
      </c>
      <c r="F46" s="94">
        <v>42.42</v>
      </c>
      <c r="G46" s="94">
        <v>42.33</v>
      </c>
      <c r="H46" s="199">
        <v>43.83</v>
      </c>
    </row>
    <row r="47" spans="2:8" x14ac:dyDescent="0.25">
      <c r="B47" s="1">
        <v>27</v>
      </c>
      <c r="C47" s="93">
        <v>42.59</v>
      </c>
      <c r="D47" s="94">
        <v>43.03</v>
      </c>
      <c r="E47" s="94">
        <v>42.44</v>
      </c>
      <c r="F47" s="94">
        <v>42.34</v>
      </c>
      <c r="G47" s="94">
        <v>42.55</v>
      </c>
      <c r="H47" s="199">
        <v>43.27</v>
      </c>
    </row>
    <row r="48" spans="2:8" x14ac:dyDescent="0.25">
      <c r="B48" s="1">
        <v>28</v>
      </c>
      <c r="C48" s="93">
        <v>42.2</v>
      </c>
      <c r="D48" s="94"/>
      <c r="E48" s="94">
        <v>42.47</v>
      </c>
      <c r="F48" s="94">
        <v>43.14</v>
      </c>
      <c r="G48" s="94">
        <v>42.34</v>
      </c>
      <c r="H48" s="199">
        <v>42.88</v>
      </c>
    </row>
    <row r="49" spans="2:8" x14ac:dyDescent="0.25">
      <c r="B49" s="1">
        <v>29</v>
      </c>
      <c r="C49" s="93">
        <v>42.17</v>
      </c>
      <c r="D49" s="94"/>
      <c r="E49" s="94">
        <v>42.84</v>
      </c>
      <c r="F49" s="94">
        <v>42.63</v>
      </c>
      <c r="G49" s="94">
        <v>42.5</v>
      </c>
      <c r="H49" s="199">
        <v>43.31</v>
      </c>
    </row>
    <row r="50" spans="2:8" x14ac:dyDescent="0.25">
      <c r="B50" s="1">
        <v>30</v>
      </c>
      <c r="C50" s="93">
        <v>42.34</v>
      </c>
      <c r="D50" s="94"/>
      <c r="E50" s="94">
        <v>43.57</v>
      </c>
      <c r="F50" s="94">
        <v>42.28</v>
      </c>
      <c r="G50" s="94">
        <v>42.42</v>
      </c>
      <c r="H50" s="199">
        <v>42.98</v>
      </c>
    </row>
    <row r="51" spans="2:8" x14ac:dyDescent="0.25">
      <c r="B51" s="1">
        <v>31</v>
      </c>
      <c r="C51" s="93">
        <v>42.17</v>
      </c>
      <c r="D51" s="94"/>
      <c r="E51" s="94">
        <v>43.44</v>
      </c>
      <c r="F51" s="94">
        <v>42.58</v>
      </c>
      <c r="G51" s="94">
        <v>42.6</v>
      </c>
      <c r="H51" s="199">
        <v>44.87</v>
      </c>
    </row>
    <row r="52" spans="2:8" x14ac:dyDescent="0.25">
      <c r="B52" s="1">
        <v>32</v>
      </c>
      <c r="C52" s="93">
        <v>42.35</v>
      </c>
      <c r="D52" s="94"/>
      <c r="E52" s="94">
        <v>42.46</v>
      </c>
      <c r="F52" s="94">
        <v>42.66</v>
      </c>
      <c r="G52" s="94">
        <v>42.87</v>
      </c>
      <c r="H52" s="199">
        <v>43.43</v>
      </c>
    </row>
    <row r="53" spans="2:8" x14ac:dyDescent="0.25">
      <c r="B53" s="1">
        <v>33</v>
      </c>
      <c r="C53" s="93">
        <v>42.31</v>
      </c>
      <c r="D53" s="94"/>
      <c r="E53" s="94">
        <v>42.46</v>
      </c>
      <c r="F53" s="94">
        <v>42.6</v>
      </c>
      <c r="G53" s="94">
        <v>42.73</v>
      </c>
      <c r="H53" s="199">
        <v>43.91</v>
      </c>
    </row>
    <row r="54" spans="2:8" x14ac:dyDescent="0.25">
      <c r="B54" s="1">
        <v>34</v>
      </c>
      <c r="C54" s="93">
        <v>42.34</v>
      </c>
      <c r="D54" s="94"/>
      <c r="E54" s="94">
        <v>42.59</v>
      </c>
      <c r="F54" s="94">
        <v>42.44</v>
      </c>
      <c r="G54" s="94">
        <v>42.63</v>
      </c>
      <c r="H54" s="199">
        <v>42.74</v>
      </c>
    </row>
    <row r="55" spans="2:8" x14ac:dyDescent="0.25">
      <c r="B55" s="1">
        <v>35</v>
      </c>
      <c r="C55" s="93">
        <v>42.38</v>
      </c>
      <c r="D55" s="94"/>
      <c r="E55" s="94"/>
      <c r="F55" s="94">
        <v>42.38</v>
      </c>
      <c r="G55" s="94">
        <v>43.47</v>
      </c>
      <c r="H55" s="199">
        <v>42.57</v>
      </c>
    </row>
    <row r="56" spans="2:8" x14ac:dyDescent="0.25">
      <c r="B56" s="1">
        <v>36</v>
      </c>
      <c r="C56" s="93">
        <v>42.25</v>
      </c>
      <c r="D56" s="94"/>
      <c r="E56" s="94"/>
      <c r="F56" s="94">
        <v>42.31</v>
      </c>
      <c r="G56" s="94">
        <v>42.48</v>
      </c>
      <c r="H56" s="199">
        <v>42.45</v>
      </c>
    </row>
    <row r="57" spans="2:8" x14ac:dyDescent="0.25">
      <c r="B57" s="1">
        <v>37</v>
      </c>
      <c r="C57" s="93">
        <v>42.1</v>
      </c>
      <c r="D57" s="94"/>
      <c r="E57" s="94"/>
      <c r="F57" s="94">
        <v>42.46</v>
      </c>
      <c r="G57" s="94">
        <v>42.42</v>
      </c>
      <c r="H57" s="199">
        <v>42.47</v>
      </c>
    </row>
    <row r="58" spans="2:8" x14ac:dyDescent="0.25">
      <c r="B58" s="1">
        <v>38</v>
      </c>
      <c r="C58" s="93">
        <v>42.26</v>
      </c>
      <c r="D58" s="94"/>
      <c r="E58" s="94"/>
      <c r="F58" s="94">
        <v>42.51</v>
      </c>
      <c r="G58" s="94">
        <v>42.2</v>
      </c>
      <c r="H58" s="199">
        <v>43.37</v>
      </c>
    </row>
    <row r="59" spans="2:8" x14ac:dyDescent="0.25">
      <c r="B59" s="1">
        <v>39</v>
      </c>
      <c r="C59" s="93">
        <v>42.17</v>
      </c>
      <c r="D59" s="94"/>
      <c r="E59" s="94"/>
      <c r="F59" s="94">
        <v>42.31</v>
      </c>
      <c r="G59" s="94">
        <v>42.42</v>
      </c>
      <c r="H59" s="199"/>
    </row>
    <row r="60" spans="2:8" x14ac:dyDescent="0.25">
      <c r="B60" s="1">
        <v>40</v>
      </c>
      <c r="C60" s="93">
        <v>42.19</v>
      </c>
      <c r="D60" s="94"/>
      <c r="E60" s="94"/>
      <c r="F60" s="94">
        <v>43.04</v>
      </c>
      <c r="G60" s="94">
        <v>42.79</v>
      </c>
      <c r="H60" s="199"/>
    </row>
    <row r="61" spans="2:8" x14ac:dyDescent="0.25">
      <c r="B61" s="1">
        <v>41</v>
      </c>
      <c r="C61" s="93">
        <v>42.79</v>
      </c>
      <c r="D61" s="94"/>
      <c r="E61" s="94"/>
      <c r="F61" s="94">
        <v>42.43</v>
      </c>
      <c r="G61" s="94"/>
      <c r="H61" s="199"/>
    </row>
    <row r="62" spans="2:8" x14ac:dyDescent="0.25">
      <c r="B62" s="1">
        <v>42</v>
      </c>
      <c r="C62" s="93"/>
      <c r="D62" s="94"/>
      <c r="E62" s="94"/>
      <c r="F62" s="94">
        <v>42.49</v>
      </c>
      <c r="G62" s="94"/>
      <c r="H62" s="199"/>
    </row>
    <row r="63" spans="2:8" x14ac:dyDescent="0.25">
      <c r="B63" s="1">
        <v>43</v>
      </c>
      <c r="C63" s="93"/>
      <c r="D63" s="94"/>
      <c r="E63" s="94"/>
      <c r="F63" s="94">
        <v>42.65</v>
      </c>
      <c r="G63" s="136"/>
      <c r="H63" s="139"/>
    </row>
    <row r="64" spans="2:8" x14ac:dyDescent="0.25">
      <c r="B64" s="1">
        <v>44</v>
      </c>
      <c r="C64" s="93"/>
      <c r="D64" s="94"/>
      <c r="E64" s="94"/>
      <c r="F64" s="94">
        <v>42.48</v>
      </c>
      <c r="G64" s="136"/>
      <c r="H64" s="139"/>
    </row>
    <row r="65" spans="2:8" x14ac:dyDescent="0.25">
      <c r="B65" s="1">
        <v>45</v>
      </c>
      <c r="C65" s="93"/>
      <c r="D65" s="94"/>
      <c r="E65" s="94"/>
      <c r="F65" s="94">
        <v>42.16</v>
      </c>
      <c r="G65" s="136"/>
      <c r="H65" s="139"/>
    </row>
    <row r="66" spans="2:8" x14ac:dyDescent="0.25">
      <c r="B66" s="1">
        <v>46</v>
      </c>
      <c r="C66" s="93"/>
      <c r="D66" s="94"/>
      <c r="E66" s="94"/>
      <c r="F66" s="94">
        <v>42.52</v>
      </c>
      <c r="G66" s="136"/>
      <c r="H66" s="139"/>
    </row>
    <row r="67" spans="2:8" x14ac:dyDescent="0.25">
      <c r="B67" s="1">
        <v>47</v>
      </c>
      <c r="C67" s="93"/>
      <c r="D67" s="94"/>
      <c r="E67" s="94"/>
      <c r="F67" s="94">
        <v>43.15</v>
      </c>
      <c r="G67" s="136"/>
      <c r="H67" s="139"/>
    </row>
    <row r="68" spans="2:8" x14ac:dyDescent="0.25">
      <c r="B68" s="1">
        <v>48</v>
      </c>
      <c r="C68" s="93"/>
      <c r="D68" s="94"/>
      <c r="E68" s="94"/>
      <c r="F68" s="94">
        <v>42.52</v>
      </c>
      <c r="G68" s="136"/>
      <c r="H68" s="139"/>
    </row>
    <row r="69" spans="2:8" x14ac:dyDescent="0.25">
      <c r="B69" s="1">
        <v>49</v>
      </c>
      <c r="C69" s="93"/>
      <c r="D69" s="94"/>
      <c r="E69" s="94"/>
      <c r="F69" s="94">
        <v>42.77</v>
      </c>
      <c r="G69" s="136"/>
      <c r="H69" s="139"/>
    </row>
    <row r="70" spans="2:8" x14ac:dyDescent="0.25">
      <c r="B70" s="1">
        <v>50</v>
      </c>
      <c r="C70" s="93"/>
      <c r="D70" s="94"/>
      <c r="E70" s="94"/>
      <c r="F70" s="94">
        <v>42.4</v>
      </c>
      <c r="G70" s="136"/>
      <c r="H70" s="139"/>
    </row>
    <row r="71" spans="2:8" x14ac:dyDescent="0.25">
      <c r="B71" s="1">
        <v>51</v>
      </c>
      <c r="C71" s="93"/>
      <c r="D71" s="94"/>
      <c r="E71" s="94"/>
      <c r="F71" s="94">
        <v>43.11</v>
      </c>
      <c r="G71" s="136"/>
      <c r="H71" s="139"/>
    </row>
    <row r="72" spans="2:8" x14ac:dyDescent="0.25">
      <c r="B72" s="1">
        <v>52</v>
      </c>
      <c r="C72" s="93"/>
      <c r="D72" s="94"/>
      <c r="E72" s="94"/>
      <c r="F72" s="94">
        <v>43.74</v>
      </c>
      <c r="G72" s="136"/>
      <c r="H72" s="139"/>
    </row>
    <row r="73" spans="2:8" x14ac:dyDescent="0.25">
      <c r="B73" s="1">
        <v>53</v>
      </c>
      <c r="C73" s="93"/>
      <c r="D73" s="94"/>
      <c r="E73" s="94"/>
      <c r="F73" s="94">
        <v>43.4</v>
      </c>
      <c r="G73" s="136"/>
      <c r="H73" s="139"/>
    </row>
    <row r="74" spans="2:8" x14ac:dyDescent="0.25">
      <c r="B74" s="1">
        <v>54</v>
      </c>
      <c r="C74" s="93"/>
      <c r="D74" s="94"/>
      <c r="E74" s="94"/>
      <c r="F74" s="94">
        <v>44.06</v>
      </c>
      <c r="G74" s="136"/>
      <c r="H74" s="139"/>
    </row>
    <row r="75" spans="2:8" x14ac:dyDescent="0.25">
      <c r="B75" s="1">
        <v>55</v>
      </c>
      <c r="C75" s="93"/>
      <c r="D75" s="94"/>
      <c r="E75" s="94"/>
      <c r="F75" s="94">
        <v>42.8</v>
      </c>
      <c r="G75" s="136"/>
      <c r="H75" s="139"/>
    </row>
    <row r="76" spans="2:8" x14ac:dyDescent="0.25">
      <c r="B76" s="1">
        <v>56</v>
      </c>
      <c r="C76" s="93"/>
      <c r="D76" s="94"/>
      <c r="E76" s="94"/>
      <c r="F76" s="94">
        <v>42.41</v>
      </c>
      <c r="G76" s="136"/>
      <c r="H76" s="139"/>
    </row>
    <row r="77" spans="2:8" x14ac:dyDescent="0.25">
      <c r="B77" s="1">
        <v>57</v>
      </c>
      <c r="C77" s="93"/>
      <c r="D77" s="94"/>
      <c r="E77" s="94"/>
      <c r="F77" s="94">
        <v>42.27</v>
      </c>
      <c r="G77" s="136"/>
      <c r="H77" s="139"/>
    </row>
    <row r="78" spans="2:8" ht="15.75" thickBot="1" x14ac:dyDescent="0.3">
      <c r="B78" s="1">
        <v>58</v>
      </c>
      <c r="C78" s="201"/>
      <c r="D78" s="202"/>
      <c r="E78" s="202"/>
      <c r="F78" s="202">
        <v>42.55</v>
      </c>
      <c r="G78" s="140"/>
      <c r="H78" s="141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0"/>
  <sheetViews>
    <sheetView zoomScale="75" zoomScaleNormal="75" zoomScalePageLayoutView="75" workbookViewId="0">
      <selection activeCell="O15" sqref="O15"/>
    </sheetView>
  </sheetViews>
  <sheetFormatPr defaultColWidth="8.85546875"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42578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8.85546875" style="1"/>
  </cols>
  <sheetData>
    <row r="4" spans="1:16" ht="18.75" x14ac:dyDescent="0.3">
      <c r="A4" s="288" t="s">
        <v>78</v>
      </c>
      <c r="B4" s="288"/>
      <c r="C4" s="288"/>
      <c r="D4" s="288"/>
      <c r="E4" s="288"/>
      <c r="F4" s="288"/>
      <c r="G4" s="288"/>
      <c r="H4" s="288"/>
      <c r="I4" s="288"/>
      <c r="J4" s="288"/>
      <c r="K4" s="288"/>
      <c r="L4" s="288"/>
    </row>
    <row r="5" spans="1:16" ht="7.5" customHeight="1" x14ac:dyDescent="0.25"/>
    <row r="6" spans="1:16" ht="17.25" x14ac:dyDescent="0.3">
      <c r="A6" s="240" t="s">
        <v>127</v>
      </c>
      <c r="B6" s="240"/>
      <c r="C6" s="240"/>
      <c r="D6" s="240"/>
      <c r="E6" s="240"/>
      <c r="F6" s="240"/>
      <c r="G6" s="240"/>
      <c r="H6" s="240"/>
      <c r="I6" s="240"/>
      <c r="J6" s="240"/>
      <c r="K6" s="240"/>
      <c r="L6" s="240"/>
    </row>
    <row r="7" spans="1:16" ht="7.5" customHeight="1" x14ac:dyDescent="0.25"/>
    <row r="8" spans="1:16" s="2" customFormat="1" ht="20.25" customHeight="1" x14ac:dyDescent="0.25">
      <c r="A8" s="289" t="s">
        <v>43</v>
      </c>
      <c r="B8" s="290" t="s">
        <v>13</v>
      </c>
      <c r="C8" s="291" t="s">
        <v>18</v>
      </c>
      <c r="D8" s="290" t="s">
        <v>44</v>
      </c>
      <c r="E8" s="293" t="s">
        <v>45</v>
      </c>
      <c r="F8" s="295" t="s">
        <v>46</v>
      </c>
      <c r="G8" s="296"/>
      <c r="H8" s="296"/>
      <c r="I8" s="297"/>
      <c r="J8" s="298" t="s">
        <v>47</v>
      </c>
      <c r="K8" s="289" t="s">
        <v>48</v>
      </c>
      <c r="L8" s="289"/>
      <c r="M8" s="54"/>
      <c r="N8" s="54"/>
    </row>
    <row r="9" spans="1:16" s="2" customFormat="1" ht="27.75" customHeight="1" x14ac:dyDescent="0.25">
      <c r="A9" s="289"/>
      <c r="B9" s="290"/>
      <c r="C9" s="292"/>
      <c r="D9" s="290"/>
      <c r="E9" s="294"/>
      <c r="F9" s="55" t="s">
        <v>49</v>
      </c>
      <c r="G9" s="55" t="s">
        <v>50</v>
      </c>
      <c r="H9" s="55" t="s">
        <v>51</v>
      </c>
      <c r="I9" s="56" t="s">
        <v>52</v>
      </c>
      <c r="J9" s="299"/>
      <c r="K9" s="135" t="s">
        <v>53</v>
      </c>
      <c r="L9" s="135" t="s">
        <v>54</v>
      </c>
      <c r="M9" s="57" t="s">
        <v>55</v>
      </c>
      <c r="N9" s="57" t="s">
        <v>56</v>
      </c>
    </row>
    <row r="10" spans="1:16" s="3" customFormat="1" ht="30" customHeight="1" thickBot="1" x14ac:dyDescent="0.3">
      <c r="A10" s="58">
        <v>1</v>
      </c>
      <c r="B10" s="59" t="s">
        <v>131</v>
      </c>
      <c r="C10" s="60">
        <v>1</v>
      </c>
      <c r="D10" s="60">
        <v>33</v>
      </c>
      <c r="E10" s="61">
        <f>D10</f>
        <v>33</v>
      </c>
      <c r="F10" s="206">
        <f>MIN(C21:C80)</f>
        <v>42.14</v>
      </c>
      <c r="G10" s="114">
        <f>AVERAGE(C21:C80)</f>
        <v>42.555454545454545</v>
      </c>
      <c r="H10" s="62">
        <v>3</v>
      </c>
      <c r="I10" s="114">
        <f>G10-F10</f>
        <v>0.41545454545454419</v>
      </c>
      <c r="J10" s="129">
        <v>1.6319444444444445E-2</v>
      </c>
      <c r="K10" s="129">
        <f>J10</f>
        <v>1.6319444444444445E-2</v>
      </c>
      <c r="L10" s="64">
        <f>K10</f>
        <v>1.6319444444444445E-2</v>
      </c>
      <c r="M10" s="65"/>
      <c r="N10" s="66"/>
      <c r="O10" s="122"/>
      <c r="P10" s="68"/>
    </row>
    <row r="11" spans="1:16" s="3" customFormat="1" ht="30" customHeight="1" thickBot="1" x14ac:dyDescent="0.3">
      <c r="A11" s="58">
        <v>2</v>
      </c>
      <c r="B11" s="59" t="s">
        <v>132</v>
      </c>
      <c r="C11" s="60">
        <v>21</v>
      </c>
      <c r="D11" s="60">
        <v>94</v>
      </c>
      <c r="E11" s="61">
        <f>D11-D10</f>
        <v>61</v>
      </c>
      <c r="F11" s="211">
        <f>MIN(D21:D80)</f>
        <v>42.35</v>
      </c>
      <c r="G11" s="209">
        <f>AVERAGE(D21:D80)</f>
        <v>42.775166666666699</v>
      </c>
      <c r="H11" s="62">
        <v>0</v>
      </c>
      <c r="I11" s="114">
        <f>G11-F11</f>
        <v>0.42516666666669778</v>
      </c>
      <c r="J11" s="129">
        <v>4.7511574074074074E-2</v>
      </c>
      <c r="K11" s="129">
        <f>J11-J10</f>
        <v>3.1192129629629629E-2</v>
      </c>
      <c r="L11" s="64">
        <f>K11</f>
        <v>3.1192129629629629E-2</v>
      </c>
      <c r="M11" s="65" t="s">
        <v>183</v>
      </c>
      <c r="N11" s="223" t="s">
        <v>235</v>
      </c>
      <c r="O11" s="229" t="s">
        <v>234</v>
      </c>
      <c r="P11" s="68"/>
    </row>
    <row r="12" spans="1:16" s="3" customFormat="1" ht="30" customHeight="1" x14ac:dyDescent="0.25">
      <c r="A12" s="58">
        <v>3</v>
      </c>
      <c r="B12" s="59" t="s">
        <v>131</v>
      </c>
      <c r="C12" s="60">
        <v>10</v>
      </c>
      <c r="D12" s="60">
        <v>150</v>
      </c>
      <c r="E12" s="61">
        <f>D12-D11</f>
        <v>56</v>
      </c>
      <c r="F12" s="204">
        <f>MIN(E19:E80)</f>
        <v>42.2</v>
      </c>
      <c r="G12" s="114">
        <f>AVERAGE(E21:E80)</f>
        <v>42.576851851851863</v>
      </c>
      <c r="H12" s="62">
        <v>13</v>
      </c>
      <c r="I12" s="114">
        <f t="shared" ref="I12:I14" si="0">G12-F12</f>
        <v>0.37685185185186043</v>
      </c>
      <c r="J12" s="129">
        <v>7.7152777777777778E-2</v>
      </c>
      <c r="K12" s="129">
        <f>J12-J11</f>
        <v>2.9641203703703704E-2</v>
      </c>
      <c r="L12" s="64">
        <f>K12+L10</f>
        <v>4.5960648148148153E-2</v>
      </c>
      <c r="M12" s="65" t="s">
        <v>184</v>
      </c>
      <c r="N12" s="222"/>
      <c r="O12" s="225"/>
      <c r="P12" s="68"/>
    </row>
    <row r="13" spans="1:16" s="3" customFormat="1" ht="30" customHeight="1" x14ac:dyDescent="0.25">
      <c r="A13" s="58">
        <v>4</v>
      </c>
      <c r="B13" s="59" t="s">
        <v>132</v>
      </c>
      <c r="C13" s="60">
        <v>69</v>
      </c>
      <c r="D13" s="60">
        <v>171</v>
      </c>
      <c r="E13" s="61">
        <f>D13-D12</f>
        <v>21</v>
      </c>
      <c r="F13" s="127">
        <f>MIN(F19:F80)</f>
        <v>42.67</v>
      </c>
      <c r="G13" s="114">
        <f>AVERAGE(F21:F80)</f>
        <v>42.962500000000006</v>
      </c>
      <c r="H13" s="62">
        <v>1</v>
      </c>
      <c r="I13" s="114">
        <f t="shared" si="0"/>
        <v>0.29250000000000398</v>
      </c>
      <c r="J13" s="129">
        <v>8.790509259259259E-2</v>
      </c>
      <c r="K13" s="129">
        <f>J13-J12</f>
        <v>1.0752314814814812E-2</v>
      </c>
      <c r="L13" s="64">
        <f>K13+L11</f>
        <v>4.1944444444444437E-2</v>
      </c>
      <c r="M13" s="65" t="s">
        <v>185</v>
      </c>
      <c r="N13" s="223" t="s">
        <v>236</v>
      </c>
      <c r="O13" s="230" t="s">
        <v>237</v>
      </c>
      <c r="P13" s="68"/>
    </row>
    <row r="14" spans="1:16" s="3" customFormat="1" ht="30" customHeight="1" thickBot="1" x14ac:dyDescent="0.3">
      <c r="A14" s="58">
        <v>5</v>
      </c>
      <c r="B14" s="59" t="s">
        <v>132</v>
      </c>
      <c r="C14" s="69">
        <v>7</v>
      </c>
      <c r="D14" s="60">
        <v>197</v>
      </c>
      <c r="E14" s="61">
        <f>D14-D13</f>
        <v>26</v>
      </c>
      <c r="F14" s="206">
        <f>MIN(G21:G80)</f>
        <v>42.67</v>
      </c>
      <c r="G14" s="114">
        <f>AVERAGE(G21:G80)</f>
        <v>42.968000000000004</v>
      </c>
      <c r="H14" s="62">
        <v>2</v>
      </c>
      <c r="I14" s="114">
        <f t="shared" si="0"/>
        <v>0.29800000000000182</v>
      </c>
      <c r="J14" s="129">
        <v>0.10179398148148149</v>
      </c>
      <c r="K14" s="129">
        <f>J14-J13</f>
        <v>1.3888888888888895E-2</v>
      </c>
      <c r="L14" s="63">
        <f>K14+L13</f>
        <v>5.5833333333333332E-2</v>
      </c>
      <c r="M14" s="65" t="s">
        <v>186</v>
      </c>
      <c r="N14" s="223" t="s">
        <v>238</v>
      </c>
      <c r="O14" s="231" t="s">
        <v>237</v>
      </c>
    </row>
    <row r="15" spans="1:16" s="3" customFormat="1" ht="30" customHeight="1" thickBot="1" x14ac:dyDescent="0.3">
      <c r="A15" s="70" t="s">
        <v>57</v>
      </c>
      <c r="B15" s="71" t="s">
        <v>131</v>
      </c>
      <c r="C15" s="72">
        <v>13</v>
      </c>
      <c r="D15" s="72">
        <v>243</v>
      </c>
      <c r="E15" s="61">
        <f>D15-D14</f>
        <v>46</v>
      </c>
      <c r="F15" s="208">
        <f>MIN(H21:H80)</f>
        <v>42.12</v>
      </c>
      <c r="G15" s="205">
        <f>AVERAGE(H21:H80)</f>
        <v>42.558181818181815</v>
      </c>
      <c r="H15" s="62">
        <v>4</v>
      </c>
      <c r="I15" s="114">
        <f>G15-F15</f>
        <v>0.43818181818181756</v>
      </c>
      <c r="J15" s="129">
        <v>0.12506944444444443</v>
      </c>
      <c r="K15" s="74">
        <f>J15-J14</f>
        <v>2.3275462962962942E-2</v>
      </c>
      <c r="L15" s="73">
        <f>K15+L12</f>
        <v>6.9236111111111096E-2</v>
      </c>
      <c r="M15" s="65" t="s">
        <v>187</v>
      </c>
      <c r="N15" s="222"/>
      <c r="O15" s="228"/>
    </row>
    <row r="16" spans="1:16" s="3" customFormat="1" ht="30" customHeight="1" x14ac:dyDescent="0.25">
      <c r="A16" s="75"/>
      <c r="B16" s="76"/>
      <c r="C16" s="77"/>
      <c r="D16" s="77"/>
      <c r="E16" s="77"/>
      <c r="F16" s="104">
        <f>AVERAGE(F10,F12,F15)</f>
        <v>42.153333333333336</v>
      </c>
      <c r="G16" s="125">
        <f>AVERAGE(G10,G12,G15)</f>
        <v>42.563496071829405</v>
      </c>
      <c r="H16" s="191" t="s">
        <v>131</v>
      </c>
      <c r="I16" s="126">
        <f>AVERAGE(I10,I12,I15)</f>
        <v>0.41016273849607404</v>
      </c>
      <c r="J16" s="77"/>
      <c r="K16" s="77"/>
      <c r="L16" s="77"/>
      <c r="M16" s="78"/>
      <c r="N16" s="78"/>
    </row>
    <row r="17" spans="1:14" ht="27.75" customHeight="1" x14ac:dyDescent="0.25">
      <c r="A17" s="79"/>
      <c r="B17" s="79"/>
      <c r="C17" s="79"/>
      <c r="D17" s="80"/>
      <c r="E17" s="81"/>
      <c r="F17" s="82">
        <f>AVERAGE(F11,F13,F14)</f>
        <v>42.56333333333334</v>
      </c>
      <c r="G17" s="83">
        <f>AVERAGE(G11,G13,G14)</f>
        <v>42.901888888888912</v>
      </c>
      <c r="H17" s="190" t="s">
        <v>132</v>
      </c>
      <c r="I17" s="84">
        <f>AVERAGE(I11,I13,I14)</f>
        <v>0.33855555555556788</v>
      </c>
      <c r="J17" s="81"/>
      <c r="K17" s="81" t="s">
        <v>27</v>
      </c>
      <c r="L17" s="81"/>
      <c r="M17" s="78"/>
      <c r="N17" s="78"/>
    </row>
    <row r="18" spans="1:14" ht="30" customHeight="1" thickBot="1" x14ac:dyDescent="0.3">
      <c r="A18" s="85"/>
      <c r="B18" s="85"/>
      <c r="C18" s="85"/>
      <c r="D18" s="81"/>
      <c r="E18" s="81"/>
      <c r="F18" s="86">
        <f>AVERAGE(F10:F15)</f>
        <v>42.358333333333341</v>
      </c>
      <c r="G18" s="87">
        <f>AVERAGE(C21:H80)</f>
        <v>42.694915254237294</v>
      </c>
      <c r="H18" s="88"/>
      <c r="I18" s="89">
        <f>AVERAGE(I10:I15)</f>
        <v>0.37435914702582096</v>
      </c>
      <c r="J18" s="81"/>
      <c r="K18" s="81"/>
      <c r="L18" s="81"/>
      <c r="M18" s="85"/>
      <c r="N18" s="85"/>
    </row>
    <row r="20" spans="1:14" ht="15.75" thickBot="1" x14ac:dyDescent="0.3">
      <c r="C20" s="90" t="str">
        <f>B10</f>
        <v>Манило Денис</v>
      </c>
      <c r="D20" s="90" t="str">
        <f>B11</f>
        <v>Гобади Курош</v>
      </c>
      <c r="E20" s="90" t="str">
        <f>B12</f>
        <v>Манило Денис</v>
      </c>
      <c r="F20" s="90" t="str">
        <f>B13</f>
        <v>Гобади Курош</v>
      </c>
      <c r="G20" s="2" t="str">
        <f>B14</f>
        <v>Гобади Курош</v>
      </c>
      <c r="H20" s="2" t="str">
        <f>B15</f>
        <v>Манило Денис</v>
      </c>
    </row>
    <row r="21" spans="1:14" x14ac:dyDescent="0.25">
      <c r="B21" s="1">
        <v>1</v>
      </c>
      <c r="C21" s="91">
        <v>45.7</v>
      </c>
      <c r="D21" s="92">
        <v>42.68</v>
      </c>
      <c r="E21" s="92">
        <v>42.78</v>
      </c>
      <c r="F21" s="92">
        <v>43.25</v>
      </c>
      <c r="G21" s="92">
        <v>42.94</v>
      </c>
      <c r="H21" s="198">
        <v>42.35</v>
      </c>
      <c r="M21" s="2"/>
      <c r="N21" s="2"/>
    </row>
    <row r="22" spans="1:14" x14ac:dyDescent="0.25">
      <c r="B22" s="1">
        <v>2</v>
      </c>
      <c r="C22" s="93">
        <v>42.98</v>
      </c>
      <c r="D22" s="94">
        <v>44.06</v>
      </c>
      <c r="E22" s="94">
        <v>42.8</v>
      </c>
      <c r="F22" s="94">
        <v>43.16</v>
      </c>
      <c r="G22" s="94">
        <v>42.83</v>
      </c>
      <c r="H22" s="199">
        <v>42.48</v>
      </c>
      <c r="M22" s="3"/>
      <c r="N22" s="3"/>
    </row>
    <row r="23" spans="1:14" x14ac:dyDescent="0.25">
      <c r="B23" s="1">
        <v>3</v>
      </c>
      <c r="C23" s="93">
        <v>43.66</v>
      </c>
      <c r="D23" s="94">
        <v>42.61</v>
      </c>
      <c r="E23" s="94">
        <v>42.67</v>
      </c>
      <c r="F23" s="94">
        <v>42.94</v>
      </c>
      <c r="G23" s="94">
        <v>43.65</v>
      </c>
      <c r="H23" s="199">
        <v>42.45</v>
      </c>
      <c r="M23" s="3"/>
      <c r="N23" s="3"/>
    </row>
    <row r="24" spans="1:14" x14ac:dyDescent="0.25">
      <c r="B24" s="1">
        <v>4</v>
      </c>
      <c r="C24" s="93">
        <v>42.53</v>
      </c>
      <c r="D24" s="94">
        <v>42.35</v>
      </c>
      <c r="E24" s="94">
        <v>42.57</v>
      </c>
      <c r="F24" s="94">
        <v>43.48</v>
      </c>
      <c r="G24" s="94">
        <v>42.96</v>
      </c>
      <c r="H24" s="199">
        <v>42.47</v>
      </c>
      <c r="M24" s="3"/>
      <c r="N24" s="3"/>
    </row>
    <row r="25" spans="1:14" x14ac:dyDescent="0.25">
      <c r="B25" s="1">
        <v>5</v>
      </c>
      <c r="C25" s="93">
        <v>42.38</v>
      </c>
      <c r="D25" s="94">
        <v>43.12</v>
      </c>
      <c r="E25" s="94">
        <v>42.64</v>
      </c>
      <c r="F25" s="94">
        <v>43.08</v>
      </c>
      <c r="G25" s="94">
        <v>43.03</v>
      </c>
      <c r="H25" s="199">
        <v>42.28</v>
      </c>
    </row>
    <row r="26" spans="1:14" x14ac:dyDescent="0.25">
      <c r="B26" s="1">
        <v>6</v>
      </c>
      <c r="C26" s="93">
        <v>42.48</v>
      </c>
      <c r="D26" s="94">
        <v>42.55</v>
      </c>
      <c r="E26" s="94">
        <v>43.78</v>
      </c>
      <c r="F26" s="94">
        <v>42.96</v>
      </c>
      <c r="G26" s="94">
        <v>43.08</v>
      </c>
      <c r="H26" s="199">
        <v>42.32</v>
      </c>
    </row>
    <row r="27" spans="1:14" x14ac:dyDescent="0.25">
      <c r="B27" s="1">
        <v>7</v>
      </c>
      <c r="C27" s="93">
        <v>43.97</v>
      </c>
      <c r="D27" s="94">
        <v>42.63</v>
      </c>
      <c r="E27" s="94">
        <v>42.73</v>
      </c>
      <c r="F27" s="94">
        <v>42.98</v>
      </c>
      <c r="G27" s="94">
        <v>42.85</v>
      </c>
      <c r="H27" s="199">
        <v>42.41</v>
      </c>
    </row>
    <row r="28" spans="1:14" x14ac:dyDescent="0.25">
      <c r="B28" s="1">
        <v>8</v>
      </c>
      <c r="C28" s="93">
        <v>42.37</v>
      </c>
      <c r="D28" s="94">
        <v>42.68</v>
      </c>
      <c r="E28" s="94">
        <v>42.77</v>
      </c>
      <c r="F28" s="94">
        <v>42.99</v>
      </c>
      <c r="G28" s="94">
        <v>42.81</v>
      </c>
      <c r="H28" s="199">
        <v>42.46</v>
      </c>
    </row>
    <row r="29" spans="1:14" x14ac:dyDescent="0.25">
      <c r="B29" s="1">
        <v>9</v>
      </c>
      <c r="C29" s="123">
        <v>42.29</v>
      </c>
      <c r="D29" s="94">
        <v>42.55</v>
      </c>
      <c r="E29" s="94">
        <v>42.83</v>
      </c>
      <c r="F29" s="94">
        <v>42.78</v>
      </c>
      <c r="G29" s="94">
        <v>42.7</v>
      </c>
      <c r="H29" s="199">
        <v>42.36</v>
      </c>
    </row>
    <row r="30" spans="1:14" x14ac:dyDescent="0.25">
      <c r="B30" s="1">
        <v>10</v>
      </c>
      <c r="C30" s="93">
        <v>42.38</v>
      </c>
      <c r="D30" s="94">
        <v>42.68</v>
      </c>
      <c r="E30" s="94">
        <v>42.95</v>
      </c>
      <c r="F30" s="94">
        <v>42.86</v>
      </c>
      <c r="G30" s="94">
        <v>42.67</v>
      </c>
      <c r="H30" s="199">
        <v>42.34</v>
      </c>
    </row>
    <row r="31" spans="1:14" x14ac:dyDescent="0.25">
      <c r="B31" s="1">
        <v>11</v>
      </c>
      <c r="C31" s="93">
        <v>42.32</v>
      </c>
      <c r="D31" s="94">
        <v>42.73</v>
      </c>
      <c r="E31" s="94">
        <v>42.92</v>
      </c>
      <c r="F31" s="94">
        <v>42.82</v>
      </c>
      <c r="G31" s="94">
        <v>43</v>
      </c>
      <c r="H31" s="199">
        <v>42.28</v>
      </c>
    </row>
    <row r="32" spans="1:14" x14ac:dyDescent="0.25">
      <c r="B32" s="1">
        <v>12</v>
      </c>
      <c r="C32" s="93">
        <v>42.31</v>
      </c>
      <c r="D32" s="94">
        <v>42.53</v>
      </c>
      <c r="E32" s="94">
        <v>42.73</v>
      </c>
      <c r="F32" s="94">
        <v>42.89</v>
      </c>
      <c r="G32" s="94">
        <v>42.94</v>
      </c>
      <c r="H32" s="199">
        <v>42.27</v>
      </c>
    </row>
    <row r="33" spans="2:8" x14ac:dyDescent="0.25">
      <c r="B33" s="1">
        <v>13</v>
      </c>
      <c r="C33" s="93">
        <v>42.39</v>
      </c>
      <c r="D33" s="94">
        <v>42.65</v>
      </c>
      <c r="E33" s="94">
        <v>42.79</v>
      </c>
      <c r="F33" s="94">
        <v>42.91</v>
      </c>
      <c r="G33" s="94">
        <v>42.72</v>
      </c>
      <c r="H33" s="199">
        <v>42.23</v>
      </c>
    </row>
    <row r="34" spans="2:8" x14ac:dyDescent="0.25">
      <c r="B34" s="1">
        <v>14</v>
      </c>
      <c r="C34" s="103">
        <v>42.37</v>
      </c>
      <c r="D34" s="94">
        <v>42.46</v>
      </c>
      <c r="E34" s="94">
        <v>42.79</v>
      </c>
      <c r="F34" s="94">
        <v>42.67</v>
      </c>
      <c r="G34" s="94">
        <v>43.02</v>
      </c>
      <c r="H34" s="199">
        <v>42.25</v>
      </c>
    </row>
    <row r="35" spans="2:8" x14ac:dyDescent="0.25">
      <c r="B35" s="1">
        <v>15</v>
      </c>
      <c r="C35" s="93">
        <v>42.42</v>
      </c>
      <c r="D35" s="94">
        <v>42.63</v>
      </c>
      <c r="E35" s="94">
        <v>42.72</v>
      </c>
      <c r="F35" s="94">
        <v>42.72</v>
      </c>
      <c r="G35" s="94">
        <v>42.9</v>
      </c>
      <c r="H35" s="199">
        <v>42.28</v>
      </c>
    </row>
    <row r="36" spans="2:8" x14ac:dyDescent="0.25">
      <c r="B36" s="1">
        <v>16</v>
      </c>
      <c r="C36" s="93">
        <v>42.14</v>
      </c>
      <c r="D36" s="142">
        <v>42.49</v>
      </c>
      <c r="E36" s="94">
        <v>42.62</v>
      </c>
      <c r="F36" s="94">
        <v>42.97</v>
      </c>
      <c r="G36" s="94">
        <v>42.97</v>
      </c>
      <c r="H36" s="199">
        <v>42.18</v>
      </c>
    </row>
    <row r="37" spans="2:8" x14ac:dyDescent="0.25">
      <c r="B37" s="1">
        <v>17</v>
      </c>
      <c r="C37" s="93">
        <v>42.34</v>
      </c>
      <c r="D37" s="94">
        <v>42.67</v>
      </c>
      <c r="E37" s="94">
        <v>42.7</v>
      </c>
      <c r="F37" s="94">
        <v>42.85</v>
      </c>
      <c r="G37" s="94">
        <v>42.85</v>
      </c>
      <c r="H37" s="199">
        <v>42.65</v>
      </c>
    </row>
    <row r="38" spans="2:8" x14ac:dyDescent="0.25">
      <c r="B38" s="1">
        <v>18</v>
      </c>
      <c r="C38" s="93">
        <v>42.38</v>
      </c>
      <c r="D38" s="94">
        <v>42.76</v>
      </c>
      <c r="E38" s="94">
        <v>42.53</v>
      </c>
      <c r="F38" s="94">
        <v>42.86</v>
      </c>
      <c r="G38" s="94">
        <v>42.9</v>
      </c>
      <c r="H38" s="199">
        <v>43.78</v>
      </c>
    </row>
    <row r="39" spans="2:8" x14ac:dyDescent="0.25">
      <c r="B39" s="1">
        <v>19</v>
      </c>
      <c r="C39" s="93">
        <v>42.22</v>
      </c>
      <c r="D39" s="94">
        <v>42.6</v>
      </c>
      <c r="E39" s="94">
        <v>42.55</v>
      </c>
      <c r="F39" s="94">
        <v>42.99</v>
      </c>
      <c r="G39" s="94">
        <v>42.9</v>
      </c>
      <c r="H39" s="199">
        <v>42.49</v>
      </c>
    </row>
    <row r="40" spans="2:8" x14ac:dyDescent="0.25">
      <c r="B40" s="1">
        <v>20</v>
      </c>
      <c r="C40" s="93">
        <v>42.26</v>
      </c>
      <c r="D40" s="94">
        <v>42.51</v>
      </c>
      <c r="E40" s="94">
        <v>42.6</v>
      </c>
      <c r="F40" s="94">
        <v>43.09</v>
      </c>
      <c r="G40" s="94">
        <v>43.3</v>
      </c>
      <c r="H40" s="199">
        <v>42.12</v>
      </c>
    </row>
    <row r="41" spans="2:8" x14ac:dyDescent="0.25">
      <c r="B41" s="1">
        <v>21</v>
      </c>
      <c r="C41" s="93">
        <v>42.37</v>
      </c>
      <c r="D41" s="94">
        <v>42.36</v>
      </c>
      <c r="E41" s="94">
        <v>42.47</v>
      </c>
      <c r="F41" s="94"/>
      <c r="G41" s="94">
        <v>42.89</v>
      </c>
      <c r="H41" s="199">
        <v>42.49</v>
      </c>
    </row>
    <row r="42" spans="2:8" x14ac:dyDescent="0.25">
      <c r="B42" s="1">
        <v>22</v>
      </c>
      <c r="C42" s="93">
        <v>42.24</v>
      </c>
      <c r="D42" s="94">
        <v>42.67</v>
      </c>
      <c r="E42" s="94">
        <v>42.49</v>
      </c>
      <c r="F42" s="94"/>
      <c r="G42" s="94">
        <v>43.07</v>
      </c>
      <c r="H42" s="199">
        <v>42.43</v>
      </c>
    </row>
    <row r="43" spans="2:8" x14ac:dyDescent="0.25">
      <c r="B43" s="1">
        <v>23</v>
      </c>
      <c r="C43" s="93">
        <v>42.28</v>
      </c>
      <c r="D43" s="94">
        <v>42.75</v>
      </c>
      <c r="E43" s="94">
        <v>42.28</v>
      </c>
      <c r="F43" s="94"/>
      <c r="G43" s="94">
        <v>42.97</v>
      </c>
      <c r="H43" s="199">
        <v>42.6</v>
      </c>
    </row>
    <row r="44" spans="2:8" x14ac:dyDescent="0.25">
      <c r="B44" s="1">
        <v>24</v>
      </c>
      <c r="C44" s="93">
        <v>42.27</v>
      </c>
      <c r="D44" s="94">
        <v>42.86</v>
      </c>
      <c r="E44" s="94">
        <v>42.2</v>
      </c>
      <c r="F44" s="94"/>
      <c r="G44" s="94">
        <v>43.46</v>
      </c>
      <c r="H44" s="199">
        <v>42.33</v>
      </c>
    </row>
    <row r="45" spans="2:8" x14ac:dyDescent="0.25">
      <c r="B45" s="1">
        <v>25</v>
      </c>
      <c r="C45" s="93">
        <v>42.24</v>
      </c>
      <c r="D45" s="94">
        <v>42.91</v>
      </c>
      <c r="E45" s="94">
        <v>42.43</v>
      </c>
      <c r="F45" s="94"/>
      <c r="G45" s="94">
        <v>42.79</v>
      </c>
      <c r="H45" s="199">
        <v>42.43</v>
      </c>
    </row>
    <row r="46" spans="2:8" x14ac:dyDescent="0.25">
      <c r="B46" s="1">
        <v>26</v>
      </c>
      <c r="C46" s="93">
        <v>42.28</v>
      </c>
      <c r="D46" s="94">
        <v>42.63</v>
      </c>
      <c r="E46" s="94">
        <v>42.76</v>
      </c>
      <c r="F46" s="94"/>
      <c r="G46" s="94"/>
      <c r="H46" s="199">
        <v>42.46</v>
      </c>
    </row>
    <row r="47" spans="2:8" x14ac:dyDescent="0.25">
      <c r="B47" s="1">
        <v>27</v>
      </c>
      <c r="C47" s="93">
        <v>42.31</v>
      </c>
      <c r="D47" s="94">
        <v>42.9</v>
      </c>
      <c r="E47" s="94">
        <v>42.22</v>
      </c>
      <c r="F47" s="94"/>
      <c r="G47" s="94"/>
      <c r="H47" s="199">
        <v>42.39</v>
      </c>
    </row>
    <row r="48" spans="2:8" x14ac:dyDescent="0.25">
      <c r="B48" s="1">
        <v>28</v>
      </c>
      <c r="C48" s="93">
        <v>42.26</v>
      </c>
      <c r="D48" s="94">
        <v>42.65</v>
      </c>
      <c r="E48" s="94">
        <v>42.44</v>
      </c>
      <c r="F48" s="94"/>
      <c r="G48" s="94"/>
      <c r="H48" s="199">
        <v>42.18</v>
      </c>
    </row>
    <row r="49" spans="2:8" x14ac:dyDescent="0.25">
      <c r="B49" s="1">
        <v>29</v>
      </c>
      <c r="C49" s="93">
        <v>42.64</v>
      </c>
      <c r="D49" s="94">
        <v>42.67</v>
      </c>
      <c r="E49" s="94">
        <v>42.31</v>
      </c>
      <c r="F49" s="94"/>
      <c r="G49" s="94"/>
      <c r="H49" s="199">
        <v>42.2</v>
      </c>
    </row>
    <row r="50" spans="2:8" x14ac:dyDescent="0.25">
      <c r="B50" s="1">
        <v>30</v>
      </c>
      <c r="C50" s="93">
        <v>42.35</v>
      </c>
      <c r="D50" s="94">
        <v>42.7</v>
      </c>
      <c r="E50" s="94">
        <v>42.42</v>
      </c>
      <c r="F50" s="94"/>
      <c r="G50" s="94"/>
      <c r="H50" s="199">
        <v>42.54</v>
      </c>
    </row>
    <row r="51" spans="2:8" x14ac:dyDescent="0.25">
      <c r="B51" s="1">
        <v>31</v>
      </c>
      <c r="C51" s="93">
        <v>42.34</v>
      </c>
      <c r="D51" s="94">
        <v>42.71</v>
      </c>
      <c r="E51" s="94">
        <v>42.29</v>
      </c>
      <c r="F51" s="94"/>
      <c r="G51" s="94"/>
      <c r="H51" s="199">
        <v>42.46</v>
      </c>
    </row>
    <row r="52" spans="2:8" x14ac:dyDescent="0.25">
      <c r="B52" s="1">
        <v>32</v>
      </c>
      <c r="C52" s="93">
        <v>42.44</v>
      </c>
      <c r="D52" s="94">
        <v>42.82</v>
      </c>
      <c r="E52" s="94">
        <v>42.21</v>
      </c>
      <c r="F52" s="94"/>
      <c r="G52" s="94"/>
      <c r="H52" s="200" t="s">
        <v>209</v>
      </c>
    </row>
    <row r="53" spans="2:8" x14ac:dyDescent="0.25">
      <c r="B53" s="1">
        <v>33</v>
      </c>
      <c r="C53" s="93">
        <v>42.42</v>
      </c>
      <c r="D53" s="94">
        <v>43.66</v>
      </c>
      <c r="E53" s="94">
        <v>42.23</v>
      </c>
      <c r="F53" s="94"/>
      <c r="G53" s="94"/>
      <c r="H53" s="199">
        <v>43</v>
      </c>
    </row>
    <row r="54" spans="2:8" x14ac:dyDescent="0.25">
      <c r="B54" s="1">
        <v>34</v>
      </c>
      <c r="C54" s="93"/>
      <c r="D54" s="94">
        <v>42.65</v>
      </c>
      <c r="E54" s="94">
        <v>42.35</v>
      </c>
      <c r="F54" s="94"/>
      <c r="G54" s="94"/>
      <c r="H54" s="199">
        <v>42.45</v>
      </c>
    </row>
    <row r="55" spans="2:8" x14ac:dyDescent="0.25">
      <c r="B55" s="1">
        <v>35</v>
      </c>
      <c r="C55" s="93"/>
      <c r="D55" s="94">
        <v>42.56</v>
      </c>
      <c r="E55" s="94">
        <v>42.24</v>
      </c>
      <c r="F55" s="94"/>
      <c r="G55" s="94"/>
      <c r="H55" s="199">
        <v>42.27</v>
      </c>
    </row>
    <row r="56" spans="2:8" x14ac:dyDescent="0.25">
      <c r="B56" s="1">
        <v>36</v>
      </c>
      <c r="C56" s="93"/>
      <c r="D56" s="94">
        <v>42.88</v>
      </c>
      <c r="E56" s="94">
        <v>42.4</v>
      </c>
      <c r="F56" s="94"/>
      <c r="G56" s="94"/>
      <c r="H56" s="199">
        <v>42.18</v>
      </c>
    </row>
    <row r="57" spans="2:8" x14ac:dyDescent="0.25">
      <c r="B57" s="1">
        <v>37</v>
      </c>
      <c r="C57" s="93"/>
      <c r="D57" s="94">
        <v>42.76</v>
      </c>
      <c r="E57" s="94">
        <v>42.27</v>
      </c>
      <c r="F57" s="94"/>
      <c r="G57" s="94"/>
      <c r="H57" s="199">
        <v>42.3</v>
      </c>
    </row>
    <row r="58" spans="2:8" x14ac:dyDescent="0.25">
      <c r="B58" s="1">
        <v>38</v>
      </c>
      <c r="C58" s="93"/>
      <c r="D58" s="94">
        <v>42.67</v>
      </c>
      <c r="E58" s="94">
        <v>42.22</v>
      </c>
      <c r="F58" s="94"/>
      <c r="G58" s="94"/>
      <c r="H58" s="199">
        <v>43.29</v>
      </c>
    </row>
    <row r="59" spans="2:8" x14ac:dyDescent="0.25">
      <c r="B59" s="1">
        <v>39</v>
      </c>
      <c r="C59" s="93"/>
      <c r="D59" s="94">
        <v>44.57</v>
      </c>
      <c r="E59" s="94">
        <v>42.23</v>
      </c>
      <c r="F59" s="94"/>
      <c r="G59" s="94"/>
      <c r="H59" s="199">
        <v>44.35</v>
      </c>
    </row>
    <row r="60" spans="2:8" x14ac:dyDescent="0.25">
      <c r="B60" s="1">
        <v>40</v>
      </c>
      <c r="C60" s="93"/>
      <c r="D60" s="94">
        <v>43.01</v>
      </c>
      <c r="E60" s="94">
        <v>42.27</v>
      </c>
      <c r="F60" s="94"/>
      <c r="G60" s="94"/>
      <c r="H60" s="199">
        <v>44.05</v>
      </c>
    </row>
    <row r="61" spans="2:8" x14ac:dyDescent="0.25">
      <c r="B61" s="1">
        <v>41</v>
      </c>
      <c r="C61" s="93"/>
      <c r="D61" s="94">
        <v>42.72</v>
      </c>
      <c r="E61" s="94">
        <v>44.02</v>
      </c>
      <c r="F61" s="94"/>
      <c r="G61" s="94"/>
      <c r="H61" s="199">
        <v>42.9</v>
      </c>
    </row>
    <row r="62" spans="2:8" x14ac:dyDescent="0.25">
      <c r="B62" s="1">
        <v>42</v>
      </c>
      <c r="C62" s="93"/>
      <c r="D62" s="94">
        <v>42.9</v>
      </c>
      <c r="E62" s="94">
        <v>43.03</v>
      </c>
      <c r="F62" s="94"/>
      <c r="G62" s="94"/>
      <c r="H62" s="199">
        <v>42.52</v>
      </c>
    </row>
    <row r="63" spans="2:8" x14ac:dyDescent="0.25">
      <c r="B63" s="1">
        <v>43</v>
      </c>
      <c r="C63" s="93"/>
      <c r="D63" s="94">
        <v>42.64</v>
      </c>
      <c r="E63" s="94">
        <v>42.39</v>
      </c>
      <c r="F63" s="94"/>
      <c r="G63" s="94"/>
      <c r="H63" s="199">
        <v>42.33</v>
      </c>
    </row>
    <row r="64" spans="2:8" x14ac:dyDescent="0.25">
      <c r="B64" s="1">
        <v>44</v>
      </c>
      <c r="C64" s="93"/>
      <c r="D64" s="94">
        <v>42.88</v>
      </c>
      <c r="E64" s="94">
        <v>42.28</v>
      </c>
      <c r="F64" s="94"/>
      <c r="G64" s="94"/>
      <c r="H64" s="199">
        <v>42.31</v>
      </c>
    </row>
    <row r="65" spans="2:8" x14ac:dyDescent="0.25">
      <c r="B65" s="1">
        <v>45</v>
      </c>
      <c r="C65" s="93"/>
      <c r="D65" s="94">
        <v>42.75</v>
      </c>
      <c r="E65" s="94">
        <v>42.4</v>
      </c>
      <c r="F65" s="94"/>
      <c r="G65" s="94"/>
      <c r="H65" s="199">
        <v>43.65</v>
      </c>
    </row>
    <row r="66" spans="2:8" x14ac:dyDescent="0.25">
      <c r="B66" s="1">
        <v>46</v>
      </c>
      <c r="C66" s="93"/>
      <c r="D66" s="94">
        <v>42.72</v>
      </c>
      <c r="E66" s="94">
        <v>42.28</v>
      </c>
      <c r="F66" s="94"/>
      <c r="G66" s="94"/>
      <c r="H66" s="199"/>
    </row>
    <row r="67" spans="2:8" x14ac:dyDescent="0.25">
      <c r="B67" s="1">
        <v>47</v>
      </c>
      <c r="C67" s="93"/>
      <c r="D67" s="94">
        <v>42.66</v>
      </c>
      <c r="E67" s="94">
        <v>42.34</v>
      </c>
      <c r="F67" s="94"/>
      <c r="G67" s="94"/>
      <c r="H67" s="199"/>
    </row>
    <row r="68" spans="2:8" x14ac:dyDescent="0.25">
      <c r="B68" s="1">
        <v>48</v>
      </c>
      <c r="C68" s="93"/>
      <c r="D68" s="94">
        <v>42.77</v>
      </c>
      <c r="E68" s="94">
        <v>42.29</v>
      </c>
      <c r="F68" s="94"/>
      <c r="G68" s="136"/>
      <c r="H68" s="139"/>
    </row>
    <row r="69" spans="2:8" x14ac:dyDescent="0.25">
      <c r="B69" s="1">
        <v>49</v>
      </c>
      <c r="C69" s="93"/>
      <c r="D69" s="94">
        <v>42.87</v>
      </c>
      <c r="E69" s="94">
        <v>42.32</v>
      </c>
      <c r="F69" s="94"/>
      <c r="G69" s="136"/>
      <c r="H69" s="139"/>
    </row>
    <row r="70" spans="2:8" x14ac:dyDescent="0.25">
      <c r="B70" s="1">
        <v>50</v>
      </c>
      <c r="C70" s="93"/>
      <c r="D70" s="94">
        <v>42.77</v>
      </c>
      <c r="E70" s="94">
        <v>43.51</v>
      </c>
      <c r="F70" s="94"/>
      <c r="G70" s="136"/>
      <c r="H70" s="139"/>
    </row>
    <row r="71" spans="2:8" x14ac:dyDescent="0.25">
      <c r="B71" s="1">
        <v>51</v>
      </c>
      <c r="C71" s="93"/>
      <c r="D71" s="94">
        <v>42.52</v>
      </c>
      <c r="E71" s="94">
        <v>42.76</v>
      </c>
      <c r="F71" s="94"/>
      <c r="G71" s="136"/>
      <c r="H71" s="139"/>
    </row>
    <row r="72" spans="2:8" x14ac:dyDescent="0.25">
      <c r="B72" s="1">
        <v>52</v>
      </c>
      <c r="C72" s="93"/>
      <c r="D72" s="94">
        <v>42.67</v>
      </c>
      <c r="E72" s="94">
        <v>42.35</v>
      </c>
      <c r="F72" s="94"/>
      <c r="G72" s="136"/>
      <c r="H72" s="139"/>
    </row>
    <row r="73" spans="2:8" x14ac:dyDescent="0.25">
      <c r="B73" s="1">
        <v>53</v>
      </c>
      <c r="C73" s="93"/>
      <c r="D73" s="94">
        <v>42.82</v>
      </c>
      <c r="E73" s="94">
        <v>42.56</v>
      </c>
      <c r="F73" s="94"/>
      <c r="G73" s="136"/>
      <c r="H73" s="139"/>
    </row>
    <row r="74" spans="2:8" x14ac:dyDescent="0.25">
      <c r="B74" s="1">
        <v>54</v>
      </c>
      <c r="C74" s="93"/>
      <c r="D74" s="94">
        <v>42.96</v>
      </c>
      <c r="E74" s="94">
        <v>42.42</v>
      </c>
      <c r="F74" s="94"/>
      <c r="G74" s="136"/>
      <c r="H74" s="139"/>
    </row>
    <row r="75" spans="2:8" x14ac:dyDescent="0.25">
      <c r="B75" s="1">
        <v>55</v>
      </c>
      <c r="C75" s="93"/>
      <c r="D75" s="94">
        <v>42.53</v>
      </c>
      <c r="E75" s="94"/>
      <c r="F75" s="94"/>
      <c r="G75" s="136"/>
      <c r="H75" s="139"/>
    </row>
    <row r="76" spans="2:8" x14ac:dyDescent="0.25">
      <c r="B76" s="1">
        <v>56</v>
      </c>
      <c r="C76" s="93"/>
      <c r="D76" s="94">
        <v>42.78</v>
      </c>
      <c r="E76" s="94"/>
      <c r="F76" s="94"/>
      <c r="G76" s="136"/>
      <c r="H76" s="139"/>
    </row>
    <row r="77" spans="2:8" x14ac:dyDescent="0.25">
      <c r="B77" s="1">
        <v>57</v>
      </c>
      <c r="C77" s="93"/>
      <c r="D77" s="94">
        <v>42.78</v>
      </c>
      <c r="E77" s="94"/>
      <c r="F77" s="94"/>
      <c r="G77" s="136"/>
      <c r="H77" s="139"/>
    </row>
    <row r="78" spans="2:8" x14ac:dyDescent="0.25">
      <c r="B78" s="1">
        <v>58</v>
      </c>
      <c r="C78" s="93"/>
      <c r="D78" s="94">
        <v>42.72</v>
      </c>
      <c r="E78" s="94"/>
      <c r="F78" s="94"/>
      <c r="G78" s="136"/>
      <c r="H78" s="139"/>
    </row>
    <row r="79" spans="2:8" x14ac:dyDescent="0.25">
      <c r="B79" s="1">
        <v>59</v>
      </c>
      <c r="C79" s="93"/>
      <c r="D79" s="94">
        <v>42.82</v>
      </c>
      <c r="E79" s="94"/>
      <c r="F79" s="94"/>
      <c r="G79" s="136"/>
      <c r="H79" s="139"/>
    </row>
    <row r="80" spans="2:8" ht="15.75" thickBot="1" x14ac:dyDescent="0.3">
      <c r="B80" s="1">
        <v>60</v>
      </c>
      <c r="C80" s="201"/>
      <c r="D80" s="202">
        <v>42.9</v>
      </c>
      <c r="E80" s="202"/>
      <c r="F80" s="202"/>
      <c r="G80" s="140"/>
      <c r="H80" s="141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0"/>
  <sheetViews>
    <sheetView zoomScale="75" zoomScaleNormal="75" zoomScalePageLayoutView="75" workbookViewId="0">
      <selection activeCell="O16" sqref="O16"/>
    </sheetView>
  </sheetViews>
  <sheetFormatPr defaultColWidth="8.85546875"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42578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8.85546875" style="1"/>
  </cols>
  <sheetData>
    <row r="4" spans="1:16" ht="18.75" x14ac:dyDescent="0.3">
      <c r="A4" s="288" t="s">
        <v>78</v>
      </c>
      <c r="B4" s="288"/>
      <c r="C4" s="288"/>
      <c r="D4" s="288"/>
      <c r="E4" s="288"/>
      <c r="F4" s="288"/>
      <c r="G4" s="288"/>
      <c r="H4" s="288"/>
      <c r="I4" s="288"/>
      <c r="J4" s="288"/>
      <c r="K4" s="288"/>
      <c r="L4" s="288"/>
    </row>
    <row r="5" spans="1:16" ht="7.5" customHeight="1" x14ac:dyDescent="0.25"/>
    <row r="6" spans="1:16" ht="17.25" x14ac:dyDescent="0.3">
      <c r="A6" s="240" t="s">
        <v>115</v>
      </c>
      <c r="B6" s="240"/>
      <c r="C6" s="240"/>
      <c r="D6" s="240"/>
      <c r="E6" s="240"/>
      <c r="F6" s="240"/>
      <c r="G6" s="240"/>
      <c r="H6" s="240"/>
      <c r="I6" s="240"/>
      <c r="J6" s="240"/>
      <c r="K6" s="240"/>
      <c r="L6" s="240"/>
    </row>
    <row r="7" spans="1:16" ht="7.5" customHeight="1" x14ac:dyDescent="0.25"/>
    <row r="8" spans="1:16" s="2" customFormat="1" ht="20.25" customHeight="1" x14ac:dyDescent="0.25">
      <c r="A8" s="289" t="s">
        <v>43</v>
      </c>
      <c r="B8" s="290" t="s">
        <v>13</v>
      </c>
      <c r="C8" s="291" t="s">
        <v>18</v>
      </c>
      <c r="D8" s="290" t="s">
        <v>44</v>
      </c>
      <c r="E8" s="293" t="s">
        <v>45</v>
      </c>
      <c r="F8" s="295" t="s">
        <v>46</v>
      </c>
      <c r="G8" s="296"/>
      <c r="H8" s="296"/>
      <c r="I8" s="297"/>
      <c r="J8" s="298" t="s">
        <v>47</v>
      </c>
      <c r="K8" s="289" t="s">
        <v>48</v>
      </c>
      <c r="L8" s="289"/>
      <c r="M8" s="54"/>
      <c r="N8" s="54"/>
    </row>
    <row r="9" spans="1:16" s="2" customFormat="1" ht="27.75" customHeight="1" x14ac:dyDescent="0.25">
      <c r="A9" s="289"/>
      <c r="B9" s="290"/>
      <c r="C9" s="292"/>
      <c r="D9" s="290"/>
      <c r="E9" s="294"/>
      <c r="F9" s="55" t="s">
        <v>49</v>
      </c>
      <c r="G9" s="55" t="s">
        <v>50</v>
      </c>
      <c r="H9" s="55" t="s">
        <v>51</v>
      </c>
      <c r="I9" s="56" t="s">
        <v>52</v>
      </c>
      <c r="J9" s="299"/>
      <c r="K9" s="135" t="s">
        <v>53</v>
      </c>
      <c r="L9" s="135" t="s">
        <v>54</v>
      </c>
      <c r="M9" s="57" t="s">
        <v>55</v>
      </c>
      <c r="N9" s="57" t="s">
        <v>56</v>
      </c>
    </row>
    <row r="10" spans="1:16" s="3" customFormat="1" ht="30" customHeight="1" x14ac:dyDescent="0.25">
      <c r="A10" s="58">
        <v>1</v>
      </c>
      <c r="B10" s="59" t="s">
        <v>144</v>
      </c>
      <c r="C10" s="60">
        <v>7</v>
      </c>
      <c r="D10" s="60">
        <v>34</v>
      </c>
      <c r="E10" s="61">
        <f>D10</f>
        <v>34</v>
      </c>
      <c r="F10" s="127">
        <f>MIN(C21:C80)</f>
        <v>42.21</v>
      </c>
      <c r="G10" s="114">
        <f>AVERAGE(C21:C80)</f>
        <v>42.575294117647061</v>
      </c>
      <c r="H10" s="62">
        <v>2</v>
      </c>
      <c r="I10" s="114">
        <f>G10-F10</f>
        <v>0.36529411764706055</v>
      </c>
      <c r="J10" s="129">
        <v>1.6793981481481483E-2</v>
      </c>
      <c r="K10" s="129">
        <f>J10</f>
        <v>1.6793981481481483E-2</v>
      </c>
      <c r="L10" s="64">
        <f>K10</f>
        <v>1.6793981481481483E-2</v>
      </c>
      <c r="M10" s="65"/>
      <c r="N10" s="66"/>
      <c r="O10" s="122"/>
      <c r="P10" s="68"/>
    </row>
    <row r="11" spans="1:16" s="3" customFormat="1" ht="30" customHeight="1" thickBot="1" x14ac:dyDescent="0.3">
      <c r="A11" s="58">
        <v>2</v>
      </c>
      <c r="B11" s="59" t="s">
        <v>117</v>
      </c>
      <c r="C11" s="60">
        <v>8</v>
      </c>
      <c r="D11" s="60">
        <v>93</v>
      </c>
      <c r="E11" s="61">
        <f>D11-D10</f>
        <v>59</v>
      </c>
      <c r="F11" s="212">
        <f>MIN(D21:D80)</f>
        <v>42.62</v>
      </c>
      <c r="G11" s="115">
        <f>AVERAGE(D21:D80)</f>
        <v>42.910175438596497</v>
      </c>
      <c r="H11" s="62">
        <v>4</v>
      </c>
      <c r="I11" s="114">
        <f>G11-F11</f>
        <v>0.29017543859649919</v>
      </c>
      <c r="J11" s="129">
        <v>4.7349537037037037E-2</v>
      </c>
      <c r="K11" s="129">
        <f>J11-J10</f>
        <v>3.0555555555555555E-2</v>
      </c>
      <c r="L11" s="64">
        <f>K11</f>
        <v>3.0555555555555555E-2</v>
      </c>
      <c r="M11" s="65" t="s">
        <v>170</v>
      </c>
      <c r="N11" s="222"/>
      <c r="O11" s="224"/>
      <c r="P11" s="68"/>
    </row>
    <row r="12" spans="1:16" s="3" customFormat="1" ht="30" customHeight="1" thickBot="1" x14ac:dyDescent="0.3">
      <c r="A12" s="58">
        <v>3</v>
      </c>
      <c r="B12" s="59" t="s">
        <v>117</v>
      </c>
      <c r="C12" s="60">
        <v>6</v>
      </c>
      <c r="D12" s="60">
        <v>113</v>
      </c>
      <c r="E12" s="61">
        <f>D12-D11</f>
        <v>20</v>
      </c>
      <c r="F12" s="207">
        <f>MIN(E19:E80)</f>
        <v>42.55</v>
      </c>
      <c r="G12" s="205">
        <f>AVERAGE(E21:E80)</f>
        <v>42.84105263157894</v>
      </c>
      <c r="H12" s="62">
        <v>0</v>
      </c>
      <c r="I12" s="114">
        <f t="shared" ref="I12:I14" si="0">G12-F12</f>
        <v>0.29105263157894257</v>
      </c>
      <c r="J12" s="129">
        <v>5.8402777777777776E-2</v>
      </c>
      <c r="K12" s="129">
        <f>J12-J11</f>
        <v>1.1053240740740738E-2</v>
      </c>
      <c r="L12" s="64">
        <f>K12+L10</f>
        <v>2.7847222222222221E-2</v>
      </c>
      <c r="M12" s="65" t="s">
        <v>171</v>
      </c>
      <c r="N12" s="222"/>
      <c r="O12" s="225"/>
      <c r="P12" s="68"/>
    </row>
    <row r="13" spans="1:16" s="3" customFormat="1" ht="30" customHeight="1" thickBot="1" x14ac:dyDescent="0.3">
      <c r="A13" s="58">
        <v>4</v>
      </c>
      <c r="B13" s="59" t="s">
        <v>117</v>
      </c>
      <c r="C13" s="60">
        <v>4</v>
      </c>
      <c r="D13" s="60">
        <v>149</v>
      </c>
      <c r="E13" s="61">
        <f>D13-D12</f>
        <v>36</v>
      </c>
      <c r="F13" s="210">
        <f>MIN(F19:F80)</f>
        <v>42.79</v>
      </c>
      <c r="G13" s="114">
        <f>AVERAGE(F21:F80)</f>
        <v>43.251714285714293</v>
      </c>
      <c r="H13" s="62">
        <v>4</v>
      </c>
      <c r="I13" s="114">
        <f t="shared" si="0"/>
        <v>0.46171428571429374</v>
      </c>
      <c r="J13" s="129">
        <v>7.7511574074074066E-2</v>
      </c>
      <c r="K13" s="129">
        <f>J13-J12</f>
        <v>1.910879629629629E-2</v>
      </c>
      <c r="L13" s="64">
        <f>K13+L12</f>
        <v>4.6956018518518508E-2</v>
      </c>
      <c r="M13" s="65" t="s">
        <v>163</v>
      </c>
      <c r="N13" s="222"/>
      <c r="O13" s="226"/>
      <c r="P13" s="68"/>
    </row>
    <row r="14" spans="1:16" s="3" customFormat="1" ht="30" customHeight="1" thickBot="1" x14ac:dyDescent="0.3">
      <c r="A14" s="58">
        <v>5</v>
      </c>
      <c r="B14" s="59" t="s">
        <v>144</v>
      </c>
      <c r="C14" s="69">
        <v>10</v>
      </c>
      <c r="D14" s="60">
        <v>210</v>
      </c>
      <c r="E14" s="61">
        <f>D14-D13</f>
        <v>61</v>
      </c>
      <c r="F14" s="208">
        <f>MIN(G21:G80)</f>
        <v>42.03</v>
      </c>
      <c r="G14" s="205">
        <f>AVERAGE(G21:G80)</f>
        <v>42.330999999999996</v>
      </c>
      <c r="H14" s="62">
        <v>7</v>
      </c>
      <c r="I14" s="114">
        <f t="shared" si="0"/>
        <v>0.30099999999999483</v>
      </c>
      <c r="J14" s="129">
        <v>0.1084837962962963</v>
      </c>
      <c r="K14" s="129">
        <f>J14-J13</f>
        <v>3.0972222222222234E-2</v>
      </c>
      <c r="L14" s="63">
        <f>K14+L11</f>
        <v>6.1527777777777792E-2</v>
      </c>
      <c r="M14" s="65" t="s">
        <v>172</v>
      </c>
      <c r="N14" s="222"/>
      <c r="O14" s="227"/>
    </row>
    <row r="15" spans="1:16" s="3" customFormat="1" ht="30" customHeight="1" x14ac:dyDescent="0.25">
      <c r="A15" s="70" t="s">
        <v>57</v>
      </c>
      <c r="B15" s="71" t="s">
        <v>144</v>
      </c>
      <c r="C15" s="72">
        <v>1</v>
      </c>
      <c r="D15" s="72">
        <v>242</v>
      </c>
      <c r="E15" s="61">
        <f>D15-D14</f>
        <v>32</v>
      </c>
      <c r="F15" s="204">
        <f>MIN(H21:H80)</f>
        <v>42.25</v>
      </c>
      <c r="G15" s="114">
        <f>AVERAGE(H21:H80)</f>
        <v>42.473870967741945</v>
      </c>
      <c r="H15" s="62">
        <v>5</v>
      </c>
      <c r="I15" s="114">
        <f>G15-F15</f>
        <v>0.22387096774194504</v>
      </c>
      <c r="J15" s="129">
        <v>0.12506944444444443</v>
      </c>
      <c r="K15" s="74">
        <f>J15-J14</f>
        <v>1.6585648148148127E-2</v>
      </c>
      <c r="L15" s="73">
        <f>K15+L14</f>
        <v>7.8113425925925919E-2</v>
      </c>
      <c r="M15" s="65" t="s">
        <v>173</v>
      </c>
      <c r="N15" s="223" t="s">
        <v>225</v>
      </c>
      <c r="O15" s="231" t="s">
        <v>226</v>
      </c>
    </row>
    <row r="16" spans="1:16" s="3" customFormat="1" ht="30" customHeight="1" x14ac:dyDescent="0.25">
      <c r="A16" s="75"/>
      <c r="B16" s="76"/>
      <c r="C16" s="77"/>
      <c r="D16" s="77"/>
      <c r="E16" s="77"/>
      <c r="F16" s="104">
        <f>AVERAGE(F10,F14,F15)</f>
        <v>42.163333333333334</v>
      </c>
      <c r="G16" s="125">
        <f>AVERAGE(G10,G14,G15)</f>
        <v>42.460055028463003</v>
      </c>
      <c r="H16" s="191" t="s">
        <v>144</v>
      </c>
      <c r="I16" s="126">
        <f>AVERAGE(I10,I14,I15)</f>
        <v>0.29672169512966678</v>
      </c>
      <c r="J16" s="77"/>
      <c r="K16" s="77"/>
      <c r="L16" s="77"/>
      <c r="M16" s="78"/>
      <c r="N16" s="78"/>
    </row>
    <row r="17" spans="1:14" ht="27.75" customHeight="1" x14ac:dyDescent="0.25">
      <c r="A17" s="79"/>
      <c r="B17" s="79"/>
      <c r="C17" s="79"/>
      <c r="D17" s="80"/>
      <c r="E17" s="81"/>
      <c r="F17" s="82">
        <f>AVERAGE(F11,F12,F13)</f>
        <v>42.653333333333329</v>
      </c>
      <c r="G17" s="83">
        <f>AVERAGE(G11,G12,G13)</f>
        <v>43.000980785296576</v>
      </c>
      <c r="H17" s="190" t="s">
        <v>117</v>
      </c>
      <c r="I17" s="84">
        <f>AVERAGE(I11,I12,I13)</f>
        <v>0.34764745196324515</v>
      </c>
      <c r="J17" s="81"/>
      <c r="K17" s="81" t="s">
        <v>27</v>
      </c>
      <c r="L17" s="81"/>
      <c r="M17" s="78"/>
      <c r="N17" s="78"/>
    </row>
    <row r="18" spans="1:14" ht="30" customHeight="1" thickBot="1" x14ac:dyDescent="0.3">
      <c r="A18" s="85"/>
      <c r="B18" s="85"/>
      <c r="C18" s="85"/>
      <c r="D18" s="81"/>
      <c r="E18" s="81"/>
      <c r="F18" s="86">
        <f>AVERAGE(F10:F15)</f>
        <v>42.408333333333331</v>
      </c>
      <c r="G18" s="87">
        <f>AVERAGE(C21:H80)</f>
        <v>42.702457627118633</v>
      </c>
      <c r="H18" s="88"/>
      <c r="I18" s="89">
        <f>AVERAGE(I10:I15)</f>
        <v>0.32218457354645597</v>
      </c>
      <c r="J18" s="81"/>
      <c r="K18" s="81"/>
      <c r="L18" s="81"/>
      <c r="M18" s="85"/>
      <c r="N18" s="85"/>
    </row>
    <row r="20" spans="1:14" ht="15.75" thickBot="1" x14ac:dyDescent="0.3">
      <c r="C20" s="90" t="str">
        <f>B10</f>
        <v>Пикулин Паша</v>
      </c>
      <c r="D20" s="90" t="str">
        <f>B11</f>
        <v>Линнык Владимир</v>
      </c>
      <c r="E20" s="90" t="str">
        <f>B12</f>
        <v>Линнык Владимир</v>
      </c>
      <c r="F20" s="90" t="str">
        <f>B13</f>
        <v>Линнык Владимир</v>
      </c>
      <c r="G20" s="2" t="str">
        <f>B14</f>
        <v>Пикулин Паша</v>
      </c>
      <c r="H20" s="2" t="str">
        <f>B15</f>
        <v>Пикулин Паша</v>
      </c>
    </row>
    <row r="21" spans="1:14" x14ac:dyDescent="0.25">
      <c r="B21" s="1">
        <v>1</v>
      </c>
      <c r="C21" s="91">
        <v>44.64</v>
      </c>
      <c r="D21" s="92">
        <v>42.72</v>
      </c>
      <c r="E21" s="92">
        <v>43</v>
      </c>
      <c r="F21" s="92">
        <v>43.16</v>
      </c>
      <c r="G21" s="92">
        <v>42.53</v>
      </c>
      <c r="H21" s="198">
        <v>42.38</v>
      </c>
      <c r="M21" s="2"/>
      <c r="N21" s="2"/>
    </row>
    <row r="22" spans="1:14" x14ac:dyDescent="0.25">
      <c r="B22" s="1">
        <v>2</v>
      </c>
      <c r="C22" s="93">
        <v>42.62</v>
      </c>
      <c r="D22" s="94">
        <v>42.97</v>
      </c>
      <c r="E22" s="94">
        <v>42.87</v>
      </c>
      <c r="F22" s="94">
        <v>43</v>
      </c>
      <c r="G22" s="94">
        <v>42.64</v>
      </c>
      <c r="H22" s="199">
        <v>42.3</v>
      </c>
      <c r="M22" s="3"/>
      <c r="N22" s="3"/>
    </row>
    <row r="23" spans="1:14" x14ac:dyDescent="0.25">
      <c r="B23" s="1">
        <v>3</v>
      </c>
      <c r="C23" s="93">
        <v>42.69</v>
      </c>
      <c r="D23" s="94">
        <v>42.87</v>
      </c>
      <c r="E23" s="94">
        <v>42.78</v>
      </c>
      <c r="F23" s="94">
        <v>43.3</v>
      </c>
      <c r="G23" s="94">
        <v>43.47</v>
      </c>
      <c r="H23" s="199">
        <v>42.44</v>
      </c>
      <c r="M23" s="3"/>
      <c r="N23" s="3"/>
    </row>
    <row r="24" spans="1:14" x14ac:dyDescent="0.25">
      <c r="B24" s="1">
        <v>4</v>
      </c>
      <c r="C24" s="93">
        <v>42.56</v>
      </c>
      <c r="D24" s="94">
        <v>42.73</v>
      </c>
      <c r="E24" s="94">
        <v>42.77</v>
      </c>
      <c r="F24" s="94">
        <v>43.11</v>
      </c>
      <c r="G24" s="94">
        <v>42.56</v>
      </c>
      <c r="H24" s="199">
        <v>42.44</v>
      </c>
      <c r="M24" s="3"/>
      <c r="N24" s="3"/>
    </row>
    <row r="25" spans="1:14" x14ac:dyDescent="0.25">
      <c r="B25" s="1">
        <v>5</v>
      </c>
      <c r="C25" s="93">
        <v>42.36</v>
      </c>
      <c r="D25" s="94">
        <v>42.74</v>
      </c>
      <c r="E25" s="94">
        <v>42.74</v>
      </c>
      <c r="F25" s="94">
        <v>43</v>
      </c>
      <c r="G25" s="94">
        <v>42.37</v>
      </c>
      <c r="H25" s="199">
        <v>42.58</v>
      </c>
    </row>
    <row r="26" spans="1:14" x14ac:dyDescent="0.25">
      <c r="B26" s="1">
        <v>6</v>
      </c>
      <c r="C26" s="93">
        <v>42.4</v>
      </c>
      <c r="D26" s="94">
        <v>42.83</v>
      </c>
      <c r="E26" s="94">
        <v>42.72</v>
      </c>
      <c r="F26" s="94">
        <v>43.12</v>
      </c>
      <c r="G26" s="94">
        <v>42.22</v>
      </c>
      <c r="H26" s="199">
        <v>42.51</v>
      </c>
    </row>
    <row r="27" spans="1:14" x14ac:dyDescent="0.25">
      <c r="B27" s="1">
        <v>7</v>
      </c>
      <c r="C27" s="93">
        <v>42.44</v>
      </c>
      <c r="D27" s="94">
        <v>42.62</v>
      </c>
      <c r="E27" s="94">
        <v>42.92</v>
      </c>
      <c r="F27" s="94">
        <v>42.9</v>
      </c>
      <c r="G27" s="94">
        <v>42.11</v>
      </c>
      <c r="H27" s="199">
        <v>42.57</v>
      </c>
    </row>
    <row r="28" spans="1:14" x14ac:dyDescent="0.25">
      <c r="B28" s="1">
        <v>8</v>
      </c>
      <c r="C28" s="93">
        <v>42.42</v>
      </c>
      <c r="D28" s="94">
        <v>42.82</v>
      </c>
      <c r="E28" s="94">
        <v>42.86</v>
      </c>
      <c r="F28" s="94">
        <v>42.98</v>
      </c>
      <c r="G28" s="94">
        <v>42.27</v>
      </c>
      <c r="H28" s="199">
        <v>42.47</v>
      </c>
    </row>
    <row r="29" spans="1:14" x14ac:dyDescent="0.25">
      <c r="B29" s="1">
        <v>9</v>
      </c>
      <c r="C29" s="123">
        <v>42.23</v>
      </c>
      <c r="D29" s="94">
        <v>42.81</v>
      </c>
      <c r="E29" s="94">
        <v>42.89</v>
      </c>
      <c r="F29" s="94">
        <v>43.03</v>
      </c>
      <c r="G29" s="94">
        <v>42.3</v>
      </c>
      <c r="H29" s="199">
        <v>42.47</v>
      </c>
    </row>
    <row r="30" spans="1:14" x14ac:dyDescent="0.25">
      <c r="B30" s="1">
        <v>10</v>
      </c>
      <c r="C30" s="93">
        <v>42.21</v>
      </c>
      <c r="D30" s="94">
        <v>42.66</v>
      </c>
      <c r="E30" s="94">
        <v>42.99</v>
      </c>
      <c r="F30" s="94">
        <v>43.03</v>
      </c>
      <c r="G30" s="94">
        <v>42.26</v>
      </c>
      <c r="H30" s="199">
        <v>42.6</v>
      </c>
    </row>
    <row r="31" spans="1:14" x14ac:dyDescent="0.25">
      <c r="B31" s="1">
        <v>11</v>
      </c>
      <c r="C31" s="93">
        <v>42.53</v>
      </c>
      <c r="D31" s="94">
        <v>43.03</v>
      </c>
      <c r="E31" s="94">
        <v>43.21</v>
      </c>
      <c r="F31" s="94">
        <v>42.79</v>
      </c>
      <c r="G31" s="94">
        <v>42.2</v>
      </c>
      <c r="H31" s="199">
        <v>42.46</v>
      </c>
    </row>
    <row r="32" spans="1:14" x14ac:dyDescent="0.25">
      <c r="B32" s="1">
        <v>12</v>
      </c>
      <c r="C32" s="93">
        <v>42.56</v>
      </c>
      <c r="D32" s="94">
        <v>42.89</v>
      </c>
      <c r="E32" s="94">
        <v>42.95</v>
      </c>
      <c r="F32" s="94">
        <v>42.88</v>
      </c>
      <c r="G32" s="94">
        <v>42.24</v>
      </c>
      <c r="H32" s="199">
        <v>42.52</v>
      </c>
    </row>
    <row r="33" spans="2:8" x14ac:dyDescent="0.25">
      <c r="B33" s="1">
        <v>13</v>
      </c>
      <c r="C33" s="93">
        <v>42.37</v>
      </c>
      <c r="D33" s="94">
        <v>42.74</v>
      </c>
      <c r="E33" s="94">
        <v>42.89</v>
      </c>
      <c r="F33" s="94">
        <v>43.68</v>
      </c>
      <c r="G33" s="94">
        <v>42.78</v>
      </c>
      <c r="H33" s="199">
        <v>42.36</v>
      </c>
    </row>
    <row r="34" spans="2:8" x14ac:dyDescent="0.25">
      <c r="B34" s="1">
        <v>14</v>
      </c>
      <c r="C34" s="103">
        <v>42.44</v>
      </c>
      <c r="D34" s="94">
        <v>42.89</v>
      </c>
      <c r="E34" s="94">
        <v>42.79</v>
      </c>
      <c r="F34" s="94">
        <v>42.94</v>
      </c>
      <c r="G34" s="94">
        <v>42.38</v>
      </c>
      <c r="H34" s="199">
        <v>42.88</v>
      </c>
    </row>
    <row r="35" spans="2:8" x14ac:dyDescent="0.25">
      <c r="B35" s="1">
        <v>15</v>
      </c>
      <c r="C35" s="93">
        <v>42.47</v>
      </c>
      <c r="D35" s="94">
        <v>42.68</v>
      </c>
      <c r="E35" s="94">
        <v>42.77</v>
      </c>
      <c r="F35" s="94">
        <v>43.06</v>
      </c>
      <c r="G35" s="94">
        <v>42.29</v>
      </c>
      <c r="H35" s="199">
        <v>42.33</v>
      </c>
    </row>
    <row r="36" spans="2:8" x14ac:dyDescent="0.25">
      <c r="B36" s="1">
        <v>16</v>
      </c>
      <c r="C36" s="93">
        <v>42.22</v>
      </c>
      <c r="D36" s="142">
        <v>42.97</v>
      </c>
      <c r="E36" s="94">
        <v>42.68</v>
      </c>
      <c r="F36" s="94">
        <v>43.16</v>
      </c>
      <c r="G36" s="94">
        <v>42.3</v>
      </c>
      <c r="H36" s="199">
        <v>42.59</v>
      </c>
    </row>
    <row r="37" spans="2:8" x14ac:dyDescent="0.25">
      <c r="B37" s="1">
        <v>17</v>
      </c>
      <c r="C37" s="93">
        <v>42.43</v>
      </c>
      <c r="D37" s="94">
        <v>42.78</v>
      </c>
      <c r="E37" s="94">
        <v>42.7</v>
      </c>
      <c r="F37" s="94">
        <v>42.85</v>
      </c>
      <c r="G37" s="94">
        <v>42.27</v>
      </c>
      <c r="H37" s="199">
        <v>42.6</v>
      </c>
    </row>
    <row r="38" spans="2:8" x14ac:dyDescent="0.25">
      <c r="B38" s="1">
        <v>18</v>
      </c>
      <c r="C38" s="93">
        <v>42.46</v>
      </c>
      <c r="D38" s="94">
        <v>42.82</v>
      </c>
      <c r="E38" s="94">
        <v>42.55</v>
      </c>
      <c r="F38" s="94">
        <v>44.71</v>
      </c>
      <c r="G38" s="94">
        <v>42.12</v>
      </c>
      <c r="H38" s="199">
        <v>42.34</v>
      </c>
    </row>
    <row r="39" spans="2:8" x14ac:dyDescent="0.25">
      <c r="B39" s="1">
        <v>19</v>
      </c>
      <c r="C39" s="93">
        <v>42.44</v>
      </c>
      <c r="D39" s="94">
        <v>42.81</v>
      </c>
      <c r="E39" s="94">
        <v>42.9</v>
      </c>
      <c r="F39" s="94">
        <v>44.18</v>
      </c>
      <c r="G39" s="94">
        <v>42.18</v>
      </c>
      <c r="H39" s="199">
        <v>42.52</v>
      </c>
    </row>
    <row r="40" spans="2:8" x14ac:dyDescent="0.25">
      <c r="B40" s="1">
        <v>20</v>
      </c>
      <c r="C40" s="93">
        <v>42.56</v>
      </c>
      <c r="D40" s="94">
        <v>43.05</v>
      </c>
      <c r="E40" s="94"/>
      <c r="F40" s="94">
        <v>42.88</v>
      </c>
      <c r="G40" s="94">
        <v>42.16</v>
      </c>
      <c r="H40" s="199">
        <v>42.32</v>
      </c>
    </row>
    <row r="41" spans="2:8" x14ac:dyDescent="0.25">
      <c r="B41" s="1">
        <v>21</v>
      </c>
      <c r="C41" s="93">
        <v>42.57</v>
      </c>
      <c r="D41" s="94">
        <v>42.94</v>
      </c>
      <c r="E41" s="94"/>
      <c r="F41" s="94">
        <v>43.1</v>
      </c>
      <c r="G41" s="94">
        <v>42.19</v>
      </c>
      <c r="H41" s="199">
        <v>42.3</v>
      </c>
    </row>
    <row r="42" spans="2:8" x14ac:dyDescent="0.25">
      <c r="B42" s="1">
        <v>22</v>
      </c>
      <c r="C42" s="93">
        <v>42.56</v>
      </c>
      <c r="D42" s="94">
        <v>42.82</v>
      </c>
      <c r="E42" s="94"/>
      <c r="F42" s="94">
        <v>43.34</v>
      </c>
      <c r="G42" s="94">
        <v>42.18</v>
      </c>
      <c r="H42" s="199">
        <v>42.58</v>
      </c>
    </row>
    <row r="43" spans="2:8" x14ac:dyDescent="0.25">
      <c r="B43" s="1">
        <v>23</v>
      </c>
      <c r="C43" s="93">
        <v>42.41</v>
      </c>
      <c r="D43" s="94">
        <v>42.71</v>
      </c>
      <c r="E43" s="94"/>
      <c r="F43" s="94">
        <v>43.19</v>
      </c>
      <c r="G43" s="94">
        <v>42.17</v>
      </c>
      <c r="H43" s="199">
        <v>42.48</v>
      </c>
    </row>
    <row r="44" spans="2:8" x14ac:dyDescent="0.25">
      <c r="B44" s="1">
        <v>24</v>
      </c>
      <c r="C44" s="93">
        <v>42.46</v>
      </c>
      <c r="D44" s="94">
        <v>42.81</v>
      </c>
      <c r="E44" s="94"/>
      <c r="F44" s="94">
        <v>43.27</v>
      </c>
      <c r="G44" s="94">
        <v>42.52</v>
      </c>
      <c r="H44" s="199">
        <v>42.66</v>
      </c>
    </row>
    <row r="45" spans="2:8" x14ac:dyDescent="0.25">
      <c r="B45" s="1">
        <v>25</v>
      </c>
      <c r="C45" s="93">
        <v>42.54</v>
      </c>
      <c r="D45" s="94">
        <v>42.86</v>
      </c>
      <c r="E45" s="94"/>
      <c r="F45" s="94">
        <v>43.16</v>
      </c>
      <c r="G45" s="94">
        <v>42.23</v>
      </c>
      <c r="H45" s="199">
        <v>42.53</v>
      </c>
    </row>
    <row r="46" spans="2:8" x14ac:dyDescent="0.25">
      <c r="B46" s="1">
        <v>26</v>
      </c>
      <c r="C46" s="93">
        <v>42.43</v>
      </c>
      <c r="D46" s="94">
        <v>42.93</v>
      </c>
      <c r="E46" s="94"/>
      <c r="F46" s="94">
        <v>43.05</v>
      </c>
      <c r="G46" s="94">
        <v>42.25</v>
      </c>
      <c r="H46" s="199">
        <v>42.44</v>
      </c>
    </row>
    <row r="47" spans="2:8" x14ac:dyDescent="0.25">
      <c r="B47" s="1">
        <v>27</v>
      </c>
      <c r="C47" s="93">
        <v>42.64</v>
      </c>
      <c r="D47" s="94">
        <v>42.82</v>
      </c>
      <c r="E47" s="94"/>
      <c r="F47" s="94">
        <v>43.33</v>
      </c>
      <c r="G47" s="94">
        <v>42.17</v>
      </c>
      <c r="H47" s="199">
        <v>42.42</v>
      </c>
    </row>
    <row r="48" spans="2:8" x14ac:dyDescent="0.25">
      <c r="B48" s="1">
        <v>28</v>
      </c>
      <c r="C48" s="93">
        <v>42.4</v>
      </c>
      <c r="D48" s="94">
        <v>42.76</v>
      </c>
      <c r="E48" s="94"/>
      <c r="F48" s="94">
        <v>43.04</v>
      </c>
      <c r="G48" s="94">
        <v>42.32</v>
      </c>
      <c r="H48" s="199">
        <v>42.25</v>
      </c>
    </row>
    <row r="49" spans="2:8" x14ac:dyDescent="0.25">
      <c r="B49" s="1">
        <v>29</v>
      </c>
      <c r="C49" s="93">
        <v>42.6</v>
      </c>
      <c r="D49" s="94">
        <v>42.92</v>
      </c>
      <c r="E49" s="94"/>
      <c r="F49" s="94">
        <v>43.05</v>
      </c>
      <c r="G49" s="94">
        <v>42.16</v>
      </c>
      <c r="H49" s="199">
        <v>42.41</v>
      </c>
    </row>
    <row r="50" spans="2:8" x14ac:dyDescent="0.25">
      <c r="B50" s="1">
        <v>30</v>
      </c>
      <c r="C50" s="93">
        <v>42.44</v>
      </c>
      <c r="D50" s="94">
        <v>43.95</v>
      </c>
      <c r="E50" s="94"/>
      <c r="F50" s="94">
        <v>42.89</v>
      </c>
      <c r="G50" s="94">
        <v>42.21</v>
      </c>
      <c r="H50" s="199">
        <v>42.45</v>
      </c>
    </row>
    <row r="51" spans="2:8" x14ac:dyDescent="0.25">
      <c r="B51" s="1">
        <v>31</v>
      </c>
      <c r="C51" s="93">
        <v>43.34</v>
      </c>
      <c r="D51" s="94">
        <v>42.83</v>
      </c>
      <c r="E51" s="94"/>
      <c r="F51" s="94">
        <v>43.04</v>
      </c>
      <c r="G51" s="94">
        <v>42.17</v>
      </c>
      <c r="H51" s="199">
        <v>42.49</v>
      </c>
    </row>
    <row r="52" spans="2:8" x14ac:dyDescent="0.25">
      <c r="B52" s="1">
        <v>32</v>
      </c>
      <c r="C52" s="93">
        <v>42.86</v>
      </c>
      <c r="D52" s="94">
        <v>42.87</v>
      </c>
      <c r="E52" s="94"/>
      <c r="F52" s="94">
        <v>46.21</v>
      </c>
      <c r="G52" s="94">
        <v>42.31</v>
      </c>
      <c r="H52" s="199"/>
    </row>
    <row r="53" spans="2:8" x14ac:dyDescent="0.25">
      <c r="B53" s="1">
        <v>33</v>
      </c>
      <c r="C53" s="93">
        <v>42.44</v>
      </c>
      <c r="D53" s="94">
        <v>42.8</v>
      </c>
      <c r="E53" s="94"/>
      <c r="F53" s="94">
        <v>42.93</v>
      </c>
      <c r="G53" s="94">
        <v>42.58</v>
      </c>
      <c r="H53" s="199"/>
    </row>
    <row r="54" spans="2:8" x14ac:dyDescent="0.25">
      <c r="B54" s="1">
        <v>34</v>
      </c>
      <c r="C54" s="93">
        <v>42.82</v>
      </c>
      <c r="D54" s="94">
        <v>43.04</v>
      </c>
      <c r="E54" s="94"/>
      <c r="F54" s="94">
        <v>42.97</v>
      </c>
      <c r="G54" s="94">
        <v>42.13</v>
      </c>
      <c r="H54" s="199"/>
    </row>
    <row r="55" spans="2:8" x14ac:dyDescent="0.25">
      <c r="B55" s="1">
        <v>35</v>
      </c>
      <c r="C55" s="93"/>
      <c r="D55" s="94">
        <v>42.73</v>
      </c>
      <c r="E55" s="94"/>
      <c r="F55" s="94">
        <v>43.48</v>
      </c>
      <c r="G55" s="94">
        <v>42.17</v>
      </c>
      <c r="H55" s="199"/>
    </row>
    <row r="56" spans="2:8" x14ac:dyDescent="0.25">
      <c r="B56" s="1">
        <v>36</v>
      </c>
      <c r="C56" s="93"/>
      <c r="D56" s="94">
        <v>42.77</v>
      </c>
      <c r="E56" s="94"/>
      <c r="F56" s="94"/>
      <c r="G56" s="94">
        <v>43.53</v>
      </c>
      <c r="H56" s="199"/>
    </row>
    <row r="57" spans="2:8" x14ac:dyDescent="0.25">
      <c r="B57" s="1">
        <v>37</v>
      </c>
      <c r="C57" s="93"/>
      <c r="D57" s="94">
        <v>42.95</v>
      </c>
      <c r="E57" s="94"/>
      <c r="F57" s="94"/>
      <c r="G57" s="94">
        <v>42.05</v>
      </c>
      <c r="H57" s="199"/>
    </row>
    <row r="58" spans="2:8" x14ac:dyDescent="0.25">
      <c r="B58" s="1">
        <v>38</v>
      </c>
      <c r="C58" s="93"/>
      <c r="D58" s="94">
        <v>43.03</v>
      </c>
      <c r="E58" s="94"/>
      <c r="F58" s="94"/>
      <c r="G58" s="94">
        <v>42.47</v>
      </c>
      <c r="H58" s="199"/>
    </row>
    <row r="59" spans="2:8" x14ac:dyDescent="0.25">
      <c r="B59" s="1">
        <v>39</v>
      </c>
      <c r="C59" s="93"/>
      <c r="D59" s="94">
        <v>42.79</v>
      </c>
      <c r="E59" s="94"/>
      <c r="F59" s="94"/>
      <c r="G59" s="94">
        <v>42.58</v>
      </c>
      <c r="H59" s="199"/>
    </row>
    <row r="60" spans="2:8" x14ac:dyDescent="0.25">
      <c r="B60" s="1">
        <v>40</v>
      </c>
      <c r="C60" s="93"/>
      <c r="D60" s="94">
        <v>42.94</v>
      </c>
      <c r="E60" s="94"/>
      <c r="F60" s="94"/>
      <c r="G60" s="94">
        <v>42.42</v>
      </c>
      <c r="H60" s="199"/>
    </row>
    <row r="61" spans="2:8" x14ac:dyDescent="0.25">
      <c r="B61" s="1">
        <v>41</v>
      </c>
      <c r="C61" s="93"/>
      <c r="D61" s="94">
        <v>43.05</v>
      </c>
      <c r="E61" s="94"/>
      <c r="F61" s="94"/>
      <c r="G61" s="94">
        <v>42.33</v>
      </c>
      <c r="H61" s="199"/>
    </row>
    <row r="62" spans="2:8" x14ac:dyDescent="0.25">
      <c r="B62" s="1">
        <v>42</v>
      </c>
      <c r="C62" s="93"/>
      <c r="D62" s="94">
        <v>43.43</v>
      </c>
      <c r="E62" s="94"/>
      <c r="F62" s="94"/>
      <c r="G62" s="94">
        <v>42.39</v>
      </c>
      <c r="H62" s="199"/>
    </row>
    <row r="63" spans="2:8" x14ac:dyDescent="0.25">
      <c r="B63" s="1">
        <v>43</v>
      </c>
      <c r="C63" s="93"/>
      <c r="D63" s="94">
        <v>42.93</v>
      </c>
      <c r="E63" s="94"/>
      <c r="F63" s="94"/>
      <c r="G63" s="94">
        <v>42.4</v>
      </c>
      <c r="H63" s="199"/>
    </row>
    <row r="64" spans="2:8" x14ac:dyDescent="0.25">
      <c r="B64" s="1">
        <v>44</v>
      </c>
      <c r="C64" s="93"/>
      <c r="D64" s="94">
        <v>42.94</v>
      </c>
      <c r="E64" s="94"/>
      <c r="F64" s="94"/>
      <c r="G64" s="94">
        <v>42.41</v>
      </c>
      <c r="H64" s="199"/>
    </row>
    <row r="65" spans="2:8" x14ac:dyDescent="0.25">
      <c r="B65" s="1">
        <v>45</v>
      </c>
      <c r="C65" s="93"/>
      <c r="D65" s="94">
        <v>43.1</v>
      </c>
      <c r="E65" s="94"/>
      <c r="F65" s="94"/>
      <c r="G65" s="94">
        <v>42.15</v>
      </c>
      <c r="H65" s="199"/>
    </row>
    <row r="66" spans="2:8" x14ac:dyDescent="0.25">
      <c r="B66" s="1">
        <v>46</v>
      </c>
      <c r="C66" s="93"/>
      <c r="D66" s="94">
        <v>42.97</v>
      </c>
      <c r="E66" s="94"/>
      <c r="F66" s="94"/>
      <c r="G66" s="94">
        <v>42.1</v>
      </c>
      <c r="H66" s="199"/>
    </row>
    <row r="67" spans="2:8" x14ac:dyDescent="0.25">
      <c r="B67" s="1">
        <v>47</v>
      </c>
      <c r="C67" s="93"/>
      <c r="D67" s="94">
        <v>42.81</v>
      </c>
      <c r="E67" s="94"/>
      <c r="F67" s="94"/>
      <c r="G67" s="94">
        <v>42.33</v>
      </c>
      <c r="H67" s="199"/>
    </row>
    <row r="68" spans="2:8" x14ac:dyDescent="0.25">
      <c r="B68" s="1">
        <v>48</v>
      </c>
      <c r="C68" s="93"/>
      <c r="D68" s="94">
        <v>42.95</v>
      </c>
      <c r="E68" s="94"/>
      <c r="F68" s="94"/>
      <c r="G68" s="94">
        <v>42.39</v>
      </c>
      <c r="H68" s="199"/>
    </row>
    <row r="69" spans="2:8" x14ac:dyDescent="0.25">
      <c r="B69" s="1">
        <v>49</v>
      </c>
      <c r="C69" s="93"/>
      <c r="D69" s="94">
        <v>43.14</v>
      </c>
      <c r="E69" s="94"/>
      <c r="F69" s="94"/>
      <c r="G69" s="94">
        <v>42.35</v>
      </c>
      <c r="H69" s="199"/>
    </row>
    <row r="70" spans="2:8" x14ac:dyDescent="0.25">
      <c r="B70" s="1">
        <v>50</v>
      </c>
      <c r="C70" s="93"/>
      <c r="D70" s="94">
        <v>42.96</v>
      </c>
      <c r="E70" s="94"/>
      <c r="F70" s="94"/>
      <c r="G70" s="94">
        <v>42.54</v>
      </c>
      <c r="H70" s="199"/>
    </row>
    <row r="71" spans="2:8" x14ac:dyDescent="0.25">
      <c r="B71" s="1">
        <v>51</v>
      </c>
      <c r="C71" s="93"/>
      <c r="D71" s="94">
        <v>42.84</v>
      </c>
      <c r="E71" s="94"/>
      <c r="F71" s="94"/>
      <c r="G71" s="94">
        <v>42.39</v>
      </c>
      <c r="H71" s="199"/>
    </row>
    <row r="72" spans="2:8" x14ac:dyDescent="0.25">
      <c r="B72" s="1">
        <v>52</v>
      </c>
      <c r="C72" s="93"/>
      <c r="D72" s="94">
        <v>43.24</v>
      </c>
      <c r="E72" s="94"/>
      <c r="F72" s="94"/>
      <c r="G72" s="94">
        <v>42.09</v>
      </c>
      <c r="H72" s="199"/>
    </row>
    <row r="73" spans="2:8" x14ac:dyDescent="0.25">
      <c r="B73" s="1">
        <v>53</v>
      </c>
      <c r="C73" s="93"/>
      <c r="D73" s="94">
        <v>42.92</v>
      </c>
      <c r="E73" s="94"/>
      <c r="F73" s="94"/>
      <c r="G73" s="94">
        <v>42.27</v>
      </c>
      <c r="H73" s="199"/>
    </row>
    <row r="74" spans="2:8" x14ac:dyDescent="0.25">
      <c r="B74" s="1">
        <v>54</v>
      </c>
      <c r="C74" s="93"/>
      <c r="D74" s="94">
        <v>42.84</v>
      </c>
      <c r="E74" s="94"/>
      <c r="F74" s="94"/>
      <c r="G74" s="94">
        <v>42.25</v>
      </c>
      <c r="H74" s="199"/>
    </row>
    <row r="75" spans="2:8" x14ac:dyDescent="0.25">
      <c r="B75" s="1">
        <v>55</v>
      </c>
      <c r="C75" s="93"/>
      <c r="D75" s="94">
        <v>43.05</v>
      </c>
      <c r="E75" s="94"/>
      <c r="F75" s="94"/>
      <c r="G75" s="94">
        <v>42.29</v>
      </c>
      <c r="H75" s="199"/>
    </row>
    <row r="76" spans="2:8" x14ac:dyDescent="0.25">
      <c r="B76" s="1">
        <v>56</v>
      </c>
      <c r="C76" s="93"/>
      <c r="D76" s="94">
        <v>43.05</v>
      </c>
      <c r="E76" s="94"/>
      <c r="F76" s="94"/>
      <c r="G76" s="94">
        <v>42.03</v>
      </c>
      <c r="H76" s="199"/>
    </row>
    <row r="77" spans="2:8" x14ac:dyDescent="0.25">
      <c r="B77" s="1">
        <v>57</v>
      </c>
      <c r="C77" s="93"/>
      <c r="D77" s="94">
        <v>42.96</v>
      </c>
      <c r="E77" s="94"/>
      <c r="F77" s="94"/>
      <c r="G77" s="94">
        <v>42.16</v>
      </c>
      <c r="H77" s="199"/>
    </row>
    <row r="78" spans="2:8" x14ac:dyDescent="0.25">
      <c r="B78" s="1">
        <v>58</v>
      </c>
      <c r="C78" s="93"/>
      <c r="D78" s="94"/>
      <c r="E78" s="94"/>
      <c r="F78" s="94"/>
      <c r="G78" s="94">
        <v>42.04</v>
      </c>
      <c r="H78" s="199"/>
    </row>
    <row r="79" spans="2:8" x14ac:dyDescent="0.25">
      <c r="B79" s="1">
        <v>59</v>
      </c>
      <c r="C79" s="93"/>
      <c r="D79" s="94"/>
      <c r="E79" s="94"/>
      <c r="F79" s="94"/>
      <c r="G79" s="94">
        <v>42.16</v>
      </c>
      <c r="H79" s="199"/>
    </row>
    <row r="80" spans="2:8" ht="15.75" thickBot="1" x14ac:dyDescent="0.3">
      <c r="B80" s="1">
        <v>60</v>
      </c>
      <c r="C80" s="201"/>
      <c r="D80" s="202"/>
      <c r="E80" s="202"/>
      <c r="F80" s="202"/>
      <c r="G80" s="202">
        <v>42.33</v>
      </c>
      <c r="H80" s="203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77"/>
  <sheetViews>
    <sheetView zoomScale="75" zoomScaleNormal="75" zoomScalePageLayoutView="75" workbookViewId="0">
      <selection activeCell="J13" sqref="J13"/>
    </sheetView>
  </sheetViews>
  <sheetFormatPr defaultColWidth="8.85546875"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42578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8.85546875" style="1"/>
  </cols>
  <sheetData>
    <row r="4" spans="1:16" ht="18.75" x14ac:dyDescent="0.3">
      <c r="A4" s="288" t="s">
        <v>78</v>
      </c>
      <c r="B4" s="288"/>
      <c r="C4" s="288"/>
      <c r="D4" s="288"/>
      <c r="E4" s="288"/>
      <c r="F4" s="288"/>
      <c r="G4" s="288"/>
      <c r="H4" s="288"/>
      <c r="I4" s="288"/>
      <c r="J4" s="288"/>
      <c r="K4" s="288"/>
      <c r="L4" s="288"/>
    </row>
    <row r="5" spans="1:16" ht="7.5" customHeight="1" x14ac:dyDescent="0.25"/>
    <row r="6" spans="1:16" ht="17.25" x14ac:dyDescent="0.3">
      <c r="A6" s="240" t="s">
        <v>123</v>
      </c>
      <c r="B6" s="240"/>
      <c r="C6" s="240"/>
      <c r="D6" s="240"/>
      <c r="E6" s="240"/>
      <c r="F6" s="240"/>
      <c r="G6" s="240"/>
      <c r="H6" s="240"/>
      <c r="I6" s="240"/>
      <c r="J6" s="240"/>
      <c r="K6" s="240"/>
      <c r="L6" s="240"/>
    </row>
    <row r="7" spans="1:16" ht="7.5" customHeight="1" x14ac:dyDescent="0.25"/>
    <row r="8" spans="1:16" s="2" customFormat="1" ht="20.25" customHeight="1" x14ac:dyDescent="0.25">
      <c r="A8" s="289" t="s">
        <v>43</v>
      </c>
      <c r="B8" s="290" t="s">
        <v>13</v>
      </c>
      <c r="C8" s="291" t="s">
        <v>18</v>
      </c>
      <c r="D8" s="290" t="s">
        <v>44</v>
      </c>
      <c r="E8" s="293" t="s">
        <v>45</v>
      </c>
      <c r="F8" s="295" t="s">
        <v>46</v>
      </c>
      <c r="G8" s="296"/>
      <c r="H8" s="296"/>
      <c r="I8" s="297"/>
      <c r="J8" s="298" t="s">
        <v>47</v>
      </c>
      <c r="K8" s="289" t="s">
        <v>48</v>
      </c>
      <c r="L8" s="289"/>
      <c r="M8" s="54"/>
      <c r="N8" s="54"/>
    </row>
    <row r="9" spans="1:16" s="2" customFormat="1" ht="27.75" customHeight="1" thickBot="1" x14ac:dyDescent="0.3">
      <c r="A9" s="289"/>
      <c r="B9" s="290"/>
      <c r="C9" s="292"/>
      <c r="D9" s="290"/>
      <c r="E9" s="294"/>
      <c r="F9" s="55" t="s">
        <v>49</v>
      </c>
      <c r="G9" s="55" t="s">
        <v>50</v>
      </c>
      <c r="H9" s="55" t="s">
        <v>51</v>
      </c>
      <c r="I9" s="56" t="s">
        <v>52</v>
      </c>
      <c r="J9" s="299"/>
      <c r="K9" s="135" t="s">
        <v>53</v>
      </c>
      <c r="L9" s="135" t="s">
        <v>54</v>
      </c>
      <c r="M9" s="57" t="s">
        <v>55</v>
      </c>
      <c r="N9" s="57" t="s">
        <v>56</v>
      </c>
    </row>
    <row r="10" spans="1:16" s="3" customFormat="1" ht="30" customHeight="1" thickBot="1" x14ac:dyDescent="0.3">
      <c r="A10" s="58">
        <v>1</v>
      </c>
      <c r="B10" s="59" t="s">
        <v>124</v>
      </c>
      <c r="C10" s="60">
        <v>2</v>
      </c>
      <c r="D10" s="60">
        <v>42</v>
      </c>
      <c r="E10" s="61">
        <f>D10</f>
        <v>42</v>
      </c>
      <c r="F10" s="208">
        <f>MIN(C21:C77)</f>
        <v>42.06</v>
      </c>
      <c r="G10" s="205">
        <f>AVERAGE(C21:C77)</f>
        <v>42.646428571428565</v>
      </c>
      <c r="H10" s="62">
        <v>2</v>
      </c>
      <c r="I10" s="114">
        <f>G10-F10</f>
        <v>0.58642857142856286</v>
      </c>
      <c r="J10" s="129">
        <v>2.0810185185185185E-2</v>
      </c>
      <c r="K10" s="129">
        <f>J10</f>
        <v>2.0810185185185185E-2</v>
      </c>
      <c r="L10" s="64">
        <f>K10</f>
        <v>2.0810185185185185E-2</v>
      </c>
      <c r="M10" s="65"/>
      <c r="N10" s="66"/>
      <c r="O10" s="122"/>
      <c r="P10" s="68"/>
    </row>
    <row r="11" spans="1:16" s="3" customFormat="1" ht="30" customHeight="1" x14ac:dyDescent="0.25">
      <c r="A11" s="58">
        <v>2</v>
      </c>
      <c r="B11" s="59" t="s">
        <v>125</v>
      </c>
      <c r="C11" s="60">
        <v>5</v>
      </c>
      <c r="D11" s="60">
        <v>95</v>
      </c>
      <c r="E11" s="61">
        <f>D11-D10</f>
        <v>53</v>
      </c>
      <c r="F11" s="213">
        <f>MIN(D21:D77)</f>
        <v>42.49</v>
      </c>
      <c r="G11" s="115">
        <f>AVERAGE(D21:D77)</f>
        <v>42.815384615384616</v>
      </c>
      <c r="H11" s="62">
        <v>6</v>
      </c>
      <c r="I11" s="114">
        <f>G11-F11</f>
        <v>0.32538461538461405</v>
      </c>
      <c r="J11" s="129">
        <v>4.8182870370370369E-2</v>
      </c>
      <c r="K11" s="129">
        <f>J11-J10</f>
        <v>2.7372685185185184E-2</v>
      </c>
      <c r="L11" s="64">
        <f>K11</f>
        <v>2.7372685185185184E-2</v>
      </c>
      <c r="M11" s="65" t="s">
        <v>174</v>
      </c>
      <c r="N11" s="66"/>
      <c r="O11" s="67"/>
      <c r="P11" s="68"/>
    </row>
    <row r="12" spans="1:16" s="3" customFormat="1" ht="30" customHeight="1" x14ac:dyDescent="0.25">
      <c r="A12" s="58">
        <v>3</v>
      </c>
      <c r="B12" s="59" t="s">
        <v>124</v>
      </c>
      <c r="C12" s="60">
        <v>33</v>
      </c>
      <c r="D12" s="60">
        <v>153</v>
      </c>
      <c r="E12" s="61">
        <f>D12-D11</f>
        <v>58</v>
      </c>
      <c r="F12" s="127">
        <f>MIN(E19:E77)</f>
        <v>42.3</v>
      </c>
      <c r="G12" s="114">
        <f>AVERAGE(E21:E77)</f>
        <v>42.634736842105255</v>
      </c>
      <c r="H12" s="62">
        <v>4</v>
      </c>
      <c r="I12" s="114">
        <f t="shared" ref="I12:I14" si="0">G12-F12</f>
        <v>0.33473684210525789</v>
      </c>
      <c r="J12" s="129">
        <v>7.795138888888889E-2</v>
      </c>
      <c r="K12" s="129">
        <f>J12-J11</f>
        <v>2.9768518518518521E-2</v>
      </c>
      <c r="L12" s="64">
        <f>K12+L10</f>
        <v>5.0578703703703709E-2</v>
      </c>
      <c r="M12" s="65" t="s">
        <v>175</v>
      </c>
      <c r="N12" s="66"/>
      <c r="O12" s="143"/>
      <c r="P12" s="68"/>
    </row>
    <row r="13" spans="1:16" s="3" customFormat="1" ht="30" customHeight="1" x14ac:dyDescent="0.25">
      <c r="A13" s="58">
        <v>4</v>
      </c>
      <c r="B13" s="59" t="s">
        <v>125</v>
      </c>
      <c r="C13" s="60">
        <v>13</v>
      </c>
      <c r="D13" s="60">
        <v>192</v>
      </c>
      <c r="E13" s="61">
        <f>D13-D12</f>
        <v>39</v>
      </c>
      <c r="F13" s="127">
        <f>MIN(F19:F77)</f>
        <v>42.39</v>
      </c>
      <c r="G13" s="114">
        <f>AVERAGE(F21:F77)</f>
        <v>42.724473684210537</v>
      </c>
      <c r="H13" s="62">
        <v>1</v>
      </c>
      <c r="I13" s="114">
        <f t="shared" si="0"/>
        <v>0.33447368421053625</v>
      </c>
      <c r="J13" s="129">
        <v>9.8449074074074064E-2</v>
      </c>
      <c r="K13" s="129">
        <f>J13-J12</f>
        <v>2.0497685185185174E-2</v>
      </c>
      <c r="L13" s="64">
        <f>K13+L11</f>
        <v>4.7870370370370355E-2</v>
      </c>
      <c r="M13" s="65" t="s">
        <v>176</v>
      </c>
      <c r="N13" s="66"/>
      <c r="O13" s="68"/>
      <c r="P13" s="68"/>
    </row>
    <row r="14" spans="1:16" s="3" customFormat="1" ht="30" customHeight="1" thickBot="1" x14ac:dyDescent="0.3">
      <c r="A14" s="58">
        <v>5</v>
      </c>
      <c r="B14" s="59" t="s">
        <v>124</v>
      </c>
      <c r="C14" s="69">
        <v>33</v>
      </c>
      <c r="D14" s="60">
        <v>211</v>
      </c>
      <c r="E14" s="61">
        <f>D14-D13</f>
        <v>19</v>
      </c>
      <c r="F14" s="206">
        <f>MIN(G21:G77)</f>
        <v>42.3</v>
      </c>
      <c r="G14" s="114">
        <f>AVERAGE(G21:G77)</f>
        <v>42.623333333333328</v>
      </c>
      <c r="H14" s="62">
        <v>0</v>
      </c>
      <c r="I14" s="114">
        <f t="shared" si="0"/>
        <v>0.32333333333333059</v>
      </c>
      <c r="J14" s="129">
        <v>0.10892361111111111</v>
      </c>
      <c r="K14" s="129">
        <f>J14-J13</f>
        <v>1.0474537037037046E-2</v>
      </c>
      <c r="L14" s="63">
        <f>K14+L12</f>
        <v>6.1053240740740755E-2</v>
      </c>
      <c r="M14" s="65" t="s">
        <v>177</v>
      </c>
      <c r="N14" s="66"/>
      <c r="O14" s="17"/>
    </row>
    <row r="15" spans="1:16" s="3" customFormat="1" ht="30" customHeight="1" thickBot="1" x14ac:dyDescent="0.3">
      <c r="A15" s="70" t="s">
        <v>57</v>
      </c>
      <c r="B15" s="71" t="s">
        <v>125</v>
      </c>
      <c r="C15" s="72">
        <v>9</v>
      </c>
      <c r="D15" s="72">
        <v>242</v>
      </c>
      <c r="E15" s="61">
        <f>D15-D14</f>
        <v>31</v>
      </c>
      <c r="F15" s="207">
        <f>MIN(H21:H77)</f>
        <v>42.19</v>
      </c>
      <c r="G15" s="205">
        <f>AVERAGE(H21:H77)</f>
        <v>42.589333333333329</v>
      </c>
      <c r="H15" s="62">
        <v>0</v>
      </c>
      <c r="I15" s="114">
        <f>G15-F15</f>
        <v>0.3993333333333311</v>
      </c>
      <c r="J15" s="129">
        <v>0.12506944444444443</v>
      </c>
      <c r="K15" s="74">
        <f>J15-J14</f>
        <v>1.6145833333333318E-2</v>
      </c>
      <c r="L15" s="73">
        <f>K15+L13</f>
        <v>6.4016203703703672E-2</v>
      </c>
      <c r="M15" s="65" t="s">
        <v>178</v>
      </c>
      <c r="N15" s="66"/>
    </row>
    <row r="16" spans="1:16" s="3" customFormat="1" ht="30" customHeight="1" x14ac:dyDescent="0.25">
      <c r="A16" s="75"/>
      <c r="B16" s="76"/>
      <c r="C16" s="77"/>
      <c r="D16" s="77"/>
      <c r="E16" s="77"/>
      <c r="F16" s="104">
        <f>AVERAGE(F10,F12,F14)</f>
        <v>42.22</v>
      </c>
      <c r="G16" s="125">
        <f>AVERAGE(G10,G12,G14)</f>
        <v>42.634832915622383</v>
      </c>
      <c r="H16" s="191" t="s">
        <v>124</v>
      </c>
      <c r="I16" s="126">
        <f>AVERAGE(I10,I12,I14)</f>
        <v>0.41483291562238378</v>
      </c>
      <c r="J16" s="77"/>
      <c r="K16" s="77"/>
      <c r="L16" s="77"/>
      <c r="M16" s="78"/>
      <c r="N16" s="78"/>
    </row>
    <row r="17" spans="1:14" ht="27.75" customHeight="1" x14ac:dyDescent="0.25">
      <c r="A17" s="79"/>
      <c r="B17" s="79"/>
      <c r="C17" s="79"/>
      <c r="D17" s="80"/>
      <c r="E17" s="81"/>
      <c r="F17" s="82">
        <f>AVERAGE(F11,F13,F15)</f>
        <v>42.356666666666662</v>
      </c>
      <c r="G17" s="83">
        <f>AVERAGE(G11,G13,G15)</f>
        <v>42.709730544309501</v>
      </c>
      <c r="H17" s="190" t="s">
        <v>125</v>
      </c>
      <c r="I17" s="84">
        <f>AVERAGE(I11,I13,I15)</f>
        <v>0.35306387764282715</v>
      </c>
      <c r="J17" s="81"/>
      <c r="K17" s="81" t="s">
        <v>27</v>
      </c>
      <c r="L17" s="81"/>
      <c r="M17" s="78"/>
      <c r="N17" s="78"/>
    </row>
    <row r="18" spans="1:14" ht="30" customHeight="1" thickBot="1" x14ac:dyDescent="0.3">
      <c r="A18" s="85"/>
      <c r="B18" s="85"/>
      <c r="C18" s="85"/>
      <c r="D18" s="81"/>
      <c r="E18" s="81"/>
      <c r="F18" s="86">
        <f>AVERAGE(F10:F15)</f>
        <v>42.288333333333334</v>
      </c>
      <c r="G18" s="87">
        <f>AVERAGE(C21:H77)</f>
        <v>42.684219409282719</v>
      </c>
      <c r="H18" s="88"/>
      <c r="I18" s="89">
        <f>AVERAGE(I10:I15)</f>
        <v>0.38394839663260544</v>
      </c>
      <c r="J18" s="81"/>
      <c r="K18" s="81"/>
      <c r="L18" s="81"/>
      <c r="M18" s="85"/>
      <c r="N18" s="85"/>
    </row>
    <row r="20" spans="1:14" ht="15.75" thickBot="1" x14ac:dyDescent="0.3">
      <c r="C20" s="90" t="str">
        <f>B10</f>
        <v>Таволжан Виталий</v>
      </c>
      <c r="D20" s="90" t="str">
        <f>B11</f>
        <v>Ткаченко Кирилл</v>
      </c>
      <c r="E20" s="90" t="str">
        <f>B12</f>
        <v>Таволжан Виталий</v>
      </c>
      <c r="F20" s="90" t="str">
        <f>B13</f>
        <v>Ткаченко Кирилл</v>
      </c>
      <c r="G20" s="2" t="str">
        <f>B14</f>
        <v>Таволжан Виталий</v>
      </c>
      <c r="H20" s="2" t="str">
        <f>B15</f>
        <v>Ткаченко Кирилл</v>
      </c>
    </row>
    <row r="21" spans="1:14" x14ac:dyDescent="0.25">
      <c r="B21" s="1">
        <v>1</v>
      </c>
      <c r="C21" s="91">
        <v>46.26</v>
      </c>
      <c r="D21" s="92">
        <v>43.07</v>
      </c>
      <c r="E21" s="92">
        <v>43.31</v>
      </c>
      <c r="F21" s="92">
        <v>42.98</v>
      </c>
      <c r="G21" s="92">
        <v>42.78</v>
      </c>
      <c r="H21" s="198">
        <v>42.52</v>
      </c>
      <c r="M21" s="2"/>
      <c r="N21" s="2"/>
    </row>
    <row r="22" spans="1:14" x14ac:dyDescent="0.25">
      <c r="B22" s="1">
        <v>2</v>
      </c>
      <c r="C22" s="93">
        <v>43.21</v>
      </c>
      <c r="D22" s="94">
        <v>43.06</v>
      </c>
      <c r="E22" s="94">
        <v>42.73</v>
      </c>
      <c r="F22" s="94">
        <v>42.88</v>
      </c>
      <c r="G22" s="94">
        <v>42.53</v>
      </c>
      <c r="H22" s="199">
        <v>42.48</v>
      </c>
      <c r="M22" s="3"/>
      <c r="N22" s="3"/>
    </row>
    <row r="23" spans="1:14" x14ac:dyDescent="0.25">
      <c r="B23" s="1">
        <v>3</v>
      </c>
      <c r="C23" s="93">
        <v>43.68</v>
      </c>
      <c r="D23" s="94">
        <v>42.71</v>
      </c>
      <c r="E23" s="94">
        <v>42.3</v>
      </c>
      <c r="F23" s="94">
        <v>42.94</v>
      </c>
      <c r="G23" s="94">
        <v>42.57</v>
      </c>
      <c r="H23" s="199">
        <v>42.46</v>
      </c>
      <c r="M23" s="3"/>
      <c r="N23" s="3"/>
    </row>
    <row r="24" spans="1:14" x14ac:dyDescent="0.25">
      <c r="B24" s="1">
        <v>4</v>
      </c>
      <c r="C24" s="93">
        <v>42.86</v>
      </c>
      <c r="D24" s="94">
        <v>42.54</v>
      </c>
      <c r="E24" s="94">
        <v>42.59</v>
      </c>
      <c r="F24" s="94">
        <v>42.83</v>
      </c>
      <c r="G24" s="94">
        <v>42.61</v>
      </c>
      <c r="H24" s="199">
        <v>42.52</v>
      </c>
      <c r="M24" s="3"/>
      <c r="N24" s="3"/>
    </row>
    <row r="25" spans="1:14" x14ac:dyDescent="0.25">
      <c r="B25" s="1">
        <v>5</v>
      </c>
      <c r="C25" s="93">
        <v>42.82</v>
      </c>
      <c r="D25" s="94">
        <v>42.64</v>
      </c>
      <c r="E25" s="94">
        <v>42.39</v>
      </c>
      <c r="F25" s="94">
        <v>42.77</v>
      </c>
      <c r="G25" s="94">
        <v>42.75</v>
      </c>
      <c r="H25" s="199">
        <v>42.38</v>
      </c>
    </row>
    <row r="26" spans="1:14" x14ac:dyDescent="0.25">
      <c r="B26" s="1">
        <v>6</v>
      </c>
      <c r="C26" s="93">
        <v>42.8</v>
      </c>
      <c r="D26" s="94">
        <v>42.62</v>
      </c>
      <c r="E26" s="94">
        <v>43.08</v>
      </c>
      <c r="F26" s="94">
        <v>42.63</v>
      </c>
      <c r="G26" s="94">
        <v>42.63</v>
      </c>
      <c r="H26" s="199">
        <v>42.71</v>
      </c>
    </row>
    <row r="27" spans="1:14" x14ac:dyDescent="0.25">
      <c r="B27" s="1">
        <v>7</v>
      </c>
      <c r="C27" s="93">
        <v>42.72</v>
      </c>
      <c r="D27" s="94">
        <v>42.76</v>
      </c>
      <c r="E27" s="94">
        <v>42.63</v>
      </c>
      <c r="F27" s="94">
        <v>42.92</v>
      </c>
      <c r="G27" s="94">
        <v>42.63</v>
      </c>
      <c r="H27" s="199">
        <v>42.19</v>
      </c>
    </row>
    <row r="28" spans="1:14" x14ac:dyDescent="0.25">
      <c r="B28" s="1">
        <v>8</v>
      </c>
      <c r="C28" s="93">
        <v>43.39</v>
      </c>
      <c r="D28" s="94">
        <v>42.92</v>
      </c>
      <c r="E28" s="94">
        <v>42.45</v>
      </c>
      <c r="F28" s="94">
        <v>42.66</v>
      </c>
      <c r="G28" s="94">
        <v>42.83</v>
      </c>
      <c r="H28" s="199">
        <v>42.92</v>
      </c>
    </row>
    <row r="29" spans="1:14" x14ac:dyDescent="0.25">
      <c r="B29" s="1">
        <v>9</v>
      </c>
      <c r="C29" s="123">
        <v>44.45</v>
      </c>
      <c r="D29" s="94">
        <v>42.67</v>
      </c>
      <c r="E29" s="94">
        <v>42.52</v>
      </c>
      <c r="F29" s="94">
        <v>42.88</v>
      </c>
      <c r="G29" s="94">
        <v>42.53</v>
      </c>
      <c r="H29" s="199">
        <v>42.46</v>
      </c>
    </row>
    <row r="30" spans="1:14" x14ac:dyDescent="0.25">
      <c r="B30" s="1">
        <v>10</v>
      </c>
      <c r="C30" s="93">
        <v>42.65</v>
      </c>
      <c r="D30" s="94">
        <v>42.68</v>
      </c>
      <c r="E30" s="94">
        <v>42.56</v>
      </c>
      <c r="F30" s="94">
        <v>42.58</v>
      </c>
      <c r="G30" s="94">
        <v>42.68</v>
      </c>
      <c r="H30" s="199">
        <v>42.5</v>
      </c>
    </row>
    <row r="31" spans="1:14" x14ac:dyDescent="0.25">
      <c r="B31" s="1">
        <v>11</v>
      </c>
      <c r="C31" s="93">
        <v>42.44</v>
      </c>
      <c r="D31" s="94">
        <v>42.6</v>
      </c>
      <c r="E31" s="94">
        <v>42.44</v>
      </c>
      <c r="F31" s="94">
        <v>42.59</v>
      </c>
      <c r="G31" s="94">
        <v>42.3</v>
      </c>
      <c r="H31" s="199">
        <v>42.8</v>
      </c>
    </row>
    <row r="32" spans="1:14" x14ac:dyDescent="0.25">
      <c r="B32" s="1">
        <v>12</v>
      </c>
      <c r="C32" s="93">
        <v>42.45</v>
      </c>
      <c r="D32" s="94">
        <v>42.9</v>
      </c>
      <c r="E32" s="94">
        <v>42.43</v>
      </c>
      <c r="F32" s="94">
        <v>42.71</v>
      </c>
      <c r="G32" s="94">
        <v>42.52</v>
      </c>
      <c r="H32" s="199">
        <v>42.49</v>
      </c>
    </row>
    <row r="33" spans="2:8" x14ac:dyDescent="0.25">
      <c r="B33" s="1">
        <v>13</v>
      </c>
      <c r="C33" s="93">
        <v>42.3</v>
      </c>
      <c r="D33" s="94">
        <v>42.51</v>
      </c>
      <c r="E33" s="94">
        <v>42.56</v>
      </c>
      <c r="F33" s="94">
        <v>42.81</v>
      </c>
      <c r="G33" s="94">
        <v>42.55</v>
      </c>
      <c r="H33" s="199">
        <v>42.56</v>
      </c>
    </row>
    <row r="34" spans="2:8" x14ac:dyDescent="0.25">
      <c r="B34" s="1">
        <v>14</v>
      </c>
      <c r="C34" s="103">
        <v>42.3</v>
      </c>
      <c r="D34" s="94">
        <v>42.66</v>
      </c>
      <c r="E34" s="94">
        <v>42.73</v>
      </c>
      <c r="F34" s="94">
        <v>42.61</v>
      </c>
      <c r="G34" s="94">
        <v>42.91</v>
      </c>
      <c r="H34" s="199">
        <v>42.57</v>
      </c>
    </row>
    <row r="35" spans="2:8" x14ac:dyDescent="0.25">
      <c r="B35" s="1">
        <v>15</v>
      </c>
      <c r="C35" s="93">
        <v>42.34</v>
      </c>
      <c r="D35" s="94">
        <v>42.67</v>
      </c>
      <c r="E35" s="94">
        <v>42.56</v>
      </c>
      <c r="F35" s="94">
        <v>42.59</v>
      </c>
      <c r="G35" s="94">
        <v>42.54</v>
      </c>
      <c r="H35" s="199">
        <v>42.63</v>
      </c>
    </row>
    <row r="36" spans="2:8" x14ac:dyDescent="0.25">
      <c r="B36" s="1">
        <v>16</v>
      </c>
      <c r="C36" s="93">
        <v>42.15</v>
      </c>
      <c r="D36" s="142">
        <v>43.32</v>
      </c>
      <c r="E36" s="94">
        <v>42.56</v>
      </c>
      <c r="F36" s="94">
        <v>42.65</v>
      </c>
      <c r="G36" s="94">
        <v>42.73</v>
      </c>
      <c r="H36" s="199">
        <v>42.58</v>
      </c>
    </row>
    <row r="37" spans="2:8" x14ac:dyDescent="0.25">
      <c r="B37" s="1">
        <v>17</v>
      </c>
      <c r="C37" s="93">
        <v>42.44</v>
      </c>
      <c r="D37" s="94">
        <v>42.6</v>
      </c>
      <c r="E37" s="94">
        <v>42.73</v>
      </c>
      <c r="F37" s="94">
        <v>42.77</v>
      </c>
      <c r="G37" s="94">
        <v>42.45</v>
      </c>
      <c r="H37" s="199">
        <v>42.51</v>
      </c>
    </row>
    <row r="38" spans="2:8" x14ac:dyDescent="0.25">
      <c r="B38" s="1">
        <v>18</v>
      </c>
      <c r="C38" s="93">
        <v>42.3</v>
      </c>
      <c r="D38" s="94">
        <v>42.59</v>
      </c>
      <c r="E38" s="94">
        <v>42.41</v>
      </c>
      <c r="F38" s="94">
        <v>42.55</v>
      </c>
      <c r="G38" s="94">
        <v>42.68</v>
      </c>
      <c r="H38" s="199">
        <v>42.59</v>
      </c>
    </row>
    <row r="39" spans="2:8" x14ac:dyDescent="0.25">
      <c r="B39" s="1">
        <v>19</v>
      </c>
      <c r="C39" s="93">
        <v>42.27</v>
      </c>
      <c r="D39" s="94">
        <v>42.54</v>
      </c>
      <c r="E39" s="94">
        <v>42.55</v>
      </c>
      <c r="F39" s="94">
        <v>42.68</v>
      </c>
      <c r="G39" s="94"/>
      <c r="H39" s="199">
        <v>42.72</v>
      </c>
    </row>
    <row r="40" spans="2:8" x14ac:dyDescent="0.25">
      <c r="B40" s="1">
        <v>20</v>
      </c>
      <c r="C40" s="93">
        <v>42.2</v>
      </c>
      <c r="D40" s="94">
        <v>42.58</v>
      </c>
      <c r="E40" s="94">
        <v>42.69</v>
      </c>
      <c r="F40" s="94">
        <v>42.63</v>
      </c>
      <c r="G40" s="94"/>
      <c r="H40" s="199">
        <v>42.41</v>
      </c>
    </row>
    <row r="41" spans="2:8" x14ac:dyDescent="0.25">
      <c r="B41" s="1">
        <v>21</v>
      </c>
      <c r="C41" s="93">
        <v>42.66</v>
      </c>
      <c r="D41" s="94">
        <v>42.49</v>
      </c>
      <c r="E41" s="94">
        <v>42.45</v>
      </c>
      <c r="F41" s="94">
        <v>42.39</v>
      </c>
      <c r="G41" s="94"/>
      <c r="H41" s="199">
        <v>42.79</v>
      </c>
    </row>
    <row r="42" spans="2:8" x14ac:dyDescent="0.25">
      <c r="B42" s="1">
        <v>22</v>
      </c>
      <c r="C42" s="93">
        <v>42.36</v>
      </c>
      <c r="D42" s="94">
        <v>42.66</v>
      </c>
      <c r="E42" s="94">
        <v>42.8</v>
      </c>
      <c r="F42" s="94">
        <v>42.61</v>
      </c>
      <c r="G42" s="94"/>
      <c r="H42" s="199">
        <v>42.55</v>
      </c>
    </row>
    <row r="43" spans="2:8" x14ac:dyDescent="0.25">
      <c r="B43" s="1">
        <v>23</v>
      </c>
      <c r="C43" s="93">
        <v>42.6</v>
      </c>
      <c r="D43" s="94">
        <v>42.64</v>
      </c>
      <c r="E43" s="94">
        <v>42.7</v>
      </c>
      <c r="F43" s="94">
        <v>42.66</v>
      </c>
      <c r="G43" s="94"/>
      <c r="H43" s="199">
        <v>42.37</v>
      </c>
    </row>
    <row r="44" spans="2:8" x14ac:dyDescent="0.25">
      <c r="B44" s="1">
        <v>24</v>
      </c>
      <c r="C44" s="93">
        <v>42.19</v>
      </c>
      <c r="D44" s="94">
        <v>42.98</v>
      </c>
      <c r="E44" s="94">
        <v>42.65</v>
      </c>
      <c r="F44" s="94">
        <v>42.66</v>
      </c>
      <c r="G44" s="94"/>
      <c r="H44" s="199">
        <v>42.81</v>
      </c>
    </row>
    <row r="45" spans="2:8" x14ac:dyDescent="0.25">
      <c r="B45" s="1">
        <v>25</v>
      </c>
      <c r="C45" s="93">
        <v>42.43</v>
      </c>
      <c r="D45" s="94">
        <v>43.02</v>
      </c>
      <c r="E45" s="94">
        <v>42.57</v>
      </c>
      <c r="F45" s="94">
        <v>42.65</v>
      </c>
      <c r="G45" s="94"/>
      <c r="H45" s="199">
        <v>42.86</v>
      </c>
    </row>
    <row r="46" spans="2:8" x14ac:dyDescent="0.25">
      <c r="B46" s="1">
        <v>26</v>
      </c>
      <c r="C46" s="93">
        <v>42.82</v>
      </c>
      <c r="D46" s="94">
        <v>42.67</v>
      </c>
      <c r="E46" s="94">
        <v>42.6</v>
      </c>
      <c r="F46" s="94">
        <v>42.9</v>
      </c>
      <c r="G46" s="94"/>
      <c r="H46" s="199">
        <v>42.29</v>
      </c>
    </row>
    <row r="47" spans="2:8" x14ac:dyDescent="0.25">
      <c r="B47" s="1">
        <v>27</v>
      </c>
      <c r="C47" s="93">
        <v>43.28</v>
      </c>
      <c r="D47" s="94">
        <v>42.97</v>
      </c>
      <c r="E47" s="94">
        <v>42.54</v>
      </c>
      <c r="F47" s="94">
        <v>42.63</v>
      </c>
      <c r="G47" s="94"/>
      <c r="H47" s="199">
        <v>42.93</v>
      </c>
    </row>
    <row r="48" spans="2:8" x14ac:dyDescent="0.25">
      <c r="B48" s="1">
        <v>28</v>
      </c>
      <c r="C48" s="93">
        <v>42.45</v>
      </c>
      <c r="D48" s="94">
        <v>42.81</v>
      </c>
      <c r="E48" s="94">
        <v>42.73</v>
      </c>
      <c r="F48" s="94">
        <v>42.93</v>
      </c>
      <c r="G48" s="94"/>
      <c r="H48" s="199">
        <v>42.62</v>
      </c>
    </row>
    <row r="49" spans="2:8" x14ac:dyDescent="0.25">
      <c r="B49" s="1">
        <v>29</v>
      </c>
      <c r="C49" s="93">
        <v>42.39</v>
      </c>
      <c r="D49" s="94">
        <v>42.77</v>
      </c>
      <c r="E49" s="94">
        <v>42.42</v>
      </c>
      <c r="F49" s="94">
        <v>42.73</v>
      </c>
      <c r="G49" s="94"/>
      <c r="H49" s="199">
        <v>42.7</v>
      </c>
    </row>
    <row r="50" spans="2:8" x14ac:dyDescent="0.25">
      <c r="B50" s="1">
        <v>30</v>
      </c>
      <c r="C50" s="93">
        <v>42.37</v>
      </c>
      <c r="D50" s="94">
        <v>42.72</v>
      </c>
      <c r="E50" s="94">
        <v>42.67</v>
      </c>
      <c r="F50" s="94">
        <v>42.83</v>
      </c>
      <c r="G50" s="94"/>
      <c r="H50" s="199">
        <v>42.76</v>
      </c>
    </row>
    <row r="51" spans="2:8" x14ac:dyDescent="0.25">
      <c r="B51" s="1">
        <v>31</v>
      </c>
      <c r="C51" s="93">
        <v>42.58</v>
      </c>
      <c r="D51" s="94">
        <v>42.75</v>
      </c>
      <c r="E51" s="94">
        <v>42.71</v>
      </c>
      <c r="F51" s="94">
        <v>42.49</v>
      </c>
      <c r="G51" s="136"/>
      <c r="H51" s="139"/>
    </row>
    <row r="52" spans="2:8" x14ac:dyDescent="0.25">
      <c r="B52" s="1">
        <v>32</v>
      </c>
      <c r="C52" s="93">
        <v>42.18</v>
      </c>
      <c r="D52" s="94">
        <v>42.66</v>
      </c>
      <c r="E52" s="94">
        <v>42.48</v>
      </c>
      <c r="F52" s="94">
        <v>42.73</v>
      </c>
      <c r="G52" s="136"/>
      <c r="H52" s="139"/>
    </row>
    <row r="53" spans="2:8" x14ac:dyDescent="0.25">
      <c r="B53" s="1">
        <v>33</v>
      </c>
      <c r="C53" s="93">
        <v>42.27</v>
      </c>
      <c r="D53" s="94">
        <v>42.81</v>
      </c>
      <c r="E53" s="94">
        <v>42.32</v>
      </c>
      <c r="F53" s="94">
        <v>42.69</v>
      </c>
      <c r="G53" s="136"/>
      <c r="H53" s="139"/>
    </row>
    <row r="54" spans="2:8" x14ac:dyDescent="0.25">
      <c r="B54" s="1">
        <v>34</v>
      </c>
      <c r="C54" s="93">
        <v>42.2</v>
      </c>
      <c r="D54" s="94">
        <v>42.82</v>
      </c>
      <c r="E54" s="94">
        <v>42.61</v>
      </c>
      <c r="F54" s="94">
        <v>42.89</v>
      </c>
      <c r="G54" s="136"/>
      <c r="H54" s="139"/>
    </row>
    <row r="55" spans="2:8" x14ac:dyDescent="0.25">
      <c r="B55" s="1">
        <v>35</v>
      </c>
      <c r="C55" s="93">
        <v>42.23</v>
      </c>
      <c r="D55" s="94">
        <v>42.49</v>
      </c>
      <c r="E55" s="94">
        <v>42.41</v>
      </c>
      <c r="F55" s="94">
        <v>42.55</v>
      </c>
      <c r="G55" s="136"/>
      <c r="H55" s="139"/>
    </row>
    <row r="56" spans="2:8" x14ac:dyDescent="0.25">
      <c r="B56" s="1">
        <v>36</v>
      </c>
      <c r="C56" s="93">
        <v>42.42</v>
      </c>
      <c r="D56" s="94">
        <v>42.79</v>
      </c>
      <c r="E56" s="94">
        <v>42.52</v>
      </c>
      <c r="F56" s="94">
        <v>42.8</v>
      </c>
      <c r="G56" s="136"/>
      <c r="H56" s="139"/>
    </row>
    <row r="57" spans="2:8" x14ac:dyDescent="0.25">
      <c r="B57" s="1">
        <v>37</v>
      </c>
      <c r="C57" s="93">
        <v>42.11</v>
      </c>
      <c r="D57" s="94">
        <v>42.69</v>
      </c>
      <c r="E57" s="94">
        <v>42.35</v>
      </c>
      <c r="F57" s="94">
        <v>42.8</v>
      </c>
      <c r="G57" s="136"/>
      <c r="H57" s="139"/>
    </row>
    <row r="58" spans="2:8" x14ac:dyDescent="0.25">
      <c r="B58" s="1">
        <v>38</v>
      </c>
      <c r="C58" s="93">
        <v>42.36</v>
      </c>
      <c r="D58" s="94">
        <v>42.93</v>
      </c>
      <c r="E58" s="94">
        <v>42.69</v>
      </c>
      <c r="F58" s="94">
        <v>42.93</v>
      </c>
      <c r="G58" s="136"/>
      <c r="H58" s="139"/>
    </row>
    <row r="59" spans="2:8" x14ac:dyDescent="0.25">
      <c r="B59" s="1">
        <v>39</v>
      </c>
      <c r="C59" s="93">
        <v>42.06</v>
      </c>
      <c r="D59" s="94">
        <v>42.77</v>
      </c>
      <c r="E59" s="94">
        <v>43.12</v>
      </c>
      <c r="F59" s="94"/>
      <c r="G59" s="136"/>
      <c r="H59" s="139"/>
    </row>
    <row r="60" spans="2:8" x14ac:dyDescent="0.25">
      <c r="B60" s="1">
        <v>40</v>
      </c>
      <c r="C60" s="93">
        <v>42.45</v>
      </c>
      <c r="D60" s="94">
        <v>43.47</v>
      </c>
      <c r="E60" s="94">
        <v>42.38</v>
      </c>
      <c r="F60" s="94"/>
      <c r="G60" s="136"/>
      <c r="H60" s="139"/>
    </row>
    <row r="61" spans="2:8" x14ac:dyDescent="0.25">
      <c r="B61" s="1">
        <v>41</v>
      </c>
      <c r="C61" s="93">
        <v>42.22</v>
      </c>
      <c r="D61" s="94">
        <v>42.67</v>
      </c>
      <c r="E61" s="94">
        <v>43.29</v>
      </c>
      <c r="F61" s="94"/>
      <c r="G61" s="136"/>
      <c r="H61" s="139"/>
    </row>
    <row r="62" spans="2:8" x14ac:dyDescent="0.25">
      <c r="B62" s="1">
        <v>42</v>
      </c>
      <c r="C62" s="93">
        <v>42.49</v>
      </c>
      <c r="D62" s="94">
        <v>42.66</v>
      </c>
      <c r="E62" s="94">
        <v>42.52</v>
      </c>
      <c r="F62" s="94"/>
      <c r="G62" s="136"/>
      <c r="H62" s="139"/>
    </row>
    <row r="63" spans="2:8" x14ac:dyDescent="0.25">
      <c r="B63" s="1">
        <v>43</v>
      </c>
      <c r="C63" s="93"/>
      <c r="D63" s="94">
        <v>42.75</v>
      </c>
      <c r="E63" s="94">
        <v>42.74</v>
      </c>
      <c r="F63" s="94"/>
      <c r="G63" s="136"/>
      <c r="H63" s="139"/>
    </row>
    <row r="64" spans="2:8" x14ac:dyDescent="0.25">
      <c r="B64" s="1">
        <v>44</v>
      </c>
      <c r="C64" s="93"/>
      <c r="D64" s="94">
        <v>42.7</v>
      </c>
      <c r="E64" s="94">
        <v>42.5</v>
      </c>
      <c r="F64" s="94"/>
      <c r="G64" s="136"/>
      <c r="H64" s="139"/>
    </row>
    <row r="65" spans="2:8" x14ac:dyDescent="0.25">
      <c r="B65" s="1">
        <v>45</v>
      </c>
      <c r="C65" s="93"/>
      <c r="D65" s="94">
        <v>43.28</v>
      </c>
      <c r="E65" s="94">
        <v>42.54</v>
      </c>
      <c r="F65" s="94"/>
      <c r="G65" s="136"/>
      <c r="H65" s="139"/>
    </row>
    <row r="66" spans="2:8" x14ac:dyDescent="0.25">
      <c r="B66" s="1">
        <v>46</v>
      </c>
      <c r="C66" s="93"/>
      <c r="D66" s="94">
        <v>43.83</v>
      </c>
      <c r="E66" s="94">
        <v>42.86</v>
      </c>
      <c r="F66" s="94"/>
      <c r="G66" s="136"/>
      <c r="H66" s="139"/>
    </row>
    <row r="67" spans="2:8" x14ac:dyDescent="0.25">
      <c r="B67" s="1">
        <v>47</v>
      </c>
      <c r="C67" s="93"/>
      <c r="D67" s="94">
        <v>43.11</v>
      </c>
      <c r="E67" s="94">
        <v>42.64</v>
      </c>
      <c r="F67" s="94"/>
      <c r="G67" s="136"/>
      <c r="H67" s="139"/>
    </row>
    <row r="68" spans="2:8" x14ac:dyDescent="0.25">
      <c r="B68" s="1">
        <v>48</v>
      </c>
      <c r="C68" s="93"/>
      <c r="D68" s="94">
        <v>42.9</v>
      </c>
      <c r="E68" s="94">
        <v>42.64</v>
      </c>
      <c r="F68" s="94"/>
      <c r="G68" s="136"/>
      <c r="H68" s="139"/>
    </row>
    <row r="69" spans="2:8" x14ac:dyDescent="0.25">
      <c r="B69" s="1">
        <v>49</v>
      </c>
      <c r="C69" s="93"/>
      <c r="D69" s="94">
        <v>42.66</v>
      </c>
      <c r="E69" s="94">
        <v>42.48</v>
      </c>
      <c r="F69" s="94"/>
      <c r="G69" s="136"/>
      <c r="H69" s="139"/>
    </row>
    <row r="70" spans="2:8" x14ac:dyDescent="0.25">
      <c r="B70" s="1">
        <v>50</v>
      </c>
      <c r="C70" s="93"/>
      <c r="D70" s="94">
        <v>43.06</v>
      </c>
      <c r="E70" s="94">
        <v>42.49</v>
      </c>
      <c r="F70" s="94"/>
      <c r="G70" s="136"/>
      <c r="H70" s="139"/>
    </row>
    <row r="71" spans="2:8" x14ac:dyDescent="0.25">
      <c r="B71" s="1">
        <v>51</v>
      </c>
      <c r="C71" s="93"/>
      <c r="D71" s="94">
        <v>42.71</v>
      </c>
      <c r="E71" s="94">
        <v>42.64</v>
      </c>
      <c r="F71" s="94"/>
      <c r="G71" s="136"/>
      <c r="H71" s="139"/>
    </row>
    <row r="72" spans="2:8" x14ac:dyDescent="0.25">
      <c r="B72" s="1">
        <v>52</v>
      </c>
      <c r="C72" s="93"/>
      <c r="D72" s="94">
        <v>43.52</v>
      </c>
      <c r="E72" s="94">
        <v>42.73</v>
      </c>
      <c r="F72" s="94"/>
      <c r="G72" s="136"/>
      <c r="H72" s="139"/>
    </row>
    <row r="73" spans="2:8" x14ac:dyDescent="0.25">
      <c r="B73" s="1">
        <v>53</v>
      </c>
      <c r="C73" s="93"/>
      <c r="D73" s="94"/>
      <c r="E73" s="94">
        <v>43.04</v>
      </c>
      <c r="F73" s="94"/>
      <c r="G73" s="136"/>
      <c r="H73" s="139"/>
    </row>
    <row r="74" spans="2:8" x14ac:dyDescent="0.25">
      <c r="B74" s="1">
        <v>54</v>
      </c>
      <c r="C74" s="93"/>
      <c r="D74" s="94"/>
      <c r="E74" s="94">
        <v>42.98</v>
      </c>
      <c r="F74" s="94"/>
      <c r="G74" s="136"/>
      <c r="H74" s="139"/>
    </row>
    <row r="75" spans="2:8" x14ac:dyDescent="0.25">
      <c r="B75" s="1">
        <v>55</v>
      </c>
      <c r="C75" s="93"/>
      <c r="D75" s="94"/>
      <c r="E75" s="94">
        <v>42.77</v>
      </c>
      <c r="F75" s="94"/>
      <c r="G75" s="136"/>
      <c r="H75" s="139"/>
    </row>
    <row r="76" spans="2:8" x14ac:dyDescent="0.25">
      <c r="B76" s="1">
        <v>56</v>
      </c>
      <c r="C76" s="93"/>
      <c r="D76" s="94"/>
      <c r="E76" s="94">
        <v>42.76</v>
      </c>
      <c r="F76" s="94"/>
      <c r="G76" s="136"/>
      <c r="H76" s="139"/>
    </row>
    <row r="77" spans="2:8" ht="15.75" thickBot="1" x14ac:dyDescent="0.3">
      <c r="B77" s="1">
        <v>57</v>
      </c>
      <c r="C77" s="201"/>
      <c r="D77" s="202"/>
      <c r="E77" s="202">
        <v>42.62</v>
      </c>
      <c r="F77" s="202"/>
      <c r="G77" s="140"/>
      <c r="H77" s="141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79"/>
  <sheetViews>
    <sheetView zoomScale="75" zoomScaleNormal="75" zoomScalePageLayoutView="75" workbookViewId="0">
      <selection activeCell="F10" sqref="F10:F11"/>
    </sheetView>
  </sheetViews>
  <sheetFormatPr defaultColWidth="8.85546875"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42578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8.85546875" style="1"/>
  </cols>
  <sheetData>
    <row r="4" spans="1:16" ht="18.75" x14ac:dyDescent="0.3">
      <c r="A4" s="288" t="s">
        <v>78</v>
      </c>
      <c r="B4" s="288"/>
      <c r="C4" s="288"/>
      <c r="D4" s="288"/>
      <c r="E4" s="288"/>
      <c r="F4" s="288"/>
      <c r="G4" s="288"/>
      <c r="H4" s="288"/>
      <c r="I4" s="288"/>
      <c r="J4" s="288"/>
      <c r="K4" s="288"/>
      <c r="L4" s="288"/>
    </row>
    <row r="5" spans="1:16" ht="7.5" customHeight="1" x14ac:dyDescent="0.25"/>
    <row r="6" spans="1:16" ht="17.25" x14ac:dyDescent="0.3">
      <c r="A6" s="240" t="s">
        <v>79</v>
      </c>
      <c r="B6" s="240"/>
      <c r="C6" s="240"/>
      <c r="D6" s="240"/>
      <c r="E6" s="240"/>
      <c r="F6" s="240"/>
      <c r="G6" s="240"/>
      <c r="H6" s="240"/>
      <c r="I6" s="240"/>
      <c r="J6" s="240"/>
      <c r="K6" s="240"/>
      <c r="L6" s="240"/>
    </row>
    <row r="7" spans="1:16" ht="7.5" customHeight="1" x14ac:dyDescent="0.25"/>
    <row r="8" spans="1:16" s="2" customFormat="1" ht="20.25" customHeight="1" x14ac:dyDescent="0.25">
      <c r="A8" s="289" t="s">
        <v>43</v>
      </c>
      <c r="B8" s="290" t="s">
        <v>13</v>
      </c>
      <c r="C8" s="291" t="s">
        <v>18</v>
      </c>
      <c r="D8" s="290" t="s">
        <v>44</v>
      </c>
      <c r="E8" s="293" t="s">
        <v>45</v>
      </c>
      <c r="F8" s="295" t="s">
        <v>46</v>
      </c>
      <c r="G8" s="296"/>
      <c r="H8" s="296"/>
      <c r="I8" s="297"/>
      <c r="J8" s="298" t="s">
        <v>47</v>
      </c>
      <c r="K8" s="289" t="s">
        <v>48</v>
      </c>
      <c r="L8" s="289"/>
      <c r="M8" s="54"/>
      <c r="N8" s="54"/>
    </row>
    <row r="9" spans="1:16" s="2" customFormat="1" ht="27.75" customHeight="1" x14ac:dyDescent="0.25">
      <c r="A9" s="289"/>
      <c r="B9" s="290"/>
      <c r="C9" s="292"/>
      <c r="D9" s="290"/>
      <c r="E9" s="294"/>
      <c r="F9" s="55" t="s">
        <v>49</v>
      </c>
      <c r="G9" s="55" t="s">
        <v>50</v>
      </c>
      <c r="H9" s="55" t="s">
        <v>51</v>
      </c>
      <c r="I9" s="56" t="s">
        <v>52</v>
      </c>
      <c r="J9" s="299"/>
      <c r="K9" s="135" t="s">
        <v>53</v>
      </c>
      <c r="L9" s="135" t="s">
        <v>54</v>
      </c>
      <c r="M9" s="57" t="s">
        <v>55</v>
      </c>
      <c r="N9" s="57" t="s">
        <v>56</v>
      </c>
    </row>
    <row r="10" spans="1:16" s="3" customFormat="1" ht="30" customHeight="1" x14ac:dyDescent="0.25">
      <c r="A10" s="58">
        <v>1</v>
      </c>
      <c r="B10" s="59" t="s">
        <v>81</v>
      </c>
      <c r="C10" s="60">
        <v>21</v>
      </c>
      <c r="D10" s="60">
        <v>21</v>
      </c>
      <c r="E10" s="61">
        <f>D10</f>
        <v>21</v>
      </c>
      <c r="F10" s="127">
        <f>MIN(C21:C79)</f>
        <v>42.57</v>
      </c>
      <c r="G10" s="114">
        <f>AVERAGE(C21:C79)</f>
        <v>43.715714285714284</v>
      </c>
      <c r="H10" s="62">
        <v>1</v>
      </c>
      <c r="I10" s="114">
        <f>G10-F10</f>
        <v>1.1457142857142841</v>
      </c>
      <c r="J10" s="129">
        <v>1.0659722222222221E-2</v>
      </c>
      <c r="K10" s="129">
        <f>J10</f>
        <v>1.0659722222222221E-2</v>
      </c>
      <c r="L10" s="64">
        <f>K10</f>
        <v>1.0659722222222221E-2</v>
      </c>
      <c r="M10" s="65"/>
      <c r="N10" s="66"/>
      <c r="O10" s="122"/>
      <c r="P10" s="68"/>
    </row>
    <row r="11" spans="1:16" s="3" customFormat="1" ht="30" customHeight="1" thickBot="1" x14ac:dyDescent="0.3">
      <c r="A11" s="58">
        <v>2</v>
      </c>
      <c r="B11" s="59" t="s">
        <v>145</v>
      </c>
      <c r="C11" s="60">
        <v>3</v>
      </c>
      <c r="D11" s="60">
        <v>42</v>
      </c>
      <c r="E11" s="61">
        <f>D11-D10</f>
        <v>21</v>
      </c>
      <c r="F11" s="212">
        <f>MIN(D21:D79)</f>
        <v>42.64</v>
      </c>
      <c r="G11" s="115">
        <f>AVERAGE(D21:D79)</f>
        <v>43.166000000000004</v>
      </c>
      <c r="H11" s="62">
        <v>0</v>
      </c>
      <c r="I11" s="114">
        <f>G11-F11</f>
        <v>0.52600000000000335</v>
      </c>
      <c r="J11" s="129">
        <v>2.224537037037037E-2</v>
      </c>
      <c r="K11" s="129">
        <f>J11-J10</f>
        <v>1.1585648148148149E-2</v>
      </c>
      <c r="L11" s="64">
        <f>K11</f>
        <v>1.1585648148148149E-2</v>
      </c>
      <c r="M11" s="65" t="s">
        <v>151</v>
      </c>
      <c r="N11" s="66"/>
      <c r="O11" s="67"/>
      <c r="P11" s="68"/>
    </row>
    <row r="12" spans="1:16" s="3" customFormat="1" ht="30" customHeight="1" thickBot="1" x14ac:dyDescent="0.3">
      <c r="A12" s="58">
        <v>3</v>
      </c>
      <c r="B12" s="59" t="s">
        <v>145</v>
      </c>
      <c r="C12" s="60">
        <v>10</v>
      </c>
      <c r="D12" s="60">
        <v>102</v>
      </c>
      <c r="E12" s="61">
        <f>D12-D11</f>
        <v>60</v>
      </c>
      <c r="F12" s="208">
        <f>MIN(E19:E79)</f>
        <v>41.77</v>
      </c>
      <c r="G12" s="205">
        <f>AVERAGE(E21:E79)</f>
        <v>42.327118644067781</v>
      </c>
      <c r="H12" s="62">
        <v>0</v>
      </c>
      <c r="I12" s="114">
        <f t="shared" ref="I12:I14" si="0">G12-F12</f>
        <v>0.55711864406777778</v>
      </c>
      <c r="J12" s="129">
        <v>5.2743055555555557E-2</v>
      </c>
      <c r="K12" s="129">
        <f>J12-J11</f>
        <v>3.0497685185185187E-2</v>
      </c>
      <c r="L12" s="64">
        <f>K12+L11</f>
        <v>4.2083333333333334E-2</v>
      </c>
      <c r="M12" s="65" t="s">
        <v>152</v>
      </c>
      <c r="N12" s="66"/>
      <c r="O12" s="143"/>
      <c r="P12" s="68"/>
    </row>
    <row r="13" spans="1:16" s="3" customFormat="1" ht="30" customHeight="1" thickBot="1" x14ac:dyDescent="0.3">
      <c r="A13" s="58">
        <v>4</v>
      </c>
      <c r="B13" s="59" t="s">
        <v>81</v>
      </c>
      <c r="C13" s="60">
        <v>2</v>
      </c>
      <c r="D13" s="60">
        <v>152</v>
      </c>
      <c r="E13" s="61">
        <f>D13-D12</f>
        <v>50</v>
      </c>
      <c r="F13" s="207">
        <f>MIN(F19:F79)</f>
        <v>42.17</v>
      </c>
      <c r="G13" s="205">
        <f>AVERAGE(F21:F79)</f>
        <v>42.935714285714283</v>
      </c>
      <c r="H13" s="62">
        <v>0</v>
      </c>
      <c r="I13" s="114">
        <f t="shared" si="0"/>
        <v>0.76571428571428157</v>
      </c>
      <c r="J13" s="129">
        <v>8.3784722222222219E-2</v>
      </c>
      <c r="K13" s="129">
        <f>J13-J12</f>
        <v>3.1041666666666662E-2</v>
      </c>
      <c r="L13" s="64">
        <f>K13+L10</f>
        <v>4.1701388888888885E-2</v>
      </c>
      <c r="M13" s="65" t="s">
        <v>153</v>
      </c>
      <c r="N13" s="66"/>
      <c r="O13" s="68"/>
      <c r="P13" s="68"/>
    </row>
    <row r="14" spans="1:16" s="3" customFormat="1" ht="30" customHeight="1" x14ac:dyDescent="0.25">
      <c r="A14" s="58">
        <v>5</v>
      </c>
      <c r="B14" s="59" t="s">
        <v>81</v>
      </c>
      <c r="C14" s="69">
        <v>4</v>
      </c>
      <c r="D14" s="60">
        <v>203</v>
      </c>
      <c r="E14" s="61">
        <f>D14-D13</f>
        <v>51</v>
      </c>
      <c r="F14" s="204">
        <f>MIN(G21:G79)</f>
        <v>42.52</v>
      </c>
      <c r="G14" s="114">
        <f>AVERAGE(G21:G79)</f>
        <v>43.055200000000006</v>
      </c>
      <c r="H14" s="62">
        <v>4</v>
      </c>
      <c r="I14" s="114">
        <f t="shared" si="0"/>
        <v>0.53520000000000323</v>
      </c>
      <c r="J14" s="129">
        <v>0.10520833333333333</v>
      </c>
      <c r="K14" s="129">
        <f>J14-J13</f>
        <v>2.1423611111111115E-2</v>
      </c>
      <c r="L14" s="63">
        <f>K14+L13</f>
        <v>6.3125000000000001E-2</v>
      </c>
      <c r="M14" s="65" t="s">
        <v>154</v>
      </c>
      <c r="N14" s="66"/>
      <c r="O14" s="17"/>
    </row>
    <row r="15" spans="1:16" s="3" customFormat="1" ht="30" customHeight="1" x14ac:dyDescent="0.25">
      <c r="A15" s="70" t="s">
        <v>57</v>
      </c>
      <c r="B15" s="71" t="s">
        <v>145</v>
      </c>
      <c r="C15" s="72">
        <v>7</v>
      </c>
      <c r="D15" s="72">
        <v>242</v>
      </c>
      <c r="E15" s="61">
        <f>D15-D14</f>
        <v>39</v>
      </c>
      <c r="F15" s="127">
        <f>MIN(H21:H79)</f>
        <v>42.18</v>
      </c>
      <c r="G15" s="114">
        <f>AVERAGE(H21:H79)</f>
        <v>42.654473684210529</v>
      </c>
      <c r="H15" s="62">
        <v>3</v>
      </c>
      <c r="I15" s="114">
        <f>G15-F15</f>
        <v>0.47447368421052971</v>
      </c>
      <c r="J15" s="129">
        <v>0.12506944444444443</v>
      </c>
      <c r="K15" s="74">
        <f>J15-J14</f>
        <v>1.9861111111111093E-2</v>
      </c>
      <c r="L15" s="73">
        <f>K15+L12</f>
        <v>6.1944444444444427E-2</v>
      </c>
      <c r="M15" s="65" t="s">
        <v>155</v>
      </c>
      <c r="N15" s="66"/>
    </row>
    <row r="16" spans="1:16" s="3" customFormat="1" ht="30" customHeight="1" x14ac:dyDescent="0.25">
      <c r="A16" s="75"/>
      <c r="B16" s="76"/>
      <c r="C16" s="77"/>
      <c r="D16" s="77"/>
      <c r="E16" s="77"/>
      <c r="F16" s="104">
        <f>AVERAGE(F10,F13,F14)</f>
        <v>42.420000000000009</v>
      </c>
      <c r="G16" s="125">
        <f>AVERAGE(G10,G13,G14)</f>
        <v>43.23554285714286</v>
      </c>
      <c r="H16" s="191" t="s">
        <v>81</v>
      </c>
      <c r="I16" s="126">
        <f>AVERAGE(I10,I13,I14)</f>
        <v>0.81554285714285635</v>
      </c>
      <c r="J16" s="77"/>
      <c r="K16" s="77"/>
      <c r="L16" s="77"/>
      <c r="M16" s="78"/>
      <c r="N16" s="78"/>
    </row>
    <row r="17" spans="1:14" ht="27.75" customHeight="1" x14ac:dyDescent="0.25">
      <c r="A17" s="79"/>
      <c r="B17" s="79"/>
      <c r="C17" s="79"/>
      <c r="D17" s="80"/>
      <c r="E17" s="81"/>
      <c r="F17" s="82">
        <f>AVERAGE(F11,F12,F15)</f>
        <v>42.196666666666665</v>
      </c>
      <c r="G17" s="83">
        <f>AVERAGE(G11,G12,G15)</f>
        <v>42.7158641094261</v>
      </c>
      <c r="H17" s="190" t="s">
        <v>145</v>
      </c>
      <c r="I17" s="84">
        <f>AVERAGE(I11,I12,I15)</f>
        <v>0.51919744275943691</v>
      </c>
      <c r="J17" s="81"/>
      <c r="K17" s="81" t="s">
        <v>27</v>
      </c>
      <c r="L17" s="81"/>
      <c r="M17" s="78"/>
      <c r="N17" s="78"/>
    </row>
    <row r="18" spans="1:14" ht="30" customHeight="1" thickBot="1" x14ac:dyDescent="0.3">
      <c r="A18" s="85"/>
      <c r="B18" s="85"/>
      <c r="C18" s="85"/>
      <c r="D18" s="81"/>
      <c r="E18" s="81"/>
      <c r="F18" s="86">
        <f>AVERAGE(F10:F15)</f>
        <v>42.308333333333344</v>
      </c>
      <c r="G18" s="87">
        <f>AVERAGE(C21:H79)</f>
        <v>42.852869198312248</v>
      </c>
      <c r="H18" s="88"/>
      <c r="I18" s="89">
        <f>AVERAGE(I10:I15)</f>
        <v>0.66737014995114663</v>
      </c>
      <c r="J18" s="81"/>
      <c r="K18" s="81"/>
      <c r="L18" s="81"/>
      <c r="M18" s="85"/>
      <c r="N18" s="85"/>
    </row>
    <row r="20" spans="1:14" ht="15.75" thickBot="1" x14ac:dyDescent="0.3">
      <c r="C20" s="90" t="str">
        <f>B10</f>
        <v>Стоцкий Андрей</v>
      </c>
      <c r="D20" s="90" t="str">
        <f>B11</f>
        <v>Мифтахутдинов Ильяс</v>
      </c>
      <c r="E20" s="90" t="str">
        <f>B12</f>
        <v>Мифтахутдинов Ильяс</v>
      </c>
      <c r="F20" s="90" t="str">
        <f>B13</f>
        <v>Стоцкий Андрей</v>
      </c>
      <c r="G20" s="2" t="str">
        <f>B14</f>
        <v>Стоцкий Андрей</v>
      </c>
      <c r="H20" s="2" t="str">
        <f>B15</f>
        <v>Мифтахутдинов Ильяс</v>
      </c>
    </row>
    <row r="21" spans="1:14" x14ac:dyDescent="0.25">
      <c r="B21" s="1">
        <v>1</v>
      </c>
      <c r="C21" s="91">
        <v>47.55</v>
      </c>
      <c r="D21" s="92">
        <v>42.97</v>
      </c>
      <c r="E21" s="92">
        <v>42.24</v>
      </c>
      <c r="F21" s="92">
        <v>42.98</v>
      </c>
      <c r="G21" s="137">
        <v>43.83</v>
      </c>
      <c r="H21" s="138">
        <v>42.81</v>
      </c>
      <c r="M21" s="2"/>
      <c r="N21" s="2"/>
    </row>
    <row r="22" spans="1:14" x14ac:dyDescent="0.25">
      <c r="B22" s="1">
        <v>2</v>
      </c>
      <c r="C22" s="93">
        <v>43.14</v>
      </c>
      <c r="D22" s="94">
        <v>44.14</v>
      </c>
      <c r="E22" s="94">
        <v>42.38</v>
      </c>
      <c r="F22" s="94">
        <v>42.78</v>
      </c>
      <c r="G22" s="136">
        <v>43.3</v>
      </c>
      <c r="H22" s="139">
        <v>42.33</v>
      </c>
      <c r="M22" s="3"/>
      <c r="N22" s="3"/>
    </row>
    <row r="23" spans="1:14" x14ac:dyDescent="0.25">
      <c r="B23" s="1">
        <v>3</v>
      </c>
      <c r="C23" s="93">
        <v>44.44</v>
      </c>
      <c r="D23" s="94">
        <v>43.27</v>
      </c>
      <c r="E23" s="94">
        <v>42.41</v>
      </c>
      <c r="F23" s="94">
        <v>42.83</v>
      </c>
      <c r="G23" s="136">
        <v>44.02</v>
      </c>
      <c r="H23" s="139">
        <v>42.74</v>
      </c>
      <c r="M23" s="3"/>
      <c r="N23" s="3"/>
    </row>
    <row r="24" spans="1:14" x14ac:dyDescent="0.25">
      <c r="B24" s="1">
        <v>4</v>
      </c>
      <c r="C24" s="93">
        <v>43.32</v>
      </c>
      <c r="D24" s="94">
        <v>43.34</v>
      </c>
      <c r="E24" s="94">
        <v>42.53</v>
      </c>
      <c r="F24" s="94">
        <v>42.67</v>
      </c>
      <c r="G24" s="136">
        <v>43.79</v>
      </c>
      <c r="H24" s="139">
        <v>42.53</v>
      </c>
      <c r="M24" s="3"/>
      <c r="N24" s="3"/>
    </row>
    <row r="25" spans="1:14" x14ac:dyDescent="0.25">
      <c r="B25" s="1">
        <v>5</v>
      </c>
      <c r="C25" s="93">
        <v>43.15</v>
      </c>
      <c r="D25" s="94">
        <v>43.17</v>
      </c>
      <c r="E25" s="94">
        <v>42.44</v>
      </c>
      <c r="F25" s="94">
        <v>42.79</v>
      </c>
      <c r="G25" s="136">
        <v>43.11</v>
      </c>
      <c r="H25" s="139">
        <v>42.39</v>
      </c>
    </row>
    <row r="26" spans="1:14" x14ac:dyDescent="0.25">
      <c r="B26" s="1">
        <v>6</v>
      </c>
      <c r="C26" s="93">
        <v>42.58</v>
      </c>
      <c r="D26" s="94">
        <v>43.27</v>
      </c>
      <c r="E26" s="94">
        <v>42.43</v>
      </c>
      <c r="F26" s="94">
        <v>42.58</v>
      </c>
      <c r="G26" s="136">
        <v>43.12</v>
      </c>
      <c r="H26" s="139">
        <v>42.53</v>
      </c>
    </row>
    <row r="27" spans="1:14" x14ac:dyDescent="0.25">
      <c r="B27" s="1">
        <v>7</v>
      </c>
      <c r="C27" s="93">
        <v>42.81</v>
      </c>
      <c r="D27" s="94">
        <v>42.95</v>
      </c>
      <c r="E27" s="94">
        <v>42.32</v>
      </c>
      <c r="F27" s="94">
        <v>42.75</v>
      </c>
      <c r="G27" s="136">
        <v>42.75</v>
      </c>
      <c r="H27" s="139">
        <v>42.39</v>
      </c>
    </row>
    <row r="28" spans="1:14" x14ac:dyDescent="0.25">
      <c r="B28" s="1">
        <v>8</v>
      </c>
      <c r="C28" s="93">
        <v>43.41</v>
      </c>
      <c r="D28" s="94">
        <v>42.64</v>
      </c>
      <c r="E28" s="94">
        <v>42.16</v>
      </c>
      <c r="F28" s="94">
        <v>42.65</v>
      </c>
      <c r="G28" s="136">
        <v>43.46</v>
      </c>
      <c r="H28" s="139">
        <v>42.66</v>
      </c>
    </row>
    <row r="29" spans="1:14" x14ac:dyDescent="0.25">
      <c r="B29" s="1">
        <v>9</v>
      </c>
      <c r="C29" s="123">
        <v>46.14</v>
      </c>
      <c r="D29" s="94">
        <v>42.75</v>
      </c>
      <c r="E29" s="94">
        <v>42.26</v>
      </c>
      <c r="F29" s="94">
        <v>43.05</v>
      </c>
      <c r="G29" s="136">
        <v>42.67</v>
      </c>
      <c r="H29" s="139">
        <v>42.23</v>
      </c>
    </row>
    <row r="30" spans="1:14" x14ac:dyDescent="0.25">
      <c r="B30" s="1">
        <v>10</v>
      </c>
      <c r="C30" s="93">
        <v>43.61</v>
      </c>
      <c r="D30" s="94">
        <v>42.92</v>
      </c>
      <c r="E30" s="94">
        <v>42.38</v>
      </c>
      <c r="F30" s="94">
        <v>42.77</v>
      </c>
      <c r="G30" s="136">
        <v>42.56</v>
      </c>
      <c r="H30" s="139">
        <v>43.23</v>
      </c>
    </row>
    <row r="31" spans="1:14" x14ac:dyDescent="0.25">
      <c r="B31" s="1">
        <v>11</v>
      </c>
      <c r="C31" s="93">
        <v>46.67</v>
      </c>
      <c r="D31" s="94">
        <v>43.23</v>
      </c>
      <c r="E31" s="94">
        <v>42.07</v>
      </c>
      <c r="F31" s="94">
        <v>42.46</v>
      </c>
      <c r="G31" s="136">
        <v>42.52</v>
      </c>
      <c r="H31" s="139">
        <v>44.27</v>
      </c>
    </row>
    <row r="32" spans="1:14" x14ac:dyDescent="0.25">
      <c r="B32" s="1">
        <v>12</v>
      </c>
      <c r="C32" s="93">
        <v>43.93</v>
      </c>
      <c r="D32" s="94">
        <v>42.91</v>
      </c>
      <c r="E32" s="94">
        <v>42.17</v>
      </c>
      <c r="F32" s="94">
        <v>42.51</v>
      </c>
      <c r="G32" s="136">
        <v>42.74</v>
      </c>
      <c r="H32" s="139">
        <v>42.55</v>
      </c>
    </row>
    <row r="33" spans="2:8" x14ac:dyDescent="0.25">
      <c r="B33" s="1">
        <v>13</v>
      </c>
      <c r="C33" s="93">
        <v>43.11</v>
      </c>
      <c r="D33" s="94">
        <v>43.55</v>
      </c>
      <c r="E33" s="94">
        <v>42.52</v>
      </c>
      <c r="F33" s="94">
        <v>42.6</v>
      </c>
      <c r="G33" s="136">
        <v>42.88</v>
      </c>
      <c r="H33" s="139">
        <v>42.36</v>
      </c>
    </row>
    <row r="34" spans="2:8" x14ac:dyDescent="0.25">
      <c r="B34" s="1">
        <v>14</v>
      </c>
      <c r="C34" s="103">
        <v>42.57</v>
      </c>
      <c r="D34" s="94">
        <v>42.99</v>
      </c>
      <c r="E34" s="94">
        <v>42.72</v>
      </c>
      <c r="F34" s="94">
        <v>42.72</v>
      </c>
      <c r="G34" s="136">
        <v>42.57</v>
      </c>
      <c r="H34" s="139">
        <v>42.28</v>
      </c>
    </row>
    <row r="35" spans="2:8" x14ac:dyDescent="0.25">
      <c r="B35" s="1">
        <v>15</v>
      </c>
      <c r="C35" s="93">
        <v>43.74</v>
      </c>
      <c r="D35" s="94">
        <v>43.38</v>
      </c>
      <c r="E35" s="94">
        <v>41.77</v>
      </c>
      <c r="F35" s="94">
        <v>42.67</v>
      </c>
      <c r="G35" s="136">
        <v>43.01</v>
      </c>
      <c r="H35" s="139">
        <v>43.11</v>
      </c>
    </row>
    <row r="36" spans="2:8" x14ac:dyDescent="0.25">
      <c r="B36" s="1">
        <v>16</v>
      </c>
      <c r="C36" s="93">
        <v>43.52</v>
      </c>
      <c r="D36" s="142">
        <v>43.25</v>
      </c>
      <c r="E36" s="94">
        <v>42.53</v>
      </c>
      <c r="F36" s="94">
        <v>43.12</v>
      </c>
      <c r="G36" s="136">
        <v>42.67</v>
      </c>
      <c r="H36" s="139">
        <v>42.65</v>
      </c>
    </row>
    <row r="37" spans="2:8" x14ac:dyDescent="0.25">
      <c r="B37" s="1">
        <v>17</v>
      </c>
      <c r="C37" s="93">
        <v>42.9</v>
      </c>
      <c r="D37" s="94">
        <v>43.06</v>
      </c>
      <c r="E37" s="94">
        <v>42.02</v>
      </c>
      <c r="F37" s="94">
        <v>43.92</v>
      </c>
      <c r="G37" s="136">
        <v>42.71</v>
      </c>
      <c r="H37" s="139">
        <v>42.98</v>
      </c>
    </row>
    <row r="38" spans="2:8" x14ac:dyDescent="0.25">
      <c r="B38" s="1">
        <v>18</v>
      </c>
      <c r="C38" s="93">
        <v>42.68</v>
      </c>
      <c r="D38" s="94">
        <v>43.38</v>
      </c>
      <c r="E38" s="94">
        <v>42.34</v>
      </c>
      <c r="F38" s="94">
        <v>42.5</v>
      </c>
      <c r="G38" s="136">
        <v>42.7</v>
      </c>
      <c r="H38" s="139">
        <v>42.4</v>
      </c>
    </row>
    <row r="39" spans="2:8" x14ac:dyDescent="0.25">
      <c r="B39" s="1">
        <v>19</v>
      </c>
      <c r="C39" s="93">
        <v>42.96</v>
      </c>
      <c r="D39" s="94">
        <v>42.82</v>
      </c>
      <c r="E39" s="94">
        <v>42.46</v>
      </c>
      <c r="F39" s="94">
        <v>42.55</v>
      </c>
      <c r="G39" s="136">
        <v>42.69</v>
      </c>
      <c r="H39" s="139">
        <v>42.43</v>
      </c>
    </row>
    <row r="40" spans="2:8" x14ac:dyDescent="0.25">
      <c r="B40" s="1">
        <v>20</v>
      </c>
      <c r="C40" s="93">
        <v>42.8</v>
      </c>
      <c r="D40" s="94">
        <v>43.33</v>
      </c>
      <c r="E40" s="94">
        <v>42.06</v>
      </c>
      <c r="F40" s="94">
        <v>42.53</v>
      </c>
      <c r="G40" s="136">
        <v>43.86</v>
      </c>
      <c r="H40" s="139">
        <v>42.38</v>
      </c>
    </row>
    <row r="41" spans="2:8" x14ac:dyDescent="0.25">
      <c r="B41" s="1">
        <v>21</v>
      </c>
      <c r="C41" s="93">
        <v>43</v>
      </c>
      <c r="D41" s="94"/>
      <c r="E41" s="94">
        <v>42.74</v>
      </c>
      <c r="F41" s="94">
        <v>42.17</v>
      </c>
      <c r="G41" s="136">
        <v>42.89</v>
      </c>
      <c r="H41" s="139">
        <v>42.54</v>
      </c>
    </row>
    <row r="42" spans="2:8" x14ac:dyDescent="0.25">
      <c r="B42" s="1">
        <v>22</v>
      </c>
      <c r="C42" s="93"/>
      <c r="D42" s="94"/>
      <c r="E42" s="94">
        <v>42.24</v>
      </c>
      <c r="F42" s="94">
        <v>42.35</v>
      </c>
      <c r="G42" s="136">
        <v>42.98</v>
      </c>
      <c r="H42" s="139">
        <v>42.43</v>
      </c>
    </row>
    <row r="43" spans="2:8" x14ac:dyDescent="0.25">
      <c r="B43" s="1">
        <v>23</v>
      </c>
      <c r="C43" s="93"/>
      <c r="D43" s="94"/>
      <c r="E43" s="94">
        <v>42.56</v>
      </c>
      <c r="F43" s="94">
        <v>42.28</v>
      </c>
      <c r="G43" s="136">
        <v>42.76</v>
      </c>
      <c r="H43" s="139">
        <v>42.37</v>
      </c>
    </row>
    <row r="44" spans="2:8" x14ac:dyDescent="0.25">
      <c r="B44" s="1">
        <v>24</v>
      </c>
      <c r="C44" s="93"/>
      <c r="D44" s="94"/>
      <c r="E44" s="94">
        <v>42.02</v>
      </c>
      <c r="F44" s="94">
        <v>43.01</v>
      </c>
      <c r="G44" s="136">
        <v>43.99</v>
      </c>
      <c r="H44" s="139">
        <v>42.26</v>
      </c>
    </row>
    <row r="45" spans="2:8" x14ac:dyDescent="0.25">
      <c r="B45" s="1">
        <v>25</v>
      </c>
      <c r="C45" s="93"/>
      <c r="D45" s="94"/>
      <c r="E45" s="94">
        <v>43.35</v>
      </c>
      <c r="F45" s="94">
        <v>42.39</v>
      </c>
      <c r="G45" s="136">
        <v>43.7</v>
      </c>
      <c r="H45" s="139">
        <v>42.56</v>
      </c>
    </row>
    <row r="46" spans="2:8" x14ac:dyDescent="0.25">
      <c r="B46" s="1">
        <v>26</v>
      </c>
      <c r="C46" s="93"/>
      <c r="D46" s="94"/>
      <c r="E46" s="94">
        <v>43.38</v>
      </c>
      <c r="F46" s="94">
        <v>42.46</v>
      </c>
      <c r="G46" s="136">
        <v>42.88</v>
      </c>
      <c r="H46" s="139">
        <v>42.18</v>
      </c>
    </row>
    <row r="47" spans="2:8" x14ac:dyDescent="0.25">
      <c r="B47" s="1">
        <v>27</v>
      </c>
      <c r="C47" s="93"/>
      <c r="D47" s="94"/>
      <c r="E47" s="94">
        <v>43.02</v>
      </c>
      <c r="F47" s="94">
        <v>42.38</v>
      </c>
      <c r="G47" s="136">
        <v>42.92</v>
      </c>
      <c r="H47" s="139">
        <v>42.46</v>
      </c>
    </row>
    <row r="48" spans="2:8" x14ac:dyDescent="0.25">
      <c r="B48" s="1">
        <v>28</v>
      </c>
      <c r="C48" s="93"/>
      <c r="D48" s="94"/>
      <c r="E48" s="94">
        <v>42.33</v>
      </c>
      <c r="F48" s="94">
        <v>42.8</v>
      </c>
      <c r="G48" s="136">
        <v>42.67</v>
      </c>
      <c r="H48" s="139">
        <v>42.65</v>
      </c>
    </row>
    <row r="49" spans="2:8" x14ac:dyDescent="0.25">
      <c r="B49" s="1">
        <v>29</v>
      </c>
      <c r="C49" s="93"/>
      <c r="D49" s="94"/>
      <c r="E49" s="94">
        <v>41.98</v>
      </c>
      <c r="F49" s="94">
        <v>42.48</v>
      </c>
      <c r="G49" s="136">
        <v>42.73</v>
      </c>
      <c r="H49" s="139">
        <v>42.89</v>
      </c>
    </row>
    <row r="50" spans="2:8" x14ac:dyDescent="0.25">
      <c r="B50" s="1">
        <v>30</v>
      </c>
      <c r="C50" s="93"/>
      <c r="D50" s="94"/>
      <c r="E50" s="94">
        <v>42.04</v>
      </c>
      <c r="F50" s="94">
        <v>42.85</v>
      </c>
      <c r="G50" s="136">
        <v>42.59</v>
      </c>
      <c r="H50" s="139">
        <v>44.39</v>
      </c>
    </row>
    <row r="51" spans="2:8" x14ac:dyDescent="0.25">
      <c r="B51" s="1">
        <v>31</v>
      </c>
      <c r="C51" s="93"/>
      <c r="D51" s="94"/>
      <c r="E51" s="94">
        <v>41.93</v>
      </c>
      <c r="F51" s="94">
        <v>42.67</v>
      </c>
      <c r="G51" s="136">
        <v>42.74</v>
      </c>
      <c r="H51" s="139">
        <v>42.32</v>
      </c>
    </row>
    <row r="52" spans="2:8" x14ac:dyDescent="0.25">
      <c r="B52" s="1">
        <v>32</v>
      </c>
      <c r="C52" s="93"/>
      <c r="D52" s="94"/>
      <c r="E52" s="94">
        <v>42.08</v>
      </c>
      <c r="F52" s="94">
        <v>43.27</v>
      </c>
      <c r="G52" s="136">
        <v>43.45</v>
      </c>
      <c r="H52" s="139">
        <v>42.47</v>
      </c>
    </row>
    <row r="53" spans="2:8" x14ac:dyDescent="0.25">
      <c r="B53" s="1">
        <v>33</v>
      </c>
      <c r="C53" s="93"/>
      <c r="D53" s="94"/>
      <c r="E53" s="94">
        <v>42.32</v>
      </c>
      <c r="F53" s="94">
        <v>43.23</v>
      </c>
      <c r="G53" s="136">
        <v>45.25</v>
      </c>
      <c r="H53" s="139">
        <v>42.71</v>
      </c>
    </row>
    <row r="54" spans="2:8" x14ac:dyDescent="0.25">
      <c r="B54" s="1">
        <v>34</v>
      </c>
      <c r="C54" s="93"/>
      <c r="D54" s="94"/>
      <c r="E54" s="94">
        <v>41.9</v>
      </c>
      <c r="F54" s="94">
        <v>44.03</v>
      </c>
      <c r="G54" s="136">
        <v>42.8</v>
      </c>
      <c r="H54" s="139">
        <v>43.19</v>
      </c>
    </row>
    <row r="55" spans="2:8" x14ac:dyDescent="0.25">
      <c r="B55" s="1">
        <v>35</v>
      </c>
      <c r="C55" s="93"/>
      <c r="D55" s="94"/>
      <c r="E55" s="94">
        <v>42.68</v>
      </c>
      <c r="F55" s="94">
        <v>42.85</v>
      </c>
      <c r="G55" s="136">
        <v>42.95</v>
      </c>
      <c r="H55" s="139">
        <v>42.6</v>
      </c>
    </row>
    <row r="56" spans="2:8" x14ac:dyDescent="0.25">
      <c r="B56" s="1">
        <v>36</v>
      </c>
      <c r="C56" s="93"/>
      <c r="D56" s="94"/>
      <c r="E56" s="94">
        <v>42.27</v>
      </c>
      <c r="F56" s="94">
        <v>42.74</v>
      </c>
      <c r="G56" s="136">
        <v>42.84</v>
      </c>
      <c r="H56" s="139">
        <v>42.59</v>
      </c>
    </row>
    <row r="57" spans="2:8" x14ac:dyDescent="0.25">
      <c r="B57" s="1">
        <v>37</v>
      </c>
      <c r="C57" s="93"/>
      <c r="D57" s="94"/>
      <c r="E57" s="94">
        <v>42.14</v>
      </c>
      <c r="F57" s="94">
        <v>44.4</v>
      </c>
      <c r="G57" s="136">
        <v>42.99</v>
      </c>
      <c r="H57" s="139">
        <v>42.6</v>
      </c>
    </row>
    <row r="58" spans="2:8" x14ac:dyDescent="0.25">
      <c r="B58" s="1">
        <v>38</v>
      </c>
      <c r="C58" s="93"/>
      <c r="D58" s="94"/>
      <c r="E58" s="94">
        <v>42.02</v>
      </c>
      <c r="F58" s="94">
        <v>42.72</v>
      </c>
      <c r="G58" s="136">
        <v>43.16</v>
      </c>
      <c r="H58" s="139">
        <v>42.41</v>
      </c>
    </row>
    <row r="59" spans="2:8" x14ac:dyDescent="0.25">
      <c r="B59" s="1">
        <v>39</v>
      </c>
      <c r="C59" s="93"/>
      <c r="D59" s="94"/>
      <c r="E59" s="94">
        <v>42.09</v>
      </c>
      <c r="F59" s="94">
        <v>42.68</v>
      </c>
      <c r="G59" s="136">
        <v>42.86</v>
      </c>
      <c r="H59" s="139"/>
    </row>
    <row r="60" spans="2:8" x14ac:dyDescent="0.25">
      <c r="B60" s="1">
        <v>40</v>
      </c>
      <c r="C60" s="93"/>
      <c r="D60" s="94"/>
      <c r="E60" s="94">
        <v>42.08</v>
      </c>
      <c r="F60" s="94">
        <v>42.76</v>
      </c>
      <c r="G60" s="136">
        <v>42.81</v>
      </c>
      <c r="H60" s="139"/>
    </row>
    <row r="61" spans="2:8" x14ac:dyDescent="0.25">
      <c r="B61" s="1">
        <v>41</v>
      </c>
      <c r="C61" s="93"/>
      <c r="D61" s="94"/>
      <c r="E61" s="94">
        <v>42.31</v>
      </c>
      <c r="F61" s="94">
        <v>43.97</v>
      </c>
      <c r="G61" s="136">
        <v>43</v>
      </c>
      <c r="H61" s="139"/>
    </row>
    <row r="62" spans="2:8" x14ac:dyDescent="0.25">
      <c r="B62" s="1">
        <v>42</v>
      </c>
      <c r="C62" s="93"/>
      <c r="D62" s="94"/>
      <c r="E62" s="94">
        <v>42.21</v>
      </c>
      <c r="F62" s="94">
        <v>43.98</v>
      </c>
      <c r="G62" s="136">
        <v>42.8</v>
      </c>
      <c r="H62" s="139"/>
    </row>
    <row r="63" spans="2:8" x14ac:dyDescent="0.25">
      <c r="B63" s="1">
        <v>43</v>
      </c>
      <c r="C63" s="93"/>
      <c r="D63" s="94"/>
      <c r="E63" s="94">
        <v>42.38</v>
      </c>
      <c r="F63" s="94">
        <v>43.83</v>
      </c>
      <c r="G63" s="136">
        <v>42.6</v>
      </c>
      <c r="H63" s="139"/>
    </row>
    <row r="64" spans="2:8" x14ac:dyDescent="0.25">
      <c r="B64" s="1">
        <v>44</v>
      </c>
      <c r="C64" s="93"/>
      <c r="D64" s="94"/>
      <c r="E64" s="94">
        <v>42.25</v>
      </c>
      <c r="F64" s="94">
        <v>43.16</v>
      </c>
      <c r="G64" s="136">
        <v>42.97</v>
      </c>
      <c r="H64" s="139"/>
    </row>
    <row r="65" spans="2:8" x14ac:dyDescent="0.25">
      <c r="B65" s="1">
        <v>45</v>
      </c>
      <c r="C65" s="93"/>
      <c r="D65" s="94"/>
      <c r="E65" s="94">
        <v>42.06</v>
      </c>
      <c r="F65" s="94">
        <v>43.5</v>
      </c>
      <c r="G65" s="136">
        <v>43.31</v>
      </c>
      <c r="H65" s="139"/>
    </row>
    <row r="66" spans="2:8" x14ac:dyDescent="0.25">
      <c r="B66" s="1">
        <v>46</v>
      </c>
      <c r="C66" s="93"/>
      <c r="D66" s="94"/>
      <c r="E66" s="94">
        <v>42.02</v>
      </c>
      <c r="F66" s="94">
        <v>43.35</v>
      </c>
      <c r="G66" s="136">
        <v>43.2</v>
      </c>
      <c r="H66" s="139"/>
    </row>
    <row r="67" spans="2:8" x14ac:dyDescent="0.25">
      <c r="B67" s="1">
        <v>47</v>
      </c>
      <c r="C67" s="93"/>
      <c r="D67" s="94"/>
      <c r="E67" s="94">
        <v>42.31</v>
      </c>
      <c r="F67" s="94">
        <v>43.24</v>
      </c>
      <c r="G67" s="136">
        <v>43</v>
      </c>
      <c r="H67" s="139"/>
    </row>
    <row r="68" spans="2:8" x14ac:dyDescent="0.25">
      <c r="B68" s="1">
        <v>48</v>
      </c>
      <c r="C68" s="93"/>
      <c r="D68" s="94"/>
      <c r="E68" s="94">
        <v>42.42</v>
      </c>
      <c r="F68" s="94">
        <v>43.6</v>
      </c>
      <c r="G68" s="136">
        <v>43</v>
      </c>
      <c r="H68" s="139"/>
    </row>
    <row r="69" spans="2:8" x14ac:dyDescent="0.25">
      <c r="B69" s="1">
        <v>49</v>
      </c>
      <c r="C69" s="93"/>
      <c r="D69" s="94"/>
      <c r="E69" s="94">
        <v>42.88</v>
      </c>
      <c r="F69" s="94">
        <v>43.27</v>
      </c>
      <c r="G69" s="136">
        <v>43.01</v>
      </c>
      <c r="H69" s="139"/>
    </row>
    <row r="70" spans="2:8" x14ac:dyDescent="0.25">
      <c r="B70" s="1">
        <v>50</v>
      </c>
      <c r="C70" s="93"/>
      <c r="D70" s="94"/>
      <c r="E70" s="94">
        <v>42.47</v>
      </c>
      <c r="F70" s="94"/>
      <c r="G70" s="136">
        <v>42.95</v>
      </c>
      <c r="H70" s="139"/>
    </row>
    <row r="71" spans="2:8" x14ac:dyDescent="0.25">
      <c r="B71" s="1">
        <v>51</v>
      </c>
      <c r="C71" s="93"/>
      <c r="D71" s="94"/>
      <c r="E71" s="94">
        <v>41.9</v>
      </c>
      <c r="F71" s="94"/>
      <c r="G71" s="136"/>
      <c r="H71" s="139"/>
    </row>
    <row r="72" spans="2:8" x14ac:dyDescent="0.25">
      <c r="B72" s="1">
        <v>52</v>
      </c>
      <c r="C72" s="93"/>
      <c r="D72" s="94"/>
      <c r="E72" s="94">
        <v>42.37</v>
      </c>
      <c r="F72" s="94"/>
      <c r="G72" s="136"/>
      <c r="H72" s="139"/>
    </row>
    <row r="73" spans="2:8" x14ac:dyDescent="0.25">
      <c r="B73" s="1">
        <v>53</v>
      </c>
      <c r="C73" s="93"/>
      <c r="D73" s="94"/>
      <c r="E73" s="94">
        <v>42.62</v>
      </c>
      <c r="F73" s="94"/>
      <c r="G73" s="136"/>
      <c r="H73" s="139"/>
    </row>
    <row r="74" spans="2:8" x14ac:dyDescent="0.25">
      <c r="B74" s="1">
        <v>54</v>
      </c>
      <c r="C74" s="93"/>
      <c r="D74" s="94"/>
      <c r="E74" s="94">
        <v>42.38</v>
      </c>
      <c r="F74" s="94"/>
      <c r="G74" s="136"/>
      <c r="H74" s="139"/>
    </row>
    <row r="75" spans="2:8" x14ac:dyDescent="0.25">
      <c r="B75" s="1">
        <v>55</v>
      </c>
      <c r="C75" s="93"/>
      <c r="D75" s="94"/>
      <c r="E75" s="94">
        <v>42.31</v>
      </c>
      <c r="F75" s="94"/>
      <c r="G75" s="136"/>
      <c r="H75" s="139"/>
    </row>
    <row r="76" spans="2:8" x14ac:dyDescent="0.25">
      <c r="B76" s="1">
        <v>56</v>
      </c>
      <c r="C76" s="93"/>
      <c r="D76" s="94"/>
      <c r="E76" s="94">
        <v>42.19</v>
      </c>
      <c r="F76" s="94"/>
      <c r="G76" s="136"/>
      <c r="H76" s="139"/>
    </row>
    <row r="77" spans="2:8" x14ac:dyDescent="0.25">
      <c r="B77" s="1">
        <v>57</v>
      </c>
      <c r="C77" s="93"/>
      <c r="D77" s="94"/>
      <c r="E77" s="94">
        <v>42.16</v>
      </c>
      <c r="F77" s="94"/>
      <c r="G77" s="136"/>
      <c r="H77" s="139"/>
    </row>
    <row r="78" spans="2:8" x14ac:dyDescent="0.25">
      <c r="B78" s="1">
        <v>58</v>
      </c>
      <c r="C78" s="93"/>
      <c r="D78" s="94"/>
      <c r="E78" s="94">
        <v>42.29</v>
      </c>
      <c r="F78" s="94"/>
      <c r="G78" s="136"/>
      <c r="H78" s="139"/>
    </row>
    <row r="79" spans="2:8" ht="15.75" thickBot="1" x14ac:dyDescent="0.3">
      <c r="B79" s="1">
        <v>59</v>
      </c>
      <c r="C79" s="201"/>
      <c r="D79" s="202"/>
      <c r="E79" s="202">
        <v>42.39</v>
      </c>
      <c r="F79" s="202"/>
      <c r="G79" s="140"/>
      <c r="H79" s="141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0"/>
  <sheetViews>
    <sheetView zoomScale="75" zoomScaleNormal="75" zoomScalePageLayoutView="75" workbookViewId="0">
      <selection activeCell="J14" sqref="J14"/>
    </sheetView>
  </sheetViews>
  <sheetFormatPr defaultColWidth="8.85546875"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42578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8.85546875" style="1"/>
  </cols>
  <sheetData>
    <row r="4" spans="1:16" ht="18.75" x14ac:dyDescent="0.3">
      <c r="A4" s="288" t="s">
        <v>78</v>
      </c>
      <c r="B4" s="288"/>
      <c r="C4" s="288"/>
      <c r="D4" s="288"/>
      <c r="E4" s="288"/>
      <c r="F4" s="288"/>
      <c r="G4" s="288"/>
      <c r="H4" s="288"/>
      <c r="I4" s="288"/>
      <c r="J4" s="288"/>
      <c r="K4" s="288"/>
      <c r="L4" s="288"/>
    </row>
    <row r="5" spans="1:16" ht="7.5" customHeight="1" x14ac:dyDescent="0.25"/>
    <row r="6" spans="1:16" ht="17.25" x14ac:dyDescent="0.3">
      <c r="A6" s="240" t="s">
        <v>118</v>
      </c>
      <c r="B6" s="240"/>
      <c r="C6" s="240"/>
      <c r="D6" s="240"/>
      <c r="E6" s="240"/>
      <c r="F6" s="240"/>
      <c r="G6" s="240"/>
      <c r="H6" s="240"/>
      <c r="I6" s="240"/>
      <c r="J6" s="240"/>
      <c r="K6" s="240"/>
      <c r="L6" s="240"/>
    </row>
    <row r="7" spans="1:16" ht="7.5" customHeight="1" x14ac:dyDescent="0.25"/>
    <row r="8" spans="1:16" s="2" customFormat="1" ht="20.25" customHeight="1" x14ac:dyDescent="0.25">
      <c r="A8" s="289" t="s">
        <v>43</v>
      </c>
      <c r="B8" s="290" t="s">
        <v>13</v>
      </c>
      <c r="C8" s="291" t="s">
        <v>18</v>
      </c>
      <c r="D8" s="290" t="s">
        <v>44</v>
      </c>
      <c r="E8" s="293" t="s">
        <v>45</v>
      </c>
      <c r="F8" s="295" t="s">
        <v>46</v>
      </c>
      <c r="G8" s="296"/>
      <c r="H8" s="296"/>
      <c r="I8" s="297"/>
      <c r="J8" s="298" t="s">
        <v>47</v>
      </c>
      <c r="K8" s="289" t="s">
        <v>48</v>
      </c>
      <c r="L8" s="289"/>
      <c r="M8" s="54"/>
      <c r="N8" s="54"/>
    </row>
    <row r="9" spans="1:16" s="2" customFormat="1" ht="27.75" customHeight="1" thickBot="1" x14ac:dyDescent="0.3">
      <c r="A9" s="289"/>
      <c r="B9" s="290"/>
      <c r="C9" s="292"/>
      <c r="D9" s="290"/>
      <c r="E9" s="294"/>
      <c r="F9" s="55" t="s">
        <v>49</v>
      </c>
      <c r="G9" s="55" t="s">
        <v>50</v>
      </c>
      <c r="H9" s="55" t="s">
        <v>51</v>
      </c>
      <c r="I9" s="56" t="s">
        <v>52</v>
      </c>
      <c r="J9" s="299"/>
      <c r="K9" s="135" t="s">
        <v>53</v>
      </c>
      <c r="L9" s="135" t="s">
        <v>54</v>
      </c>
      <c r="M9" s="57" t="s">
        <v>55</v>
      </c>
      <c r="N9" s="57" t="s">
        <v>56</v>
      </c>
    </row>
    <row r="10" spans="1:16" s="3" customFormat="1" ht="30" customHeight="1" thickBot="1" x14ac:dyDescent="0.3">
      <c r="A10" s="58">
        <v>1</v>
      </c>
      <c r="B10" s="59" t="s">
        <v>120</v>
      </c>
      <c r="C10" s="60">
        <v>9</v>
      </c>
      <c r="D10" s="60">
        <v>42</v>
      </c>
      <c r="E10" s="61">
        <f>D10</f>
        <v>42</v>
      </c>
      <c r="F10" s="208">
        <f>MIN(C21:C80)</f>
        <v>42.12</v>
      </c>
      <c r="G10" s="205">
        <f>AVERAGE(C21:C80)</f>
        <v>42.517142857142872</v>
      </c>
      <c r="H10" s="62">
        <v>10</v>
      </c>
      <c r="I10" s="114">
        <f>G10-F10</f>
        <v>0.39714285714287456</v>
      </c>
      <c r="J10" s="129">
        <v>2.071759259259259E-2</v>
      </c>
      <c r="K10" s="129">
        <f>J10</f>
        <v>2.071759259259259E-2</v>
      </c>
      <c r="L10" s="64">
        <f>K10</f>
        <v>2.071759259259259E-2</v>
      </c>
      <c r="M10" s="65"/>
      <c r="N10" s="66"/>
      <c r="O10" s="122"/>
      <c r="P10" s="68"/>
    </row>
    <row r="11" spans="1:16" s="3" customFormat="1" ht="30" customHeight="1" x14ac:dyDescent="0.25">
      <c r="A11" s="58">
        <v>2</v>
      </c>
      <c r="B11" s="59" t="s">
        <v>119</v>
      </c>
      <c r="C11" s="60">
        <v>69</v>
      </c>
      <c r="D11" s="60">
        <v>61</v>
      </c>
      <c r="E11" s="61">
        <f>D11-D10</f>
        <v>19</v>
      </c>
      <c r="F11" s="213">
        <f>MIN(D21:D80)</f>
        <v>42.45</v>
      </c>
      <c r="G11" s="115">
        <f>AVERAGE(D21:D80)</f>
        <v>42.87277777777777</v>
      </c>
      <c r="H11" s="62">
        <v>0</v>
      </c>
      <c r="I11" s="114">
        <f>G11-F11</f>
        <v>0.42277777777776748</v>
      </c>
      <c r="J11" s="129">
        <v>3.125E-2</v>
      </c>
      <c r="K11" s="129">
        <f>J11-J10</f>
        <v>1.053240740740741E-2</v>
      </c>
      <c r="L11" s="64">
        <f>K11</f>
        <v>1.053240740740741E-2</v>
      </c>
      <c r="M11" s="65" t="s">
        <v>179</v>
      </c>
      <c r="N11" s="222"/>
      <c r="O11" s="224"/>
      <c r="P11" s="68"/>
    </row>
    <row r="12" spans="1:16" s="3" customFormat="1" ht="30" customHeight="1" thickBot="1" x14ac:dyDescent="0.3">
      <c r="A12" s="58">
        <v>3</v>
      </c>
      <c r="B12" s="59" t="s">
        <v>120</v>
      </c>
      <c r="C12" s="60">
        <v>2</v>
      </c>
      <c r="D12" s="60">
        <v>92</v>
      </c>
      <c r="E12" s="61">
        <f>D12-D11</f>
        <v>31</v>
      </c>
      <c r="F12" s="206">
        <f>MIN(E19:E80)</f>
        <v>42.39</v>
      </c>
      <c r="G12" s="114">
        <f>AVERAGE(E21:E80)</f>
        <v>43.632333333333328</v>
      </c>
      <c r="H12" s="62">
        <v>2</v>
      </c>
      <c r="I12" s="114">
        <f t="shared" ref="I12:I14" si="0">G12-F12</f>
        <v>1.2423333333333275</v>
      </c>
      <c r="J12" s="129">
        <v>4.8125000000000001E-2</v>
      </c>
      <c r="K12" s="129">
        <f>J12-J11</f>
        <v>1.6875000000000001E-2</v>
      </c>
      <c r="L12" s="64">
        <f>K12+L10</f>
        <v>3.7592592592592594E-2</v>
      </c>
      <c r="M12" s="65" t="s">
        <v>180</v>
      </c>
      <c r="N12" s="223" t="s">
        <v>239</v>
      </c>
      <c r="O12" s="230" t="s">
        <v>240</v>
      </c>
      <c r="P12" s="68"/>
    </row>
    <row r="13" spans="1:16" s="3" customFormat="1" ht="30" customHeight="1" thickBot="1" x14ac:dyDescent="0.3">
      <c r="A13" s="58">
        <v>4</v>
      </c>
      <c r="B13" s="59" t="s">
        <v>119</v>
      </c>
      <c r="C13" s="60">
        <v>13</v>
      </c>
      <c r="D13" s="60">
        <v>149</v>
      </c>
      <c r="E13" s="61">
        <f>D13-D12</f>
        <v>57</v>
      </c>
      <c r="F13" s="207">
        <f>MIN(F19:F80)</f>
        <v>42.23</v>
      </c>
      <c r="G13" s="205">
        <f>AVERAGE(F21:F80)</f>
        <v>42.796428571428578</v>
      </c>
      <c r="H13" s="62">
        <v>4</v>
      </c>
      <c r="I13" s="114">
        <f t="shared" si="0"/>
        <v>0.56642857142858105</v>
      </c>
      <c r="J13" s="129">
        <v>7.7476851851851852E-2</v>
      </c>
      <c r="K13" s="129">
        <f>J13-J12</f>
        <v>2.9351851851851851E-2</v>
      </c>
      <c r="L13" s="64">
        <f>K13+L11</f>
        <v>3.9884259259259258E-2</v>
      </c>
      <c r="M13" s="65" t="s">
        <v>168</v>
      </c>
      <c r="N13" s="222"/>
      <c r="O13" s="226"/>
      <c r="P13" s="68"/>
    </row>
    <row r="14" spans="1:16" s="3" customFormat="1" ht="30" customHeight="1" x14ac:dyDescent="0.25">
      <c r="A14" s="58">
        <v>5</v>
      </c>
      <c r="B14" s="59" t="s">
        <v>120</v>
      </c>
      <c r="C14" s="69">
        <v>9</v>
      </c>
      <c r="D14" s="60">
        <v>210</v>
      </c>
      <c r="E14" s="61">
        <f>D14-D13</f>
        <v>61</v>
      </c>
      <c r="F14" s="204">
        <f>MIN(G21:G80)</f>
        <v>42.29</v>
      </c>
      <c r="G14" s="114">
        <f>AVERAGE(G21:G80)</f>
        <v>42.590500000000006</v>
      </c>
      <c r="H14" s="62">
        <v>1</v>
      </c>
      <c r="I14" s="114">
        <f t="shared" si="0"/>
        <v>0.30050000000000665</v>
      </c>
      <c r="J14" s="129">
        <v>0.10870370370370371</v>
      </c>
      <c r="K14" s="129">
        <f>J14-J13</f>
        <v>3.1226851851851853E-2</v>
      </c>
      <c r="L14" s="63">
        <f>K14+L12</f>
        <v>6.8819444444444447E-2</v>
      </c>
      <c r="M14" s="65" t="s">
        <v>181</v>
      </c>
      <c r="N14" s="222"/>
      <c r="O14" s="227"/>
    </row>
    <row r="15" spans="1:16" s="3" customFormat="1" ht="30" customHeight="1" x14ac:dyDescent="0.25">
      <c r="A15" s="70" t="s">
        <v>57</v>
      </c>
      <c r="B15" s="71" t="s">
        <v>119</v>
      </c>
      <c r="C15" s="72">
        <v>4</v>
      </c>
      <c r="D15" s="72">
        <v>242</v>
      </c>
      <c r="E15" s="61">
        <f>D15-D14</f>
        <v>32</v>
      </c>
      <c r="F15" s="127">
        <f>MIN(H21:H80)</f>
        <v>42.62</v>
      </c>
      <c r="G15" s="114">
        <f>AVERAGE(H21:H80)</f>
        <v>43.250322580645154</v>
      </c>
      <c r="H15" s="62">
        <v>0</v>
      </c>
      <c r="I15" s="114">
        <f>G15-F15</f>
        <v>0.63032258064515645</v>
      </c>
      <c r="J15" s="129">
        <v>0.12506944444444443</v>
      </c>
      <c r="K15" s="74">
        <f>J15-J14</f>
        <v>1.6365740740740722E-2</v>
      </c>
      <c r="L15" s="73">
        <f>K15+L13</f>
        <v>5.6249999999999981E-2</v>
      </c>
      <c r="M15" s="65" t="s">
        <v>182</v>
      </c>
      <c r="N15" s="223" t="s">
        <v>241</v>
      </c>
      <c r="O15" s="231" t="s">
        <v>237</v>
      </c>
    </row>
    <row r="16" spans="1:16" s="3" customFormat="1" ht="30" customHeight="1" x14ac:dyDescent="0.25">
      <c r="A16" s="75"/>
      <c r="B16" s="76"/>
      <c r="C16" s="77"/>
      <c r="D16" s="77"/>
      <c r="E16" s="77"/>
      <c r="F16" s="104">
        <f>AVERAGE(F10,F12,F14)</f>
        <v>42.266666666666659</v>
      </c>
      <c r="G16" s="125">
        <f>AVERAGE(G10,G12,G14)</f>
        <v>42.913325396825407</v>
      </c>
      <c r="H16" s="191" t="s">
        <v>120</v>
      </c>
      <c r="I16" s="126">
        <f>AVERAGE(I10,I12,I14)</f>
        <v>0.64665873015873621</v>
      </c>
      <c r="J16" s="77"/>
      <c r="K16" s="77"/>
      <c r="L16" s="77"/>
      <c r="M16" s="78"/>
      <c r="N16" s="78"/>
    </row>
    <row r="17" spans="1:14" ht="27.75" customHeight="1" x14ac:dyDescent="0.25">
      <c r="A17" s="79"/>
      <c r="B17" s="79"/>
      <c r="C17" s="79"/>
      <c r="D17" s="80"/>
      <c r="E17" s="81"/>
      <c r="F17" s="82">
        <f>AVERAGE(F11,F13,F15)</f>
        <v>42.433333333333337</v>
      </c>
      <c r="G17" s="83">
        <f>AVERAGE(G11,G13,G15)</f>
        <v>42.973176309950503</v>
      </c>
      <c r="H17" s="190" t="s">
        <v>119</v>
      </c>
      <c r="I17" s="84">
        <f>AVERAGE(I11,I13,I15)</f>
        <v>0.53984297661716829</v>
      </c>
      <c r="J17" s="81"/>
      <c r="K17" s="81" t="s">
        <v>27</v>
      </c>
      <c r="L17" s="81"/>
      <c r="M17" s="78"/>
      <c r="N17" s="78"/>
    </row>
    <row r="18" spans="1:14" ht="30" customHeight="1" thickBot="1" x14ac:dyDescent="0.3">
      <c r="A18" s="85"/>
      <c r="B18" s="85"/>
      <c r="C18" s="85"/>
      <c r="D18" s="81"/>
      <c r="E18" s="81"/>
      <c r="F18" s="86">
        <f>AVERAGE(F10:F15)</f>
        <v>42.35</v>
      </c>
      <c r="G18" s="87">
        <f>AVERAGE(C21:H80)</f>
        <v>42.865780590717272</v>
      </c>
      <c r="H18" s="88"/>
      <c r="I18" s="89">
        <f>AVERAGE(I10:I15)</f>
        <v>0.59325085338795225</v>
      </c>
      <c r="J18" s="81"/>
      <c r="K18" s="81"/>
      <c r="L18" s="81"/>
      <c r="M18" s="85"/>
      <c r="N18" s="85"/>
    </row>
    <row r="20" spans="1:14" ht="15.75" thickBot="1" x14ac:dyDescent="0.3">
      <c r="C20" s="90" t="str">
        <f>B10</f>
        <v>Шутка Виталий</v>
      </c>
      <c r="D20" s="90" t="str">
        <f>B11</f>
        <v>Фортуна Таня</v>
      </c>
      <c r="E20" s="90" t="str">
        <f>B12</f>
        <v>Шутка Виталий</v>
      </c>
      <c r="F20" s="90" t="str">
        <f>B13</f>
        <v>Фортуна Таня</v>
      </c>
      <c r="G20" s="2" t="str">
        <f>B14</f>
        <v>Шутка Виталий</v>
      </c>
      <c r="H20" s="2" t="str">
        <f>B15</f>
        <v>Фортуна Таня</v>
      </c>
    </row>
    <row r="21" spans="1:14" x14ac:dyDescent="0.25">
      <c r="B21" s="1">
        <v>1</v>
      </c>
      <c r="C21" s="91">
        <v>47.29</v>
      </c>
      <c r="D21" s="92">
        <v>42.98</v>
      </c>
      <c r="E21" s="92">
        <v>53.78</v>
      </c>
      <c r="F21" s="92">
        <v>42.45</v>
      </c>
      <c r="G21" s="92">
        <v>42.87</v>
      </c>
      <c r="H21" s="198">
        <v>44.6</v>
      </c>
      <c r="M21" s="2"/>
      <c r="N21" s="2"/>
    </row>
    <row r="22" spans="1:14" x14ac:dyDescent="0.25">
      <c r="B22" s="1">
        <v>2</v>
      </c>
      <c r="C22" s="93">
        <v>42.62</v>
      </c>
      <c r="D22" s="94">
        <v>42.84</v>
      </c>
      <c r="E22" s="94">
        <v>42.83</v>
      </c>
      <c r="F22" s="94">
        <v>42.81</v>
      </c>
      <c r="G22" s="94">
        <v>42.74</v>
      </c>
      <c r="H22" s="199">
        <v>44.1</v>
      </c>
      <c r="M22" s="3"/>
      <c r="N22" s="3"/>
    </row>
    <row r="23" spans="1:14" x14ac:dyDescent="0.25">
      <c r="B23" s="1">
        <v>3</v>
      </c>
      <c r="C23" s="93">
        <v>44.07</v>
      </c>
      <c r="D23" s="94">
        <v>42.8</v>
      </c>
      <c r="E23" s="94">
        <v>43.06</v>
      </c>
      <c r="F23" s="94">
        <v>42.57</v>
      </c>
      <c r="G23" s="94">
        <v>42.95</v>
      </c>
      <c r="H23" s="199">
        <v>43.45</v>
      </c>
      <c r="M23" s="3"/>
      <c r="N23" s="3"/>
    </row>
    <row r="24" spans="1:14" x14ac:dyDescent="0.25">
      <c r="B24" s="1">
        <v>4</v>
      </c>
      <c r="C24" s="93">
        <v>42.44</v>
      </c>
      <c r="D24" s="94">
        <v>42.74</v>
      </c>
      <c r="E24" s="94">
        <v>43</v>
      </c>
      <c r="F24" s="94">
        <v>42.46</v>
      </c>
      <c r="G24" s="94">
        <v>42.73</v>
      </c>
      <c r="H24" s="199">
        <v>43.18</v>
      </c>
      <c r="M24" s="3"/>
      <c r="N24" s="3"/>
    </row>
    <row r="25" spans="1:14" x14ac:dyDescent="0.25">
      <c r="B25" s="1">
        <v>5</v>
      </c>
      <c r="C25" s="93">
        <v>42.29</v>
      </c>
      <c r="D25" s="94">
        <v>42.77</v>
      </c>
      <c r="E25" s="94">
        <v>54.8</v>
      </c>
      <c r="F25" s="94">
        <v>42.64</v>
      </c>
      <c r="G25" s="94">
        <v>42.47</v>
      </c>
      <c r="H25" s="199">
        <v>42.82</v>
      </c>
    </row>
    <row r="26" spans="1:14" x14ac:dyDescent="0.25">
      <c r="B26" s="1">
        <v>6</v>
      </c>
      <c r="C26" s="93">
        <v>42.18</v>
      </c>
      <c r="D26" s="94">
        <v>42.9</v>
      </c>
      <c r="E26" s="94">
        <v>42.91</v>
      </c>
      <c r="F26" s="94">
        <v>42.39</v>
      </c>
      <c r="G26" s="94">
        <v>42.82</v>
      </c>
      <c r="H26" s="199">
        <v>43.2</v>
      </c>
    </row>
    <row r="27" spans="1:14" x14ac:dyDescent="0.25">
      <c r="B27" s="1">
        <v>7</v>
      </c>
      <c r="C27" s="93">
        <v>43.11</v>
      </c>
      <c r="D27" s="94">
        <v>42.85</v>
      </c>
      <c r="E27" s="94">
        <v>42.91</v>
      </c>
      <c r="F27" s="94">
        <v>42.34</v>
      </c>
      <c r="G27" s="94">
        <v>42.54</v>
      </c>
      <c r="H27" s="199">
        <v>44.26</v>
      </c>
    </row>
    <row r="28" spans="1:14" x14ac:dyDescent="0.25">
      <c r="B28" s="1">
        <v>8</v>
      </c>
      <c r="C28" s="93">
        <v>42.43</v>
      </c>
      <c r="D28" s="94">
        <v>43.15</v>
      </c>
      <c r="E28" s="94">
        <v>42.66</v>
      </c>
      <c r="F28" s="94">
        <v>42.5</v>
      </c>
      <c r="G28" s="94">
        <v>42.57</v>
      </c>
      <c r="H28" s="199">
        <v>42.9</v>
      </c>
    </row>
    <row r="29" spans="1:14" x14ac:dyDescent="0.25">
      <c r="B29" s="1">
        <v>9</v>
      </c>
      <c r="C29" s="123">
        <v>42.43</v>
      </c>
      <c r="D29" s="94">
        <v>43.22</v>
      </c>
      <c r="E29" s="94">
        <v>43.05</v>
      </c>
      <c r="F29" s="94">
        <v>42.45</v>
      </c>
      <c r="G29" s="94">
        <v>42.38</v>
      </c>
      <c r="H29" s="199">
        <v>43.98</v>
      </c>
    </row>
    <row r="30" spans="1:14" x14ac:dyDescent="0.25">
      <c r="B30" s="1">
        <v>10</v>
      </c>
      <c r="C30" s="93">
        <v>42.21</v>
      </c>
      <c r="D30" s="94">
        <v>42.45</v>
      </c>
      <c r="E30" s="94">
        <v>43.16</v>
      </c>
      <c r="F30" s="94">
        <v>42.23</v>
      </c>
      <c r="G30" s="94">
        <v>42.48</v>
      </c>
      <c r="H30" s="199">
        <v>43.58</v>
      </c>
    </row>
    <row r="31" spans="1:14" x14ac:dyDescent="0.25">
      <c r="B31" s="1">
        <v>11</v>
      </c>
      <c r="C31" s="93">
        <v>42.28</v>
      </c>
      <c r="D31" s="94">
        <v>42.57</v>
      </c>
      <c r="E31" s="94">
        <v>43.23</v>
      </c>
      <c r="F31" s="94">
        <v>43.41</v>
      </c>
      <c r="G31" s="94">
        <v>42.67</v>
      </c>
      <c r="H31" s="199">
        <v>42.88</v>
      </c>
    </row>
    <row r="32" spans="1:14" x14ac:dyDescent="0.25">
      <c r="B32" s="1">
        <v>12</v>
      </c>
      <c r="C32" s="93">
        <v>42.44</v>
      </c>
      <c r="D32" s="94">
        <v>42.81</v>
      </c>
      <c r="E32" s="94">
        <v>44.23</v>
      </c>
      <c r="F32" s="94">
        <v>42.53</v>
      </c>
      <c r="G32" s="94">
        <v>42.53</v>
      </c>
      <c r="H32" s="199">
        <v>42.99</v>
      </c>
    </row>
    <row r="33" spans="2:8" x14ac:dyDescent="0.25">
      <c r="B33" s="1">
        <v>13</v>
      </c>
      <c r="C33" s="93">
        <v>42.34</v>
      </c>
      <c r="D33" s="94">
        <v>44.29</v>
      </c>
      <c r="E33" s="94">
        <v>42.67</v>
      </c>
      <c r="F33" s="94">
        <v>42.23</v>
      </c>
      <c r="G33" s="94">
        <v>42.55</v>
      </c>
      <c r="H33" s="199">
        <v>44.01</v>
      </c>
    </row>
    <row r="34" spans="2:8" x14ac:dyDescent="0.25">
      <c r="B34" s="1">
        <v>14</v>
      </c>
      <c r="C34" s="103">
        <v>42.2</v>
      </c>
      <c r="D34" s="94">
        <v>42.67</v>
      </c>
      <c r="E34" s="94">
        <v>42.76</v>
      </c>
      <c r="F34" s="94">
        <v>42.53</v>
      </c>
      <c r="G34" s="94">
        <v>42.52</v>
      </c>
      <c r="H34" s="199">
        <v>43.02</v>
      </c>
    </row>
    <row r="35" spans="2:8" x14ac:dyDescent="0.25">
      <c r="B35" s="1">
        <v>15</v>
      </c>
      <c r="C35" s="93">
        <v>42.32</v>
      </c>
      <c r="D35" s="94">
        <v>42.56</v>
      </c>
      <c r="E35" s="94">
        <v>43.2</v>
      </c>
      <c r="F35" s="94">
        <v>42.51</v>
      </c>
      <c r="G35" s="94">
        <v>42.41</v>
      </c>
      <c r="H35" s="199">
        <v>42.8</v>
      </c>
    </row>
    <row r="36" spans="2:8" x14ac:dyDescent="0.25">
      <c r="B36" s="1">
        <v>16</v>
      </c>
      <c r="C36" s="93">
        <v>42.16</v>
      </c>
      <c r="D36" s="142">
        <v>42.63</v>
      </c>
      <c r="E36" s="94">
        <v>42.52</v>
      </c>
      <c r="F36" s="94">
        <v>42.76</v>
      </c>
      <c r="G36" s="94">
        <v>42.44</v>
      </c>
      <c r="H36" s="199">
        <v>42.87</v>
      </c>
    </row>
    <row r="37" spans="2:8" x14ac:dyDescent="0.25">
      <c r="B37" s="1">
        <v>17</v>
      </c>
      <c r="C37" s="93">
        <v>42.27</v>
      </c>
      <c r="D37" s="94">
        <v>42.63</v>
      </c>
      <c r="E37" s="94">
        <v>42.66</v>
      </c>
      <c r="F37" s="94">
        <v>42.49</v>
      </c>
      <c r="G37" s="94">
        <v>42.65</v>
      </c>
      <c r="H37" s="199">
        <v>42.85</v>
      </c>
    </row>
    <row r="38" spans="2:8" x14ac:dyDescent="0.25">
      <c r="B38" s="1">
        <v>18</v>
      </c>
      <c r="C38" s="93">
        <v>42.19</v>
      </c>
      <c r="D38" s="94">
        <v>42.85</v>
      </c>
      <c r="E38" s="94">
        <v>42.65</v>
      </c>
      <c r="F38" s="94">
        <v>42.61</v>
      </c>
      <c r="G38" s="94">
        <v>42.47</v>
      </c>
      <c r="H38" s="199">
        <v>42.94</v>
      </c>
    </row>
    <row r="39" spans="2:8" x14ac:dyDescent="0.25">
      <c r="B39" s="1">
        <v>19</v>
      </c>
      <c r="C39" s="93">
        <v>42.22</v>
      </c>
      <c r="D39" s="94"/>
      <c r="E39" s="94">
        <v>42.39</v>
      </c>
      <c r="F39" s="94">
        <v>42.55</v>
      </c>
      <c r="G39" s="94">
        <v>42.53</v>
      </c>
      <c r="H39" s="199">
        <v>43.74</v>
      </c>
    </row>
    <row r="40" spans="2:8" x14ac:dyDescent="0.25">
      <c r="B40" s="1">
        <v>20</v>
      </c>
      <c r="C40" s="93">
        <v>42.2</v>
      </c>
      <c r="D40" s="94"/>
      <c r="E40" s="94">
        <v>42.44</v>
      </c>
      <c r="F40" s="94">
        <v>42.5</v>
      </c>
      <c r="G40" s="94">
        <v>42.5</v>
      </c>
      <c r="H40" s="199">
        <v>43.09</v>
      </c>
    </row>
    <row r="41" spans="2:8" x14ac:dyDescent="0.25">
      <c r="B41" s="1">
        <v>21</v>
      </c>
      <c r="C41" s="93">
        <v>42.33</v>
      </c>
      <c r="D41" s="94"/>
      <c r="E41" s="94">
        <v>43.57</v>
      </c>
      <c r="F41" s="94">
        <v>42.56</v>
      </c>
      <c r="G41" s="94">
        <v>42.57</v>
      </c>
      <c r="H41" s="199">
        <v>42.74</v>
      </c>
    </row>
    <row r="42" spans="2:8" x14ac:dyDescent="0.25">
      <c r="B42" s="1">
        <v>22</v>
      </c>
      <c r="C42" s="93">
        <v>42.31</v>
      </c>
      <c r="D42" s="94"/>
      <c r="E42" s="94">
        <v>42.73</v>
      </c>
      <c r="F42" s="94">
        <v>42.45</v>
      </c>
      <c r="G42" s="94">
        <v>42.72</v>
      </c>
      <c r="H42" s="199">
        <v>43.09</v>
      </c>
    </row>
    <row r="43" spans="2:8" x14ac:dyDescent="0.25">
      <c r="B43" s="1">
        <v>23</v>
      </c>
      <c r="C43" s="93">
        <v>42.33</v>
      </c>
      <c r="D43" s="94"/>
      <c r="E43" s="94">
        <v>42.59</v>
      </c>
      <c r="F43" s="94">
        <v>42.55</v>
      </c>
      <c r="G43" s="94">
        <v>42.78</v>
      </c>
      <c r="H43" s="199">
        <v>42.89</v>
      </c>
    </row>
    <row r="44" spans="2:8" x14ac:dyDescent="0.25">
      <c r="B44" s="1">
        <v>24</v>
      </c>
      <c r="C44" s="93">
        <v>42.12</v>
      </c>
      <c r="D44" s="94"/>
      <c r="E44" s="94">
        <v>42.61</v>
      </c>
      <c r="F44" s="94">
        <v>42.6</v>
      </c>
      <c r="G44" s="94">
        <v>42.46</v>
      </c>
      <c r="H44" s="199">
        <v>42.87</v>
      </c>
    </row>
    <row r="45" spans="2:8" x14ac:dyDescent="0.25">
      <c r="B45" s="1">
        <v>25</v>
      </c>
      <c r="C45" s="93">
        <v>42.23</v>
      </c>
      <c r="D45" s="94"/>
      <c r="E45" s="94">
        <v>42.67</v>
      </c>
      <c r="F45" s="94">
        <v>42.67</v>
      </c>
      <c r="G45" s="94">
        <v>42.6</v>
      </c>
      <c r="H45" s="199">
        <v>43.4</v>
      </c>
    </row>
    <row r="46" spans="2:8" x14ac:dyDescent="0.25">
      <c r="B46" s="1">
        <v>26</v>
      </c>
      <c r="C46" s="93">
        <v>42.22</v>
      </c>
      <c r="D46" s="94"/>
      <c r="E46" s="94">
        <v>42.82</v>
      </c>
      <c r="F46" s="94">
        <v>42.47</v>
      </c>
      <c r="G46" s="94">
        <v>42.63</v>
      </c>
      <c r="H46" s="199">
        <v>43.74</v>
      </c>
    </row>
    <row r="47" spans="2:8" x14ac:dyDescent="0.25">
      <c r="B47" s="1">
        <v>27</v>
      </c>
      <c r="C47" s="93">
        <v>42.4</v>
      </c>
      <c r="D47" s="94"/>
      <c r="E47" s="94">
        <v>42.85</v>
      </c>
      <c r="F47" s="94">
        <v>42.46</v>
      </c>
      <c r="G47" s="94">
        <v>42.64</v>
      </c>
      <c r="H47" s="199">
        <v>43.34</v>
      </c>
    </row>
    <row r="48" spans="2:8" x14ac:dyDescent="0.25">
      <c r="B48" s="1">
        <v>28</v>
      </c>
      <c r="C48" s="93">
        <v>42.33</v>
      </c>
      <c r="D48" s="94"/>
      <c r="E48" s="94">
        <v>42.95</v>
      </c>
      <c r="F48" s="94">
        <v>42.65</v>
      </c>
      <c r="G48" s="94">
        <v>42.47</v>
      </c>
      <c r="H48" s="199">
        <v>42.62</v>
      </c>
    </row>
    <row r="49" spans="2:8" x14ac:dyDescent="0.25">
      <c r="B49" s="1">
        <v>29</v>
      </c>
      <c r="C49" s="93">
        <v>42.27</v>
      </c>
      <c r="D49" s="94"/>
      <c r="E49" s="94">
        <v>42.42</v>
      </c>
      <c r="F49" s="94">
        <v>42.57</v>
      </c>
      <c r="G49" s="94">
        <v>42.65</v>
      </c>
      <c r="H49" s="199">
        <v>43.06</v>
      </c>
    </row>
    <row r="50" spans="2:8" x14ac:dyDescent="0.25">
      <c r="B50" s="1">
        <v>30</v>
      </c>
      <c r="C50" s="93">
        <v>42.12</v>
      </c>
      <c r="D50" s="94"/>
      <c r="E50" s="94">
        <v>42.85</v>
      </c>
      <c r="F50" s="94">
        <v>42.9</v>
      </c>
      <c r="G50" s="94">
        <v>42.4</v>
      </c>
      <c r="H50" s="199">
        <v>42.99</v>
      </c>
    </row>
    <row r="51" spans="2:8" x14ac:dyDescent="0.25">
      <c r="B51" s="1">
        <v>31</v>
      </c>
      <c r="C51" s="93">
        <v>42.5</v>
      </c>
      <c r="D51" s="94"/>
      <c r="E51" s="94"/>
      <c r="F51" s="94">
        <v>43.25</v>
      </c>
      <c r="G51" s="94">
        <v>42.51</v>
      </c>
      <c r="H51" s="199">
        <v>42.76</v>
      </c>
    </row>
    <row r="52" spans="2:8" x14ac:dyDescent="0.25">
      <c r="B52" s="1">
        <v>32</v>
      </c>
      <c r="C52" s="93">
        <v>42.46</v>
      </c>
      <c r="D52" s="94"/>
      <c r="E52" s="94"/>
      <c r="F52" s="94">
        <v>42.54</v>
      </c>
      <c r="G52" s="94">
        <v>42.52</v>
      </c>
      <c r="H52" s="199"/>
    </row>
    <row r="53" spans="2:8" x14ac:dyDescent="0.25">
      <c r="B53" s="1">
        <v>33</v>
      </c>
      <c r="C53" s="93">
        <v>42.18</v>
      </c>
      <c r="D53" s="94"/>
      <c r="E53" s="94"/>
      <c r="F53" s="94">
        <v>42.53</v>
      </c>
      <c r="G53" s="94">
        <v>42.58</v>
      </c>
      <c r="H53" s="199"/>
    </row>
    <row r="54" spans="2:8" x14ac:dyDescent="0.25">
      <c r="B54" s="1">
        <v>34</v>
      </c>
      <c r="C54" s="93">
        <v>42.44</v>
      </c>
      <c r="D54" s="94"/>
      <c r="E54" s="94"/>
      <c r="F54" s="94">
        <v>42.57</v>
      </c>
      <c r="G54" s="94">
        <v>42.57</v>
      </c>
      <c r="H54" s="199"/>
    </row>
    <row r="55" spans="2:8" x14ac:dyDescent="0.25">
      <c r="B55" s="1">
        <v>35</v>
      </c>
      <c r="C55" s="93">
        <v>42.49</v>
      </c>
      <c r="D55" s="94"/>
      <c r="E55" s="94"/>
      <c r="F55" s="94">
        <v>42.47</v>
      </c>
      <c r="G55" s="94">
        <v>42.56</v>
      </c>
      <c r="H55" s="199"/>
    </row>
    <row r="56" spans="2:8" x14ac:dyDescent="0.25">
      <c r="B56" s="1">
        <v>36</v>
      </c>
      <c r="C56" s="93">
        <v>42.24</v>
      </c>
      <c r="D56" s="94"/>
      <c r="E56" s="94"/>
      <c r="F56" s="94">
        <v>42.54</v>
      </c>
      <c r="G56" s="94">
        <v>42.5</v>
      </c>
      <c r="H56" s="199"/>
    </row>
    <row r="57" spans="2:8" x14ac:dyDescent="0.25">
      <c r="B57" s="1">
        <v>37</v>
      </c>
      <c r="C57" s="93">
        <v>42.28</v>
      </c>
      <c r="D57" s="94"/>
      <c r="E57" s="94"/>
      <c r="F57" s="94">
        <v>42.69</v>
      </c>
      <c r="G57" s="94">
        <v>42.54</v>
      </c>
      <c r="H57" s="199"/>
    </row>
    <row r="58" spans="2:8" x14ac:dyDescent="0.25">
      <c r="B58" s="1">
        <v>38</v>
      </c>
      <c r="C58" s="93">
        <v>42.44</v>
      </c>
      <c r="D58" s="94"/>
      <c r="E58" s="94"/>
      <c r="F58" s="94">
        <v>42.54</v>
      </c>
      <c r="G58" s="94">
        <v>42.49</v>
      </c>
      <c r="H58" s="199"/>
    </row>
    <row r="59" spans="2:8" x14ac:dyDescent="0.25">
      <c r="B59" s="1">
        <v>39</v>
      </c>
      <c r="C59" s="93">
        <v>42.68</v>
      </c>
      <c r="D59" s="94"/>
      <c r="E59" s="94"/>
      <c r="F59" s="94">
        <v>55.46</v>
      </c>
      <c r="G59" s="94">
        <v>42.69</v>
      </c>
      <c r="H59" s="199"/>
    </row>
    <row r="60" spans="2:8" x14ac:dyDescent="0.25">
      <c r="B60" s="1">
        <v>40</v>
      </c>
      <c r="C60" s="93">
        <v>42.68</v>
      </c>
      <c r="D60" s="94"/>
      <c r="E60" s="94"/>
      <c r="F60" s="94">
        <v>42.63</v>
      </c>
      <c r="G60" s="94">
        <v>42.65</v>
      </c>
      <c r="H60" s="199"/>
    </row>
    <row r="61" spans="2:8" x14ac:dyDescent="0.25">
      <c r="B61" s="1">
        <v>41</v>
      </c>
      <c r="C61" s="93">
        <v>42.34</v>
      </c>
      <c r="D61" s="94"/>
      <c r="E61" s="94"/>
      <c r="F61" s="94">
        <v>42.42</v>
      </c>
      <c r="G61" s="94">
        <v>42.47</v>
      </c>
      <c r="H61" s="199"/>
    </row>
    <row r="62" spans="2:8" x14ac:dyDescent="0.25">
      <c r="B62" s="1">
        <v>42</v>
      </c>
      <c r="C62" s="93">
        <v>42.64</v>
      </c>
      <c r="D62" s="94"/>
      <c r="E62" s="94"/>
      <c r="F62" s="94">
        <v>42.43</v>
      </c>
      <c r="G62" s="94">
        <v>42.57</v>
      </c>
      <c r="H62" s="199"/>
    </row>
    <row r="63" spans="2:8" x14ac:dyDescent="0.25">
      <c r="B63" s="1">
        <v>43</v>
      </c>
      <c r="C63" s="93"/>
      <c r="D63" s="94"/>
      <c r="E63" s="94"/>
      <c r="F63" s="94">
        <v>42.24</v>
      </c>
      <c r="G63" s="94">
        <v>42.29</v>
      </c>
      <c r="H63" s="199"/>
    </row>
    <row r="64" spans="2:8" x14ac:dyDescent="0.25">
      <c r="B64" s="1">
        <v>44</v>
      </c>
      <c r="C64" s="93"/>
      <c r="D64" s="94"/>
      <c r="E64" s="94"/>
      <c r="F64" s="94">
        <v>42.46</v>
      </c>
      <c r="G64" s="94">
        <v>42.49</v>
      </c>
      <c r="H64" s="199"/>
    </row>
    <row r="65" spans="2:8" x14ac:dyDescent="0.25">
      <c r="B65" s="1">
        <v>45</v>
      </c>
      <c r="C65" s="93"/>
      <c r="D65" s="94"/>
      <c r="E65" s="94"/>
      <c r="F65" s="94">
        <v>42.48</v>
      </c>
      <c r="G65" s="94">
        <v>42.59</v>
      </c>
      <c r="H65" s="199"/>
    </row>
    <row r="66" spans="2:8" x14ac:dyDescent="0.25">
      <c r="B66" s="1">
        <v>46</v>
      </c>
      <c r="C66" s="93"/>
      <c r="D66" s="94"/>
      <c r="E66" s="94"/>
      <c r="F66" s="94">
        <v>42.48</v>
      </c>
      <c r="G66" s="94">
        <v>42.65</v>
      </c>
      <c r="H66" s="199"/>
    </row>
    <row r="67" spans="2:8" x14ac:dyDescent="0.25">
      <c r="B67" s="1">
        <v>47</v>
      </c>
      <c r="C67" s="93"/>
      <c r="D67" s="94"/>
      <c r="E67" s="94"/>
      <c r="F67" s="94">
        <v>42.47</v>
      </c>
      <c r="G67" s="94">
        <v>42.48</v>
      </c>
      <c r="H67" s="199"/>
    </row>
    <row r="68" spans="2:8" x14ac:dyDescent="0.25">
      <c r="B68" s="1">
        <v>48</v>
      </c>
      <c r="C68" s="93"/>
      <c r="D68" s="94"/>
      <c r="E68" s="94"/>
      <c r="F68" s="94">
        <v>42.73</v>
      </c>
      <c r="G68" s="94">
        <v>42.48</v>
      </c>
      <c r="H68" s="199"/>
    </row>
    <row r="69" spans="2:8" x14ac:dyDescent="0.25">
      <c r="B69" s="1">
        <v>49</v>
      </c>
      <c r="C69" s="93"/>
      <c r="D69" s="94"/>
      <c r="E69" s="94"/>
      <c r="F69" s="94">
        <v>42.28</v>
      </c>
      <c r="G69" s="94">
        <v>42.46</v>
      </c>
      <c r="H69" s="199"/>
    </row>
    <row r="70" spans="2:8" x14ac:dyDescent="0.25">
      <c r="B70" s="1">
        <v>50</v>
      </c>
      <c r="C70" s="93"/>
      <c r="D70" s="94"/>
      <c r="E70" s="94"/>
      <c r="F70" s="94">
        <v>42.56</v>
      </c>
      <c r="G70" s="94">
        <v>42.66</v>
      </c>
      <c r="H70" s="199"/>
    </row>
    <row r="71" spans="2:8" x14ac:dyDescent="0.25">
      <c r="B71" s="1">
        <v>51</v>
      </c>
      <c r="C71" s="93"/>
      <c r="D71" s="94"/>
      <c r="E71" s="94"/>
      <c r="F71" s="94">
        <v>42.59</v>
      </c>
      <c r="G71" s="94">
        <v>42.78</v>
      </c>
      <c r="H71" s="199"/>
    </row>
    <row r="72" spans="2:8" x14ac:dyDescent="0.25">
      <c r="B72" s="1">
        <v>52</v>
      </c>
      <c r="C72" s="93"/>
      <c r="D72" s="94"/>
      <c r="E72" s="94"/>
      <c r="F72" s="94">
        <v>42.43</v>
      </c>
      <c r="G72" s="94">
        <v>42.76</v>
      </c>
      <c r="H72" s="199"/>
    </row>
    <row r="73" spans="2:8" x14ac:dyDescent="0.25">
      <c r="B73" s="1">
        <v>53</v>
      </c>
      <c r="C73" s="93"/>
      <c r="D73" s="94"/>
      <c r="E73" s="94"/>
      <c r="F73" s="94">
        <v>43.04</v>
      </c>
      <c r="G73" s="94">
        <v>42.59</v>
      </c>
      <c r="H73" s="199"/>
    </row>
    <row r="74" spans="2:8" x14ac:dyDescent="0.25">
      <c r="B74" s="1">
        <v>54</v>
      </c>
      <c r="C74" s="93"/>
      <c r="D74" s="94"/>
      <c r="E74" s="94"/>
      <c r="F74" s="94">
        <v>42.64</v>
      </c>
      <c r="G74" s="94">
        <v>42.59</v>
      </c>
      <c r="H74" s="199"/>
    </row>
    <row r="75" spans="2:8" x14ac:dyDescent="0.25">
      <c r="B75" s="1">
        <v>55</v>
      </c>
      <c r="C75" s="93"/>
      <c r="D75" s="94"/>
      <c r="E75" s="94"/>
      <c r="F75" s="94">
        <v>42.54</v>
      </c>
      <c r="G75" s="94">
        <v>42.66</v>
      </c>
      <c r="H75" s="199"/>
    </row>
    <row r="76" spans="2:8" x14ac:dyDescent="0.25">
      <c r="B76" s="1">
        <v>56</v>
      </c>
      <c r="C76" s="93"/>
      <c r="D76" s="94"/>
      <c r="E76" s="94"/>
      <c r="F76" s="94">
        <v>42.75</v>
      </c>
      <c r="G76" s="94">
        <v>42.68</v>
      </c>
      <c r="H76" s="199"/>
    </row>
    <row r="77" spans="2:8" x14ac:dyDescent="0.25">
      <c r="B77" s="1">
        <v>57</v>
      </c>
      <c r="C77" s="93"/>
      <c r="D77" s="94"/>
      <c r="E77" s="94"/>
      <c r="F77" s="94"/>
      <c r="G77" s="94">
        <v>42.73</v>
      </c>
      <c r="H77" s="199"/>
    </row>
    <row r="78" spans="2:8" x14ac:dyDescent="0.25">
      <c r="B78" s="1">
        <v>58</v>
      </c>
      <c r="C78" s="93"/>
      <c r="D78" s="94"/>
      <c r="E78" s="94"/>
      <c r="F78" s="94"/>
      <c r="G78" s="94">
        <v>42.55</v>
      </c>
      <c r="H78" s="199"/>
    </row>
    <row r="79" spans="2:8" x14ac:dyDescent="0.25">
      <c r="B79" s="1">
        <v>59</v>
      </c>
      <c r="C79" s="93"/>
      <c r="D79" s="94"/>
      <c r="E79" s="94"/>
      <c r="F79" s="94"/>
      <c r="G79" s="94">
        <v>42.88</v>
      </c>
      <c r="H79" s="199"/>
    </row>
    <row r="80" spans="2:8" ht="15.75" thickBot="1" x14ac:dyDescent="0.3">
      <c r="B80" s="1">
        <v>60</v>
      </c>
      <c r="C80" s="201"/>
      <c r="D80" s="202"/>
      <c r="E80" s="202"/>
      <c r="F80" s="202"/>
      <c r="G80" s="202">
        <v>42.72</v>
      </c>
      <c r="H80" s="203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79"/>
  <sheetViews>
    <sheetView zoomScale="75" zoomScaleNormal="75" zoomScalePageLayoutView="75" workbookViewId="0">
      <selection activeCell="O12" sqref="O12"/>
    </sheetView>
  </sheetViews>
  <sheetFormatPr defaultColWidth="8.85546875"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42578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8.85546875" style="1"/>
  </cols>
  <sheetData>
    <row r="4" spans="1:16" ht="18.75" x14ac:dyDescent="0.3">
      <c r="A4" s="288" t="s">
        <v>78</v>
      </c>
      <c r="B4" s="288"/>
      <c r="C4" s="288"/>
      <c r="D4" s="288"/>
      <c r="E4" s="288"/>
      <c r="F4" s="288"/>
      <c r="G4" s="288"/>
      <c r="H4" s="288"/>
      <c r="I4" s="288"/>
      <c r="J4" s="288"/>
      <c r="K4" s="288"/>
      <c r="L4" s="288"/>
    </row>
    <row r="5" spans="1:16" ht="7.5" customHeight="1" x14ac:dyDescent="0.25"/>
    <row r="6" spans="1:16" ht="17.25" x14ac:dyDescent="0.3">
      <c r="A6" s="240" t="s">
        <v>96</v>
      </c>
      <c r="B6" s="240"/>
      <c r="C6" s="240"/>
      <c r="D6" s="240"/>
      <c r="E6" s="240"/>
      <c r="F6" s="240"/>
      <c r="G6" s="240"/>
      <c r="H6" s="240"/>
      <c r="I6" s="240"/>
      <c r="J6" s="240"/>
      <c r="K6" s="240"/>
      <c r="L6" s="240"/>
    </row>
    <row r="7" spans="1:16" ht="7.5" customHeight="1" x14ac:dyDescent="0.25"/>
    <row r="8" spans="1:16" s="2" customFormat="1" ht="20.25" customHeight="1" x14ac:dyDescent="0.25">
      <c r="A8" s="289" t="s">
        <v>43</v>
      </c>
      <c r="B8" s="290" t="s">
        <v>13</v>
      </c>
      <c r="C8" s="291" t="s">
        <v>18</v>
      </c>
      <c r="D8" s="290" t="s">
        <v>44</v>
      </c>
      <c r="E8" s="293" t="s">
        <v>45</v>
      </c>
      <c r="F8" s="295" t="s">
        <v>46</v>
      </c>
      <c r="G8" s="296"/>
      <c r="H8" s="296"/>
      <c r="I8" s="297"/>
      <c r="J8" s="298" t="s">
        <v>47</v>
      </c>
      <c r="K8" s="289" t="s">
        <v>48</v>
      </c>
      <c r="L8" s="289"/>
      <c r="M8" s="54"/>
      <c r="N8" s="54"/>
    </row>
    <row r="9" spans="1:16" s="2" customFormat="1" ht="27.75" customHeight="1" x14ac:dyDescent="0.25">
      <c r="A9" s="289"/>
      <c r="B9" s="290"/>
      <c r="C9" s="292"/>
      <c r="D9" s="290"/>
      <c r="E9" s="294"/>
      <c r="F9" s="55" t="s">
        <v>49</v>
      </c>
      <c r="G9" s="55" t="s">
        <v>50</v>
      </c>
      <c r="H9" s="55" t="s">
        <v>51</v>
      </c>
      <c r="I9" s="56" t="s">
        <v>52</v>
      </c>
      <c r="J9" s="299"/>
      <c r="K9" s="135" t="s">
        <v>53</v>
      </c>
      <c r="L9" s="135" t="s">
        <v>54</v>
      </c>
      <c r="M9" s="57" t="s">
        <v>55</v>
      </c>
      <c r="N9" s="57" t="s">
        <v>56</v>
      </c>
    </row>
    <row r="10" spans="1:16" s="3" customFormat="1" ht="30" customHeight="1" thickBot="1" x14ac:dyDescent="0.3">
      <c r="A10" s="58">
        <v>1</v>
      </c>
      <c r="B10" s="59" t="s">
        <v>104</v>
      </c>
      <c r="C10" s="60">
        <v>4</v>
      </c>
      <c r="D10" s="60">
        <v>19</v>
      </c>
      <c r="E10" s="61">
        <f>D10</f>
        <v>19</v>
      </c>
      <c r="F10" s="206">
        <f>MIN(C22:C79)</f>
        <v>43.27</v>
      </c>
      <c r="G10" s="114">
        <f>AVERAGE(C22:C79)</f>
        <v>44.039473684210542</v>
      </c>
      <c r="H10" s="62">
        <v>2</v>
      </c>
      <c r="I10" s="114">
        <f>G10-F10</f>
        <v>0.76947368421053852</v>
      </c>
      <c r="J10" s="129">
        <v>9.7569444444444448E-3</v>
      </c>
      <c r="K10" s="189">
        <f>J10</f>
        <v>9.7569444444444448E-3</v>
      </c>
      <c r="L10" s="64">
        <f>K10</f>
        <v>9.7569444444444448E-3</v>
      </c>
      <c r="M10" s="65"/>
      <c r="N10" s="66"/>
      <c r="O10" s="122"/>
      <c r="P10" s="68"/>
    </row>
    <row r="11" spans="1:16" s="3" customFormat="1" ht="30" customHeight="1" thickBot="1" x14ac:dyDescent="0.3">
      <c r="A11" s="58">
        <v>2</v>
      </c>
      <c r="B11" s="59" t="s">
        <v>98</v>
      </c>
      <c r="C11" s="60">
        <v>6</v>
      </c>
      <c r="D11" s="60">
        <v>74</v>
      </c>
      <c r="E11" s="61">
        <f>D11-D10</f>
        <v>55</v>
      </c>
      <c r="F11" s="211">
        <f>MIN(D22:D79)</f>
        <v>42.63</v>
      </c>
      <c r="G11" s="209">
        <f>AVERAGE(D22:D79)</f>
        <v>42.949444444444445</v>
      </c>
      <c r="H11" s="62">
        <v>8</v>
      </c>
      <c r="I11" s="114">
        <f>G11-F11</f>
        <v>0.31944444444444287</v>
      </c>
      <c r="J11" s="129">
        <v>3.8032407407407411E-2</v>
      </c>
      <c r="K11" s="129">
        <f>J11-J10</f>
        <v>2.8275462962962968E-2</v>
      </c>
      <c r="L11" s="64">
        <f>K11</f>
        <v>2.8275462962962968E-2</v>
      </c>
      <c r="M11" s="65" t="s">
        <v>198</v>
      </c>
      <c r="N11" s="223" t="s">
        <v>242</v>
      </c>
      <c r="O11" s="229" t="s">
        <v>243</v>
      </c>
      <c r="P11" s="226"/>
    </row>
    <row r="12" spans="1:16" s="3" customFormat="1" ht="30" customHeight="1" thickBot="1" x14ac:dyDescent="0.3">
      <c r="A12" s="58">
        <v>3</v>
      </c>
      <c r="B12" s="59" t="s">
        <v>97</v>
      </c>
      <c r="C12" s="60">
        <v>7</v>
      </c>
      <c r="D12" s="60">
        <v>95</v>
      </c>
      <c r="E12" s="61">
        <f>D12-D11</f>
        <v>21</v>
      </c>
      <c r="F12" s="210">
        <f>MIN(E20:E79)</f>
        <v>42.52</v>
      </c>
      <c r="G12" s="114">
        <f>AVERAGE(E22:E79)</f>
        <v>43.106499999999997</v>
      </c>
      <c r="H12" s="62">
        <v>0</v>
      </c>
      <c r="I12" s="114">
        <f t="shared" ref="I12:I14" si="0">G12-F12</f>
        <v>0.5864999999999938</v>
      </c>
      <c r="J12" s="129">
        <v>4.9629629629629635E-2</v>
      </c>
      <c r="K12" s="129">
        <f>J12-J11</f>
        <v>1.1597222222222224E-2</v>
      </c>
      <c r="L12" s="64">
        <f>K12</f>
        <v>1.1597222222222224E-2</v>
      </c>
      <c r="M12" s="65" t="s">
        <v>190</v>
      </c>
      <c r="N12" s="66"/>
      <c r="O12" s="143"/>
      <c r="P12" s="68"/>
    </row>
    <row r="13" spans="1:16" s="3" customFormat="1" ht="30" customHeight="1" thickBot="1" x14ac:dyDescent="0.3">
      <c r="A13" s="58">
        <v>4</v>
      </c>
      <c r="B13" s="59" t="s">
        <v>97</v>
      </c>
      <c r="C13" s="60">
        <v>9</v>
      </c>
      <c r="D13" s="60">
        <v>149</v>
      </c>
      <c r="E13" s="61">
        <f>D13-D12</f>
        <v>54</v>
      </c>
      <c r="F13" s="208">
        <f>MIN(F20:F79)</f>
        <v>42.41</v>
      </c>
      <c r="G13" s="205">
        <f>AVERAGE(F22:F79)</f>
        <v>42.773207547169832</v>
      </c>
      <c r="H13" s="62">
        <v>7</v>
      </c>
      <c r="I13" s="114">
        <f t="shared" si="0"/>
        <v>0.36320754716983572</v>
      </c>
      <c r="J13" s="129">
        <v>7.7453703703703705E-2</v>
      </c>
      <c r="K13" s="129">
        <f>J13-J12</f>
        <v>2.7824074074074071E-2</v>
      </c>
      <c r="L13" s="63">
        <f>K13+L12</f>
        <v>3.9421296296296295E-2</v>
      </c>
      <c r="M13" s="65" t="s">
        <v>199</v>
      </c>
      <c r="N13" s="66"/>
      <c r="O13" s="68"/>
      <c r="P13" s="68"/>
    </row>
    <row r="14" spans="1:16" s="3" customFormat="1" ht="30" customHeight="1" thickBot="1" x14ac:dyDescent="0.3">
      <c r="A14" s="58">
        <v>5</v>
      </c>
      <c r="B14" s="59" t="s">
        <v>104</v>
      </c>
      <c r="C14" s="69">
        <v>1</v>
      </c>
      <c r="D14" s="60">
        <v>208</v>
      </c>
      <c r="E14" s="61">
        <f>D14-D13</f>
        <v>59</v>
      </c>
      <c r="F14" s="207">
        <f>MIN(G22:G79)</f>
        <v>42.76</v>
      </c>
      <c r="G14" s="205">
        <f>AVERAGE(G22:G79)</f>
        <v>43.262931034482769</v>
      </c>
      <c r="H14" s="62">
        <v>1</v>
      </c>
      <c r="I14" s="114">
        <f t="shared" si="0"/>
        <v>0.50293103448277066</v>
      </c>
      <c r="J14" s="129">
        <v>0.10810185185185185</v>
      </c>
      <c r="K14" s="129">
        <f>J14-J13</f>
        <v>3.0648148148148147E-2</v>
      </c>
      <c r="L14" s="63">
        <f>K14+L10</f>
        <v>4.040509259259259E-2</v>
      </c>
      <c r="M14" s="65" t="s">
        <v>200</v>
      </c>
      <c r="N14" s="66"/>
      <c r="O14" s="17"/>
    </row>
    <row r="15" spans="1:16" s="3" customFormat="1" ht="30" customHeight="1" x14ac:dyDescent="0.25">
      <c r="A15" s="70" t="s">
        <v>57</v>
      </c>
      <c r="B15" s="71" t="s">
        <v>98</v>
      </c>
      <c r="C15" s="72">
        <v>69</v>
      </c>
      <c r="D15" s="72">
        <v>240</v>
      </c>
      <c r="E15" s="61">
        <f>D15-D14</f>
        <v>32</v>
      </c>
      <c r="F15" s="204">
        <f>MIN(H22:H79)</f>
        <v>42.68</v>
      </c>
      <c r="G15" s="114">
        <f>AVERAGE(H22:H79)</f>
        <v>43.009354838709683</v>
      </c>
      <c r="H15" s="62">
        <v>3</v>
      </c>
      <c r="I15" s="114">
        <f>G15-F15</f>
        <v>0.32935483870968341</v>
      </c>
      <c r="J15" s="129">
        <v>0.12506944444444443</v>
      </c>
      <c r="K15" s="74">
        <f>J15-J14</f>
        <v>1.6967592592592576E-2</v>
      </c>
      <c r="L15" s="73">
        <f>K15+L11</f>
        <v>4.5243055555555543E-2</v>
      </c>
      <c r="M15" s="65" t="s">
        <v>201</v>
      </c>
      <c r="N15" s="66"/>
    </row>
    <row r="16" spans="1:16" s="3" customFormat="1" ht="30" customHeight="1" x14ac:dyDescent="0.25">
      <c r="A16" s="75"/>
      <c r="B16" s="76"/>
      <c r="C16" s="77"/>
      <c r="D16" s="77"/>
      <c r="E16" s="77"/>
      <c r="F16" s="104">
        <f>AVERAGE(F10,F14)</f>
        <v>43.015000000000001</v>
      </c>
      <c r="G16" s="125">
        <f>AVERAGE(G10,G14)</f>
        <v>43.651202359346655</v>
      </c>
      <c r="H16" s="191" t="s">
        <v>104</v>
      </c>
      <c r="I16" s="126">
        <f>AVERAGE(I10,I14)</f>
        <v>0.63620235934665459</v>
      </c>
      <c r="J16" s="77"/>
      <c r="K16" s="77"/>
      <c r="L16" s="77"/>
      <c r="M16" s="78"/>
      <c r="N16" s="78"/>
    </row>
    <row r="17" spans="1:14" s="3" customFormat="1" ht="30" customHeight="1" x14ac:dyDescent="0.25">
      <c r="A17" s="192"/>
      <c r="B17" s="193"/>
      <c r="C17" s="194"/>
      <c r="D17" s="194"/>
      <c r="E17" s="194"/>
      <c r="F17" s="104">
        <f>AVERAGE(F11,F15)</f>
        <v>42.655000000000001</v>
      </c>
      <c r="G17" s="125">
        <f>AVERAGE(G11,G15)</f>
        <v>42.979399641577061</v>
      </c>
      <c r="H17" s="191" t="s">
        <v>98</v>
      </c>
      <c r="I17" s="126">
        <f>AVERAGE(I11,I15)</f>
        <v>0.32439964157706314</v>
      </c>
      <c r="J17" s="194"/>
      <c r="K17" s="194"/>
      <c r="L17" s="194"/>
      <c r="M17" s="78"/>
      <c r="N17" s="78"/>
    </row>
    <row r="18" spans="1:14" ht="27.75" customHeight="1" x14ac:dyDescent="0.25">
      <c r="A18" s="79"/>
      <c r="B18" s="79"/>
      <c r="C18" s="79"/>
      <c r="D18" s="80"/>
      <c r="E18" s="81"/>
      <c r="F18" s="104">
        <f>AVERAGE(F12,F13)</f>
        <v>42.465000000000003</v>
      </c>
      <c r="G18" s="125">
        <f>AVERAGE(G12,G13)</f>
        <v>42.939853773584915</v>
      </c>
      <c r="H18" s="191" t="s">
        <v>97</v>
      </c>
      <c r="I18" s="126">
        <f>AVERAGE(I12,I13)</f>
        <v>0.47485377358491476</v>
      </c>
      <c r="J18" s="81"/>
      <c r="K18" s="81" t="s">
        <v>27</v>
      </c>
      <c r="L18" s="81"/>
      <c r="M18" s="78"/>
      <c r="N18" s="78"/>
    </row>
    <row r="19" spans="1:14" ht="30" customHeight="1" thickBot="1" x14ac:dyDescent="0.3">
      <c r="A19" s="85"/>
      <c r="B19" s="85"/>
      <c r="C19" s="85"/>
      <c r="D19" s="81"/>
      <c r="E19" s="81"/>
      <c r="F19" s="86">
        <f>AVERAGE(F10:F15)</f>
        <v>42.711666666666666</v>
      </c>
      <c r="G19" s="87">
        <f>AVERAGE(C22:H79)</f>
        <v>43.09646808510638</v>
      </c>
      <c r="H19" s="88"/>
      <c r="I19" s="89">
        <f>AVERAGE(I10:I15)</f>
        <v>0.47848525816954418</v>
      </c>
      <c r="J19" s="81"/>
      <c r="K19" s="81"/>
      <c r="L19" s="81"/>
      <c r="M19" s="85"/>
      <c r="N19" s="85"/>
    </row>
    <row r="21" spans="1:14" ht="15.75" thickBot="1" x14ac:dyDescent="0.3">
      <c r="C21" s="90" t="str">
        <f>B10</f>
        <v>Козодой Александр</v>
      </c>
      <c r="D21" s="90" t="str">
        <f>B11</f>
        <v>Фалько Костя</v>
      </c>
      <c r="E21" s="90" t="str">
        <f>B12</f>
        <v>Крутоголов Павел</v>
      </c>
      <c r="F21" s="90" t="str">
        <f>B13</f>
        <v>Крутоголов Павел</v>
      </c>
      <c r="G21" s="2" t="str">
        <f>B14</f>
        <v>Козодой Александр</v>
      </c>
      <c r="H21" s="2" t="str">
        <f>B15</f>
        <v>Фалько Костя</v>
      </c>
    </row>
    <row r="22" spans="1:14" x14ac:dyDescent="0.25">
      <c r="B22" s="1">
        <v>1</v>
      </c>
      <c r="C22" s="91">
        <v>47.26</v>
      </c>
      <c r="D22" s="92">
        <v>44.9</v>
      </c>
      <c r="E22" s="92">
        <v>44.04</v>
      </c>
      <c r="F22" s="92">
        <v>42.98</v>
      </c>
      <c r="G22" s="137">
        <v>43.4</v>
      </c>
      <c r="H22" s="138">
        <v>43.21</v>
      </c>
      <c r="M22" s="2"/>
      <c r="N22" s="2"/>
    </row>
    <row r="23" spans="1:14" x14ac:dyDescent="0.25">
      <c r="B23" s="1">
        <v>2</v>
      </c>
      <c r="C23" s="93">
        <v>46.19</v>
      </c>
      <c r="D23" s="94">
        <v>43.86</v>
      </c>
      <c r="E23" s="94">
        <v>43.07</v>
      </c>
      <c r="F23" s="94">
        <v>42.75</v>
      </c>
      <c r="G23" s="136">
        <v>43.55</v>
      </c>
      <c r="H23" s="139">
        <v>43.03</v>
      </c>
      <c r="M23" s="3"/>
      <c r="N23" s="3"/>
    </row>
    <row r="24" spans="1:14" x14ac:dyDescent="0.25">
      <c r="B24" s="1">
        <v>3</v>
      </c>
      <c r="C24" s="93">
        <v>44.29</v>
      </c>
      <c r="D24" s="94">
        <v>42.85</v>
      </c>
      <c r="E24" s="94">
        <v>43</v>
      </c>
      <c r="F24" s="94">
        <v>42.84</v>
      </c>
      <c r="G24" s="136">
        <v>44.46</v>
      </c>
      <c r="H24" s="139">
        <v>43.02</v>
      </c>
      <c r="M24" s="3"/>
      <c r="N24" s="3"/>
    </row>
    <row r="25" spans="1:14" x14ac:dyDescent="0.25">
      <c r="B25" s="1">
        <v>4</v>
      </c>
      <c r="C25" s="93">
        <v>43.69</v>
      </c>
      <c r="D25" s="94">
        <v>42.86</v>
      </c>
      <c r="E25" s="94">
        <v>43.06</v>
      </c>
      <c r="F25" s="94">
        <v>42.55</v>
      </c>
      <c r="G25" s="136">
        <v>43.61</v>
      </c>
      <c r="H25" s="139">
        <v>42.96</v>
      </c>
      <c r="M25" s="3"/>
      <c r="N25" s="3"/>
    </row>
    <row r="26" spans="1:14" x14ac:dyDescent="0.25">
      <c r="B26" s="1">
        <v>5</v>
      </c>
      <c r="C26" s="93">
        <v>43.52</v>
      </c>
      <c r="D26" s="94">
        <v>42.73</v>
      </c>
      <c r="E26" s="94">
        <v>43.26</v>
      </c>
      <c r="F26" s="94">
        <v>42.61</v>
      </c>
      <c r="G26" s="136">
        <v>43.24</v>
      </c>
      <c r="H26" s="139">
        <v>42.88</v>
      </c>
    </row>
    <row r="27" spans="1:14" x14ac:dyDescent="0.25">
      <c r="B27" s="1">
        <v>6</v>
      </c>
      <c r="C27" s="93">
        <v>43.36</v>
      </c>
      <c r="D27" s="94">
        <v>42.82</v>
      </c>
      <c r="E27" s="94">
        <v>42.71</v>
      </c>
      <c r="F27" s="94">
        <v>42.45</v>
      </c>
      <c r="G27" s="136">
        <v>43.55</v>
      </c>
      <c r="H27" s="139">
        <v>43</v>
      </c>
    </row>
    <row r="28" spans="1:14" x14ac:dyDescent="0.25">
      <c r="B28" s="1">
        <v>7</v>
      </c>
      <c r="C28" s="93">
        <v>43.65</v>
      </c>
      <c r="D28" s="94">
        <v>42.8</v>
      </c>
      <c r="E28" s="94">
        <v>42.95</v>
      </c>
      <c r="F28" s="94">
        <v>42.41</v>
      </c>
      <c r="G28" s="136">
        <v>43.14</v>
      </c>
      <c r="H28" s="139">
        <v>42.86</v>
      </c>
    </row>
    <row r="29" spans="1:14" x14ac:dyDescent="0.25">
      <c r="B29" s="1">
        <v>8</v>
      </c>
      <c r="C29" s="93">
        <v>43.53</v>
      </c>
      <c r="D29" s="94">
        <v>42.89</v>
      </c>
      <c r="E29" s="94">
        <v>42.82</v>
      </c>
      <c r="F29" s="94">
        <v>42.51</v>
      </c>
      <c r="G29" s="136">
        <v>43.17</v>
      </c>
      <c r="H29" s="139">
        <v>43.37</v>
      </c>
    </row>
    <row r="30" spans="1:14" x14ac:dyDescent="0.25">
      <c r="B30" s="1">
        <v>9</v>
      </c>
      <c r="C30" s="123">
        <v>43.39</v>
      </c>
      <c r="D30" s="94">
        <v>42.76</v>
      </c>
      <c r="E30" s="94">
        <v>43.1</v>
      </c>
      <c r="F30" s="94">
        <v>42.74</v>
      </c>
      <c r="G30" s="136">
        <v>43.11</v>
      </c>
      <c r="H30" s="139">
        <v>43.12</v>
      </c>
    </row>
    <row r="31" spans="1:14" x14ac:dyDescent="0.25">
      <c r="B31" s="1">
        <v>10</v>
      </c>
      <c r="C31" s="93">
        <v>43.31</v>
      </c>
      <c r="D31" s="94">
        <v>42.91</v>
      </c>
      <c r="E31" s="94">
        <v>42.94</v>
      </c>
      <c r="F31" s="94">
        <v>42.95</v>
      </c>
      <c r="G31" s="136">
        <v>43.05</v>
      </c>
      <c r="H31" s="139">
        <v>42.73</v>
      </c>
    </row>
    <row r="32" spans="1:14" x14ac:dyDescent="0.25">
      <c r="B32" s="1">
        <v>11</v>
      </c>
      <c r="C32" s="93">
        <v>43.74</v>
      </c>
      <c r="D32" s="94">
        <v>42.89</v>
      </c>
      <c r="E32" s="94">
        <v>42.76</v>
      </c>
      <c r="F32" s="94">
        <v>42.54</v>
      </c>
      <c r="G32" s="136">
        <v>43.3</v>
      </c>
      <c r="H32" s="139">
        <v>43.29</v>
      </c>
    </row>
    <row r="33" spans="2:8" x14ac:dyDescent="0.25">
      <c r="B33" s="1">
        <v>12</v>
      </c>
      <c r="C33" s="93">
        <v>43.5</v>
      </c>
      <c r="D33" s="94">
        <v>43.02</v>
      </c>
      <c r="E33" s="94">
        <v>43.43</v>
      </c>
      <c r="F33" s="94">
        <v>42.81</v>
      </c>
      <c r="G33" s="136">
        <v>43.11</v>
      </c>
      <c r="H33" s="139">
        <v>43</v>
      </c>
    </row>
    <row r="34" spans="2:8" x14ac:dyDescent="0.25">
      <c r="B34" s="1">
        <v>13</v>
      </c>
      <c r="C34" s="93">
        <v>43.49</v>
      </c>
      <c r="D34" s="94">
        <v>43.57</v>
      </c>
      <c r="E34" s="94">
        <v>42.86</v>
      </c>
      <c r="F34" s="94">
        <v>42.83</v>
      </c>
      <c r="G34" s="136">
        <v>42.9</v>
      </c>
      <c r="H34" s="139">
        <v>42.9</v>
      </c>
    </row>
    <row r="35" spans="2:8" x14ac:dyDescent="0.25">
      <c r="B35" s="1">
        <v>14</v>
      </c>
      <c r="C35" s="103">
        <v>43.44</v>
      </c>
      <c r="D35" s="94">
        <v>42.83</v>
      </c>
      <c r="E35" s="94">
        <v>43.55</v>
      </c>
      <c r="F35" s="94">
        <v>42.97</v>
      </c>
      <c r="G35" s="136">
        <v>43.67</v>
      </c>
      <c r="H35" s="139">
        <v>43.47</v>
      </c>
    </row>
    <row r="36" spans="2:8" x14ac:dyDescent="0.25">
      <c r="B36" s="1">
        <v>15</v>
      </c>
      <c r="C36" s="93">
        <v>43.86</v>
      </c>
      <c r="D36" s="94">
        <v>42.98</v>
      </c>
      <c r="E36" s="94">
        <v>43.81</v>
      </c>
      <c r="F36" s="94">
        <v>43.09</v>
      </c>
      <c r="G36" s="136">
        <v>42.92</v>
      </c>
      <c r="H36" s="139">
        <v>43.04</v>
      </c>
    </row>
    <row r="37" spans="2:8" x14ac:dyDescent="0.25">
      <c r="B37" s="1">
        <v>16</v>
      </c>
      <c r="C37" s="93">
        <v>43.48</v>
      </c>
      <c r="D37" s="142">
        <v>42.88</v>
      </c>
      <c r="E37" s="94">
        <v>42.95</v>
      </c>
      <c r="F37" s="94">
        <v>43.65</v>
      </c>
      <c r="G37" s="136">
        <v>43.14</v>
      </c>
      <c r="H37" s="139">
        <v>42.68</v>
      </c>
    </row>
    <row r="38" spans="2:8" x14ac:dyDescent="0.25">
      <c r="B38" s="1">
        <v>17</v>
      </c>
      <c r="C38" s="93">
        <v>43.27</v>
      </c>
      <c r="D38" s="94">
        <v>42.74</v>
      </c>
      <c r="E38" s="94">
        <v>43.29</v>
      </c>
      <c r="F38" s="94">
        <v>42.52</v>
      </c>
      <c r="G38" s="136">
        <v>42.95</v>
      </c>
      <c r="H38" s="139">
        <v>42.72</v>
      </c>
    </row>
    <row r="39" spans="2:8" x14ac:dyDescent="0.25">
      <c r="B39" s="1">
        <v>18</v>
      </c>
      <c r="C39" s="93">
        <v>43.59</v>
      </c>
      <c r="D39" s="94">
        <v>42.93</v>
      </c>
      <c r="E39" s="94">
        <v>42.9</v>
      </c>
      <c r="F39" s="94">
        <v>42.94</v>
      </c>
      <c r="G39" s="136">
        <v>43.12</v>
      </c>
      <c r="H39" s="139">
        <v>42.82</v>
      </c>
    </row>
    <row r="40" spans="2:8" x14ac:dyDescent="0.25">
      <c r="B40" s="1">
        <v>19</v>
      </c>
      <c r="C40" s="93">
        <v>46.19</v>
      </c>
      <c r="D40" s="94">
        <v>42.75</v>
      </c>
      <c r="E40" s="94">
        <v>42.52</v>
      </c>
      <c r="F40" s="94">
        <v>42.82</v>
      </c>
      <c r="G40" s="136">
        <v>43.11</v>
      </c>
      <c r="H40" s="139">
        <v>42.86</v>
      </c>
    </row>
    <row r="41" spans="2:8" x14ac:dyDescent="0.25">
      <c r="B41" s="1">
        <v>20</v>
      </c>
      <c r="C41" s="93"/>
      <c r="D41" s="94">
        <v>42.74</v>
      </c>
      <c r="E41" s="94">
        <v>43.11</v>
      </c>
      <c r="F41" s="94">
        <v>42.52</v>
      </c>
      <c r="G41" s="136">
        <v>43.25</v>
      </c>
      <c r="H41" s="139">
        <v>42.84</v>
      </c>
    </row>
    <row r="42" spans="2:8" x14ac:dyDescent="0.25">
      <c r="B42" s="1">
        <v>21</v>
      </c>
      <c r="C42" s="93"/>
      <c r="D42" s="94">
        <v>43.09</v>
      </c>
      <c r="E42" s="94"/>
      <c r="F42" s="94">
        <v>42.98</v>
      </c>
      <c r="G42" s="136">
        <v>43.04</v>
      </c>
      <c r="H42" s="139">
        <v>42.95</v>
      </c>
    </row>
    <row r="43" spans="2:8" x14ac:dyDescent="0.25">
      <c r="B43" s="1">
        <v>22</v>
      </c>
      <c r="C43" s="93"/>
      <c r="D43" s="94">
        <v>42.84</v>
      </c>
      <c r="E43" s="94"/>
      <c r="F43" s="94">
        <v>42.87</v>
      </c>
      <c r="G43" s="136">
        <v>42.76</v>
      </c>
      <c r="H43" s="139">
        <v>42.77</v>
      </c>
    </row>
    <row r="44" spans="2:8" x14ac:dyDescent="0.25">
      <c r="B44" s="1">
        <v>23</v>
      </c>
      <c r="C44" s="93"/>
      <c r="D44" s="94">
        <v>43.14</v>
      </c>
      <c r="E44" s="94"/>
      <c r="F44" s="94">
        <v>42.63</v>
      </c>
      <c r="G44" s="136">
        <v>44.09</v>
      </c>
      <c r="H44" s="139">
        <v>42.71</v>
      </c>
    </row>
    <row r="45" spans="2:8" x14ac:dyDescent="0.25">
      <c r="B45" s="1">
        <v>24</v>
      </c>
      <c r="C45" s="93"/>
      <c r="D45" s="94">
        <v>42.79</v>
      </c>
      <c r="E45" s="94"/>
      <c r="F45" s="94">
        <v>42.62</v>
      </c>
      <c r="G45" s="136">
        <v>43.07</v>
      </c>
      <c r="H45" s="139">
        <v>43.07</v>
      </c>
    </row>
    <row r="46" spans="2:8" x14ac:dyDescent="0.25">
      <c r="B46" s="1">
        <v>25</v>
      </c>
      <c r="C46" s="93"/>
      <c r="D46" s="94">
        <v>43.36</v>
      </c>
      <c r="E46" s="94"/>
      <c r="F46" s="94">
        <v>42.95</v>
      </c>
      <c r="G46" s="136">
        <v>43.08</v>
      </c>
      <c r="H46" s="139">
        <v>43.96</v>
      </c>
    </row>
    <row r="47" spans="2:8" x14ac:dyDescent="0.25">
      <c r="B47" s="1">
        <v>26</v>
      </c>
      <c r="C47" s="93"/>
      <c r="D47" s="94">
        <v>43.12</v>
      </c>
      <c r="E47" s="94"/>
      <c r="F47" s="94">
        <v>42.88</v>
      </c>
      <c r="G47" s="136">
        <v>42.95</v>
      </c>
      <c r="H47" s="139">
        <v>43.41</v>
      </c>
    </row>
    <row r="48" spans="2:8" x14ac:dyDescent="0.25">
      <c r="B48" s="1">
        <v>27</v>
      </c>
      <c r="C48" s="93"/>
      <c r="D48" s="94">
        <v>42.71</v>
      </c>
      <c r="E48" s="94"/>
      <c r="F48" s="94">
        <v>42.59</v>
      </c>
      <c r="G48" s="136">
        <v>43.13</v>
      </c>
      <c r="H48" s="139">
        <v>42.81</v>
      </c>
    </row>
    <row r="49" spans="2:8" x14ac:dyDescent="0.25">
      <c r="B49" s="1">
        <v>28</v>
      </c>
      <c r="C49" s="93"/>
      <c r="D49" s="94">
        <v>42.86</v>
      </c>
      <c r="E49" s="94"/>
      <c r="F49" s="94">
        <v>42.67</v>
      </c>
      <c r="G49" s="136">
        <v>43.07</v>
      </c>
      <c r="H49" s="139">
        <v>43</v>
      </c>
    </row>
    <row r="50" spans="2:8" x14ac:dyDescent="0.25">
      <c r="B50" s="1">
        <v>29</v>
      </c>
      <c r="C50" s="93"/>
      <c r="D50" s="94">
        <v>42.69</v>
      </c>
      <c r="E50" s="94"/>
      <c r="F50" s="94">
        <v>42.43</v>
      </c>
      <c r="G50" s="136">
        <v>42.98</v>
      </c>
      <c r="H50" s="139">
        <v>42.85</v>
      </c>
    </row>
    <row r="51" spans="2:8" x14ac:dyDescent="0.25">
      <c r="B51" s="1">
        <v>30</v>
      </c>
      <c r="C51" s="93"/>
      <c r="D51" s="94">
        <v>42.75</v>
      </c>
      <c r="E51" s="94"/>
      <c r="F51" s="94">
        <v>42.89</v>
      </c>
      <c r="G51" s="136">
        <v>43.9</v>
      </c>
      <c r="H51" s="139">
        <v>43</v>
      </c>
    </row>
    <row r="52" spans="2:8" x14ac:dyDescent="0.25">
      <c r="B52" s="1">
        <v>31</v>
      </c>
      <c r="C52" s="93"/>
      <c r="D52" s="94">
        <v>42.83</v>
      </c>
      <c r="E52" s="94"/>
      <c r="F52" s="94">
        <v>42.98</v>
      </c>
      <c r="G52" s="136">
        <v>43.31</v>
      </c>
      <c r="H52" s="139">
        <v>42.96</v>
      </c>
    </row>
    <row r="53" spans="2:8" x14ac:dyDescent="0.25">
      <c r="B53" s="1">
        <v>32</v>
      </c>
      <c r="C53" s="93"/>
      <c r="D53" s="94">
        <v>42.63</v>
      </c>
      <c r="E53" s="94"/>
      <c r="F53" s="94">
        <v>42.63</v>
      </c>
      <c r="G53" s="136">
        <v>43.13</v>
      </c>
      <c r="H53" s="139"/>
    </row>
    <row r="54" spans="2:8" x14ac:dyDescent="0.25">
      <c r="B54" s="1">
        <v>33</v>
      </c>
      <c r="C54" s="93"/>
      <c r="D54" s="94">
        <v>42.71</v>
      </c>
      <c r="E54" s="94"/>
      <c r="F54" s="94">
        <v>42.91</v>
      </c>
      <c r="G54" s="136">
        <v>43.06</v>
      </c>
      <c r="H54" s="139"/>
    </row>
    <row r="55" spans="2:8" x14ac:dyDescent="0.25">
      <c r="B55" s="1">
        <v>34</v>
      </c>
      <c r="C55" s="93"/>
      <c r="D55" s="94">
        <v>42.83</v>
      </c>
      <c r="E55" s="94"/>
      <c r="F55" s="94">
        <v>42.55</v>
      </c>
      <c r="G55" s="136">
        <v>43.17</v>
      </c>
      <c r="H55" s="139"/>
    </row>
    <row r="56" spans="2:8" x14ac:dyDescent="0.25">
      <c r="B56" s="1">
        <v>35</v>
      </c>
      <c r="C56" s="93"/>
      <c r="D56" s="94">
        <v>42.78</v>
      </c>
      <c r="E56" s="94"/>
      <c r="F56" s="94">
        <v>42.63</v>
      </c>
      <c r="G56" s="136">
        <v>43.26</v>
      </c>
      <c r="H56" s="139"/>
    </row>
    <row r="57" spans="2:8" x14ac:dyDescent="0.25">
      <c r="B57" s="1">
        <v>36</v>
      </c>
      <c r="C57" s="93"/>
      <c r="D57" s="94">
        <v>42.71</v>
      </c>
      <c r="E57" s="94"/>
      <c r="F57" s="94">
        <v>43.18</v>
      </c>
      <c r="G57" s="136">
        <v>43.36</v>
      </c>
      <c r="H57" s="139"/>
    </row>
    <row r="58" spans="2:8" x14ac:dyDescent="0.25">
      <c r="B58" s="1">
        <v>37</v>
      </c>
      <c r="C58" s="93"/>
      <c r="D58" s="94">
        <v>42.75</v>
      </c>
      <c r="E58" s="94"/>
      <c r="F58" s="94">
        <v>42.51</v>
      </c>
      <c r="G58" s="136">
        <v>43.2</v>
      </c>
      <c r="H58" s="139"/>
    </row>
    <row r="59" spans="2:8" x14ac:dyDescent="0.25">
      <c r="B59" s="1">
        <v>38</v>
      </c>
      <c r="C59" s="93"/>
      <c r="D59" s="94">
        <v>42.78</v>
      </c>
      <c r="E59" s="94"/>
      <c r="F59" s="94">
        <v>43.89</v>
      </c>
      <c r="G59" s="136">
        <v>42.98</v>
      </c>
      <c r="H59" s="139"/>
    </row>
    <row r="60" spans="2:8" x14ac:dyDescent="0.25">
      <c r="B60" s="1">
        <v>39</v>
      </c>
      <c r="C60" s="93"/>
      <c r="D60" s="94">
        <v>42.76</v>
      </c>
      <c r="E60" s="94"/>
      <c r="F60" s="94">
        <v>43.19</v>
      </c>
      <c r="G60" s="136">
        <v>43.37</v>
      </c>
      <c r="H60" s="139"/>
    </row>
    <row r="61" spans="2:8" x14ac:dyDescent="0.25">
      <c r="B61" s="1">
        <v>40</v>
      </c>
      <c r="C61" s="93"/>
      <c r="D61" s="94">
        <v>42.69</v>
      </c>
      <c r="E61" s="94"/>
      <c r="F61" s="94">
        <v>42.75</v>
      </c>
      <c r="G61" s="136">
        <v>43.16</v>
      </c>
      <c r="H61" s="139"/>
    </row>
    <row r="62" spans="2:8" x14ac:dyDescent="0.25">
      <c r="B62" s="1">
        <v>41</v>
      </c>
      <c r="C62" s="93"/>
      <c r="D62" s="94">
        <v>42.67</v>
      </c>
      <c r="E62" s="94"/>
      <c r="F62" s="94">
        <v>42.49</v>
      </c>
      <c r="G62" s="136">
        <v>43.94</v>
      </c>
      <c r="H62" s="139"/>
    </row>
    <row r="63" spans="2:8" x14ac:dyDescent="0.25">
      <c r="B63" s="1">
        <v>42</v>
      </c>
      <c r="C63" s="93"/>
      <c r="D63" s="94">
        <v>42.85</v>
      </c>
      <c r="E63" s="94"/>
      <c r="F63" s="94">
        <v>42.47</v>
      </c>
      <c r="G63" s="136">
        <v>43.18</v>
      </c>
      <c r="H63" s="139"/>
    </row>
    <row r="64" spans="2:8" x14ac:dyDescent="0.25">
      <c r="B64" s="1">
        <v>43</v>
      </c>
      <c r="C64" s="93"/>
      <c r="D64" s="94">
        <v>42.97</v>
      </c>
      <c r="E64" s="94"/>
      <c r="F64" s="94">
        <v>42.54</v>
      </c>
      <c r="G64" s="136">
        <v>42.93</v>
      </c>
      <c r="H64" s="139"/>
    </row>
    <row r="65" spans="2:8" x14ac:dyDescent="0.25">
      <c r="B65" s="1">
        <v>44</v>
      </c>
      <c r="C65" s="93"/>
      <c r="D65" s="94">
        <v>42.91</v>
      </c>
      <c r="E65" s="94"/>
      <c r="F65" s="94">
        <v>42.74</v>
      </c>
      <c r="G65" s="136">
        <v>43.02</v>
      </c>
      <c r="H65" s="139"/>
    </row>
    <row r="66" spans="2:8" x14ac:dyDescent="0.25">
      <c r="B66" s="1">
        <v>45</v>
      </c>
      <c r="C66" s="93"/>
      <c r="D66" s="94">
        <v>42.95</v>
      </c>
      <c r="E66" s="94"/>
      <c r="F66" s="94">
        <v>42.49</v>
      </c>
      <c r="G66" s="136">
        <v>42.76</v>
      </c>
      <c r="H66" s="139"/>
    </row>
    <row r="67" spans="2:8" x14ac:dyDescent="0.25">
      <c r="B67" s="1">
        <v>46</v>
      </c>
      <c r="C67" s="93"/>
      <c r="D67" s="94">
        <v>42.66</v>
      </c>
      <c r="E67" s="94"/>
      <c r="F67" s="94">
        <v>42.46</v>
      </c>
      <c r="G67" s="136">
        <v>43.52</v>
      </c>
      <c r="H67" s="139"/>
    </row>
    <row r="68" spans="2:8" x14ac:dyDescent="0.25">
      <c r="B68" s="1">
        <v>47</v>
      </c>
      <c r="C68" s="93"/>
      <c r="D68" s="94">
        <v>42.81</v>
      </c>
      <c r="E68" s="94"/>
      <c r="F68" s="94">
        <v>42.6</v>
      </c>
      <c r="G68" s="136">
        <v>44.1</v>
      </c>
      <c r="H68" s="139"/>
    </row>
    <row r="69" spans="2:8" x14ac:dyDescent="0.25">
      <c r="B69" s="1">
        <v>48</v>
      </c>
      <c r="C69" s="93"/>
      <c r="D69" s="94">
        <v>43.09</v>
      </c>
      <c r="E69" s="94"/>
      <c r="F69" s="94">
        <v>42.69</v>
      </c>
      <c r="G69" s="136">
        <v>43.24</v>
      </c>
      <c r="H69" s="139"/>
    </row>
    <row r="70" spans="2:8" x14ac:dyDescent="0.25">
      <c r="B70" s="1">
        <v>49</v>
      </c>
      <c r="C70" s="93"/>
      <c r="D70" s="94">
        <v>43.8</v>
      </c>
      <c r="E70" s="94"/>
      <c r="F70" s="94">
        <v>42.6</v>
      </c>
      <c r="G70" s="136">
        <v>43.07</v>
      </c>
      <c r="H70" s="139"/>
    </row>
    <row r="71" spans="2:8" x14ac:dyDescent="0.25">
      <c r="B71" s="1">
        <v>50</v>
      </c>
      <c r="C71" s="93"/>
      <c r="D71" s="94">
        <v>42.98</v>
      </c>
      <c r="E71" s="94"/>
      <c r="F71" s="94">
        <v>43.63</v>
      </c>
      <c r="G71" s="136">
        <v>43.52</v>
      </c>
      <c r="H71" s="139"/>
    </row>
    <row r="72" spans="2:8" x14ac:dyDescent="0.25">
      <c r="B72" s="1">
        <v>51</v>
      </c>
      <c r="C72" s="93"/>
      <c r="D72" s="94">
        <v>42.76</v>
      </c>
      <c r="E72" s="94"/>
      <c r="F72" s="94">
        <v>42.68</v>
      </c>
      <c r="G72" s="136">
        <v>43.07</v>
      </c>
      <c r="H72" s="139"/>
    </row>
    <row r="73" spans="2:8" x14ac:dyDescent="0.25">
      <c r="B73" s="1">
        <v>52</v>
      </c>
      <c r="C73" s="93"/>
      <c r="D73" s="94">
        <v>42.99</v>
      </c>
      <c r="E73" s="94"/>
      <c r="F73" s="94">
        <v>42.53</v>
      </c>
      <c r="G73" s="136">
        <v>43.12</v>
      </c>
      <c r="H73" s="139"/>
    </row>
    <row r="74" spans="2:8" x14ac:dyDescent="0.25">
      <c r="B74" s="1">
        <v>53</v>
      </c>
      <c r="C74" s="93"/>
      <c r="D74" s="94">
        <v>43.37</v>
      </c>
      <c r="E74" s="94"/>
      <c r="F74" s="94">
        <v>42.85</v>
      </c>
      <c r="G74" s="136">
        <v>42.88</v>
      </c>
      <c r="H74" s="139"/>
    </row>
    <row r="75" spans="2:8" x14ac:dyDescent="0.25">
      <c r="B75" s="1">
        <v>54</v>
      </c>
      <c r="C75" s="93"/>
      <c r="D75" s="94">
        <v>42.93</v>
      </c>
      <c r="E75" s="94"/>
      <c r="F75" s="94"/>
      <c r="G75" s="136">
        <v>42.89</v>
      </c>
      <c r="H75" s="139"/>
    </row>
    <row r="76" spans="2:8" x14ac:dyDescent="0.25">
      <c r="B76" s="1">
        <v>55</v>
      </c>
      <c r="C76" s="93"/>
      <c r="D76" s="94"/>
      <c r="E76" s="94"/>
      <c r="F76" s="94"/>
      <c r="G76" s="136">
        <v>44.71</v>
      </c>
      <c r="H76" s="139"/>
    </row>
    <row r="77" spans="2:8" x14ac:dyDescent="0.25">
      <c r="B77" s="1">
        <v>56</v>
      </c>
      <c r="C77" s="93"/>
      <c r="D77" s="94"/>
      <c r="E77" s="94"/>
      <c r="F77" s="94"/>
      <c r="G77" s="136">
        <v>43.16</v>
      </c>
      <c r="H77" s="139"/>
    </row>
    <row r="78" spans="2:8" x14ac:dyDescent="0.25">
      <c r="B78" s="1">
        <v>57</v>
      </c>
      <c r="C78" s="93"/>
      <c r="D78" s="94"/>
      <c r="E78" s="94"/>
      <c r="F78" s="94"/>
      <c r="G78" s="136">
        <v>43.03</v>
      </c>
      <c r="H78" s="139"/>
    </row>
    <row r="79" spans="2:8" ht="15.75" thickBot="1" x14ac:dyDescent="0.3">
      <c r="B79" s="1">
        <v>58</v>
      </c>
      <c r="C79" s="201"/>
      <c r="D79" s="202"/>
      <c r="E79" s="202"/>
      <c r="F79" s="202"/>
      <c r="G79" s="140">
        <v>43.29</v>
      </c>
      <c r="H79" s="141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79"/>
  <sheetViews>
    <sheetView zoomScale="75" zoomScaleNormal="75" zoomScalePageLayoutView="75" workbookViewId="0">
      <selection activeCell="O15" sqref="O15"/>
    </sheetView>
  </sheetViews>
  <sheetFormatPr defaultColWidth="8.85546875"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42578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8.85546875" style="1"/>
  </cols>
  <sheetData>
    <row r="4" spans="1:16" ht="18.75" x14ac:dyDescent="0.3">
      <c r="A4" s="288" t="s">
        <v>78</v>
      </c>
      <c r="B4" s="288"/>
      <c r="C4" s="288"/>
      <c r="D4" s="288"/>
      <c r="E4" s="288"/>
      <c r="F4" s="288"/>
      <c r="G4" s="288"/>
      <c r="H4" s="288"/>
      <c r="I4" s="288"/>
      <c r="J4" s="288"/>
      <c r="K4" s="288"/>
      <c r="L4" s="288"/>
    </row>
    <row r="5" spans="1:16" ht="7.5" customHeight="1" x14ac:dyDescent="0.25"/>
    <row r="6" spans="1:16" ht="17.25" x14ac:dyDescent="0.3">
      <c r="A6" s="240" t="s">
        <v>141</v>
      </c>
      <c r="B6" s="240"/>
      <c r="C6" s="240"/>
      <c r="D6" s="240"/>
      <c r="E6" s="240"/>
      <c r="F6" s="240"/>
      <c r="G6" s="240"/>
      <c r="H6" s="240"/>
      <c r="I6" s="240"/>
      <c r="J6" s="240"/>
      <c r="K6" s="240"/>
      <c r="L6" s="240"/>
    </row>
    <row r="7" spans="1:16" ht="7.5" customHeight="1" x14ac:dyDescent="0.25"/>
    <row r="8" spans="1:16" s="2" customFormat="1" ht="20.25" customHeight="1" x14ac:dyDescent="0.25">
      <c r="A8" s="289" t="s">
        <v>43</v>
      </c>
      <c r="B8" s="290" t="s">
        <v>13</v>
      </c>
      <c r="C8" s="291" t="s">
        <v>18</v>
      </c>
      <c r="D8" s="290" t="s">
        <v>44</v>
      </c>
      <c r="E8" s="293" t="s">
        <v>45</v>
      </c>
      <c r="F8" s="295" t="s">
        <v>46</v>
      </c>
      <c r="G8" s="296"/>
      <c r="H8" s="296"/>
      <c r="I8" s="297"/>
      <c r="J8" s="298" t="s">
        <v>47</v>
      </c>
      <c r="K8" s="289" t="s">
        <v>48</v>
      </c>
      <c r="L8" s="289"/>
      <c r="M8" s="54"/>
      <c r="N8" s="54"/>
    </row>
    <row r="9" spans="1:16" s="2" customFormat="1" ht="27.75" customHeight="1" thickBot="1" x14ac:dyDescent="0.3">
      <c r="A9" s="289"/>
      <c r="B9" s="290"/>
      <c r="C9" s="292"/>
      <c r="D9" s="290"/>
      <c r="E9" s="294"/>
      <c r="F9" s="55" t="s">
        <v>49</v>
      </c>
      <c r="G9" s="55" t="s">
        <v>50</v>
      </c>
      <c r="H9" s="55" t="s">
        <v>51</v>
      </c>
      <c r="I9" s="56" t="s">
        <v>52</v>
      </c>
      <c r="J9" s="299"/>
      <c r="K9" s="135" t="s">
        <v>53</v>
      </c>
      <c r="L9" s="135" t="s">
        <v>54</v>
      </c>
      <c r="M9" s="57" t="s">
        <v>55</v>
      </c>
      <c r="N9" s="57" t="s">
        <v>56</v>
      </c>
    </row>
    <row r="10" spans="1:16" s="3" customFormat="1" ht="30" customHeight="1" thickBot="1" x14ac:dyDescent="0.3">
      <c r="A10" s="58">
        <v>1</v>
      </c>
      <c r="B10" s="59" t="s">
        <v>146</v>
      </c>
      <c r="C10" s="60">
        <v>69</v>
      </c>
      <c r="D10" s="60">
        <v>34</v>
      </c>
      <c r="E10" s="61">
        <f>D10</f>
        <v>34</v>
      </c>
      <c r="F10" s="208">
        <f>MIN(C21:C79)</f>
        <v>42.33</v>
      </c>
      <c r="G10" s="205">
        <f>AVERAGE(C21:C79)</f>
        <v>42.880588235294113</v>
      </c>
      <c r="H10" s="62">
        <v>4</v>
      </c>
      <c r="I10" s="114">
        <f>G10-F10</f>
        <v>0.55058823529411427</v>
      </c>
      <c r="J10" s="129">
        <v>1.6944444444444443E-2</v>
      </c>
      <c r="K10" s="129">
        <f>J10</f>
        <v>1.6944444444444443E-2</v>
      </c>
      <c r="L10" s="64">
        <f>K10</f>
        <v>1.6944444444444443E-2</v>
      </c>
      <c r="M10" s="65"/>
      <c r="N10" s="222"/>
      <c r="O10" s="122"/>
      <c r="P10" s="68"/>
    </row>
    <row r="11" spans="1:16" s="3" customFormat="1" ht="30" customHeight="1" thickBot="1" x14ac:dyDescent="0.3">
      <c r="A11" s="58">
        <v>2</v>
      </c>
      <c r="B11" s="59" t="s">
        <v>147</v>
      </c>
      <c r="C11" s="60">
        <v>13</v>
      </c>
      <c r="D11" s="60">
        <v>94</v>
      </c>
      <c r="E11" s="61">
        <f>D11-D10</f>
        <v>60</v>
      </c>
      <c r="F11" s="211">
        <f>MIN(D21:D79)</f>
        <v>42.47</v>
      </c>
      <c r="G11" s="209">
        <f>AVERAGE(D21:D79)</f>
        <v>42.904915254237302</v>
      </c>
      <c r="H11" s="62">
        <v>0</v>
      </c>
      <c r="I11" s="114">
        <f>G11-F11</f>
        <v>0.43491525423730337</v>
      </c>
      <c r="J11" s="129">
        <v>4.7696759259259258E-2</v>
      </c>
      <c r="K11" s="129">
        <f>J11-J10</f>
        <v>3.0752314814814816E-2</v>
      </c>
      <c r="L11" s="64">
        <f>K11</f>
        <v>3.0752314814814816E-2</v>
      </c>
      <c r="M11" s="65" t="s">
        <v>193</v>
      </c>
      <c r="N11" s="223" t="s">
        <v>250</v>
      </c>
      <c r="O11" s="229" t="s">
        <v>251</v>
      </c>
      <c r="P11" s="68"/>
    </row>
    <row r="12" spans="1:16" s="3" customFormat="1" ht="30" customHeight="1" x14ac:dyDescent="0.25">
      <c r="A12" s="58">
        <v>3</v>
      </c>
      <c r="B12" s="59" t="s">
        <v>146</v>
      </c>
      <c r="C12" s="60">
        <v>8</v>
      </c>
      <c r="D12" s="60">
        <v>114</v>
      </c>
      <c r="E12" s="61">
        <f>D12-D11</f>
        <v>20</v>
      </c>
      <c r="F12" s="204">
        <f>MIN(E19:E79)</f>
        <v>42.76</v>
      </c>
      <c r="G12" s="114">
        <f>AVERAGE(E21:E79)</f>
        <v>43.272631578947369</v>
      </c>
      <c r="H12" s="62">
        <v>3</v>
      </c>
      <c r="I12" s="114">
        <f t="shared" ref="I12:I14" si="0">G12-F12</f>
        <v>0.51263157894737077</v>
      </c>
      <c r="J12" s="129">
        <v>5.8807870370370365E-2</v>
      </c>
      <c r="K12" s="129">
        <f>J12-J11</f>
        <v>1.1111111111111106E-2</v>
      </c>
      <c r="L12" s="64">
        <f>K12+L10</f>
        <v>2.8055555555555549E-2</v>
      </c>
      <c r="M12" s="65" t="s">
        <v>194</v>
      </c>
      <c r="N12" s="222"/>
      <c r="O12" s="225"/>
      <c r="P12" s="68"/>
    </row>
    <row r="13" spans="1:16" s="3" customFormat="1" ht="30" customHeight="1" x14ac:dyDescent="0.25">
      <c r="A13" s="58">
        <v>4</v>
      </c>
      <c r="B13" s="59" t="s">
        <v>146</v>
      </c>
      <c r="C13" s="60">
        <v>6</v>
      </c>
      <c r="D13" s="60">
        <v>154</v>
      </c>
      <c r="E13" s="61">
        <f>D13-D12</f>
        <v>40</v>
      </c>
      <c r="F13" s="127">
        <f>MIN(F19:F79)</f>
        <v>42.61</v>
      </c>
      <c r="G13" s="114">
        <f>AVERAGE(F21:F79)</f>
        <v>43.05615384615384</v>
      </c>
      <c r="H13" s="62">
        <v>2</v>
      </c>
      <c r="I13" s="114">
        <f t="shared" si="0"/>
        <v>0.44615384615384102</v>
      </c>
      <c r="J13" s="129">
        <v>7.9837962962962958E-2</v>
      </c>
      <c r="K13" s="129">
        <f>J13-J12</f>
        <v>2.1030092592592593E-2</v>
      </c>
      <c r="L13" s="64">
        <f>K13+L12</f>
        <v>4.9085648148148142E-2</v>
      </c>
      <c r="M13" s="65" t="s">
        <v>195</v>
      </c>
      <c r="N13" s="222"/>
      <c r="O13" s="226"/>
      <c r="P13" s="68"/>
    </row>
    <row r="14" spans="1:16" s="3" customFormat="1" ht="30" customHeight="1" x14ac:dyDescent="0.25">
      <c r="A14" s="58">
        <v>5</v>
      </c>
      <c r="B14" s="59" t="s">
        <v>147</v>
      </c>
      <c r="C14" s="69">
        <v>5</v>
      </c>
      <c r="D14" s="60">
        <v>211</v>
      </c>
      <c r="E14" s="61">
        <f>D14-D13</f>
        <v>57</v>
      </c>
      <c r="F14" s="127">
        <f>MIN(G21:G79)</f>
        <v>42.85</v>
      </c>
      <c r="G14" s="114">
        <f>AVERAGE(G21:G79)</f>
        <v>43.316071428571433</v>
      </c>
      <c r="H14" s="62">
        <v>4</v>
      </c>
      <c r="I14" s="114">
        <f t="shared" si="0"/>
        <v>0.46607142857143202</v>
      </c>
      <c r="J14" s="129">
        <v>0.10945601851851851</v>
      </c>
      <c r="K14" s="129">
        <f>J14-J13</f>
        <v>2.961805555555555E-2</v>
      </c>
      <c r="L14" s="63">
        <f>K14+L11</f>
        <v>6.0370370370370366E-2</v>
      </c>
      <c r="M14" s="65" t="s">
        <v>196</v>
      </c>
      <c r="N14" s="223" t="s">
        <v>252</v>
      </c>
      <c r="O14" s="231" t="s">
        <v>251</v>
      </c>
    </row>
    <row r="15" spans="1:16" s="3" customFormat="1" ht="30" customHeight="1" x14ac:dyDescent="0.25">
      <c r="A15" s="70" t="s">
        <v>57</v>
      </c>
      <c r="B15" s="71" t="s">
        <v>146</v>
      </c>
      <c r="C15" s="72">
        <v>10</v>
      </c>
      <c r="D15" s="72">
        <v>240</v>
      </c>
      <c r="E15" s="61">
        <f>D15-D14</f>
        <v>29</v>
      </c>
      <c r="F15" s="127">
        <f>MIN(H21:H79)</f>
        <v>42.35</v>
      </c>
      <c r="G15" s="114">
        <f>AVERAGE(H21:H79)</f>
        <v>43.682857142857138</v>
      </c>
      <c r="H15" s="62">
        <v>2</v>
      </c>
      <c r="I15" s="114">
        <f>G15-F15</f>
        <v>1.3328571428571365</v>
      </c>
      <c r="J15" s="129">
        <v>0.12506944444444443</v>
      </c>
      <c r="K15" s="74">
        <f>J15-J14</f>
        <v>1.5613425925925919E-2</v>
      </c>
      <c r="L15" s="73">
        <f>K15+L13</f>
        <v>6.4699074074074062E-2</v>
      </c>
      <c r="M15" s="65" t="s">
        <v>197</v>
      </c>
      <c r="N15" s="222"/>
      <c r="O15" s="228"/>
    </row>
    <row r="16" spans="1:16" s="3" customFormat="1" ht="30" customHeight="1" x14ac:dyDescent="0.25">
      <c r="A16" s="75"/>
      <c r="B16" s="76"/>
      <c r="C16" s="77"/>
      <c r="D16" s="77"/>
      <c r="E16" s="77"/>
      <c r="F16" s="104">
        <f>AVERAGE(F10,F12,F13,F15)</f>
        <v>42.512500000000003</v>
      </c>
      <c r="G16" s="125">
        <f>AVERAGE(G10,G12,G13,G15)</f>
        <v>43.223057700813115</v>
      </c>
      <c r="H16" s="191" t="s">
        <v>146</v>
      </c>
      <c r="I16" s="126">
        <f>AVERAGE(I10,I12,I13,I15)</f>
        <v>0.71055770081311564</v>
      </c>
      <c r="J16" s="77"/>
      <c r="K16" s="77"/>
      <c r="L16" s="77"/>
      <c r="M16" s="78"/>
      <c r="N16" s="78"/>
    </row>
    <row r="17" spans="1:14" ht="27.75" customHeight="1" x14ac:dyDescent="0.25">
      <c r="A17" s="79"/>
      <c r="B17" s="79"/>
      <c r="C17" s="79"/>
      <c r="D17" s="80"/>
      <c r="E17" s="81"/>
      <c r="F17" s="82">
        <f>AVERAGE(F11,F14)</f>
        <v>42.66</v>
      </c>
      <c r="G17" s="83">
        <f>AVERAGE(G11,G14)</f>
        <v>43.110493341404364</v>
      </c>
      <c r="H17" s="190" t="s">
        <v>147</v>
      </c>
      <c r="I17" s="84">
        <f>AVERAGE(I11,I14)</f>
        <v>0.4504933414043677</v>
      </c>
      <c r="J17" s="81"/>
      <c r="K17" s="81" t="s">
        <v>27</v>
      </c>
      <c r="L17" s="81"/>
      <c r="M17" s="78"/>
      <c r="N17" s="78"/>
    </row>
    <row r="18" spans="1:14" ht="30" customHeight="1" thickBot="1" x14ac:dyDescent="0.3">
      <c r="A18" s="85"/>
      <c r="B18" s="85"/>
      <c r="C18" s="85"/>
      <c r="D18" s="81"/>
      <c r="E18" s="81"/>
      <c r="F18" s="86">
        <f>AVERAGE(F10:F15)</f>
        <v>42.561666666666667</v>
      </c>
      <c r="G18" s="87">
        <f>AVERAGE(C21:H79)</f>
        <v>43.146893617021291</v>
      </c>
      <c r="H18" s="195"/>
      <c r="I18" s="89">
        <f>AVERAGE(I10:I15)</f>
        <v>0.62386958101019963</v>
      </c>
      <c r="J18" s="81"/>
      <c r="K18" s="81"/>
      <c r="L18" s="81"/>
      <c r="M18" s="85"/>
      <c r="N18" s="85"/>
    </row>
    <row r="20" spans="1:14" ht="15.75" thickBot="1" x14ac:dyDescent="0.3">
      <c r="C20" s="90" t="str">
        <f>B10</f>
        <v>Якусик Дима</v>
      </c>
      <c r="D20" s="90" t="str">
        <f>B11</f>
        <v>Загорулько Иван</v>
      </c>
      <c r="E20" s="90" t="str">
        <f>B12</f>
        <v>Якусик Дима</v>
      </c>
      <c r="F20" s="90" t="str">
        <f>B13</f>
        <v>Якусик Дима</v>
      </c>
      <c r="G20" s="90" t="str">
        <f>B14</f>
        <v>Загорулько Иван</v>
      </c>
      <c r="H20" s="90" t="str">
        <f>B15</f>
        <v>Якусик Дима</v>
      </c>
    </row>
    <row r="21" spans="1:14" x14ac:dyDescent="0.25">
      <c r="B21" s="1">
        <v>1</v>
      </c>
      <c r="C21" s="91">
        <v>47.37</v>
      </c>
      <c r="D21" s="92">
        <v>43.05</v>
      </c>
      <c r="E21" s="92">
        <v>43.18</v>
      </c>
      <c r="F21" s="92">
        <v>42.99</v>
      </c>
      <c r="G21" s="92">
        <v>43.36</v>
      </c>
      <c r="H21" s="198">
        <v>43.32</v>
      </c>
      <c r="M21" s="2"/>
      <c r="N21" s="2"/>
    </row>
    <row r="22" spans="1:14" x14ac:dyDescent="0.25">
      <c r="B22" s="1">
        <v>2</v>
      </c>
      <c r="C22" s="93">
        <v>44.21</v>
      </c>
      <c r="D22" s="94">
        <v>42.88</v>
      </c>
      <c r="E22" s="94">
        <v>43.2</v>
      </c>
      <c r="F22" s="94">
        <v>43.12</v>
      </c>
      <c r="G22" s="94">
        <v>43.32</v>
      </c>
      <c r="H22" s="199">
        <v>43.46</v>
      </c>
      <c r="M22" s="3"/>
      <c r="N22" s="3"/>
    </row>
    <row r="23" spans="1:14" x14ac:dyDescent="0.25">
      <c r="B23" s="1">
        <v>3</v>
      </c>
      <c r="C23" s="93">
        <v>42.91</v>
      </c>
      <c r="D23" s="94">
        <v>42.96</v>
      </c>
      <c r="E23" s="94">
        <v>43.09</v>
      </c>
      <c r="F23" s="94">
        <v>42.77</v>
      </c>
      <c r="G23" s="94">
        <v>43.49</v>
      </c>
      <c r="H23" s="199">
        <v>42.66</v>
      </c>
      <c r="M23" s="3"/>
      <c r="N23" s="3"/>
    </row>
    <row r="24" spans="1:14" x14ac:dyDescent="0.25">
      <c r="B24" s="1">
        <v>4</v>
      </c>
      <c r="C24" s="93">
        <v>42.86</v>
      </c>
      <c r="D24" s="94">
        <v>42.97</v>
      </c>
      <c r="E24" s="94">
        <v>42.86</v>
      </c>
      <c r="F24" s="94">
        <v>43</v>
      </c>
      <c r="G24" s="94">
        <v>43.45</v>
      </c>
      <c r="H24" s="199">
        <v>43.88</v>
      </c>
      <c r="M24" s="3"/>
      <c r="N24" s="3"/>
    </row>
    <row r="25" spans="1:14" x14ac:dyDescent="0.25">
      <c r="B25" s="1">
        <v>5</v>
      </c>
      <c r="C25" s="93">
        <v>42.47</v>
      </c>
      <c r="D25" s="94">
        <v>43.04</v>
      </c>
      <c r="E25" s="94">
        <v>42.76</v>
      </c>
      <c r="F25" s="94">
        <v>42.79</v>
      </c>
      <c r="G25" s="94">
        <v>43.21</v>
      </c>
      <c r="H25" s="199">
        <v>43</v>
      </c>
    </row>
    <row r="26" spans="1:14" x14ac:dyDescent="0.25">
      <c r="B26" s="1">
        <v>6</v>
      </c>
      <c r="C26" s="93">
        <v>42.48</v>
      </c>
      <c r="D26" s="94">
        <v>42.85</v>
      </c>
      <c r="E26" s="94">
        <v>42.78</v>
      </c>
      <c r="F26" s="94">
        <v>42.76</v>
      </c>
      <c r="G26" s="94">
        <v>43.18</v>
      </c>
      <c r="H26" s="199">
        <v>43.13</v>
      </c>
    </row>
    <row r="27" spans="1:14" x14ac:dyDescent="0.25">
      <c r="B27" s="1">
        <v>7</v>
      </c>
      <c r="C27" s="93">
        <v>42.6</v>
      </c>
      <c r="D27" s="94">
        <v>42.89</v>
      </c>
      <c r="E27" s="94">
        <v>44.02</v>
      </c>
      <c r="F27" s="94">
        <v>42.95</v>
      </c>
      <c r="G27" s="94">
        <v>43.13</v>
      </c>
      <c r="H27" s="199">
        <v>43.5</v>
      </c>
    </row>
    <row r="28" spans="1:14" x14ac:dyDescent="0.25">
      <c r="B28" s="1">
        <v>8</v>
      </c>
      <c r="C28" s="93">
        <v>43.09</v>
      </c>
      <c r="D28" s="94">
        <v>43.77</v>
      </c>
      <c r="E28" s="94">
        <v>43.15</v>
      </c>
      <c r="F28" s="94">
        <v>43.34</v>
      </c>
      <c r="G28" s="94">
        <v>43.35</v>
      </c>
      <c r="H28" s="199">
        <v>42.78</v>
      </c>
    </row>
    <row r="29" spans="1:14" x14ac:dyDescent="0.25">
      <c r="B29" s="1">
        <v>9</v>
      </c>
      <c r="C29" s="123">
        <v>44.7</v>
      </c>
      <c r="D29" s="94">
        <v>42.98</v>
      </c>
      <c r="E29" s="94">
        <v>42.86</v>
      </c>
      <c r="F29" s="94">
        <v>42.95</v>
      </c>
      <c r="G29" s="94">
        <v>43.01</v>
      </c>
      <c r="H29" s="199">
        <v>44.44</v>
      </c>
    </row>
    <row r="30" spans="1:14" x14ac:dyDescent="0.25">
      <c r="B30" s="1">
        <v>10</v>
      </c>
      <c r="C30" s="93">
        <v>42.46</v>
      </c>
      <c r="D30" s="94">
        <v>42.7</v>
      </c>
      <c r="E30" s="94">
        <v>44.23</v>
      </c>
      <c r="F30" s="94">
        <v>42.61</v>
      </c>
      <c r="G30" s="94">
        <v>42.99</v>
      </c>
      <c r="H30" s="199">
        <v>43.18</v>
      </c>
    </row>
    <row r="31" spans="1:14" x14ac:dyDescent="0.25">
      <c r="B31" s="1">
        <v>11</v>
      </c>
      <c r="C31" s="93">
        <v>42.67</v>
      </c>
      <c r="D31" s="94">
        <v>42.85</v>
      </c>
      <c r="E31" s="94">
        <v>43.28</v>
      </c>
      <c r="F31" s="94">
        <v>42.68</v>
      </c>
      <c r="G31" s="94">
        <v>43.94</v>
      </c>
      <c r="H31" s="199">
        <v>46.96</v>
      </c>
    </row>
    <row r="32" spans="1:14" x14ac:dyDescent="0.25">
      <c r="B32" s="1">
        <v>12</v>
      </c>
      <c r="C32" s="93">
        <v>42.48</v>
      </c>
      <c r="D32" s="94">
        <v>42.69</v>
      </c>
      <c r="E32" s="94">
        <v>43.36</v>
      </c>
      <c r="F32" s="94">
        <v>43.17</v>
      </c>
      <c r="G32" s="94">
        <v>42.87</v>
      </c>
      <c r="H32" s="199">
        <v>42.55</v>
      </c>
    </row>
    <row r="33" spans="2:8" x14ac:dyDescent="0.25">
      <c r="B33" s="1">
        <v>13</v>
      </c>
      <c r="C33" s="93">
        <v>42.5</v>
      </c>
      <c r="D33" s="94">
        <v>42.97</v>
      </c>
      <c r="E33" s="94">
        <v>43.44</v>
      </c>
      <c r="F33" s="94">
        <v>42.97</v>
      </c>
      <c r="G33" s="94">
        <v>43.08</v>
      </c>
      <c r="H33" s="199">
        <v>42.53</v>
      </c>
    </row>
    <row r="34" spans="2:8" x14ac:dyDescent="0.25">
      <c r="B34" s="1">
        <v>14</v>
      </c>
      <c r="C34" s="103">
        <v>42.33</v>
      </c>
      <c r="D34" s="94">
        <v>43</v>
      </c>
      <c r="E34" s="94">
        <v>43.2</v>
      </c>
      <c r="F34" s="94">
        <v>42.88</v>
      </c>
      <c r="G34" s="94">
        <v>43.15</v>
      </c>
      <c r="H34" s="199">
        <v>43.25</v>
      </c>
    </row>
    <row r="35" spans="2:8" x14ac:dyDescent="0.25">
      <c r="B35" s="1">
        <v>15</v>
      </c>
      <c r="C35" s="93">
        <v>42.33</v>
      </c>
      <c r="D35" s="94">
        <v>42.62</v>
      </c>
      <c r="E35" s="94">
        <v>43.21</v>
      </c>
      <c r="F35" s="94">
        <v>42.69</v>
      </c>
      <c r="G35" s="94">
        <v>43.38</v>
      </c>
      <c r="H35" s="199">
        <v>42.88</v>
      </c>
    </row>
    <row r="36" spans="2:8" x14ac:dyDescent="0.25">
      <c r="B36" s="1">
        <v>16</v>
      </c>
      <c r="C36" s="93">
        <v>42.42</v>
      </c>
      <c r="D36" s="142">
        <v>42.77</v>
      </c>
      <c r="E36" s="94">
        <v>43.27</v>
      </c>
      <c r="F36" s="94">
        <v>42.78</v>
      </c>
      <c r="G36" s="94">
        <v>43.63</v>
      </c>
      <c r="H36" s="199">
        <v>42.58</v>
      </c>
    </row>
    <row r="37" spans="2:8" x14ac:dyDescent="0.25">
      <c r="B37" s="1">
        <v>17</v>
      </c>
      <c r="C37" s="93">
        <v>42.53</v>
      </c>
      <c r="D37" s="94">
        <v>42.9</v>
      </c>
      <c r="E37" s="94">
        <v>43.18</v>
      </c>
      <c r="F37" s="94">
        <v>43.06</v>
      </c>
      <c r="G37" s="94">
        <v>43.28</v>
      </c>
      <c r="H37" s="199">
        <v>42.55</v>
      </c>
    </row>
    <row r="38" spans="2:8" x14ac:dyDescent="0.25">
      <c r="B38" s="1">
        <v>18</v>
      </c>
      <c r="C38" s="93">
        <v>42.65</v>
      </c>
      <c r="D38" s="94">
        <v>42.95</v>
      </c>
      <c r="E38" s="94">
        <v>43.05</v>
      </c>
      <c r="F38" s="94">
        <v>42.92</v>
      </c>
      <c r="G38" s="94">
        <v>43.51</v>
      </c>
      <c r="H38" s="199">
        <v>43.06</v>
      </c>
    </row>
    <row r="39" spans="2:8" x14ac:dyDescent="0.25">
      <c r="B39" s="1">
        <v>19</v>
      </c>
      <c r="C39" s="93">
        <v>42.73</v>
      </c>
      <c r="D39" s="94">
        <v>43.04</v>
      </c>
      <c r="E39" s="94">
        <v>44.06</v>
      </c>
      <c r="F39" s="94">
        <v>43.29</v>
      </c>
      <c r="G39" s="94">
        <v>43.52</v>
      </c>
      <c r="H39" s="199">
        <v>42.84</v>
      </c>
    </row>
    <row r="40" spans="2:8" x14ac:dyDescent="0.25">
      <c r="B40" s="1">
        <v>20</v>
      </c>
      <c r="C40" s="93">
        <v>43.12</v>
      </c>
      <c r="D40" s="94">
        <v>42.95</v>
      </c>
      <c r="E40" s="94"/>
      <c r="F40" s="94">
        <v>42.99</v>
      </c>
      <c r="G40" s="94">
        <v>43.08</v>
      </c>
      <c r="H40" s="199">
        <v>42.91</v>
      </c>
    </row>
    <row r="41" spans="2:8" x14ac:dyDescent="0.25">
      <c r="B41" s="1">
        <v>21</v>
      </c>
      <c r="C41" s="93">
        <v>42.39</v>
      </c>
      <c r="D41" s="94">
        <v>42.87</v>
      </c>
      <c r="E41" s="94"/>
      <c r="F41" s="94">
        <v>42.96</v>
      </c>
      <c r="G41" s="94">
        <v>43.3</v>
      </c>
      <c r="H41" s="199">
        <v>59.33</v>
      </c>
    </row>
    <row r="42" spans="2:8" x14ac:dyDescent="0.25">
      <c r="B42" s="1">
        <v>22</v>
      </c>
      <c r="C42" s="93">
        <v>42.48</v>
      </c>
      <c r="D42" s="94">
        <v>43.09</v>
      </c>
      <c r="E42" s="94"/>
      <c r="F42" s="94">
        <v>42.89</v>
      </c>
      <c r="G42" s="94">
        <v>43.2</v>
      </c>
      <c r="H42" s="199">
        <v>43.51</v>
      </c>
    </row>
    <row r="43" spans="2:8" x14ac:dyDescent="0.25">
      <c r="B43" s="1">
        <v>23</v>
      </c>
      <c r="C43" s="93">
        <v>42.84</v>
      </c>
      <c r="D43" s="94">
        <v>42.71</v>
      </c>
      <c r="E43" s="94"/>
      <c r="F43" s="94">
        <v>42.79</v>
      </c>
      <c r="G43" s="94">
        <v>43.18</v>
      </c>
      <c r="H43" s="199">
        <v>42.53</v>
      </c>
    </row>
    <row r="44" spans="2:8" x14ac:dyDescent="0.25">
      <c r="B44" s="1">
        <v>24</v>
      </c>
      <c r="C44" s="93">
        <v>42.41</v>
      </c>
      <c r="D44" s="94">
        <v>44.28</v>
      </c>
      <c r="E44" s="94"/>
      <c r="F44" s="94">
        <v>43.04</v>
      </c>
      <c r="G44" s="94">
        <v>43.18</v>
      </c>
      <c r="H44" s="199">
        <v>42.45</v>
      </c>
    </row>
    <row r="45" spans="2:8" x14ac:dyDescent="0.25">
      <c r="B45" s="1">
        <v>25</v>
      </c>
      <c r="C45" s="93">
        <v>42.57</v>
      </c>
      <c r="D45" s="94">
        <v>42.89</v>
      </c>
      <c r="E45" s="94"/>
      <c r="F45" s="94">
        <v>43.14</v>
      </c>
      <c r="G45" s="94">
        <v>43.43</v>
      </c>
      <c r="H45" s="199">
        <v>42.42</v>
      </c>
    </row>
    <row r="46" spans="2:8" x14ac:dyDescent="0.25">
      <c r="B46" s="1">
        <v>26</v>
      </c>
      <c r="C46" s="93">
        <v>42.8</v>
      </c>
      <c r="D46" s="94">
        <v>42.47</v>
      </c>
      <c r="E46" s="94"/>
      <c r="F46" s="94">
        <v>43.38</v>
      </c>
      <c r="G46" s="94">
        <v>43.42</v>
      </c>
      <c r="H46" s="199">
        <v>42.49</v>
      </c>
    </row>
    <row r="47" spans="2:8" x14ac:dyDescent="0.25">
      <c r="B47" s="1">
        <v>27</v>
      </c>
      <c r="C47" s="93">
        <v>42.59</v>
      </c>
      <c r="D47" s="94">
        <v>42.91</v>
      </c>
      <c r="E47" s="94"/>
      <c r="F47" s="94">
        <v>43.08</v>
      </c>
      <c r="G47" s="94">
        <v>42.98</v>
      </c>
      <c r="H47" s="199">
        <v>42.58</v>
      </c>
    </row>
    <row r="48" spans="2:8" x14ac:dyDescent="0.25">
      <c r="B48" s="1">
        <v>28</v>
      </c>
      <c r="C48" s="93">
        <v>42.77</v>
      </c>
      <c r="D48" s="94">
        <v>42.9</v>
      </c>
      <c r="E48" s="94"/>
      <c r="F48" s="94">
        <v>42.93</v>
      </c>
      <c r="G48" s="94">
        <v>43.09</v>
      </c>
      <c r="H48" s="199">
        <v>42.35</v>
      </c>
    </row>
    <row r="49" spans="2:8" x14ac:dyDescent="0.25">
      <c r="B49" s="1">
        <v>29</v>
      </c>
      <c r="C49" s="93">
        <v>42.67</v>
      </c>
      <c r="D49" s="94">
        <v>42.81</v>
      </c>
      <c r="E49" s="94"/>
      <c r="F49" s="94">
        <v>42.95</v>
      </c>
      <c r="G49" s="94">
        <v>42.99</v>
      </c>
      <c r="H49" s="199"/>
    </row>
    <row r="50" spans="2:8" x14ac:dyDescent="0.25">
      <c r="B50" s="1">
        <v>30</v>
      </c>
      <c r="C50" s="93">
        <v>42.65</v>
      </c>
      <c r="D50" s="94">
        <v>42.72</v>
      </c>
      <c r="E50" s="94"/>
      <c r="F50" s="94">
        <v>43.12</v>
      </c>
      <c r="G50" s="94">
        <v>43.12</v>
      </c>
      <c r="H50" s="199"/>
    </row>
    <row r="51" spans="2:8" x14ac:dyDescent="0.25">
      <c r="B51" s="1">
        <v>31</v>
      </c>
      <c r="C51" s="93">
        <v>42.85</v>
      </c>
      <c r="D51" s="94">
        <v>42.84</v>
      </c>
      <c r="E51" s="94"/>
      <c r="F51" s="94">
        <v>42.85</v>
      </c>
      <c r="G51" s="94">
        <v>43.13</v>
      </c>
      <c r="H51" s="199"/>
    </row>
    <row r="52" spans="2:8" x14ac:dyDescent="0.25">
      <c r="B52" s="1">
        <v>32</v>
      </c>
      <c r="C52" s="93">
        <v>42.58</v>
      </c>
      <c r="D52" s="94">
        <v>42.64</v>
      </c>
      <c r="E52" s="94"/>
      <c r="F52" s="94">
        <v>43.1</v>
      </c>
      <c r="G52" s="94">
        <v>43.17</v>
      </c>
      <c r="H52" s="199"/>
    </row>
    <row r="53" spans="2:8" x14ac:dyDescent="0.25">
      <c r="B53" s="1">
        <v>33</v>
      </c>
      <c r="C53" s="93">
        <v>42.66</v>
      </c>
      <c r="D53" s="94">
        <v>42.73</v>
      </c>
      <c r="E53" s="94"/>
      <c r="F53" s="94">
        <v>43.21</v>
      </c>
      <c r="G53" s="94">
        <v>43.26</v>
      </c>
      <c r="H53" s="199"/>
    </row>
    <row r="54" spans="2:8" x14ac:dyDescent="0.25">
      <c r="B54" s="1">
        <v>34</v>
      </c>
      <c r="C54" s="93">
        <v>42.77</v>
      </c>
      <c r="D54" s="94">
        <v>42.71</v>
      </c>
      <c r="E54" s="94"/>
      <c r="F54" s="94">
        <v>43.37</v>
      </c>
      <c r="G54" s="94">
        <v>43.46</v>
      </c>
      <c r="H54" s="199"/>
    </row>
    <row r="55" spans="2:8" x14ac:dyDescent="0.25">
      <c r="B55" s="1">
        <v>35</v>
      </c>
      <c r="C55" s="93"/>
      <c r="D55" s="94">
        <v>42.91</v>
      </c>
      <c r="E55" s="94"/>
      <c r="F55" s="94">
        <v>43.18</v>
      </c>
      <c r="G55" s="94">
        <v>43.26</v>
      </c>
      <c r="H55" s="199"/>
    </row>
    <row r="56" spans="2:8" x14ac:dyDescent="0.25">
      <c r="B56" s="1">
        <v>36</v>
      </c>
      <c r="C56" s="93"/>
      <c r="D56" s="94">
        <v>42.77</v>
      </c>
      <c r="E56" s="94"/>
      <c r="F56" s="94">
        <v>44.15</v>
      </c>
      <c r="G56" s="94">
        <v>43.02</v>
      </c>
      <c r="H56" s="199"/>
    </row>
    <row r="57" spans="2:8" x14ac:dyDescent="0.25">
      <c r="B57" s="1">
        <v>37</v>
      </c>
      <c r="C57" s="93"/>
      <c r="D57" s="94">
        <v>43.42</v>
      </c>
      <c r="E57" s="94"/>
      <c r="F57" s="94">
        <v>42.85</v>
      </c>
      <c r="G57" s="94">
        <v>43.37</v>
      </c>
      <c r="H57" s="199"/>
    </row>
    <row r="58" spans="2:8" x14ac:dyDescent="0.25">
      <c r="B58" s="1">
        <v>38</v>
      </c>
      <c r="C58" s="93"/>
      <c r="D58" s="94">
        <v>42.76</v>
      </c>
      <c r="E58" s="94"/>
      <c r="F58" s="94">
        <v>43.41</v>
      </c>
      <c r="G58" s="94">
        <v>42.85</v>
      </c>
      <c r="H58" s="199"/>
    </row>
    <row r="59" spans="2:8" x14ac:dyDescent="0.25">
      <c r="B59" s="1">
        <v>39</v>
      </c>
      <c r="C59" s="93"/>
      <c r="D59" s="94">
        <v>42.82</v>
      </c>
      <c r="E59" s="94"/>
      <c r="F59" s="94">
        <v>44.08</v>
      </c>
      <c r="G59" s="94">
        <v>42.88</v>
      </c>
      <c r="H59" s="199"/>
    </row>
    <row r="60" spans="2:8" x14ac:dyDescent="0.25">
      <c r="B60" s="1">
        <v>40</v>
      </c>
      <c r="C60" s="93"/>
      <c r="D60" s="94">
        <v>42.72</v>
      </c>
      <c r="E60" s="94"/>
      <c r="F60" s="94"/>
      <c r="G60" s="94">
        <v>43.58</v>
      </c>
      <c r="H60" s="199"/>
    </row>
    <row r="61" spans="2:8" x14ac:dyDescent="0.25">
      <c r="B61" s="1">
        <v>41</v>
      </c>
      <c r="C61" s="93"/>
      <c r="D61" s="94">
        <v>42.69</v>
      </c>
      <c r="E61" s="94"/>
      <c r="F61" s="94"/>
      <c r="G61" s="196">
        <v>43.42</v>
      </c>
      <c r="H61" s="199"/>
    </row>
    <row r="62" spans="2:8" x14ac:dyDescent="0.25">
      <c r="B62" s="1">
        <v>42</v>
      </c>
      <c r="C62" s="93"/>
      <c r="D62" s="94">
        <v>42.67</v>
      </c>
      <c r="E62" s="94"/>
      <c r="F62" s="94"/>
      <c r="G62" s="94">
        <v>44.05</v>
      </c>
      <c r="H62" s="199"/>
    </row>
    <row r="63" spans="2:8" x14ac:dyDescent="0.25">
      <c r="B63" s="1">
        <v>43</v>
      </c>
      <c r="C63" s="93"/>
      <c r="D63" s="94">
        <v>42.9</v>
      </c>
      <c r="E63" s="94"/>
      <c r="F63" s="94"/>
      <c r="G63" s="94">
        <v>43.4</v>
      </c>
      <c r="H63" s="199"/>
    </row>
    <row r="64" spans="2:8" x14ac:dyDescent="0.25">
      <c r="B64" s="1">
        <v>44</v>
      </c>
      <c r="C64" s="93"/>
      <c r="D64" s="94">
        <v>43.5</v>
      </c>
      <c r="E64" s="94"/>
      <c r="F64" s="94"/>
      <c r="G64" s="94">
        <v>43.32</v>
      </c>
      <c r="H64" s="199"/>
    </row>
    <row r="65" spans="2:8" x14ac:dyDescent="0.25">
      <c r="B65" s="1">
        <v>45</v>
      </c>
      <c r="C65" s="93"/>
      <c r="D65" s="94">
        <v>42.68</v>
      </c>
      <c r="E65" s="94"/>
      <c r="F65" s="94"/>
      <c r="G65" s="94">
        <v>42.92</v>
      </c>
      <c r="H65" s="199"/>
    </row>
    <row r="66" spans="2:8" x14ac:dyDescent="0.25">
      <c r="B66" s="1">
        <v>46</v>
      </c>
      <c r="C66" s="93"/>
      <c r="D66" s="94">
        <v>42.72</v>
      </c>
      <c r="E66" s="94"/>
      <c r="F66" s="94"/>
      <c r="G66" s="94">
        <v>42.89</v>
      </c>
      <c r="H66" s="199"/>
    </row>
    <row r="67" spans="2:8" x14ac:dyDescent="0.25">
      <c r="B67" s="1">
        <v>47</v>
      </c>
      <c r="C67" s="93"/>
      <c r="D67" s="94">
        <v>42.92</v>
      </c>
      <c r="E67" s="94"/>
      <c r="F67" s="94"/>
      <c r="G67" s="94">
        <v>43.59</v>
      </c>
      <c r="H67" s="199"/>
    </row>
    <row r="68" spans="2:8" x14ac:dyDescent="0.25">
      <c r="B68" s="1">
        <v>48</v>
      </c>
      <c r="C68" s="93"/>
      <c r="D68" s="94">
        <v>42.8</v>
      </c>
      <c r="E68" s="94"/>
      <c r="F68" s="94"/>
      <c r="G68" s="94">
        <v>44.15</v>
      </c>
      <c r="H68" s="199"/>
    </row>
    <row r="69" spans="2:8" x14ac:dyDescent="0.25">
      <c r="B69" s="1">
        <v>49</v>
      </c>
      <c r="C69" s="93"/>
      <c r="D69" s="94">
        <v>42.77</v>
      </c>
      <c r="E69" s="94"/>
      <c r="F69" s="94"/>
      <c r="G69" s="94">
        <v>43.65</v>
      </c>
      <c r="H69" s="199"/>
    </row>
    <row r="70" spans="2:8" x14ac:dyDescent="0.25">
      <c r="B70" s="1">
        <v>50</v>
      </c>
      <c r="C70" s="93"/>
      <c r="D70" s="94">
        <v>43.12</v>
      </c>
      <c r="E70" s="94"/>
      <c r="F70" s="94"/>
      <c r="G70" s="94">
        <v>43.26</v>
      </c>
      <c r="H70" s="199"/>
    </row>
    <row r="71" spans="2:8" x14ac:dyDescent="0.25">
      <c r="B71" s="1">
        <v>51</v>
      </c>
      <c r="C71" s="93"/>
      <c r="D71" s="94">
        <v>42.82</v>
      </c>
      <c r="E71" s="94"/>
      <c r="F71" s="94"/>
      <c r="G71" s="94">
        <v>44.51</v>
      </c>
      <c r="H71" s="199"/>
    </row>
    <row r="72" spans="2:8" x14ac:dyDescent="0.25">
      <c r="B72" s="1">
        <v>52</v>
      </c>
      <c r="C72" s="93"/>
      <c r="D72" s="94">
        <v>42.8</v>
      </c>
      <c r="E72" s="94"/>
      <c r="F72" s="94"/>
      <c r="G72" s="94">
        <v>43.4</v>
      </c>
      <c r="H72" s="199"/>
    </row>
    <row r="73" spans="2:8" x14ac:dyDescent="0.25">
      <c r="B73" s="1">
        <v>53</v>
      </c>
      <c r="C73" s="93"/>
      <c r="D73" s="94">
        <v>43.1</v>
      </c>
      <c r="E73" s="94"/>
      <c r="F73" s="94"/>
      <c r="G73" s="94">
        <v>43.43</v>
      </c>
      <c r="H73" s="199"/>
    </row>
    <row r="74" spans="2:8" x14ac:dyDescent="0.25">
      <c r="B74" s="1">
        <v>54</v>
      </c>
      <c r="C74" s="93"/>
      <c r="D74" s="94">
        <v>42.93</v>
      </c>
      <c r="E74" s="94"/>
      <c r="F74" s="94"/>
      <c r="G74" s="94">
        <v>43.08</v>
      </c>
      <c r="H74" s="199"/>
    </row>
    <row r="75" spans="2:8" x14ac:dyDescent="0.25">
      <c r="B75" s="1">
        <v>55</v>
      </c>
      <c r="C75" s="93"/>
      <c r="D75" s="94">
        <v>42.95</v>
      </c>
      <c r="E75" s="94"/>
      <c r="F75" s="94"/>
      <c r="G75" s="94">
        <v>43.27</v>
      </c>
      <c r="H75" s="199"/>
    </row>
    <row r="76" spans="2:8" x14ac:dyDescent="0.25">
      <c r="B76" s="1">
        <v>56</v>
      </c>
      <c r="C76" s="93"/>
      <c r="D76" s="94">
        <v>42.99</v>
      </c>
      <c r="E76" s="94"/>
      <c r="F76" s="94"/>
      <c r="G76" s="94">
        <v>43.56</v>
      </c>
      <c r="H76" s="199"/>
    </row>
    <row r="77" spans="2:8" x14ac:dyDescent="0.25">
      <c r="B77" s="1">
        <v>57</v>
      </c>
      <c r="C77" s="93"/>
      <c r="D77" s="94">
        <v>42.78</v>
      </c>
      <c r="E77" s="94"/>
      <c r="F77" s="94"/>
      <c r="G77" s="94"/>
      <c r="H77" s="199"/>
    </row>
    <row r="78" spans="2:8" x14ac:dyDescent="0.25">
      <c r="B78" s="1">
        <v>58</v>
      </c>
      <c r="C78" s="93"/>
      <c r="D78" s="94">
        <v>42.7</v>
      </c>
      <c r="E78" s="94"/>
      <c r="F78" s="94"/>
      <c r="G78" s="94"/>
      <c r="H78" s="199"/>
    </row>
    <row r="79" spans="2:8" ht="15.75" thickBot="1" x14ac:dyDescent="0.3">
      <c r="B79" s="1">
        <v>59</v>
      </c>
      <c r="C79" s="201"/>
      <c r="D79" s="202">
        <v>42.75</v>
      </c>
      <c r="E79" s="202"/>
      <c r="F79" s="202"/>
      <c r="G79" s="140"/>
      <c r="H79" s="141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1"/>
  <sheetViews>
    <sheetView zoomScale="75" zoomScaleNormal="75" zoomScalePageLayoutView="75" workbookViewId="0">
      <selection activeCell="O16" sqref="O16"/>
    </sheetView>
  </sheetViews>
  <sheetFormatPr defaultColWidth="8.85546875"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42578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8.85546875" style="1"/>
  </cols>
  <sheetData>
    <row r="4" spans="1:16" ht="18.75" x14ac:dyDescent="0.3">
      <c r="A4" s="288" t="s">
        <v>78</v>
      </c>
      <c r="B4" s="288"/>
      <c r="C4" s="288"/>
      <c r="D4" s="288"/>
      <c r="E4" s="288"/>
      <c r="F4" s="288"/>
      <c r="G4" s="288"/>
      <c r="H4" s="288"/>
      <c r="I4" s="288"/>
      <c r="J4" s="288"/>
      <c r="K4" s="288"/>
      <c r="L4" s="288"/>
    </row>
    <row r="5" spans="1:16" ht="7.5" customHeight="1" x14ac:dyDescent="0.25"/>
    <row r="6" spans="1:16" ht="17.25" x14ac:dyDescent="0.3">
      <c r="A6" s="240" t="s">
        <v>85</v>
      </c>
      <c r="B6" s="240"/>
      <c r="C6" s="240"/>
      <c r="D6" s="240"/>
      <c r="E6" s="240"/>
      <c r="F6" s="240"/>
      <c r="G6" s="240"/>
      <c r="H6" s="240"/>
      <c r="I6" s="240"/>
      <c r="J6" s="240"/>
      <c r="K6" s="240"/>
      <c r="L6" s="240"/>
    </row>
    <row r="7" spans="1:16" ht="7.5" customHeight="1" x14ac:dyDescent="0.25"/>
    <row r="8" spans="1:16" s="2" customFormat="1" ht="20.25" customHeight="1" x14ac:dyDescent="0.25">
      <c r="A8" s="289" t="s">
        <v>43</v>
      </c>
      <c r="B8" s="290" t="s">
        <v>13</v>
      </c>
      <c r="C8" s="291" t="s">
        <v>18</v>
      </c>
      <c r="D8" s="290" t="s">
        <v>44</v>
      </c>
      <c r="E8" s="293" t="s">
        <v>45</v>
      </c>
      <c r="F8" s="295" t="s">
        <v>46</v>
      </c>
      <c r="G8" s="296"/>
      <c r="H8" s="296"/>
      <c r="I8" s="297"/>
      <c r="J8" s="298" t="s">
        <v>47</v>
      </c>
      <c r="K8" s="289" t="s">
        <v>48</v>
      </c>
      <c r="L8" s="289"/>
      <c r="M8" s="54"/>
      <c r="N8" s="54"/>
    </row>
    <row r="9" spans="1:16" s="2" customFormat="1" ht="27.75" customHeight="1" thickBot="1" x14ac:dyDescent="0.3">
      <c r="A9" s="289"/>
      <c r="B9" s="290"/>
      <c r="C9" s="292"/>
      <c r="D9" s="290"/>
      <c r="E9" s="294"/>
      <c r="F9" s="55" t="s">
        <v>49</v>
      </c>
      <c r="G9" s="55" t="s">
        <v>50</v>
      </c>
      <c r="H9" s="55" t="s">
        <v>51</v>
      </c>
      <c r="I9" s="56" t="s">
        <v>52</v>
      </c>
      <c r="J9" s="299"/>
      <c r="K9" s="135" t="s">
        <v>53</v>
      </c>
      <c r="L9" s="135" t="s">
        <v>54</v>
      </c>
      <c r="M9" s="57" t="s">
        <v>55</v>
      </c>
      <c r="N9" s="57" t="s">
        <v>56</v>
      </c>
    </row>
    <row r="10" spans="1:16" s="3" customFormat="1" ht="30" customHeight="1" thickBot="1" x14ac:dyDescent="0.3">
      <c r="A10" s="58">
        <v>1</v>
      </c>
      <c r="B10" s="59" t="s">
        <v>148</v>
      </c>
      <c r="C10" s="60">
        <v>13</v>
      </c>
      <c r="D10" s="60">
        <v>33</v>
      </c>
      <c r="E10" s="61">
        <f>D10</f>
        <v>33</v>
      </c>
      <c r="F10" s="207">
        <f>MIN(C21:C81)</f>
        <v>42.77</v>
      </c>
      <c r="G10" s="205">
        <f>AVERAGE(C21:C81)</f>
        <v>43.593333333333341</v>
      </c>
      <c r="H10" s="62">
        <v>3</v>
      </c>
      <c r="I10" s="114">
        <f>G10-F10</f>
        <v>0.82333333333333769</v>
      </c>
      <c r="J10" s="129">
        <v>1.6724537037037034E-2</v>
      </c>
      <c r="K10" s="129">
        <f>J10</f>
        <v>1.6724537037037034E-2</v>
      </c>
      <c r="L10" s="64">
        <f>K10</f>
        <v>1.6724537037037034E-2</v>
      </c>
      <c r="M10" s="65"/>
      <c r="N10" s="66"/>
      <c r="O10" s="122"/>
      <c r="P10" s="68"/>
    </row>
    <row r="11" spans="1:16" s="3" customFormat="1" ht="30" customHeight="1" x14ac:dyDescent="0.25">
      <c r="A11" s="58">
        <v>2</v>
      </c>
      <c r="B11" s="59" t="s">
        <v>149</v>
      </c>
      <c r="C11" s="60">
        <v>1</v>
      </c>
      <c r="D11" s="60">
        <v>94</v>
      </c>
      <c r="E11" s="61">
        <f>D11-D10</f>
        <v>61</v>
      </c>
      <c r="F11" s="213">
        <f>MIN(D21:D81)</f>
        <v>42.29</v>
      </c>
      <c r="G11" s="115">
        <f>AVERAGE(D21:D81)</f>
        <v>42.522666666666659</v>
      </c>
      <c r="H11" s="62">
        <v>9</v>
      </c>
      <c r="I11" s="114">
        <f>G11-F11</f>
        <v>0.23266666666665969</v>
      </c>
      <c r="J11" s="129">
        <v>4.7847222222222228E-2</v>
      </c>
      <c r="K11" s="129">
        <f>J11-J10</f>
        <v>3.1122685185185194E-2</v>
      </c>
      <c r="L11" s="64">
        <f>K11</f>
        <v>3.1122685185185194E-2</v>
      </c>
      <c r="M11" s="65" t="s">
        <v>188</v>
      </c>
      <c r="N11" s="66"/>
      <c r="O11" s="67"/>
      <c r="P11" s="68"/>
    </row>
    <row r="12" spans="1:16" s="3" customFormat="1" ht="30" customHeight="1" x14ac:dyDescent="0.25">
      <c r="A12" s="58">
        <v>3</v>
      </c>
      <c r="B12" s="59" t="s">
        <v>148</v>
      </c>
      <c r="C12" s="60">
        <v>21</v>
      </c>
      <c r="D12" s="60">
        <v>156</v>
      </c>
      <c r="E12" s="61">
        <f>D12-D11</f>
        <v>62</v>
      </c>
      <c r="F12" s="127">
        <f>MIN(E19:E81)</f>
        <v>42.94</v>
      </c>
      <c r="G12" s="114">
        <f>AVERAGE(E21:E81)</f>
        <v>43.603770491803267</v>
      </c>
      <c r="H12" s="62">
        <v>5</v>
      </c>
      <c r="I12" s="114">
        <f t="shared" ref="I12:I14" si="0">G12-F12</f>
        <v>0.66377049180326964</v>
      </c>
      <c r="J12" s="129">
        <v>8.0358796296296289E-2</v>
      </c>
      <c r="K12" s="189">
        <f>J12-J11</f>
        <v>3.2511574074074061E-2</v>
      </c>
      <c r="L12" s="64">
        <f>K12+L10</f>
        <v>4.9236111111111092E-2</v>
      </c>
      <c r="M12" s="65" t="s">
        <v>189</v>
      </c>
      <c r="N12" s="223" t="s">
        <v>244</v>
      </c>
      <c r="O12" s="230" t="s">
        <v>245</v>
      </c>
      <c r="P12" s="68"/>
    </row>
    <row r="13" spans="1:16" s="3" customFormat="1" ht="30" customHeight="1" x14ac:dyDescent="0.25">
      <c r="A13" s="58">
        <v>4</v>
      </c>
      <c r="B13" s="59" t="s">
        <v>149</v>
      </c>
      <c r="C13" s="60">
        <v>6</v>
      </c>
      <c r="D13" s="60">
        <v>188</v>
      </c>
      <c r="E13" s="61">
        <f>D13-D12</f>
        <v>32</v>
      </c>
      <c r="F13" s="127">
        <f>MIN(F19:F81)</f>
        <v>42.45</v>
      </c>
      <c r="G13" s="114">
        <f>AVERAGE(F21:F81)</f>
        <v>42.715483870967745</v>
      </c>
      <c r="H13" s="62">
        <v>6</v>
      </c>
      <c r="I13" s="114">
        <f t="shared" si="0"/>
        <v>0.26548387096774206</v>
      </c>
      <c r="J13" s="129">
        <v>9.7268518518518518E-2</v>
      </c>
      <c r="K13" s="129">
        <f>J13-J12</f>
        <v>1.6909722222222229E-2</v>
      </c>
      <c r="L13" s="64">
        <f>K13+L11</f>
        <v>4.8032407407407426E-2</v>
      </c>
      <c r="M13" s="65" t="s">
        <v>190</v>
      </c>
      <c r="N13" s="66"/>
      <c r="O13" s="68"/>
      <c r="P13" s="68"/>
    </row>
    <row r="14" spans="1:16" s="3" customFormat="1" ht="30" customHeight="1" thickBot="1" x14ac:dyDescent="0.3">
      <c r="A14" s="58">
        <v>5</v>
      </c>
      <c r="B14" s="59" t="s">
        <v>148</v>
      </c>
      <c r="C14" s="69">
        <v>69</v>
      </c>
      <c r="D14" s="60">
        <v>207</v>
      </c>
      <c r="E14" s="61">
        <f>D14-D13</f>
        <v>19</v>
      </c>
      <c r="F14" s="206">
        <f>MIN(G21:G81)</f>
        <v>42.96</v>
      </c>
      <c r="G14" s="114">
        <f>AVERAGE(G21:G81)</f>
        <v>43.489999999999995</v>
      </c>
      <c r="H14" s="62">
        <v>0</v>
      </c>
      <c r="I14" s="114">
        <f t="shared" si="0"/>
        <v>0.52999999999999403</v>
      </c>
      <c r="J14" s="129">
        <v>0.10795138888888889</v>
      </c>
      <c r="K14" s="129">
        <f>J14-J13</f>
        <v>1.068287037037037E-2</v>
      </c>
      <c r="L14" s="63">
        <f>K14+L12</f>
        <v>5.9918981481481462E-2</v>
      </c>
      <c r="M14" s="65" t="s">
        <v>191</v>
      </c>
      <c r="N14" s="66"/>
      <c r="O14" s="17"/>
    </row>
    <row r="15" spans="1:16" s="3" customFormat="1" ht="30" customHeight="1" thickBot="1" x14ac:dyDescent="0.3">
      <c r="A15" s="70" t="s">
        <v>57</v>
      </c>
      <c r="B15" s="71" t="s">
        <v>149</v>
      </c>
      <c r="C15" s="72">
        <v>2</v>
      </c>
      <c r="D15" s="72">
        <v>240</v>
      </c>
      <c r="E15" s="61">
        <f>D15-D14</f>
        <v>33</v>
      </c>
      <c r="F15" s="208">
        <f>MIN(H21:H82)</f>
        <v>42.21</v>
      </c>
      <c r="G15" s="205">
        <f>AVERAGE(H21:H81)</f>
        <v>42.423124999999992</v>
      </c>
      <c r="H15" s="62">
        <v>6</v>
      </c>
      <c r="I15" s="114">
        <f>G15-F15</f>
        <v>0.21312499999999091</v>
      </c>
      <c r="J15" s="129">
        <v>0.12506944444444443</v>
      </c>
      <c r="K15" s="74">
        <f>J15-J14</f>
        <v>1.7118055555555539E-2</v>
      </c>
      <c r="L15" s="73">
        <f>K15+L13</f>
        <v>6.5150462962962966E-2</v>
      </c>
      <c r="M15" s="65" t="s">
        <v>192</v>
      </c>
      <c r="N15" s="223" t="s">
        <v>248</v>
      </c>
      <c r="O15" s="231" t="s">
        <v>249</v>
      </c>
    </row>
    <row r="16" spans="1:16" s="3" customFormat="1" ht="30" customHeight="1" x14ac:dyDescent="0.25">
      <c r="A16" s="75"/>
      <c r="B16" s="76"/>
      <c r="C16" s="77"/>
      <c r="D16" s="77"/>
      <c r="E16" s="77"/>
      <c r="F16" s="104">
        <f>AVERAGE(F10,F12,F14)</f>
        <v>42.890000000000008</v>
      </c>
      <c r="G16" s="125">
        <f>AVERAGE(G10,G12,G14)</f>
        <v>43.562367941712203</v>
      </c>
      <c r="H16" s="191" t="s">
        <v>148</v>
      </c>
      <c r="I16" s="126">
        <f>AVERAGE(I10,I12,I14)</f>
        <v>0.67236794171220049</v>
      </c>
      <c r="J16" s="77"/>
      <c r="K16" s="77"/>
      <c r="L16" s="77"/>
      <c r="M16" s="78"/>
      <c r="N16" s="78"/>
    </row>
    <row r="17" spans="1:14" ht="27.75" customHeight="1" x14ac:dyDescent="0.25">
      <c r="A17" s="79"/>
      <c r="B17" s="79"/>
      <c r="C17" s="79"/>
      <c r="D17" s="80"/>
      <c r="E17" s="81"/>
      <c r="F17" s="82">
        <f>AVERAGE(F11,F13,F15)</f>
        <v>42.31666666666667</v>
      </c>
      <c r="G17" s="83">
        <f>AVERAGE(G11,G13,G15)</f>
        <v>42.553758512544796</v>
      </c>
      <c r="H17" s="190" t="s">
        <v>149</v>
      </c>
      <c r="I17" s="84">
        <f>AVERAGE(I11,I13,I15)</f>
        <v>0.2370918458781309</v>
      </c>
      <c r="J17" s="81"/>
      <c r="K17" s="81" t="s">
        <v>27</v>
      </c>
      <c r="L17" s="81"/>
      <c r="M17" s="78"/>
      <c r="N17" s="78"/>
    </row>
    <row r="18" spans="1:14" ht="30" customHeight="1" thickBot="1" x14ac:dyDescent="0.3">
      <c r="A18" s="85"/>
      <c r="B18" s="85"/>
      <c r="C18" s="85"/>
      <c r="D18" s="81"/>
      <c r="E18" s="81"/>
      <c r="F18" s="86">
        <f>AVERAGE(F10:F15)</f>
        <v>42.603333333333332</v>
      </c>
      <c r="G18" s="87">
        <f>AVERAGE(C21:H81)</f>
        <v>43.039617021276584</v>
      </c>
      <c r="H18" s="195"/>
      <c r="I18" s="89">
        <f>AVERAGE(I10:I15)</f>
        <v>0.45472989379516565</v>
      </c>
      <c r="J18" s="81"/>
      <c r="K18" s="81"/>
      <c r="L18" s="81"/>
      <c r="M18" s="85"/>
      <c r="N18" s="85"/>
    </row>
    <row r="20" spans="1:14" ht="15.75" thickBot="1" x14ac:dyDescent="0.3">
      <c r="C20" s="90" t="str">
        <f>B10</f>
        <v>Медведева Даша</v>
      </c>
      <c r="D20" s="90" t="str">
        <f>B11</f>
        <v>Паненко Женя</v>
      </c>
      <c r="E20" s="90" t="str">
        <f>B12</f>
        <v>Медведева Даша</v>
      </c>
      <c r="F20" s="90" t="str">
        <f>B13</f>
        <v>Паненко Женя</v>
      </c>
      <c r="G20" s="2" t="str">
        <f>B14</f>
        <v>Медведева Даша</v>
      </c>
      <c r="H20" s="2" t="str">
        <f>B15</f>
        <v>Паненко Женя</v>
      </c>
    </row>
    <row r="21" spans="1:14" x14ac:dyDescent="0.25">
      <c r="B21" s="1">
        <v>1</v>
      </c>
      <c r="C21" s="91">
        <v>46.15</v>
      </c>
      <c r="D21" s="92">
        <v>42.79</v>
      </c>
      <c r="E21" s="92">
        <v>44.23</v>
      </c>
      <c r="F21" s="92">
        <v>43.08</v>
      </c>
      <c r="G21" s="137">
        <v>43.37</v>
      </c>
      <c r="H21" s="138">
        <v>42.63</v>
      </c>
      <c r="M21" s="2"/>
      <c r="N21" s="2"/>
    </row>
    <row r="22" spans="1:14" x14ac:dyDescent="0.25">
      <c r="B22" s="1">
        <v>2</v>
      </c>
      <c r="C22" s="93">
        <v>45.42</v>
      </c>
      <c r="D22" s="94">
        <v>42.29</v>
      </c>
      <c r="E22" s="94">
        <v>42.99</v>
      </c>
      <c r="F22" s="94">
        <v>42.67</v>
      </c>
      <c r="G22" s="136">
        <v>43.64</v>
      </c>
      <c r="H22" s="139">
        <v>42.47</v>
      </c>
      <c r="M22" s="3"/>
      <c r="N22" s="3"/>
    </row>
    <row r="23" spans="1:14" x14ac:dyDescent="0.25">
      <c r="B23" s="1">
        <v>3</v>
      </c>
      <c r="C23" s="93">
        <v>44.15</v>
      </c>
      <c r="D23" s="94">
        <v>42.68</v>
      </c>
      <c r="E23" s="94">
        <v>43.12</v>
      </c>
      <c r="F23" s="94">
        <v>42.76</v>
      </c>
      <c r="G23" s="136">
        <v>43.01</v>
      </c>
      <c r="H23" s="139">
        <v>42.71</v>
      </c>
      <c r="M23" s="3"/>
      <c r="N23" s="3"/>
    </row>
    <row r="24" spans="1:14" x14ac:dyDescent="0.25">
      <c r="B24" s="1">
        <v>4</v>
      </c>
      <c r="C24" s="93">
        <v>43.05</v>
      </c>
      <c r="D24" s="94">
        <v>42.58</v>
      </c>
      <c r="E24" s="94">
        <v>43.67</v>
      </c>
      <c r="F24" s="94">
        <v>42.76</v>
      </c>
      <c r="G24" s="136">
        <v>43.34</v>
      </c>
      <c r="H24" s="139">
        <v>42.4</v>
      </c>
      <c r="M24" s="3"/>
      <c r="N24" s="3"/>
    </row>
    <row r="25" spans="1:14" x14ac:dyDescent="0.25">
      <c r="B25" s="1">
        <v>5</v>
      </c>
      <c r="C25" s="93">
        <v>43.22</v>
      </c>
      <c r="D25" s="94">
        <v>42.36</v>
      </c>
      <c r="E25" s="94">
        <v>45.17</v>
      </c>
      <c r="F25" s="94">
        <v>42.69</v>
      </c>
      <c r="G25" s="136">
        <v>43.58</v>
      </c>
      <c r="H25" s="139">
        <v>42.49</v>
      </c>
    </row>
    <row r="26" spans="1:14" x14ac:dyDescent="0.25">
      <c r="B26" s="1">
        <v>6</v>
      </c>
      <c r="C26" s="93">
        <v>43.4</v>
      </c>
      <c r="D26" s="94">
        <v>42.41</v>
      </c>
      <c r="E26" s="94">
        <v>43.89</v>
      </c>
      <c r="F26" s="94">
        <v>42.52</v>
      </c>
      <c r="G26" s="136">
        <v>43.47</v>
      </c>
      <c r="H26" s="139">
        <v>42.52</v>
      </c>
    </row>
    <row r="27" spans="1:14" x14ac:dyDescent="0.25">
      <c r="B27" s="1">
        <v>7</v>
      </c>
      <c r="C27" s="93">
        <v>42.97</v>
      </c>
      <c r="D27" s="94">
        <v>42.57</v>
      </c>
      <c r="E27" s="94">
        <v>43.04</v>
      </c>
      <c r="F27" s="94">
        <v>42.88</v>
      </c>
      <c r="G27" s="136">
        <v>43.32</v>
      </c>
      <c r="H27" s="139">
        <v>42.44</v>
      </c>
    </row>
    <row r="28" spans="1:14" x14ac:dyDescent="0.25">
      <c r="B28" s="1">
        <v>8</v>
      </c>
      <c r="C28" s="93">
        <v>43.13</v>
      </c>
      <c r="D28" s="94">
        <v>42.93</v>
      </c>
      <c r="E28" s="94">
        <v>42.94</v>
      </c>
      <c r="F28" s="94">
        <v>42.78</v>
      </c>
      <c r="G28" s="136">
        <v>43.21</v>
      </c>
      <c r="H28" s="139">
        <v>42.31</v>
      </c>
    </row>
    <row r="29" spans="1:14" x14ac:dyDescent="0.25">
      <c r="B29" s="1">
        <v>9</v>
      </c>
      <c r="C29" s="123">
        <v>42.8</v>
      </c>
      <c r="D29" s="94">
        <v>42.57</v>
      </c>
      <c r="E29" s="94">
        <v>43.51</v>
      </c>
      <c r="F29" s="94">
        <v>42.51</v>
      </c>
      <c r="G29" s="136">
        <v>43.37</v>
      </c>
      <c r="H29" s="139">
        <v>42.3</v>
      </c>
    </row>
    <row r="30" spans="1:14" x14ac:dyDescent="0.25">
      <c r="B30" s="1">
        <v>10</v>
      </c>
      <c r="C30" s="93">
        <v>43.58</v>
      </c>
      <c r="D30" s="94">
        <v>42.63</v>
      </c>
      <c r="E30" s="94">
        <v>43</v>
      </c>
      <c r="F30" s="94">
        <v>42.73</v>
      </c>
      <c r="G30" s="136">
        <v>43.55</v>
      </c>
      <c r="H30" s="139">
        <v>42.36</v>
      </c>
    </row>
    <row r="31" spans="1:14" x14ac:dyDescent="0.25">
      <c r="B31" s="1">
        <v>11</v>
      </c>
      <c r="C31" s="93">
        <v>45.2</v>
      </c>
      <c r="D31" s="94">
        <v>42.47</v>
      </c>
      <c r="E31" s="94">
        <v>42.98</v>
      </c>
      <c r="F31" s="94">
        <v>42.52</v>
      </c>
      <c r="G31" s="136">
        <v>42.96</v>
      </c>
      <c r="H31" s="139">
        <v>42.62</v>
      </c>
    </row>
    <row r="32" spans="1:14" x14ac:dyDescent="0.25">
      <c r="B32" s="1">
        <v>12</v>
      </c>
      <c r="C32" s="93">
        <v>43.29</v>
      </c>
      <c r="D32" s="94">
        <v>42.79</v>
      </c>
      <c r="E32" s="94">
        <v>43.1</v>
      </c>
      <c r="F32" s="94">
        <v>42.53</v>
      </c>
      <c r="G32" s="136">
        <v>43.75</v>
      </c>
      <c r="H32" s="139">
        <v>42.35</v>
      </c>
    </row>
    <row r="33" spans="2:8" x14ac:dyDescent="0.25">
      <c r="B33" s="1">
        <v>13</v>
      </c>
      <c r="C33" s="93">
        <v>43.06</v>
      </c>
      <c r="D33" s="94">
        <v>42.72</v>
      </c>
      <c r="E33" s="94">
        <v>44.29</v>
      </c>
      <c r="F33" s="94">
        <v>42.71</v>
      </c>
      <c r="G33" s="136">
        <v>44.27</v>
      </c>
      <c r="H33" s="139">
        <v>42.37</v>
      </c>
    </row>
    <row r="34" spans="2:8" x14ac:dyDescent="0.25">
      <c r="B34" s="1">
        <v>14</v>
      </c>
      <c r="C34" s="103">
        <v>43.32</v>
      </c>
      <c r="D34" s="94">
        <v>42.5</v>
      </c>
      <c r="E34" s="94">
        <v>43.25</v>
      </c>
      <c r="F34" s="94">
        <v>42.59</v>
      </c>
      <c r="G34" s="136">
        <v>43.35</v>
      </c>
      <c r="H34" s="139">
        <v>42.53</v>
      </c>
    </row>
    <row r="35" spans="2:8" x14ac:dyDescent="0.25">
      <c r="B35" s="1">
        <v>15</v>
      </c>
      <c r="C35" s="93">
        <v>43.93</v>
      </c>
      <c r="D35" s="94">
        <v>42.54</v>
      </c>
      <c r="E35" s="94">
        <v>43.34</v>
      </c>
      <c r="F35" s="94">
        <v>42.62</v>
      </c>
      <c r="G35" s="136">
        <v>43.42</v>
      </c>
      <c r="H35" s="139">
        <v>42.21</v>
      </c>
    </row>
    <row r="36" spans="2:8" x14ac:dyDescent="0.25">
      <c r="B36" s="1">
        <v>16</v>
      </c>
      <c r="C36" s="93">
        <v>44.03</v>
      </c>
      <c r="D36" s="142">
        <v>42.43</v>
      </c>
      <c r="E36" s="94">
        <v>44.39</v>
      </c>
      <c r="F36" s="94">
        <v>42.6</v>
      </c>
      <c r="G36" s="136">
        <v>43.71</v>
      </c>
      <c r="H36" s="139">
        <v>42.37</v>
      </c>
    </row>
    <row r="37" spans="2:8" x14ac:dyDescent="0.25">
      <c r="B37" s="1">
        <v>17</v>
      </c>
      <c r="C37" s="93">
        <v>43.23</v>
      </c>
      <c r="D37" s="94">
        <v>42.5</v>
      </c>
      <c r="E37" s="94">
        <v>43.84</v>
      </c>
      <c r="F37" s="94">
        <v>42.86</v>
      </c>
      <c r="G37" s="136">
        <v>43.07</v>
      </c>
      <c r="H37" s="139">
        <v>42.31</v>
      </c>
    </row>
    <row r="38" spans="2:8" x14ac:dyDescent="0.25">
      <c r="B38" s="1">
        <v>18</v>
      </c>
      <c r="C38" s="93">
        <v>42.77</v>
      </c>
      <c r="D38" s="94">
        <v>42.4</v>
      </c>
      <c r="E38" s="94">
        <v>43.53</v>
      </c>
      <c r="F38" s="94">
        <v>42.68</v>
      </c>
      <c r="G38" s="136">
        <v>44.43</v>
      </c>
      <c r="H38" s="139">
        <v>42.56</v>
      </c>
    </row>
    <row r="39" spans="2:8" x14ac:dyDescent="0.25">
      <c r="B39" s="1">
        <v>19</v>
      </c>
      <c r="C39" s="93">
        <v>42.95</v>
      </c>
      <c r="D39" s="94">
        <v>42.57</v>
      </c>
      <c r="E39" s="94">
        <v>46.06</v>
      </c>
      <c r="F39" s="94">
        <v>42.57</v>
      </c>
      <c r="G39" s="136"/>
      <c r="H39" s="139">
        <v>42.29</v>
      </c>
    </row>
    <row r="40" spans="2:8" x14ac:dyDescent="0.25">
      <c r="B40" s="1">
        <v>20</v>
      </c>
      <c r="C40" s="93">
        <v>42.97</v>
      </c>
      <c r="D40" s="94">
        <v>42.42</v>
      </c>
      <c r="E40" s="94">
        <v>43.24</v>
      </c>
      <c r="F40" s="94">
        <v>42.72</v>
      </c>
      <c r="G40" s="136"/>
      <c r="H40" s="139">
        <v>42.29</v>
      </c>
    </row>
    <row r="41" spans="2:8" x14ac:dyDescent="0.25">
      <c r="B41" s="1">
        <v>21</v>
      </c>
      <c r="C41" s="93">
        <v>42.93</v>
      </c>
      <c r="D41" s="94">
        <v>42.33</v>
      </c>
      <c r="E41" s="94">
        <v>43.45</v>
      </c>
      <c r="F41" s="94">
        <v>42.63</v>
      </c>
      <c r="G41" s="136"/>
      <c r="H41" s="139">
        <v>42.48</v>
      </c>
    </row>
    <row r="42" spans="2:8" x14ac:dyDescent="0.25">
      <c r="B42" s="1">
        <v>22</v>
      </c>
      <c r="C42" s="93">
        <v>45.08</v>
      </c>
      <c r="D42" s="94">
        <v>42.6</v>
      </c>
      <c r="E42" s="94">
        <v>44.07</v>
      </c>
      <c r="F42" s="94">
        <v>43.09</v>
      </c>
      <c r="G42" s="136"/>
      <c r="H42" s="139">
        <v>42.49</v>
      </c>
    </row>
    <row r="43" spans="2:8" x14ac:dyDescent="0.25">
      <c r="B43" s="1">
        <v>23</v>
      </c>
      <c r="C43" s="93">
        <v>45</v>
      </c>
      <c r="D43" s="94">
        <v>42.57</v>
      </c>
      <c r="E43" s="94">
        <v>43.1</v>
      </c>
      <c r="F43" s="94">
        <v>42.45</v>
      </c>
      <c r="G43" s="136"/>
      <c r="H43" s="139">
        <v>42.45</v>
      </c>
    </row>
    <row r="44" spans="2:8" x14ac:dyDescent="0.25">
      <c r="B44" s="1">
        <v>24</v>
      </c>
      <c r="C44" s="93">
        <v>44.38</v>
      </c>
      <c r="D44" s="94">
        <v>42.38</v>
      </c>
      <c r="E44" s="94">
        <v>43.49</v>
      </c>
      <c r="F44" s="94">
        <v>42.49</v>
      </c>
      <c r="G44" s="136"/>
      <c r="H44" s="139">
        <v>42.42</v>
      </c>
    </row>
    <row r="45" spans="2:8" x14ac:dyDescent="0.25">
      <c r="B45" s="1">
        <v>25</v>
      </c>
      <c r="C45" s="93">
        <v>42.81</v>
      </c>
      <c r="D45" s="94">
        <v>42.67</v>
      </c>
      <c r="E45" s="94">
        <v>43.62</v>
      </c>
      <c r="F45" s="94">
        <v>42.6</v>
      </c>
      <c r="G45" s="136"/>
      <c r="H45" s="139">
        <v>42.56</v>
      </c>
    </row>
    <row r="46" spans="2:8" x14ac:dyDescent="0.25">
      <c r="B46" s="1">
        <v>26</v>
      </c>
      <c r="C46" s="93">
        <v>43.08</v>
      </c>
      <c r="D46" s="94">
        <v>42.47</v>
      </c>
      <c r="E46" s="94">
        <v>43.61</v>
      </c>
      <c r="F46" s="94">
        <v>42.53</v>
      </c>
      <c r="G46" s="136"/>
      <c r="H46" s="139">
        <v>42.56</v>
      </c>
    </row>
    <row r="47" spans="2:8" x14ac:dyDescent="0.25">
      <c r="B47" s="1">
        <v>27</v>
      </c>
      <c r="C47" s="93">
        <v>42.8</v>
      </c>
      <c r="D47" s="94">
        <v>42.36</v>
      </c>
      <c r="E47" s="94">
        <v>43.87</v>
      </c>
      <c r="F47" s="94">
        <v>42.72</v>
      </c>
      <c r="G47" s="136"/>
      <c r="H47" s="139">
        <v>42.36</v>
      </c>
    </row>
    <row r="48" spans="2:8" x14ac:dyDescent="0.25">
      <c r="B48" s="1">
        <v>28</v>
      </c>
      <c r="C48" s="93">
        <v>43.02</v>
      </c>
      <c r="D48" s="94">
        <v>42.45</v>
      </c>
      <c r="E48" s="94">
        <v>43.57</v>
      </c>
      <c r="F48" s="94">
        <v>42.97</v>
      </c>
      <c r="G48" s="136"/>
      <c r="H48" s="139">
        <v>42.34</v>
      </c>
    </row>
    <row r="49" spans="2:8" x14ac:dyDescent="0.25">
      <c r="B49" s="1">
        <v>29</v>
      </c>
      <c r="C49" s="93">
        <v>43.18</v>
      </c>
      <c r="D49" s="94">
        <v>42.57</v>
      </c>
      <c r="E49" s="94">
        <v>43.74</v>
      </c>
      <c r="F49" s="94">
        <v>43.02</v>
      </c>
      <c r="G49" s="136"/>
      <c r="H49" s="139">
        <v>42.24</v>
      </c>
    </row>
    <row r="50" spans="2:8" x14ac:dyDescent="0.25">
      <c r="B50" s="1">
        <v>30</v>
      </c>
      <c r="C50" s="93">
        <v>43.17</v>
      </c>
      <c r="D50" s="94">
        <v>42.48</v>
      </c>
      <c r="E50" s="94">
        <v>43.36</v>
      </c>
      <c r="F50" s="94">
        <v>42.71</v>
      </c>
      <c r="G50" s="136"/>
      <c r="H50" s="139">
        <v>42.37</v>
      </c>
    </row>
    <row r="51" spans="2:8" x14ac:dyDescent="0.25">
      <c r="B51" s="1">
        <v>31</v>
      </c>
      <c r="C51" s="93">
        <v>43.01</v>
      </c>
      <c r="D51" s="94">
        <v>42.54</v>
      </c>
      <c r="E51" s="94">
        <v>43.38</v>
      </c>
      <c r="F51" s="94">
        <v>43.19</v>
      </c>
      <c r="G51" s="136"/>
      <c r="H51" s="139">
        <v>42.34</v>
      </c>
    </row>
    <row r="52" spans="2:8" x14ac:dyDescent="0.25">
      <c r="B52" s="1">
        <v>32</v>
      </c>
      <c r="C52" s="93">
        <v>43.83</v>
      </c>
      <c r="D52" s="94">
        <v>42.38</v>
      </c>
      <c r="E52" s="94">
        <v>43.46</v>
      </c>
      <c r="F52" s="94"/>
      <c r="G52" s="136"/>
      <c r="H52" s="139">
        <v>42.4</v>
      </c>
    </row>
    <row r="53" spans="2:8" x14ac:dyDescent="0.25">
      <c r="B53" s="1">
        <v>33</v>
      </c>
      <c r="C53" s="93">
        <v>43.67</v>
      </c>
      <c r="D53" s="94">
        <v>42.44</v>
      </c>
      <c r="E53" s="94">
        <v>44.06</v>
      </c>
      <c r="F53" s="94"/>
      <c r="G53" s="136"/>
      <c r="H53" s="139"/>
    </row>
    <row r="54" spans="2:8" x14ac:dyDescent="0.25">
      <c r="B54" s="1">
        <v>34</v>
      </c>
      <c r="C54" s="93"/>
      <c r="D54" s="94">
        <v>42.49</v>
      </c>
      <c r="E54" s="94">
        <v>43.65</v>
      </c>
      <c r="F54" s="94"/>
      <c r="G54" s="136"/>
      <c r="H54" s="139"/>
    </row>
    <row r="55" spans="2:8" x14ac:dyDescent="0.25">
      <c r="B55" s="1">
        <v>35</v>
      </c>
      <c r="C55" s="93"/>
      <c r="D55" s="94">
        <v>42.85</v>
      </c>
      <c r="E55" s="94">
        <v>44.25</v>
      </c>
      <c r="F55" s="94"/>
      <c r="G55" s="136"/>
      <c r="H55" s="139"/>
    </row>
    <row r="56" spans="2:8" x14ac:dyDescent="0.25">
      <c r="B56" s="1">
        <v>36</v>
      </c>
      <c r="C56" s="93"/>
      <c r="D56" s="94">
        <v>42.46</v>
      </c>
      <c r="E56" s="94">
        <v>43.12</v>
      </c>
      <c r="F56" s="94"/>
      <c r="G56" s="136"/>
      <c r="H56" s="139"/>
    </row>
    <row r="57" spans="2:8" x14ac:dyDescent="0.25">
      <c r="B57" s="1">
        <v>37</v>
      </c>
      <c r="C57" s="93"/>
      <c r="D57" s="94">
        <v>42.52</v>
      </c>
      <c r="E57" s="94">
        <v>43.44</v>
      </c>
      <c r="F57" s="94"/>
      <c r="G57" s="136"/>
      <c r="H57" s="139"/>
    </row>
    <row r="58" spans="2:8" x14ac:dyDescent="0.25">
      <c r="B58" s="1">
        <v>38</v>
      </c>
      <c r="C58" s="93"/>
      <c r="D58" s="94">
        <v>42.46</v>
      </c>
      <c r="E58" s="94">
        <v>43.21</v>
      </c>
      <c r="F58" s="94"/>
      <c r="G58" s="136"/>
      <c r="H58" s="139"/>
    </row>
    <row r="59" spans="2:8" x14ac:dyDescent="0.25">
      <c r="B59" s="1">
        <v>39</v>
      </c>
      <c r="C59" s="93"/>
      <c r="D59" s="94">
        <v>42.43</v>
      </c>
      <c r="E59" s="94">
        <v>43.1</v>
      </c>
      <c r="F59" s="94"/>
      <c r="G59" s="136"/>
      <c r="H59" s="139"/>
    </row>
    <row r="60" spans="2:8" x14ac:dyDescent="0.25">
      <c r="B60" s="1">
        <v>40</v>
      </c>
      <c r="C60" s="93"/>
      <c r="D60" s="94">
        <v>42.51</v>
      </c>
      <c r="E60" s="94">
        <v>43.09</v>
      </c>
      <c r="F60" s="94"/>
      <c r="G60" s="136"/>
      <c r="H60" s="139"/>
    </row>
    <row r="61" spans="2:8" x14ac:dyDescent="0.25">
      <c r="B61" s="1">
        <v>41</v>
      </c>
      <c r="C61" s="93"/>
      <c r="D61" s="94">
        <v>42.38</v>
      </c>
      <c r="E61" s="94">
        <v>43.01</v>
      </c>
      <c r="F61" s="94"/>
      <c r="G61" s="136"/>
      <c r="H61" s="139"/>
    </row>
    <row r="62" spans="2:8" x14ac:dyDescent="0.25">
      <c r="B62" s="1">
        <v>42</v>
      </c>
      <c r="C62" s="93"/>
      <c r="D62" s="94">
        <v>42.6</v>
      </c>
      <c r="E62" s="94">
        <v>43.91</v>
      </c>
      <c r="F62" s="94"/>
      <c r="G62" s="136"/>
      <c r="H62" s="139"/>
    </row>
    <row r="63" spans="2:8" x14ac:dyDescent="0.25">
      <c r="B63" s="1">
        <v>43</v>
      </c>
      <c r="C63" s="93"/>
      <c r="D63" s="94">
        <v>42.58</v>
      </c>
      <c r="E63" s="94">
        <v>44.36</v>
      </c>
      <c r="F63" s="94"/>
      <c r="G63" s="136"/>
      <c r="H63" s="139"/>
    </row>
    <row r="64" spans="2:8" x14ac:dyDescent="0.25">
      <c r="B64" s="1">
        <v>44</v>
      </c>
      <c r="C64" s="93"/>
      <c r="D64" s="94">
        <v>42.72</v>
      </c>
      <c r="E64" s="94">
        <v>43.6</v>
      </c>
      <c r="F64" s="94"/>
      <c r="G64" s="136"/>
      <c r="H64" s="139"/>
    </row>
    <row r="65" spans="2:8" x14ac:dyDescent="0.25">
      <c r="B65" s="1">
        <v>45</v>
      </c>
      <c r="C65" s="93"/>
      <c r="D65" s="94">
        <v>42.34</v>
      </c>
      <c r="E65" s="94">
        <v>43.56</v>
      </c>
      <c r="F65" s="94"/>
      <c r="G65" s="136"/>
      <c r="H65" s="139"/>
    </row>
    <row r="66" spans="2:8" x14ac:dyDescent="0.25">
      <c r="B66" s="1">
        <v>46</v>
      </c>
      <c r="C66" s="93"/>
      <c r="D66" s="94">
        <v>42.4</v>
      </c>
      <c r="E66" s="94">
        <v>43.6</v>
      </c>
      <c r="F66" s="94"/>
      <c r="G66" s="136"/>
      <c r="H66" s="139"/>
    </row>
    <row r="67" spans="2:8" x14ac:dyDescent="0.25">
      <c r="B67" s="1">
        <v>47</v>
      </c>
      <c r="C67" s="93"/>
      <c r="D67" s="94">
        <v>42.65</v>
      </c>
      <c r="E67" s="94">
        <v>43.52</v>
      </c>
      <c r="F67" s="94"/>
      <c r="G67" s="136"/>
      <c r="H67" s="139"/>
    </row>
    <row r="68" spans="2:8" x14ac:dyDescent="0.25">
      <c r="B68" s="1">
        <v>48</v>
      </c>
      <c r="C68" s="93"/>
      <c r="D68" s="94">
        <v>42.55</v>
      </c>
      <c r="E68" s="94">
        <v>43.82</v>
      </c>
      <c r="F68" s="94"/>
      <c r="G68" s="136"/>
      <c r="H68" s="139"/>
    </row>
    <row r="69" spans="2:8" x14ac:dyDescent="0.25">
      <c r="B69" s="1">
        <v>49</v>
      </c>
      <c r="C69" s="93"/>
      <c r="D69" s="94">
        <v>42.43</v>
      </c>
      <c r="E69" s="94">
        <v>43.89</v>
      </c>
      <c r="F69" s="94"/>
      <c r="G69" s="136"/>
      <c r="H69" s="139"/>
    </row>
    <row r="70" spans="2:8" x14ac:dyDescent="0.25">
      <c r="B70" s="1">
        <v>50</v>
      </c>
      <c r="C70" s="93"/>
      <c r="D70" s="94">
        <v>42.39</v>
      </c>
      <c r="E70" s="94">
        <v>43.33</v>
      </c>
      <c r="F70" s="94"/>
      <c r="G70" s="136"/>
      <c r="H70" s="139"/>
    </row>
    <row r="71" spans="2:8" x14ac:dyDescent="0.25">
      <c r="B71" s="1">
        <v>51</v>
      </c>
      <c r="C71" s="93"/>
      <c r="D71" s="94">
        <v>42.36</v>
      </c>
      <c r="E71" s="94">
        <v>43.3</v>
      </c>
      <c r="F71" s="94"/>
      <c r="G71" s="136"/>
      <c r="H71" s="139"/>
    </row>
    <row r="72" spans="2:8" x14ac:dyDescent="0.25">
      <c r="B72" s="1">
        <v>52</v>
      </c>
      <c r="C72" s="93"/>
      <c r="D72" s="94">
        <v>42.48</v>
      </c>
      <c r="E72" s="94">
        <v>43.69</v>
      </c>
      <c r="F72" s="94"/>
      <c r="G72" s="136"/>
      <c r="H72" s="139"/>
    </row>
    <row r="73" spans="2:8" x14ac:dyDescent="0.25">
      <c r="B73" s="1">
        <v>53</v>
      </c>
      <c r="C73" s="93"/>
      <c r="D73" s="94">
        <v>42.49</v>
      </c>
      <c r="E73" s="94">
        <v>43.55</v>
      </c>
      <c r="F73" s="94"/>
      <c r="G73" s="136"/>
      <c r="H73" s="139"/>
    </row>
    <row r="74" spans="2:8" x14ac:dyDescent="0.25">
      <c r="B74" s="1">
        <v>54</v>
      </c>
      <c r="C74" s="93"/>
      <c r="D74" s="94">
        <v>42.58</v>
      </c>
      <c r="E74" s="94">
        <v>43.6</v>
      </c>
      <c r="F74" s="94"/>
      <c r="G74" s="136"/>
      <c r="H74" s="139"/>
    </row>
    <row r="75" spans="2:8" x14ac:dyDescent="0.25">
      <c r="B75" s="1">
        <v>55</v>
      </c>
      <c r="C75" s="93"/>
      <c r="D75" s="94">
        <v>42.4</v>
      </c>
      <c r="E75" s="94">
        <v>43.48</v>
      </c>
      <c r="F75" s="94"/>
      <c r="G75" s="136"/>
      <c r="H75" s="139"/>
    </row>
    <row r="76" spans="2:8" x14ac:dyDescent="0.25">
      <c r="B76" s="1">
        <v>56</v>
      </c>
      <c r="C76" s="93"/>
      <c r="D76" s="94">
        <v>42.5</v>
      </c>
      <c r="E76" s="94">
        <v>43.22</v>
      </c>
      <c r="F76" s="94"/>
      <c r="G76" s="136"/>
      <c r="H76" s="139"/>
    </row>
    <row r="77" spans="2:8" x14ac:dyDescent="0.25">
      <c r="B77" s="1">
        <v>57</v>
      </c>
      <c r="C77" s="93"/>
      <c r="D77" s="94">
        <v>42.47</v>
      </c>
      <c r="E77" s="94">
        <v>43.58</v>
      </c>
      <c r="F77" s="94"/>
      <c r="G77" s="136"/>
      <c r="H77" s="139"/>
    </row>
    <row r="78" spans="2:8" x14ac:dyDescent="0.25">
      <c r="B78" s="1">
        <v>58</v>
      </c>
      <c r="C78" s="93"/>
      <c r="D78" s="94">
        <v>42.45</v>
      </c>
      <c r="E78" s="94">
        <v>43.11</v>
      </c>
      <c r="F78" s="94"/>
      <c r="G78" s="136"/>
      <c r="H78" s="139"/>
    </row>
    <row r="79" spans="2:8" x14ac:dyDescent="0.25">
      <c r="B79" s="1">
        <v>59</v>
      </c>
      <c r="C79" s="93"/>
      <c r="D79" s="94">
        <v>42.54</v>
      </c>
      <c r="E79" s="94">
        <v>43.72</v>
      </c>
      <c r="F79" s="94"/>
      <c r="G79" s="136"/>
      <c r="H79" s="139"/>
    </row>
    <row r="80" spans="2:8" x14ac:dyDescent="0.25">
      <c r="B80" s="1">
        <v>60</v>
      </c>
      <c r="C80" s="93"/>
      <c r="D80" s="94">
        <v>42.94</v>
      </c>
      <c r="E80" s="94">
        <v>43.94</v>
      </c>
      <c r="F80" s="94"/>
      <c r="G80" s="136"/>
      <c r="H80" s="139"/>
    </row>
    <row r="81" spans="2:8" ht="15.75" thickBot="1" x14ac:dyDescent="0.3">
      <c r="B81" s="1">
        <v>61</v>
      </c>
      <c r="C81" s="201"/>
      <c r="D81" s="202"/>
      <c r="E81" s="202">
        <v>43.82</v>
      </c>
      <c r="F81" s="202"/>
      <c r="G81" s="140"/>
      <c r="H81" s="141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79"/>
  <sheetViews>
    <sheetView zoomScale="75" zoomScaleNormal="75" zoomScalePageLayoutView="75" workbookViewId="0">
      <selection activeCell="N16" sqref="N16"/>
    </sheetView>
  </sheetViews>
  <sheetFormatPr defaultColWidth="8.85546875"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42578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8.85546875" style="1"/>
  </cols>
  <sheetData>
    <row r="4" spans="1:16" ht="18.75" x14ac:dyDescent="0.3">
      <c r="A4" s="288" t="s">
        <v>78</v>
      </c>
      <c r="B4" s="288"/>
      <c r="C4" s="288"/>
      <c r="D4" s="288"/>
      <c r="E4" s="288"/>
      <c r="F4" s="288"/>
      <c r="G4" s="288"/>
      <c r="H4" s="288"/>
      <c r="I4" s="288"/>
      <c r="J4" s="288"/>
      <c r="K4" s="288"/>
      <c r="L4" s="288"/>
    </row>
    <row r="5" spans="1:16" ht="7.5" customHeight="1" x14ac:dyDescent="0.25"/>
    <row r="6" spans="1:16" ht="17.25" x14ac:dyDescent="0.3">
      <c r="A6" s="240" t="s">
        <v>140</v>
      </c>
      <c r="B6" s="240"/>
      <c r="C6" s="240"/>
      <c r="D6" s="240"/>
      <c r="E6" s="240"/>
      <c r="F6" s="240"/>
      <c r="G6" s="240"/>
      <c r="H6" s="240"/>
      <c r="I6" s="240"/>
      <c r="J6" s="240"/>
      <c r="K6" s="240"/>
      <c r="L6" s="240"/>
    </row>
    <row r="7" spans="1:16" ht="7.5" customHeight="1" x14ac:dyDescent="0.25"/>
    <row r="8" spans="1:16" s="2" customFormat="1" ht="20.25" customHeight="1" x14ac:dyDescent="0.25">
      <c r="A8" s="289" t="s">
        <v>43</v>
      </c>
      <c r="B8" s="290" t="s">
        <v>13</v>
      </c>
      <c r="C8" s="291" t="s">
        <v>18</v>
      </c>
      <c r="D8" s="290" t="s">
        <v>44</v>
      </c>
      <c r="E8" s="293" t="s">
        <v>45</v>
      </c>
      <c r="F8" s="295" t="s">
        <v>46</v>
      </c>
      <c r="G8" s="296"/>
      <c r="H8" s="296"/>
      <c r="I8" s="297"/>
      <c r="J8" s="298" t="s">
        <v>47</v>
      </c>
      <c r="K8" s="289" t="s">
        <v>48</v>
      </c>
      <c r="L8" s="289"/>
      <c r="M8" s="54"/>
      <c r="N8" s="54"/>
    </row>
    <row r="9" spans="1:16" s="2" customFormat="1" ht="27.75" customHeight="1" x14ac:dyDescent="0.25">
      <c r="A9" s="289"/>
      <c r="B9" s="290"/>
      <c r="C9" s="292"/>
      <c r="D9" s="290"/>
      <c r="E9" s="294"/>
      <c r="F9" s="55" t="s">
        <v>49</v>
      </c>
      <c r="G9" s="55" t="s">
        <v>50</v>
      </c>
      <c r="H9" s="55" t="s">
        <v>51</v>
      </c>
      <c r="I9" s="56" t="s">
        <v>52</v>
      </c>
      <c r="J9" s="299"/>
      <c r="K9" s="131" t="s">
        <v>53</v>
      </c>
      <c r="L9" s="131" t="s">
        <v>54</v>
      </c>
      <c r="M9" s="57" t="s">
        <v>55</v>
      </c>
      <c r="N9" s="57" t="s">
        <v>56</v>
      </c>
    </row>
    <row r="10" spans="1:16" s="3" customFormat="1" ht="30" customHeight="1" x14ac:dyDescent="0.25">
      <c r="A10" s="58">
        <v>1</v>
      </c>
      <c r="B10" s="59" t="s">
        <v>150</v>
      </c>
      <c r="C10" s="60">
        <v>3</v>
      </c>
      <c r="D10" s="60">
        <v>20</v>
      </c>
      <c r="E10" s="61">
        <f>D10</f>
        <v>20</v>
      </c>
      <c r="F10" s="127">
        <f>MIN(C21:C79)</f>
        <v>43.24</v>
      </c>
      <c r="G10" s="114">
        <f>AVERAGE(C21:C79)</f>
        <v>43.938000000000002</v>
      </c>
      <c r="H10" s="62">
        <v>1</v>
      </c>
      <c r="I10" s="114">
        <f>G10-F10</f>
        <v>0.6980000000000004</v>
      </c>
      <c r="J10" s="129">
        <v>1.0254629629629629E-2</v>
      </c>
      <c r="K10" s="189">
        <f>J10</f>
        <v>1.0254629629629629E-2</v>
      </c>
      <c r="L10" s="64">
        <f>K10</f>
        <v>1.0254629629629629E-2</v>
      </c>
      <c r="M10" s="65"/>
      <c r="N10" s="66"/>
      <c r="O10" s="122"/>
      <c r="P10" s="68"/>
    </row>
    <row r="11" spans="1:16" s="3" customFormat="1" ht="30" customHeight="1" x14ac:dyDescent="0.25">
      <c r="A11" s="58">
        <v>2</v>
      </c>
      <c r="B11" s="59" t="s">
        <v>101</v>
      </c>
      <c r="C11" s="60">
        <v>4</v>
      </c>
      <c r="D11" s="60">
        <v>65</v>
      </c>
      <c r="E11" s="61">
        <f>D11-D10</f>
        <v>45</v>
      </c>
      <c r="F11" s="128">
        <f>MIN(D21:D79)</f>
        <v>43.4</v>
      </c>
      <c r="G11" s="115">
        <f>AVERAGE(D21:D79)</f>
        <v>44.26</v>
      </c>
      <c r="H11" s="62">
        <v>1</v>
      </c>
      <c r="I11" s="114">
        <f>G11-F11</f>
        <v>0.85999999999999943</v>
      </c>
      <c r="J11" s="129">
        <v>3.4479166666666665E-2</v>
      </c>
      <c r="K11" s="129">
        <f>J11-J10</f>
        <v>2.4224537037037037E-2</v>
      </c>
      <c r="L11" s="64">
        <f>K11</f>
        <v>2.4224537037037037E-2</v>
      </c>
      <c r="M11" s="65" t="s">
        <v>202</v>
      </c>
      <c r="N11" s="223" t="s">
        <v>246</v>
      </c>
      <c r="O11" s="229" t="s">
        <v>208</v>
      </c>
      <c r="P11" s="68"/>
    </row>
    <row r="12" spans="1:16" s="3" customFormat="1" ht="30" customHeight="1" thickBot="1" x14ac:dyDescent="0.3">
      <c r="A12" s="58">
        <v>3</v>
      </c>
      <c r="B12" s="59" t="s">
        <v>150</v>
      </c>
      <c r="C12" s="60">
        <v>3</v>
      </c>
      <c r="D12" s="60">
        <v>86</v>
      </c>
      <c r="E12" s="61">
        <f>D12-D11</f>
        <v>21</v>
      </c>
      <c r="F12" s="206">
        <f>MIN(E19:E79)</f>
        <v>42.95</v>
      </c>
      <c r="G12" s="114">
        <f>AVERAGE(E21:E79)</f>
        <v>43.679500000000004</v>
      </c>
      <c r="H12" s="62">
        <v>2</v>
      </c>
      <c r="I12" s="114">
        <f t="shared" ref="I12:I14" si="0">G12-F12</f>
        <v>0.72950000000000159</v>
      </c>
      <c r="J12" s="129">
        <v>4.6215277777777779E-2</v>
      </c>
      <c r="K12" s="129">
        <f>J12-J11</f>
        <v>1.1736111111111114E-2</v>
      </c>
      <c r="L12" s="64">
        <f>K12+L10</f>
        <v>2.1990740740740741E-2</v>
      </c>
      <c r="M12" s="65" t="s">
        <v>203</v>
      </c>
      <c r="N12" s="222"/>
      <c r="O12" s="225"/>
      <c r="P12" s="68"/>
    </row>
    <row r="13" spans="1:16" s="3" customFormat="1" ht="30" customHeight="1" thickBot="1" x14ac:dyDescent="0.3">
      <c r="A13" s="58">
        <v>4</v>
      </c>
      <c r="B13" s="59" t="s">
        <v>150</v>
      </c>
      <c r="C13" s="60">
        <v>69</v>
      </c>
      <c r="D13" s="60">
        <v>137</v>
      </c>
      <c r="E13" s="61">
        <f>D13-D12</f>
        <v>51</v>
      </c>
      <c r="F13" s="207">
        <f>MIN(F19:F79)</f>
        <v>42.64</v>
      </c>
      <c r="G13" s="205">
        <f>AVERAGE(F21:F79)</f>
        <v>43.100400000000008</v>
      </c>
      <c r="H13" s="62">
        <v>5</v>
      </c>
      <c r="I13" s="114">
        <f t="shared" si="0"/>
        <v>0.46040000000000703</v>
      </c>
      <c r="J13" s="129">
        <v>7.2754629629629627E-2</v>
      </c>
      <c r="K13" s="129">
        <f>J13-J12</f>
        <v>2.6539351851851849E-2</v>
      </c>
      <c r="L13" s="64">
        <f>K13+L12</f>
        <v>4.853009259259259E-2</v>
      </c>
      <c r="M13" s="65" t="s">
        <v>204</v>
      </c>
      <c r="N13" s="222"/>
      <c r="O13" s="226"/>
      <c r="P13" s="68"/>
    </row>
    <row r="14" spans="1:16" s="3" customFormat="1" ht="30" customHeight="1" thickBot="1" x14ac:dyDescent="0.3">
      <c r="A14" s="58">
        <v>5</v>
      </c>
      <c r="B14" s="59" t="s">
        <v>101</v>
      </c>
      <c r="C14" s="69">
        <v>8</v>
      </c>
      <c r="D14" s="60">
        <v>197</v>
      </c>
      <c r="E14" s="61">
        <f>D14-D13</f>
        <v>60</v>
      </c>
      <c r="F14" s="210">
        <f>MIN(G21:G79)</f>
        <v>42.95</v>
      </c>
      <c r="G14" s="114">
        <f>AVERAGE(G21:G79)</f>
        <v>44.513050847457635</v>
      </c>
      <c r="H14" s="62">
        <v>0</v>
      </c>
      <c r="I14" s="114">
        <f t="shared" si="0"/>
        <v>1.5630508474576317</v>
      </c>
      <c r="J14" s="129">
        <v>0.10475694444444444</v>
      </c>
      <c r="K14" s="189">
        <f>J14-J13</f>
        <v>3.2002314814814817E-2</v>
      </c>
      <c r="L14" s="63">
        <f>K14+L11</f>
        <v>5.6226851851851854E-2</v>
      </c>
      <c r="M14" s="65" t="s">
        <v>205</v>
      </c>
      <c r="N14" s="222"/>
      <c r="O14" s="227"/>
    </row>
    <row r="15" spans="1:16" s="3" customFormat="1" ht="30" customHeight="1" thickBot="1" x14ac:dyDescent="0.3">
      <c r="A15" s="70" t="s">
        <v>57</v>
      </c>
      <c r="B15" s="71" t="s">
        <v>150</v>
      </c>
      <c r="C15" s="72">
        <v>21</v>
      </c>
      <c r="D15" s="72">
        <v>235</v>
      </c>
      <c r="E15" s="61">
        <f>D15-D14</f>
        <v>38</v>
      </c>
      <c r="F15" s="208">
        <f>MIN(H21:H80)</f>
        <v>42.46</v>
      </c>
      <c r="G15" s="205">
        <f>AVERAGE(H21:H79)</f>
        <v>43.274054054054062</v>
      </c>
      <c r="H15" s="62">
        <v>0</v>
      </c>
      <c r="I15" s="114">
        <f>G15-F15</f>
        <v>0.81405405405406128</v>
      </c>
      <c r="J15" s="129">
        <v>0.12506944444444443</v>
      </c>
      <c r="K15" s="74">
        <f>J15-J14</f>
        <v>2.0312499999999983E-2</v>
      </c>
      <c r="L15" s="73">
        <f>K15+L13</f>
        <v>6.8842592592592566E-2</v>
      </c>
      <c r="M15" s="65" t="s">
        <v>206</v>
      </c>
      <c r="N15" s="223" t="s">
        <v>247</v>
      </c>
      <c r="O15" s="228"/>
    </row>
    <row r="16" spans="1:16" s="3" customFormat="1" ht="30" customHeight="1" x14ac:dyDescent="0.25">
      <c r="A16" s="75"/>
      <c r="B16" s="76"/>
      <c r="C16" s="77"/>
      <c r="D16" s="77"/>
      <c r="E16" s="77"/>
      <c r="F16" s="104">
        <f>AVERAGE(F10,F12,F13,F15)</f>
        <v>42.822499999999998</v>
      </c>
      <c r="G16" s="125">
        <f>AVERAGE(G10,G12,G13,G15)</f>
        <v>43.497988513513519</v>
      </c>
      <c r="H16" s="191" t="s">
        <v>150</v>
      </c>
      <c r="I16" s="126">
        <f>AVERAGE(I10,I12,I13,I15)</f>
        <v>0.67548851351351757</v>
      </c>
      <c r="J16" s="77"/>
      <c r="K16" s="77"/>
      <c r="L16" s="77"/>
      <c r="M16" s="78"/>
      <c r="N16" s="78"/>
    </row>
    <row r="17" spans="1:14" ht="27.75" customHeight="1" x14ac:dyDescent="0.25">
      <c r="A17" s="79"/>
      <c r="B17" s="79"/>
      <c r="C17" s="79"/>
      <c r="D17" s="80"/>
      <c r="E17" s="81"/>
      <c r="F17" s="82">
        <f>AVERAGE(F11,F14)</f>
        <v>43.174999999999997</v>
      </c>
      <c r="G17" s="83">
        <f>AVERAGE(G11,G14)</f>
        <v>44.386525423728813</v>
      </c>
      <c r="H17" s="190" t="s">
        <v>101</v>
      </c>
      <c r="I17" s="84">
        <f>AVERAGE(I11,I14)</f>
        <v>1.2115254237288156</v>
      </c>
      <c r="J17" s="81"/>
      <c r="K17" s="81" t="s">
        <v>27</v>
      </c>
      <c r="L17" s="81"/>
      <c r="M17" s="78"/>
      <c r="N17" s="78"/>
    </row>
    <row r="18" spans="1:14" ht="30" customHeight="1" thickBot="1" x14ac:dyDescent="0.3">
      <c r="A18" s="85"/>
      <c r="B18" s="85"/>
      <c r="C18" s="85"/>
      <c r="D18" s="81"/>
      <c r="E18" s="81"/>
      <c r="F18" s="86">
        <f>AVERAGE(F10:F15)</f>
        <v>42.94</v>
      </c>
      <c r="G18" s="87">
        <f>AVERAGE(C21:H79)</f>
        <v>43.835739130434781</v>
      </c>
      <c r="H18" s="88"/>
      <c r="I18" s="89">
        <f>AVERAGE(I10:I15)</f>
        <v>0.8541674835852836</v>
      </c>
      <c r="J18" s="81"/>
      <c r="K18" s="81"/>
      <c r="L18" s="81"/>
      <c r="M18" s="85"/>
      <c r="N18" s="85"/>
    </row>
    <row r="20" spans="1:14" ht="15.75" thickBot="1" x14ac:dyDescent="0.3">
      <c r="C20" s="90" t="str">
        <f>B10</f>
        <v>Юрченко Вова</v>
      </c>
      <c r="D20" s="90" t="str">
        <f>B11</f>
        <v>Новиков Герман</v>
      </c>
      <c r="E20" s="90" t="str">
        <f>B12</f>
        <v>Юрченко Вова</v>
      </c>
      <c r="F20" s="90" t="str">
        <f>B13</f>
        <v>Юрченко Вова</v>
      </c>
      <c r="G20" s="2" t="str">
        <f>B14</f>
        <v>Новиков Герман</v>
      </c>
      <c r="H20" s="2" t="str">
        <f>B15</f>
        <v>Юрченко Вова</v>
      </c>
    </row>
    <row r="21" spans="1:14" x14ac:dyDescent="0.25">
      <c r="B21" s="1">
        <v>1</v>
      </c>
      <c r="C21" s="91">
        <v>47.34</v>
      </c>
      <c r="D21" s="92">
        <v>44.07</v>
      </c>
      <c r="E21" s="92">
        <v>43.31</v>
      </c>
      <c r="F21" s="92">
        <v>43.29</v>
      </c>
      <c r="G21" s="92">
        <v>45.13</v>
      </c>
      <c r="H21" s="198">
        <v>42.73</v>
      </c>
      <c r="M21" s="2"/>
      <c r="N21" s="2"/>
    </row>
    <row r="22" spans="1:14" x14ac:dyDescent="0.25">
      <c r="B22" s="1">
        <v>2</v>
      </c>
      <c r="C22" s="93">
        <v>45.12</v>
      </c>
      <c r="D22" s="94">
        <v>44.95</v>
      </c>
      <c r="E22" s="94">
        <v>44.66</v>
      </c>
      <c r="F22" s="94">
        <v>43.11</v>
      </c>
      <c r="G22" s="94">
        <v>43.53</v>
      </c>
      <c r="H22" s="199">
        <v>42.91</v>
      </c>
      <c r="M22" s="3"/>
      <c r="N22" s="3"/>
    </row>
    <row r="23" spans="1:14" x14ac:dyDescent="0.25">
      <c r="B23" s="1">
        <v>3</v>
      </c>
      <c r="C23" s="93">
        <v>43.75</v>
      </c>
      <c r="D23" s="94">
        <v>43.86</v>
      </c>
      <c r="E23" s="94">
        <v>44.24</v>
      </c>
      <c r="F23" s="94">
        <v>43.04</v>
      </c>
      <c r="G23" s="94">
        <v>44.09</v>
      </c>
      <c r="H23" s="199">
        <v>43.11</v>
      </c>
      <c r="M23" s="3"/>
      <c r="N23" s="3"/>
    </row>
    <row r="24" spans="1:14" x14ac:dyDescent="0.25">
      <c r="B24" s="1">
        <v>4</v>
      </c>
      <c r="C24" s="93">
        <v>43.77</v>
      </c>
      <c r="D24" s="94">
        <v>44.31</v>
      </c>
      <c r="E24" s="94">
        <v>43.47</v>
      </c>
      <c r="F24" s="94">
        <v>43.57</v>
      </c>
      <c r="G24" s="94">
        <v>43.28</v>
      </c>
      <c r="H24" s="199">
        <v>42.61</v>
      </c>
      <c r="M24" s="3"/>
      <c r="N24" s="3"/>
    </row>
    <row r="25" spans="1:14" x14ac:dyDescent="0.25">
      <c r="B25" s="1">
        <v>5</v>
      </c>
      <c r="C25" s="93">
        <v>43.82</v>
      </c>
      <c r="D25" s="94">
        <v>43.52</v>
      </c>
      <c r="E25" s="94">
        <v>43.69</v>
      </c>
      <c r="F25" s="94">
        <v>43.94</v>
      </c>
      <c r="G25" s="94">
        <v>43.51</v>
      </c>
      <c r="H25" s="199">
        <v>42.69</v>
      </c>
    </row>
    <row r="26" spans="1:14" x14ac:dyDescent="0.25">
      <c r="B26" s="1">
        <v>6</v>
      </c>
      <c r="C26" s="93">
        <v>43.45</v>
      </c>
      <c r="D26" s="94">
        <v>43.8</v>
      </c>
      <c r="E26" s="94">
        <v>43.86</v>
      </c>
      <c r="F26" s="94">
        <v>42.96</v>
      </c>
      <c r="G26" s="94">
        <v>43.35</v>
      </c>
      <c r="H26" s="199">
        <v>42.88</v>
      </c>
    </row>
    <row r="27" spans="1:14" x14ac:dyDescent="0.25">
      <c r="B27" s="1">
        <v>7</v>
      </c>
      <c r="C27" s="93">
        <v>43.53</v>
      </c>
      <c r="D27" s="94">
        <v>43.76</v>
      </c>
      <c r="E27" s="94">
        <v>43.57</v>
      </c>
      <c r="F27" s="196">
        <v>42.8</v>
      </c>
      <c r="G27" s="94">
        <v>43.52</v>
      </c>
      <c r="H27" s="199">
        <v>42.78</v>
      </c>
    </row>
    <row r="28" spans="1:14" x14ac:dyDescent="0.25">
      <c r="B28" s="1">
        <v>8</v>
      </c>
      <c r="C28" s="93">
        <v>43.79</v>
      </c>
      <c r="D28" s="94">
        <v>44</v>
      </c>
      <c r="E28" s="94">
        <v>43.43</v>
      </c>
      <c r="F28" s="94">
        <v>42.7</v>
      </c>
      <c r="G28" s="94">
        <v>43.64</v>
      </c>
      <c r="H28" s="199">
        <v>43.2</v>
      </c>
    </row>
    <row r="29" spans="1:14" x14ac:dyDescent="0.25">
      <c r="B29" s="1">
        <v>9</v>
      </c>
      <c r="C29" s="123">
        <v>43.33</v>
      </c>
      <c r="D29" s="94">
        <v>43.87</v>
      </c>
      <c r="E29" s="94">
        <v>42.95</v>
      </c>
      <c r="F29" s="94">
        <v>42.79</v>
      </c>
      <c r="G29" s="94">
        <v>45.04</v>
      </c>
      <c r="H29" s="199">
        <v>43.79</v>
      </c>
    </row>
    <row r="30" spans="1:14" x14ac:dyDescent="0.25">
      <c r="B30" s="1">
        <v>10</v>
      </c>
      <c r="C30" s="93">
        <v>43.24</v>
      </c>
      <c r="D30" s="94">
        <v>44.25</v>
      </c>
      <c r="E30" s="94">
        <v>43</v>
      </c>
      <c r="F30" s="94">
        <v>42.89</v>
      </c>
      <c r="G30" s="94">
        <v>43.64</v>
      </c>
      <c r="H30" s="199">
        <v>43.01</v>
      </c>
    </row>
    <row r="31" spans="1:14" x14ac:dyDescent="0.25">
      <c r="B31" s="1">
        <v>11</v>
      </c>
      <c r="C31" s="93">
        <v>43.7</v>
      </c>
      <c r="D31" s="94">
        <v>44.37</v>
      </c>
      <c r="E31" s="94">
        <v>42.99</v>
      </c>
      <c r="F31" s="94">
        <v>42.81</v>
      </c>
      <c r="G31" s="94">
        <v>43.35</v>
      </c>
      <c r="H31" s="199">
        <v>43.37</v>
      </c>
    </row>
    <row r="32" spans="1:14" x14ac:dyDescent="0.25">
      <c r="B32" s="1">
        <v>12</v>
      </c>
      <c r="C32" s="93">
        <v>43.61</v>
      </c>
      <c r="D32" s="94">
        <v>43.64</v>
      </c>
      <c r="E32" s="94">
        <v>44.16</v>
      </c>
      <c r="F32" s="94">
        <v>42.9</v>
      </c>
      <c r="G32" s="94">
        <v>43.41</v>
      </c>
      <c r="H32" s="199">
        <v>43.01</v>
      </c>
    </row>
    <row r="33" spans="2:8" x14ac:dyDescent="0.25">
      <c r="B33" s="1">
        <v>13</v>
      </c>
      <c r="C33" s="93">
        <v>43.54</v>
      </c>
      <c r="D33" s="94">
        <v>44.03</v>
      </c>
      <c r="E33" s="94">
        <v>43.2</v>
      </c>
      <c r="F33" s="94">
        <v>43.5</v>
      </c>
      <c r="G33" s="94">
        <v>42.95</v>
      </c>
      <c r="H33" s="199">
        <v>43.75</v>
      </c>
    </row>
    <row r="34" spans="2:8" x14ac:dyDescent="0.25">
      <c r="B34" s="1">
        <v>14</v>
      </c>
      <c r="C34" s="103">
        <v>43.7</v>
      </c>
      <c r="D34" s="94">
        <v>43.72</v>
      </c>
      <c r="E34" s="94">
        <v>43.4</v>
      </c>
      <c r="F34" s="94">
        <v>42.65</v>
      </c>
      <c r="G34" s="94">
        <v>43.23</v>
      </c>
      <c r="H34" s="199">
        <v>43.21</v>
      </c>
    </row>
    <row r="35" spans="2:8" x14ac:dyDescent="0.25">
      <c r="B35" s="1">
        <v>15</v>
      </c>
      <c r="C35" s="93">
        <v>43.5</v>
      </c>
      <c r="D35" s="94">
        <v>43.95</v>
      </c>
      <c r="E35" s="94">
        <v>44.99</v>
      </c>
      <c r="F35" s="94">
        <v>42.92</v>
      </c>
      <c r="G35" s="94">
        <v>44.72</v>
      </c>
      <c r="H35" s="199">
        <v>43.16</v>
      </c>
    </row>
    <row r="36" spans="2:8" x14ac:dyDescent="0.25">
      <c r="B36" s="1">
        <v>16</v>
      </c>
      <c r="C36" s="93">
        <v>43.6</v>
      </c>
      <c r="D36" s="142">
        <v>43.89</v>
      </c>
      <c r="E36" s="94">
        <v>43.44</v>
      </c>
      <c r="F36" s="94">
        <v>42.9</v>
      </c>
      <c r="G36" s="94">
        <v>43.28</v>
      </c>
      <c r="H36" s="199">
        <v>44.85</v>
      </c>
    </row>
    <row r="37" spans="2:8" x14ac:dyDescent="0.25">
      <c r="B37" s="1">
        <v>17</v>
      </c>
      <c r="C37" s="93">
        <v>43.5</v>
      </c>
      <c r="D37" s="94">
        <v>43.4</v>
      </c>
      <c r="E37" s="94">
        <v>43.66</v>
      </c>
      <c r="F37" s="94">
        <v>43.1</v>
      </c>
      <c r="G37" s="94">
        <v>43.61</v>
      </c>
      <c r="H37" s="199">
        <v>42.76</v>
      </c>
    </row>
    <row r="38" spans="2:8" x14ac:dyDescent="0.25">
      <c r="B38" s="1">
        <v>18</v>
      </c>
      <c r="C38" s="93">
        <v>43.62</v>
      </c>
      <c r="D38" s="94">
        <v>44.71</v>
      </c>
      <c r="E38" s="94">
        <v>43.64</v>
      </c>
      <c r="F38" s="94">
        <v>42.94</v>
      </c>
      <c r="G38" s="94">
        <v>43.34</v>
      </c>
      <c r="H38" s="199">
        <v>43.25</v>
      </c>
    </row>
    <row r="39" spans="2:8" x14ac:dyDescent="0.25">
      <c r="B39" s="1">
        <v>19</v>
      </c>
      <c r="C39" s="93">
        <v>44.66</v>
      </c>
      <c r="D39" s="94">
        <v>43.78</v>
      </c>
      <c r="E39" s="94">
        <v>44.26</v>
      </c>
      <c r="F39" s="94">
        <v>42.98</v>
      </c>
      <c r="G39" s="94">
        <v>43.36</v>
      </c>
      <c r="H39" s="199">
        <v>42.95</v>
      </c>
    </row>
    <row r="40" spans="2:8" x14ac:dyDescent="0.25">
      <c r="B40" s="1">
        <v>20</v>
      </c>
      <c r="C40" s="93">
        <v>44.19</v>
      </c>
      <c r="D40" s="94">
        <v>44.1</v>
      </c>
      <c r="E40" s="94">
        <v>43.67</v>
      </c>
      <c r="F40" s="94">
        <v>43.16</v>
      </c>
      <c r="G40" s="94">
        <v>43.54</v>
      </c>
      <c r="H40" s="199">
        <v>53.4</v>
      </c>
    </row>
    <row r="41" spans="2:8" x14ac:dyDescent="0.25">
      <c r="B41" s="1">
        <v>21</v>
      </c>
      <c r="C41" s="93"/>
      <c r="D41" s="94">
        <v>43.6</v>
      </c>
      <c r="E41" s="94"/>
      <c r="F41" s="94">
        <v>43.3</v>
      </c>
      <c r="G41" s="94">
        <v>43.34</v>
      </c>
      <c r="H41" s="200">
        <v>43.05</v>
      </c>
    </row>
    <row r="42" spans="2:8" x14ac:dyDescent="0.25">
      <c r="B42" s="1">
        <v>22</v>
      </c>
      <c r="C42" s="93"/>
      <c r="D42" s="94">
        <v>43.73</v>
      </c>
      <c r="E42" s="94"/>
      <c r="F42" s="94">
        <v>42.88</v>
      </c>
      <c r="G42" s="94">
        <v>44.6</v>
      </c>
      <c r="H42" s="199">
        <v>42.57</v>
      </c>
    </row>
    <row r="43" spans="2:8" x14ac:dyDescent="0.25">
      <c r="B43" s="1">
        <v>23</v>
      </c>
      <c r="C43" s="93"/>
      <c r="D43" s="94">
        <v>45.08</v>
      </c>
      <c r="E43" s="94"/>
      <c r="F43" s="94">
        <v>43.19</v>
      </c>
      <c r="G43" s="94">
        <v>43.75</v>
      </c>
      <c r="H43" s="199">
        <v>42.71</v>
      </c>
    </row>
    <row r="44" spans="2:8" x14ac:dyDescent="0.25">
      <c r="B44" s="1">
        <v>24</v>
      </c>
      <c r="C44" s="93"/>
      <c r="D44" s="94">
        <v>43.87</v>
      </c>
      <c r="E44" s="94"/>
      <c r="F44" s="94">
        <v>43.14</v>
      </c>
      <c r="G44" s="94">
        <v>43.51</v>
      </c>
      <c r="H44" s="199">
        <v>42.46</v>
      </c>
    </row>
    <row r="45" spans="2:8" x14ac:dyDescent="0.25">
      <c r="B45" s="1">
        <v>25</v>
      </c>
      <c r="C45" s="93"/>
      <c r="D45" s="94">
        <v>43.56</v>
      </c>
      <c r="E45" s="94"/>
      <c r="F45" s="94">
        <v>42.99</v>
      </c>
      <c r="G45" s="94">
        <v>43.41</v>
      </c>
      <c r="H45" s="199">
        <v>42.92</v>
      </c>
    </row>
    <row r="46" spans="2:8" x14ac:dyDescent="0.25">
      <c r="B46" s="1">
        <v>26</v>
      </c>
      <c r="C46" s="93"/>
      <c r="D46" s="94">
        <v>43.95</v>
      </c>
      <c r="E46" s="94"/>
      <c r="F46" s="94">
        <v>42.93</v>
      </c>
      <c r="G46" s="94">
        <v>45.31</v>
      </c>
      <c r="H46" s="199">
        <v>42.73</v>
      </c>
    </row>
    <row r="47" spans="2:8" x14ac:dyDescent="0.25">
      <c r="B47" s="1">
        <v>27</v>
      </c>
      <c r="C47" s="93"/>
      <c r="D47" s="94">
        <v>43.93</v>
      </c>
      <c r="E47" s="94"/>
      <c r="F47" s="94">
        <v>42.95</v>
      </c>
      <c r="G47" s="94">
        <v>43.7</v>
      </c>
      <c r="H47" s="199">
        <v>42.8</v>
      </c>
    </row>
    <row r="48" spans="2:8" x14ac:dyDescent="0.25">
      <c r="B48" s="1">
        <v>28</v>
      </c>
      <c r="C48" s="93"/>
      <c r="D48" s="94">
        <v>44.45</v>
      </c>
      <c r="E48" s="94"/>
      <c r="F48" s="94">
        <v>42.81</v>
      </c>
      <c r="G48" s="94">
        <v>44.08</v>
      </c>
      <c r="H48" s="199">
        <v>42.78</v>
      </c>
    </row>
    <row r="49" spans="2:8" x14ac:dyDescent="0.25">
      <c r="B49" s="1">
        <v>29</v>
      </c>
      <c r="C49" s="93"/>
      <c r="D49" s="94">
        <v>44.09</v>
      </c>
      <c r="E49" s="94"/>
      <c r="F49" s="94">
        <v>44.22</v>
      </c>
      <c r="G49" s="94">
        <v>43.46</v>
      </c>
      <c r="H49" s="199">
        <v>42.72</v>
      </c>
    </row>
    <row r="50" spans="2:8" x14ac:dyDescent="0.25">
      <c r="B50" s="1">
        <v>30</v>
      </c>
      <c r="C50" s="93"/>
      <c r="D50" s="94">
        <v>44.16</v>
      </c>
      <c r="E50" s="94"/>
      <c r="F50" s="94">
        <v>44.29</v>
      </c>
      <c r="G50" s="94">
        <v>44.76</v>
      </c>
      <c r="H50" s="199">
        <v>43.07</v>
      </c>
    </row>
    <row r="51" spans="2:8" x14ac:dyDescent="0.25">
      <c r="B51" s="1">
        <v>31</v>
      </c>
      <c r="C51" s="93"/>
      <c r="D51" s="94">
        <v>44.59</v>
      </c>
      <c r="E51" s="94"/>
      <c r="F51" s="94">
        <v>42.69</v>
      </c>
      <c r="G51" s="94">
        <v>43.81</v>
      </c>
      <c r="H51" s="199">
        <v>43.16</v>
      </c>
    </row>
    <row r="52" spans="2:8" x14ac:dyDescent="0.25">
      <c r="B52" s="1">
        <v>32</v>
      </c>
      <c r="C52" s="93"/>
      <c r="D52" s="94">
        <v>45.11</v>
      </c>
      <c r="E52" s="94"/>
      <c r="F52" s="94">
        <v>43.6</v>
      </c>
      <c r="G52" s="94">
        <v>44.84</v>
      </c>
      <c r="H52" s="199">
        <v>43.15</v>
      </c>
    </row>
    <row r="53" spans="2:8" x14ac:dyDescent="0.25">
      <c r="B53" s="1">
        <v>33</v>
      </c>
      <c r="C53" s="93"/>
      <c r="D53" s="94">
        <v>46.4</v>
      </c>
      <c r="E53" s="94"/>
      <c r="F53" s="94">
        <v>43.1</v>
      </c>
      <c r="G53" s="94">
        <v>44.94</v>
      </c>
      <c r="H53" s="199">
        <v>42.58</v>
      </c>
    </row>
    <row r="54" spans="2:8" x14ac:dyDescent="0.25">
      <c r="B54" s="1">
        <v>34</v>
      </c>
      <c r="C54" s="93"/>
      <c r="D54" s="94">
        <v>44.74</v>
      </c>
      <c r="E54" s="94"/>
      <c r="F54" s="94">
        <v>42.91</v>
      </c>
      <c r="G54" s="94">
        <v>46.24</v>
      </c>
      <c r="H54" s="199">
        <v>42.74</v>
      </c>
    </row>
    <row r="55" spans="2:8" x14ac:dyDescent="0.25">
      <c r="B55" s="1">
        <v>35</v>
      </c>
      <c r="C55" s="93"/>
      <c r="D55" s="94">
        <v>43.62</v>
      </c>
      <c r="E55" s="94"/>
      <c r="F55" s="94">
        <v>42.7</v>
      </c>
      <c r="G55" s="94">
        <v>44.45</v>
      </c>
      <c r="H55" s="199">
        <v>42.89</v>
      </c>
    </row>
    <row r="56" spans="2:8" x14ac:dyDescent="0.25">
      <c r="B56" s="1">
        <v>36</v>
      </c>
      <c r="C56" s="93"/>
      <c r="D56" s="94">
        <v>46.22</v>
      </c>
      <c r="E56" s="94"/>
      <c r="F56" s="94">
        <v>43.22</v>
      </c>
      <c r="G56" s="94">
        <v>45.45</v>
      </c>
      <c r="H56" s="199">
        <v>42.72</v>
      </c>
    </row>
    <row r="57" spans="2:8" x14ac:dyDescent="0.25">
      <c r="B57" s="1">
        <v>37</v>
      </c>
      <c r="C57" s="93"/>
      <c r="D57" s="94">
        <v>44.51</v>
      </c>
      <c r="E57" s="94"/>
      <c r="F57" s="94">
        <v>43.01</v>
      </c>
      <c r="G57" s="94">
        <v>44.8</v>
      </c>
      <c r="H57" s="199">
        <v>42.67</v>
      </c>
    </row>
    <row r="58" spans="2:8" x14ac:dyDescent="0.25">
      <c r="B58" s="1">
        <v>38</v>
      </c>
      <c r="C58" s="93"/>
      <c r="D58" s="94">
        <v>44.99</v>
      </c>
      <c r="E58" s="94"/>
      <c r="F58" s="94">
        <v>42.65</v>
      </c>
      <c r="G58" s="94">
        <v>44.53</v>
      </c>
      <c r="H58" s="199"/>
    </row>
    <row r="59" spans="2:8" x14ac:dyDescent="0.25">
      <c r="B59" s="1">
        <v>39</v>
      </c>
      <c r="C59" s="93"/>
      <c r="D59" s="94">
        <v>44.41</v>
      </c>
      <c r="E59" s="94"/>
      <c r="F59" s="94">
        <v>42.64</v>
      </c>
      <c r="G59" s="94">
        <v>45.07</v>
      </c>
      <c r="H59" s="199"/>
    </row>
    <row r="60" spans="2:8" x14ac:dyDescent="0.25">
      <c r="B60" s="1">
        <v>40</v>
      </c>
      <c r="C60" s="93"/>
      <c r="D60" s="94">
        <v>43.5</v>
      </c>
      <c r="E60" s="94"/>
      <c r="F60" s="94">
        <v>43.07</v>
      </c>
      <c r="G60" s="94">
        <v>43.87</v>
      </c>
      <c r="H60" s="199"/>
    </row>
    <row r="61" spans="2:8" x14ac:dyDescent="0.25">
      <c r="B61" s="1">
        <v>41</v>
      </c>
      <c r="C61" s="93"/>
      <c r="D61" s="94">
        <v>45.48</v>
      </c>
      <c r="E61" s="94"/>
      <c r="F61" s="94">
        <v>42.78</v>
      </c>
      <c r="G61" s="94">
        <v>44.86</v>
      </c>
      <c r="H61" s="199"/>
    </row>
    <row r="62" spans="2:8" x14ac:dyDescent="0.25">
      <c r="B62" s="1">
        <v>42</v>
      </c>
      <c r="C62" s="93"/>
      <c r="D62" s="94">
        <v>44.35</v>
      </c>
      <c r="E62" s="94"/>
      <c r="F62" s="94">
        <v>42.95</v>
      </c>
      <c r="G62" s="94">
        <v>44.74</v>
      </c>
      <c r="H62" s="199"/>
    </row>
    <row r="63" spans="2:8" x14ac:dyDescent="0.25">
      <c r="B63" s="1">
        <v>43</v>
      </c>
      <c r="C63" s="93"/>
      <c r="D63" s="94">
        <v>44.37</v>
      </c>
      <c r="E63" s="94"/>
      <c r="F63" s="94">
        <v>43.05</v>
      </c>
      <c r="G63" s="94">
        <v>43.86</v>
      </c>
      <c r="H63" s="199"/>
    </row>
    <row r="64" spans="2:8" x14ac:dyDescent="0.25">
      <c r="B64" s="1">
        <v>44</v>
      </c>
      <c r="C64" s="93"/>
      <c r="D64" s="94">
        <v>44.75</v>
      </c>
      <c r="E64" s="94"/>
      <c r="F64" s="94">
        <v>42.98</v>
      </c>
      <c r="G64" s="94">
        <v>46.28</v>
      </c>
      <c r="H64" s="199"/>
    </row>
    <row r="65" spans="2:8" x14ac:dyDescent="0.25">
      <c r="B65" s="1">
        <v>45</v>
      </c>
      <c r="C65" s="93"/>
      <c r="D65" s="94"/>
      <c r="E65" s="94"/>
      <c r="F65" s="94">
        <v>42.94</v>
      </c>
      <c r="G65" s="94">
        <v>44.53</v>
      </c>
      <c r="H65" s="199"/>
    </row>
    <row r="66" spans="2:8" x14ac:dyDescent="0.25">
      <c r="B66" s="1">
        <v>46</v>
      </c>
      <c r="C66" s="93"/>
      <c r="D66" s="94"/>
      <c r="E66" s="94"/>
      <c r="F66" s="94">
        <v>44.98</v>
      </c>
      <c r="G66" s="94">
        <v>45.85</v>
      </c>
      <c r="H66" s="199"/>
    </row>
    <row r="67" spans="2:8" x14ac:dyDescent="0.25">
      <c r="B67" s="1">
        <v>47</v>
      </c>
      <c r="C67" s="93"/>
      <c r="D67" s="94"/>
      <c r="E67" s="94"/>
      <c r="F67" s="94">
        <v>43.12</v>
      </c>
      <c r="G67" s="94">
        <v>44.99</v>
      </c>
      <c r="H67" s="199"/>
    </row>
    <row r="68" spans="2:8" x14ac:dyDescent="0.25">
      <c r="B68" s="1">
        <v>48</v>
      </c>
      <c r="C68" s="93"/>
      <c r="D68" s="94"/>
      <c r="E68" s="94"/>
      <c r="F68" s="94">
        <v>42.92</v>
      </c>
      <c r="G68" s="94">
        <v>45.33</v>
      </c>
      <c r="H68" s="199"/>
    </row>
    <row r="69" spans="2:8" x14ac:dyDescent="0.25">
      <c r="B69" s="1">
        <v>49</v>
      </c>
      <c r="C69" s="93"/>
      <c r="D69" s="94"/>
      <c r="E69" s="94"/>
      <c r="F69" s="94">
        <v>43.03</v>
      </c>
      <c r="G69" s="94">
        <v>45.19</v>
      </c>
      <c r="H69" s="199"/>
    </row>
    <row r="70" spans="2:8" x14ac:dyDescent="0.25">
      <c r="B70" s="1">
        <v>50</v>
      </c>
      <c r="C70" s="93"/>
      <c r="D70" s="94"/>
      <c r="E70" s="94"/>
      <c r="F70" s="94">
        <v>43.03</v>
      </c>
      <c r="G70" s="94">
        <v>45.11</v>
      </c>
      <c r="H70" s="199"/>
    </row>
    <row r="71" spans="2:8" x14ac:dyDescent="0.25">
      <c r="B71" s="1">
        <v>51</v>
      </c>
      <c r="C71" s="93"/>
      <c r="D71" s="94"/>
      <c r="E71" s="94"/>
      <c r="F71" s="94"/>
      <c r="G71" s="94">
        <v>46.07</v>
      </c>
      <c r="H71" s="199"/>
    </row>
    <row r="72" spans="2:8" x14ac:dyDescent="0.25">
      <c r="B72" s="1">
        <v>52</v>
      </c>
      <c r="C72" s="93"/>
      <c r="D72" s="94"/>
      <c r="E72" s="94"/>
      <c r="F72" s="94"/>
      <c r="G72" s="94">
        <v>47.71</v>
      </c>
      <c r="H72" s="199"/>
    </row>
    <row r="73" spans="2:8" x14ac:dyDescent="0.25">
      <c r="B73" s="1">
        <v>53</v>
      </c>
      <c r="C73" s="93"/>
      <c r="D73" s="94"/>
      <c r="E73" s="94"/>
      <c r="F73" s="94"/>
      <c r="G73" s="94">
        <v>45.57</v>
      </c>
      <c r="H73" s="199"/>
    </row>
    <row r="74" spans="2:8" x14ac:dyDescent="0.25">
      <c r="B74" s="1">
        <v>54</v>
      </c>
      <c r="C74" s="93"/>
      <c r="D74" s="94"/>
      <c r="E74" s="94"/>
      <c r="F74" s="94"/>
      <c r="G74" s="94">
        <v>46.15</v>
      </c>
      <c r="H74" s="199"/>
    </row>
    <row r="75" spans="2:8" x14ac:dyDescent="0.25">
      <c r="B75" s="1">
        <v>55</v>
      </c>
      <c r="C75" s="93"/>
      <c r="D75" s="94"/>
      <c r="E75" s="94"/>
      <c r="F75" s="94"/>
      <c r="G75" s="94">
        <v>45.06</v>
      </c>
      <c r="H75" s="199"/>
    </row>
    <row r="76" spans="2:8" x14ac:dyDescent="0.25">
      <c r="B76" s="1">
        <v>56</v>
      </c>
      <c r="C76" s="93"/>
      <c r="D76" s="94"/>
      <c r="E76" s="94"/>
      <c r="F76" s="94"/>
      <c r="G76" s="94">
        <v>45.58</v>
      </c>
      <c r="H76" s="199"/>
    </row>
    <row r="77" spans="2:8" x14ac:dyDescent="0.25">
      <c r="B77" s="1">
        <v>57</v>
      </c>
      <c r="C77" s="93"/>
      <c r="D77" s="94"/>
      <c r="E77" s="94"/>
      <c r="F77" s="94"/>
      <c r="G77" s="94">
        <v>45.32</v>
      </c>
      <c r="H77" s="199"/>
    </row>
    <row r="78" spans="2:8" x14ac:dyDescent="0.25">
      <c r="B78" s="1">
        <v>58</v>
      </c>
      <c r="C78" s="93"/>
      <c r="D78" s="94"/>
      <c r="E78" s="94"/>
      <c r="F78" s="94"/>
      <c r="G78" s="94">
        <v>47.01</v>
      </c>
      <c r="H78" s="199"/>
    </row>
    <row r="79" spans="2:8" ht="15.75" thickBot="1" x14ac:dyDescent="0.3">
      <c r="B79" s="1">
        <v>59</v>
      </c>
      <c r="C79" s="201"/>
      <c r="D79" s="202"/>
      <c r="E79" s="202"/>
      <c r="F79" s="202"/>
      <c r="G79" s="202">
        <v>45.62</v>
      </c>
      <c r="H79" s="203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honeticPr fontId="32" type="noConversion"/>
  <pageMargins left="0.70866141732283472" right="0.51181102362204722" top="0.74803149606299213" bottom="0.74803149606299213" header="0.31496062992125984" footer="0.31496062992125984"/>
  <pageSetup paperSize="9" orientation="portrait" verticalDpi="300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14</vt:i4>
      </vt:variant>
    </vt:vector>
  </HeadingPairs>
  <TitlesOfParts>
    <vt:vector size="14" baseType="lpstr">
      <vt:lpstr>Общие результаты</vt:lpstr>
      <vt:lpstr>Регистрация</vt:lpstr>
      <vt:lpstr>Mesnyki</vt:lpstr>
      <vt:lpstr>AvtoPMR</vt:lpstr>
      <vt:lpstr>MST</vt:lpstr>
      <vt:lpstr>Kozak I razboiniki</vt:lpstr>
      <vt:lpstr>X Racing Team</vt:lpstr>
      <vt:lpstr>15а18</vt:lpstr>
      <vt:lpstr>NSJ</vt:lpstr>
      <vt:lpstr>Fortuna Racing</vt:lpstr>
      <vt:lpstr>Fossa</vt:lpstr>
      <vt:lpstr>Flash</vt:lpstr>
      <vt:lpstr>KartFreedom</vt:lpstr>
      <vt:lpstr>Lotus Driving Academy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2018-08-06T11:44:38Z</cp:lastPrinted>
  <dcterms:created xsi:type="dcterms:W3CDTF">2006-09-16T00:00:00Z</dcterms:created>
  <dcterms:modified xsi:type="dcterms:W3CDTF">2018-08-06T16:32:54Z</dcterms:modified>
</cp:coreProperties>
</file>