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Mesnyki" sheetId="57" r:id="rId3"/>
    <sheet name="AvtoPMR" sheetId="62" r:id="rId4"/>
    <sheet name="MST" sheetId="64" r:id="rId5"/>
    <sheet name="x racing team9" sheetId="63" r:id="rId6"/>
    <sheet name="Kozaks" sheetId="51" r:id="rId7"/>
    <sheet name="Kozak I razboiniki" sheetId="59" r:id="rId8"/>
    <sheet name="Fortuna Racing" sheetId="60" r:id="rId9"/>
    <sheet name="Kart Freedom" sheetId="56" r:id="rId10"/>
    <sheet name="Fossa" sheetId="66" r:id="rId11"/>
    <sheet name="15a18" sheetId="58" r:id="rId12"/>
    <sheet name="NSJ" sheetId="65" r:id="rId13"/>
    <sheet name="W2T" sheetId="61" r:id="rId14"/>
  </sheets>
  <calcPr calcId="145621"/>
</workbook>
</file>

<file path=xl/calcChain.xml><?xml version="1.0" encoding="utf-8"?>
<calcChain xmlns="http://schemas.openxmlformats.org/spreadsheetml/2006/main">
  <c r="G12" i="57" l="1"/>
  <c r="G11" i="57"/>
  <c r="G10" i="57"/>
  <c r="G16" i="57"/>
  <c r="G18" i="57"/>
  <c r="L15" i="61" l="1"/>
  <c r="L14" i="61"/>
  <c r="L13" i="61"/>
  <c r="L12" i="61"/>
  <c r="L11" i="61"/>
  <c r="L10" i="61"/>
  <c r="G18" i="61"/>
  <c r="I17" i="61"/>
  <c r="G17" i="61"/>
  <c r="F17" i="61"/>
  <c r="F16" i="65"/>
  <c r="L15" i="65"/>
  <c r="L14" i="65"/>
  <c r="L12" i="65"/>
  <c r="L11" i="65"/>
  <c r="L10" i="65"/>
  <c r="G18" i="65"/>
  <c r="F18" i="65"/>
  <c r="I18" i="65"/>
  <c r="I17" i="65"/>
  <c r="I16" i="65"/>
  <c r="G17" i="65"/>
  <c r="G16" i="65"/>
  <c r="F17" i="65"/>
  <c r="I19" i="58"/>
  <c r="L15" i="58"/>
  <c r="L14" i="58"/>
  <c r="L13" i="58"/>
  <c r="L12" i="58"/>
  <c r="L11" i="58"/>
  <c r="L10" i="58"/>
  <c r="F19" i="58"/>
  <c r="G19" i="58"/>
  <c r="I18" i="58"/>
  <c r="I17" i="58"/>
  <c r="I16" i="58"/>
  <c r="G18" i="58"/>
  <c r="G17" i="58"/>
  <c r="G16" i="58"/>
  <c r="F16" i="58"/>
  <c r="F18" i="58"/>
  <c r="F17" i="58"/>
  <c r="L15" i="66"/>
  <c r="L14" i="66"/>
  <c r="L13" i="66"/>
  <c r="L12" i="66"/>
  <c r="L11" i="66"/>
  <c r="L10" i="66"/>
  <c r="I17" i="66"/>
  <c r="I16" i="66"/>
  <c r="I18" i="66"/>
  <c r="G17" i="66"/>
  <c r="G16" i="66"/>
  <c r="F17" i="66"/>
  <c r="F16" i="66"/>
  <c r="G19" i="56"/>
  <c r="L15" i="56"/>
  <c r="L14" i="56"/>
  <c r="L13" i="56"/>
  <c r="L12" i="56"/>
  <c r="L11" i="56"/>
  <c r="L10" i="56"/>
  <c r="L15" i="60"/>
  <c r="L14" i="60"/>
  <c r="L13" i="60"/>
  <c r="L12" i="60"/>
  <c r="L11" i="60"/>
  <c r="L10" i="60"/>
  <c r="I18" i="60"/>
  <c r="I17" i="60"/>
  <c r="I16" i="60"/>
  <c r="G17" i="60"/>
  <c r="G16" i="60"/>
  <c r="F17" i="60"/>
  <c r="F16" i="60"/>
  <c r="L15" i="59"/>
  <c r="L14" i="59"/>
  <c r="L13" i="59"/>
  <c r="L12" i="59"/>
  <c r="L11" i="59"/>
  <c r="L10" i="59"/>
  <c r="I17" i="59"/>
  <c r="G17" i="59"/>
  <c r="F17" i="59"/>
  <c r="L15" i="63"/>
  <c r="L14" i="63"/>
  <c r="L13" i="63"/>
  <c r="L12" i="63"/>
  <c r="L11" i="63"/>
  <c r="L10" i="63"/>
  <c r="I16" i="63"/>
  <c r="G16" i="63"/>
  <c r="F16" i="63"/>
  <c r="L15" i="64"/>
  <c r="L14" i="64"/>
  <c r="L13" i="64"/>
  <c r="L12" i="64"/>
  <c r="L11" i="64"/>
  <c r="L10" i="64"/>
  <c r="I18" i="64"/>
  <c r="I17" i="64"/>
  <c r="I16" i="64"/>
  <c r="G17" i="64"/>
  <c r="G16" i="64"/>
  <c r="F17" i="64"/>
  <c r="F16" i="64"/>
  <c r="I18" i="57"/>
  <c r="I18" i="62"/>
  <c r="I17" i="62"/>
  <c r="I16" i="62"/>
  <c r="G17" i="62"/>
  <c r="G16" i="62"/>
  <c r="F17" i="62"/>
  <c r="F16" i="62"/>
  <c r="K11" i="51" l="1"/>
  <c r="L11" i="51" s="1"/>
  <c r="K12" i="51" l="1"/>
  <c r="K15" i="60" l="1"/>
  <c r="L37" i="5"/>
  <c r="L34" i="5"/>
  <c r="L31" i="5"/>
  <c r="L28" i="5"/>
  <c r="L25" i="5"/>
  <c r="L22" i="5"/>
  <c r="L19" i="5"/>
  <c r="L16" i="5"/>
  <c r="L13" i="5"/>
  <c r="L10" i="5"/>
  <c r="L7" i="5"/>
  <c r="L40" i="5"/>
  <c r="L43" i="5"/>
  <c r="K7" i="5"/>
  <c r="K43" i="5"/>
  <c r="K40" i="5"/>
  <c r="K37" i="5"/>
  <c r="K34" i="5"/>
  <c r="K31" i="5"/>
  <c r="K28" i="5"/>
  <c r="K25" i="5"/>
  <c r="K22" i="5"/>
  <c r="K19" i="5"/>
  <c r="K16" i="5"/>
  <c r="K13" i="5"/>
  <c r="K10" i="5"/>
  <c r="J43" i="5"/>
  <c r="J44" i="5"/>
  <c r="J45" i="5"/>
  <c r="H20" i="66" l="1"/>
  <c r="G20" i="66"/>
  <c r="F20" i="66"/>
  <c r="F13" i="66" s="1"/>
  <c r="E20" i="66"/>
  <c r="D20" i="66"/>
  <c r="C20" i="66"/>
  <c r="G18" i="66"/>
  <c r="K15" i="66"/>
  <c r="G15" i="66"/>
  <c r="F15" i="66"/>
  <c r="E15" i="66"/>
  <c r="K14" i="66"/>
  <c r="G14" i="66"/>
  <c r="F14" i="66"/>
  <c r="E14" i="66"/>
  <c r="K13" i="66"/>
  <c r="G13" i="66"/>
  <c r="I13" i="66" s="1"/>
  <c r="E13" i="66"/>
  <c r="K12" i="66"/>
  <c r="G12" i="66"/>
  <c r="F12" i="66"/>
  <c r="E12" i="66"/>
  <c r="K11" i="66"/>
  <c r="G11" i="66"/>
  <c r="F11" i="66"/>
  <c r="E11" i="66"/>
  <c r="K10" i="66"/>
  <c r="G10" i="66"/>
  <c r="F10" i="66"/>
  <c r="E10" i="66"/>
  <c r="H20" i="65"/>
  <c r="G20" i="65"/>
  <c r="F20" i="65"/>
  <c r="F13" i="65" s="1"/>
  <c r="E20" i="65"/>
  <c r="D20" i="65"/>
  <c r="C20" i="65"/>
  <c r="K15" i="65"/>
  <c r="G15" i="65"/>
  <c r="F15" i="65"/>
  <c r="E15" i="65"/>
  <c r="K14" i="65"/>
  <c r="G14" i="65"/>
  <c r="I14" i="65" s="1"/>
  <c r="F14" i="65"/>
  <c r="E14" i="65"/>
  <c r="K13" i="65"/>
  <c r="G13" i="65"/>
  <c r="I13" i="65" s="1"/>
  <c r="E13" i="65"/>
  <c r="K12" i="65"/>
  <c r="G12" i="65"/>
  <c r="F12" i="65"/>
  <c r="E12" i="65"/>
  <c r="K11" i="65"/>
  <c r="G11" i="65"/>
  <c r="F11" i="65"/>
  <c r="E11" i="65"/>
  <c r="K10" i="65"/>
  <c r="G10" i="65"/>
  <c r="F10" i="65"/>
  <c r="E10" i="65"/>
  <c r="H20" i="64"/>
  <c r="G20" i="64"/>
  <c r="F20" i="64"/>
  <c r="F13" i="64" s="1"/>
  <c r="E20" i="64"/>
  <c r="D20" i="64"/>
  <c r="C20" i="64"/>
  <c r="G18" i="64"/>
  <c r="K15" i="64"/>
  <c r="G15" i="64"/>
  <c r="F15" i="64"/>
  <c r="E15" i="64"/>
  <c r="K14" i="64"/>
  <c r="G14" i="64"/>
  <c r="F14" i="64"/>
  <c r="E14" i="64"/>
  <c r="K13" i="64"/>
  <c r="G13" i="64"/>
  <c r="I13" i="64" s="1"/>
  <c r="E13" i="64"/>
  <c r="K12" i="64"/>
  <c r="G12" i="64"/>
  <c r="F12" i="64"/>
  <c r="E12" i="64"/>
  <c r="K11" i="64"/>
  <c r="G11" i="64"/>
  <c r="F11" i="64"/>
  <c r="E11" i="64"/>
  <c r="K10" i="64"/>
  <c r="G10" i="64"/>
  <c r="F10" i="64"/>
  <c r="E10" i="64"/>
  <c r="H20" i="63"/>
  <c r="G20" i="63"/>
  <c r="F20" i="63"/>
  <c r="F13" i="63" s="1"/>
  <c r="E20" i="63"/>
  <c r="D20" i="63"/>
  <c r="C20" i="63"/>
  <c r="G18" i="63"/>
  <c r="K15" i="63"/>
  <c r="G15" i="63"/>
  <c r="F15" i="63"/>
  <c r="E15" i="63"/>
  <c r="K14" i="63"/>
  <c r="G14" i="63"/>
  <c r="G17" i="63" s="1"/>
  <c r="F14" i="63"/>
  <c r="F17" i="63" s="1"/>
  <c r="E14" i="63"/>
  <c r="K13" i="63"/>
  <c r="G13" i="63"/>
  <c r="E13" i="63"/>
  <c r="K12" i="63"/>
  <c r="G12" i="63"/>
  <c r="F12" i="63"/>
  <c r="E12" i="63"/>
  <c r="K11" i="63"/>
  <c r="G11" i="63"/>
  <c r="F11" i="63"/>
  <c r="E11" i="63"/>
  <c r="K10" i="63"/>
  <c r="G10" i="63"/>
  <c r="F10" i="63"/>
  <c r="E10" i="63"/>
  <c r="H20" i="62"/>
  <c r="G20" i="62"/>
  <c r="F20" i="62"/>
  <c r="F13" i="62" s="1"/>
  <c r="E20" i="62"/>
  <c r="D20" i="62"/>
  <c r="C20" i="62"/>
  <c r="G18" i="62"/>
  <c r="K15" i="62"/>
  <c r="G15" i="62"/>
  <c r="F15" i="62"/>
  <c r="E15" i="62"/>
  <c r="K14" i="62"/>
  <c r="G14" i="62"/>
  <c r="I14" i="62" s="1"/>
  <c r="F14" i="62"/>
  <c r="E14" i="62"/>
  <c r="K13" i="62"/>
  <c r="G13" i="62"/>
  <c r="E13" i="62"/>
  <c r="K12" i="62"/>
  <c r="G12" i="62"/>
  <c r="F12" i="62"/>
  <c r="E12" i="62"/>
  <c r="K11" i="62"/>
  <c r="L11" i="62" s="1"/>
  <c r="G11" i="62"/>
  <c r="F11" i="62"/>
  <c r="E11" i="62"/>
  <c r="K10" i="62"/>
  <c r="L10" i="62" s="1"/>
  <c r="G10" i="62"/>
  <c r="F10" i="62"/>
  <c r="E10" i="62"/>
  <c r="H20" i="61"/>
  <c r="G20" i="61"/>
  <c r="F20" i="61"/>
  <c r="F13" i="61" s="1"/>
  <c r="E20" i="61"/>
  <c r="D20" i="61"/>
  <c r="C20" i="61"/>
  <c r="K15" i="61"/>
  <c r="G15" i="61"/>
  <c r="F15" i="61"/>
  <c r="E15" i="61"/>
  <c r="K14" i="61"/>
  <c r="G14" i="61"/>
  <c r="F14" i="61"/>
  <c r="E14" i="61"/>
  <c r="K13" i="61"/>
  <c r="G13" i="61"/>
  <c r="I13" i="61" s="1"/>
  <c r="E13" i="61"/>
  <c r="K12" i="61"/>
  <c r="G12" i="61"/>
  <c r="F12" i="61"/>
  <c r="E12" i="61"/>
  <c r="K11" i="61"/>
  <c r="G11" i="61"/>
  <c r="F11" i="61"/>
  <c r="E11" i="61"/>
  <c r="K10" i="61"/>
  <c r="G10" i="61"/>
  <c r="F10" i="61"/>
  <c r="E10" i="61"/>
  <c r="H20" i="60"/>
  <c r="G20" i="60"/>
  <c r="F20" i="60"/>
  <c r="E20" i="60"/>
  <c r="D20" i="60"/>
  <c r="C20" i="60"/>
  <c r="G18" i="60"/>
  <c r="G15" i="60"/>
  <c r="F15" i="60"/>
  <c r="E15" i="60"/>
  <c r="K14" i="60"/>
  <c r="G14" i="60"/>
  <c r="F14" i="60"/>
  <c r="E14" i="60"/>
  <c r="K13" i="60"/>
  <c r="G13" i="60"/>
  <c r="F13" i="60"/>
  <c r="E13" i="60"/>
  <c r="K12" i="60"/>
  <c r="G12" i="60"/>
  <c r="F12" i="60"/>
  <c r="E12" i="60"/>
  <c r="K11" i="60"/>
  <c r="G11" i="60"/>
  <c r="F11" i="60"/>
  <c r="E11" i="60"/>
  <c r="K10" i="60"/>
  <c r="G10" i="60"/>
  <c r="F10" i="60"/>
  <c r="E10" i="60"/>
  <c r="H20" i="59"/>
  <c r="G20" i="59"/>
  <c r="F20" i="59"/>
  <c r="F13" i="59" s="1"/>
  <c r="E20" i="59"/>
  <c r="D20" i="59"/>
  <c r="C20" i="59"/>
  <c r="G18" i="59"/>
  <c r="K15" i="59"/>
  <c r="G15" i="59"/>
  <c r="F15" i="59"/>
  <c r="E15" i="59"/>
  <c r="K14" i="59"/>
  <c r="G14" i="59"/>
  <c r="F14" i="59"/>
  <c r="E14" i="59"/>
  <c r="K13" i="59"/>
  <c r="G13" i="59"/>
  <c r="E13" i="59"/>
  <c r="K12" i="59"/>
  <c r="G12" i="59"/>
  <c r="F12" i="59"/>
  <c r="E12" i="59"/>
  <c r="K11" i="59"/>
  <c r="G11" i="59"/>
  <c r="F11" i="59"/>
  <c r="E11" i="59"/>
  <c r="K10" i="59"/>
  <c r="G10" i="59"/>
  <c r="G16" i="59" s="1"/>
  <c r="F10" i="59"/>
  <c r="F16" i="59" s="1"/>
  <c r="E10" i="59"/>
  <c r="H21" i="58"/>
  <c r="G21" i="58"/>
  <c r="F21" i="58"/>
  <c r="E21" i="58"/>
  <c r="F12" i="58" s="1"/>
  <c r="D21" i="58"/>
  <c r="C21" i="58"/>
  <c r="K15" i="58"/>
  <c r="G15" i="58"/>
  <c r="F15" i="58"/>
  <c r="E15" i="58"/>
  <c r="K14" i="58"/>
  <c r="G14" i="58"/>
  <c r="F14" i="58"/>
  <c r="E14" i="58"/>
  <c r="K13" i="58"/>
  <c r="G13" i="58"/>
  <c r="F13" i="58"/>
  <c r="E13" i="58"/>
  <c r="K12" i="58"/>
  <c r="G12" i="58"/>
  <c r="E12" i="58"/>
  <c r="K11" i="58"/>
  <c r="G11" i="58"/>
  <c r="F11" i="58"/>
  <c r="E11" i="58"/>
  <c r="K10" i="58"/>
  <c r="G10" i="58"/>
  <c r="F10" i="58"/>
  <c r="E10" i="58"/>
  <c r="H20" i="57"/>
  <c r="G20" i="57"/>
  <c r="F20" i="57"/>
  <c r="F13" i="57" s="1"/>
  <c r="E20" i="57"/>
  <c r="F12" i="57" s="1"/>
  <c r="D20" i="57"/>
  <c r="C20" i="57"/>
  <c r="K15" i="57"/>
  <c r="G15" i="57"/>
  <c r="F15" i="57"/>
  <c r="E15" i="57"/>
  <c r="K14" i="57"/>
  <c r="G14" i="57"/>
  <c r="F14" i="57"/>
  <c r="E14" i="57"/>
  <c r="K13" i="57"/>
  <c r="L13" i="57" s="1"/>
  <c r="G13" i="57"/>
  <c r="E13" i="57"/>
  <c r="K12" i="57"/>
  <c r="E12" i="57"/>
  <c r="K11" i="57"/>
  <c r="F11" i="57"/>
  <c r="E11" i="57"/>
  <c r="K10" i="57"/>
  <c r="L10" i="57" s="1"/>
  <c r="F10" i="57"/>
  <c r="E10" i="57"/>
  <c r="H21" i="56"/>
  <c r="G21" i="56"/>
  <c r="F21" i="56"/>
  <c r="F13" i="56" s="1"/>
  <c r="E21" i="56"/>
  <c r="D21" i="56"/>
  <c r="C21" i="56"/>
  <c r="K15" i="56"/>
  <c r="G15" i="56"/>
  <c r="F15" i="56"/>
  <c r="E15" i="56"/>
  <c r="K14" i="56"/>
  <c r="G14" i="56"/>
  <c r="G18" i="56" s="1"/>
  <c r="F14" i="56"/>
  <c r="F18" i="56" s="1"/>
  <c r="E14" i="56"/>
  <c r="K13" i="56"/>
  <c r="G13" i="56"/>
  <c r="E13" i="56"/>
  <c r="K12" i="56"/>
  <c r="G12" i="56"/>
  <c r="F12" i="56"/>
  <c r="I12" i="56" s="1"/>
  <c r="E12" i="56"/>
  <c r="K11" i="56"/>
  <c r="G11" i="56"/>
  <c r="G17" i="56" s="1"/>
  <c r="F11" i="56"/>
  <c r="F17" i="56" s="1"/>
  <c r="E11" i="56"/>
  <c r="K10" i="56"/>
  <c r="G10" i="56"/>
  <c r="G16" i="56" s="1"/>
  <c r="F10" i="56"/>
  <c r="E10" i="56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U9" i="5"/>
  <c r="U8" i="5"/>
  <c r="U7" i="5"/>
  <c r="T9" i="5"/>
  <c r="T8" i="5"/>
  <c r="S9" i="5"/>
  <c r="S8" i="5"/>
  <c r="R9" i="5"/>
  <c r="R8" i="5"/>
  <c r="Q9" i="5"/>
  <c r="Q8" i="5"/>
  <c r="P8" i="5"/>
  <c r="P9" i="5"/>
  <c r="O9" i="5"/>
  <c r="O8" i="5"/>
  <c r="F18" i="61" l="1"/>
  <c r="F16" i="61"/>
  <c r="I14" i="61"/>
  <c r="G16" i="61"/>
  <c r="L13" i="65"/>
  <c r="F19" i="56"/>
  <c r="F16" i="56"/>
  <c r="L13" i="62"/>
  <c r="L14" i="62"/>
  <c r="L15" i="62"/>
  <c r="L12" i="62"/>
  <c r="L11" i="57"/>
  <c r="L12" i="57" s="1"/>
  <c r="L14" i="57"/>
  <c r="L15" i="57"/>
  <c r="I13" i="57"/>
  <c r="G17" i="57"/>
  <c r="F18" i="57"/>
  <c r="F16" i="57"/>
  <c r="F17" i="57"/>
  <c r="I15" i="58"/>
  <c r="I11" i="61"/>
  <c r="I11" i="65"/>
  <c r="I14" i="58"/>
  <c r="I13" i="58"/>
  <c r="I12" i="58"/>
  <c r="I14" i="66"/>
  <c r="I11" i="66"/>
  <c r="I15" i="56"/>
  <c r="I14" i="56"/>
  <c r="I18" i="56" s="1"/>
  <c r="I13" i="56"/>
  <c r="I15" i="60"/>
  <c r="I14" i="60"/>
  <c r="I13" i="60"/>
  <c r="I12" i="60"/>
  <c r="I14" i="59"/>
  <c r="I12" i="59"/>
  <c r="I11" i="59"/>
  <c r="I14" i="63"/>
  <c r="I11" i="63"/>
  <c r="I14" i="64"/>
  <c r="I11" i="64"/>
  <c r="I15" i="62"/>
  <c r="I11" i="62"/>
  <c r="I14" i="57"/>
  <c r="I11" i="57"/>
  <c r="F18" i="60"/>
  <c r="I12" i="61"/>
  <c r="I13" i="62"/>
  <c r="I12" i="62"/>
  <c r="I13" i="63"/>
  <c r="I12" i="63"/>
  <c r="I12" i="64"/>
  <c r="I12" i="65"/>
  <c r="I12" i="66"/>
  <c r="F18" i="59"/>
  <c r="I13" i="59"/>
  <c r="I12" i="57"/>
  <c r="F18" i="66"/>
  <c r="I10" i="66"/>
  <c r="I15" i="66"/>
  <c r="I10" i="65"/>
  <c r="I15" i="65"/>
  <c r="F18" i="64"/>
  <c r="I10" i="64"/>
  <c r="I15" i="64"/>
  <c r="F18" i="63"/>
  <c r="I10" i="63"/>
  <c r="I15" i="63"/>
  <c r="F18" i="62"/>
  <c r="I10" i="62"/>
  <c r="I10" i="61"/>
  <c r="I15" i="61"/>
  <c r="I10" i="60"/>
  <c r="I11" i="60"/>
  <c r="I10" i="59"/>
  <c r="I15" i="59"/>
  <c r="I10" i="58"/>
  <c r="I11" i="58"/>
  <c r="I10" i="57"/>
  <c r="I15" i="57"/>
  <c r="I10" i="56"/>
  <c r="I11" i="56"/>
  <c r="I17" i="56" s="1"/>
  <c r="G18" i="51"/>
  <c r="H20" i="51"/>
  <c r="G20" i="51"/>
  <c r="F20" i="51"/>
  <c r="E20" i="51"/>
  <c r="F12" i="51" s="1"/>
  <c r="D20" i="51"/>
  <c r="C20" i="51"/>
  <c r="K15" i="51"/>
  <c r="G15" i="51"/>
  <c r="F15" i="51"/>
  <c r="E15" i="51"/>
  <c r="K14" i="51"/>
  <c r="G14" i="51"/>
  <c r="F14" i="51"/>
  <c r="E14" i="51"/>
  <c r="K13" i="51"/>
  <c r="L13" i="51" s="1"/>
  <c r="G13" i="51"/>
  <c r="F13" i="51"/>
  <c r="E13" i="51"/>
  <c r="G12" i="51"/>
  <c r="E12" i="51"/>
  <c r="G11" i="51"/>
  <c r="F11" i="51"/>
  <c r="F17" i="51" s="1"/>
  <c r="E11" i="51"/>
  <c r="K10" i="51"/>
  <c r="L10" i="51" s="1"/>
  <c r="L12" i="51" s="1"/>
  <c r="G10" i="51"/>
  <c r="G16" i="51" s="1"/>
  <c r="F10" i="51"/>
  <c r="F16" i="51" s="1"/>
  <c r="E10" i="51"/>
  <c r="I18" i="61" l="1"/>
  <c r="I16" i="61"/>
  <c r="I18" i="63"/>
  <c r="I17" i="63"/>
  <c r="I18" i="59"/>
  <c r="I16" i="59"/>
  <c r="G17" i="51"/>
  <c r="I19" i="56"/>
  <c r="I16" i="56"/>
  <c r="L14" i="51"/>
  <c r="L15" i="51"/>
  <c r="I16" i="57"/>
  <c r="I17" i="57"/>
  <c r="I15" i="51"/>
  <c r="I14" i="51"/>
  <c r="I11" i="51"/>
  <c r="I10" i="51"/>
  <c r="F18" i="51"/>
  <c r="I12" i="51"/>
  <c r="I13" i="51"/>
  <c r="I16" i="51" l="1"/>
  <c r="I17" i="51"/>
  <c r="I18" i="51"/>
  <c r="J7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<sst xmlns="http://schemas.openxmlformats.org/spreadsheetml/2006/main" count="571" uniqueCount="225">
  <si>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</si>
  <si>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</si>
  <si>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</si>
  <si>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</si>
  <si>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</si>
  <si>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</si>
  <si>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</si>
  <si>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</si>
  <si>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</si>
  <si>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</si>
  <si>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</si>
  <si>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</si>
  <si>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</si>
  <si>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</si>
  <si>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</si>
  <si>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</si>
  <si>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</si>
  <si>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</si>
  <si>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</si>
  <si>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</si>
  <si>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</si>
  <si>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</si>
  <si>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</si>
  <si>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</si>
  <si>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</si>
  <si>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</si>
  <si>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</si>
  <si>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</si>
  <si>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</si>
  <si>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</si>
  <si>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</si>
  <si>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</si>
  <si>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</si>
  <si>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</si>
  <si>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</si>
  <si>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</si>
  <si>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</si>
  <si>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</si>
  <si>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</si>
  <si>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</si>
  <si>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</si>
  <si>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</si>
  <si>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</si>
  <si>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</si>
  <si>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</si>
  <si>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</si>
  <si>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</si>
  <si>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</si>
  <si>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</si>
  <si>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</si>
  <si>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</si>
  <si>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</si>
  <si>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</si>
  <si>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</si>
  <si>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</si>
  <si>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</si>
  <si>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</si>
  <si>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</si>
  <si>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</si>
  <si>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</si>
  <si>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кв</t>
  </si>
  <si>
    <t>MST</t>
  </si>
  <si>
    <t>1-1</t>
  </si>
  <si>
    <t>1-2</t>
  </si>
  <si>
    <t>1-3</t>
  </si>
  <si>
    <t>2-3</t>
  </si>
  <si>
    <t>3-3</t>
  </si>
  <si>
    <t>4-3</t>
  </si>
  <si>
    <t>5-3</t>
  </si>
  <si>
    <t>6-3</t>
  </si>
  <si>
    <t>7-3</t>
  </si>
  <si>
    <t>8-3</t>
  </si>
  <si>
    <t>9-3</t>
  </si>
  <si>
    <t>10-3</t>
  </si>
  <si>
    <t>11-3</t>
  </si>
  <si>
    <t>12-3</t>
  </si>
  <si>
    <t>Серия мини марафонов "Большие Гонки 2018", 5-й этап, 21.07.18</t>
  </si>
  <si>
    <t>Конфигурация № 9</t>
  </si>
  <si>
    <r>
      <t>Серия мини марафонов "Большие Гонки", 21.07.2018, Конфигурация</t>
    </r>
    <r>
      <rPr>
        <b/>
        <i/>
        <sz val="18"/>
        <color indexed="8"/>
        <rFont val="Calibri"/>
        <family val="2"/>
        <charset val="204"/>
      </rPr>
      <t xml:space="preserve"> №9</t>
    </r>
  </si>
  <si>
    <t>12-4</t>
  </si>
  <si>
    <t>12-5</t>
  </si>
  <si>
    <t>12-6</t>
  </si>
  <si>
    <t>Чемпионат мини марафон "Большие Гонки", 5-й этап</t>
  </si>
  <si>
    <t>Mesnyki</t>
  </si>
  <si>
    <t>Наум</t>
  </si>
  <si>
    <t>Звягин Гриша</t>
  </si>
  <si>
    <t>W2T</t>
  </si>
  <si>
    <t>Яремкович Дмитрий</t>
  </si>
  <si>
    <t>Криворучко Николай</t>
  </si>
  <si>
    <t>Kart Freedom</t>
  </si>
  <si>
    <t>Медведева Дарья</t>
  </si>
  <si>
    <t>Паненко Женя</t>
  </si>
  <si>
    <t>x racing team</t>
  </si>
  <si>
    <t>Пикулин Павел</t>
  </si>
  <si>
    <t>Линнык Владимир</t>
  </si>
  <si>
    <t>76</t>
  </si>
  <si>
    <t>AvtoPMR</t>
  </si>
  <si>
    <t>Толоченко Александр</t>
  </si>
  <si>
    <t>Терещенко Андрей</t>
  </si>
  <si>
    <t>15a18</t>
  </si>
  <si>
    <t>Таволжан Виталий</t>
  </si>
  <si>
    <t>Лихошерст Алексей</t>
  </si>
  <si>
    <t>Ткаченко Кирилл</t>
  </si>
  <si>
    <t>87,6</t>
  </si>
  <si>
    <t>65</t>
  </si>
  <si>
    <t>Kozak I razboiniki</t>
  </si>
  <si>
    <t>Манило  Денис</t>
  </si>
  <si>
    <t>Загорулько Иван</t>
  </si>
  <si>
    <t>Петушков Андрей</t>
  </si>
  <si>
    <t>Тыщенко Миша</t>
  </si>
  <si>
    <t>85,8</t>
  </si>
  <si>
    <t>71</t>
  </si>
  <si>
    <t>Fossa</t>
  </si>
  <si>
    <t>Фалько Константин</t>
  </si>
  <si>
    <t>Коруз Вадим</t>
  </si>
  <si>
    <t>93,6</t>
  </si>
  <si>
    <t>NSJ</t>
  </si>
  <si>
    <t>Мифтахутдинов Ильяс</t>
  </si>
  <si>
    <t>Стоцкий Андрей</t>
  </si>
  <si>
    <t>77,8</t>
  </si>
  <si>
    <t>73,5</t>
  </si>
  <si>
    <t>Kozaks</t>
  </si>
  <si>
    <t>Лысенский Денис</t>
  </si>
  <si>
    <t>Гобади Курош</t>
  </si>
  <si>
    <t>Fortuna Racing</t>
  </si>
  <si>
    <t>Фортуна Таня</t>
  </si>
  <si>
    <t>Шутка Виталий</t>
  </si>
  <si>
    <t>62,5</t>
  </si>
  <si>
    <t>81,7</t>
  </si>
  <si>
    <t>Юрченко Вова</t>
  </si>
  <si>
    <t>Дымко Славик</t>
  </si>
  <si>
    <t>Манило Денис</t>
  </si>
  <si>
    <t>Звягин Григорий</t>
  </si>
  <si>
    <t>Пикулин Паша</t>
  </si>
  <si>
    <t>2/1</t>
  </si>
  <si>
    <t>Медведева Даша</t>
  </si>
  <si>
    <t xml:space="preserve"> X racing team</t>
  </si>
  <si>
    <t>2:45.73</t>
  </si>
  <si>
    <t>2:56.90</t>
  </si>
  <si>
    <t>2:58.76</t>
  </si>
  <si>
    <t>2:58.11</t>
  </si>
  <si>
    <t>2:56.28</t>
  </si>
  <si>
    <t>5 с</t>
  </si>
  <si>
    <t>лимит</t>
  </si>
  <si>
    <t>Толоченко</t>
  </si>
  <si>
    <t>Терещенко</t>
  </si>
  <si>
    <t>2:46.35</t>
  </si>
  <si>
    <t>2:56.61</t>
  </si>
  <si>
    <t>2:51.22</t>
  </si>
  <si>
    <t>3:04.86</t>
  </si>
  <si>
    <t>2:55.68</t>
  </si>
  <si>
    <t>2:48.60</t>
  </si>
  <si>
    <t>2:57.29</t>
  </si>
  <si>
    <t>2:56.71</t>
  </si>
  <si>
    <t>2:59.50</t>
  </si>
  <si>
    <t>2:57.83</t>
  </si>
  <si>
    <t>2:50.04</t>
  </si>
  <si>
    <t>2:58.73</t>
  </si>
  <si>
    <t>2:55.43</t>
  </si>
  <si>
    <t>2:55.75</t>
  </si>
  <si>
    <t>2:57.94</t>
  </si>
  <si>
    <t>2:46.52</t>
  </si>
  <si>
    <t>2:59.96</t>
  </si>
  <si>
    <t>2:46.86</t>
  </si>
  <si>
    <t>2:58.04</t>
  </si>
  <si>
    <t>2:57.23</t>
  </si>
  <si>
    <t>2:46.78</t>
  </si>
  <si>
    <t>2:59.14</t>
  </si>
  <si>
    <t>2:59.76</t>
  </si>
  <si>
    <t>2:47.49</t>
  </si>
  <si>
    <t>2:58.83</t>
  </si>
  <si>
    <t>2:50.62</t>
  </si>
  <si>
    <t>2:54.10</t>
  </si>
  <si>
    <t>2:57.62</t>
  </si>
  <si>
    <t>3:00.45</t>
  </si>
  <si>
    <t>2:46.56</t>
  </si>
  <si>
    <t>2:57.50</t>
  </si>
  <si>
    <t>3:01.48</t>
  </si>
  <si>
    <t>2:58.49</t>
  </si>
  <si>
    <t>2:45.07</t>
  </si>
  <si>
    <t>2:47.64</t>
  </si>
  <si>
    <t>3:01.72</t>
  </si>
  <si>
    <t>2:57.88</t>
  </si>
  <si>
    <t>3:08.53</t>
  </si>
  <si>
    <t>2:47.45</t>
  </si>
  <si>
    <t>2:46.27</t>
  </si>
  <si>
    <t>2:59.56</t>
  </si>
  <si>
    <t>2:56.27</t>
  </si>
  <si>
    <t>1:53.58</t>
  </si>
  <si>
    <t>2:46.90</t>
  </si>
  <si>
    <t>3:16.0</t>
  </si>
  <si>
    <t>2:45.75</t>
  </si>
  <si>
    <t>2:58.91</t>
  </si>
  <si>
    <t>3:08.94</t>
  </si>
  <si>
    <t>2:50.12</t>
  </si>
  <si>
    <t>3:18.01</t>
  </si>
  <si>
    <t>3:03.56</t>
  </si>
  <si>
    <t>2:59.43</t>
  </si>
  <si>
    <t>2:59.30</t>
  </si>
  <si>
    <t>судья. Против 4, место в равных</t>
  </si>
  <si>
    <t>судья. Против 3, провоз</t>
  </si>
  <si>
    <t>10 с</t>
  </si>
  <si>
    <t>судья. Против 7, подбивание в повороте</t>
  </si>
  <si>
    <t>15 с</t>
  </si>
  <si>
    <t>судья. Против 4 , провоз</t>
  </si>
  <si>
    <t>5с +5 с</t>
  </si>
  <si>
    <t>лимит+линия</t>
  </si>
  <si>
    <t>-65 с</t>
  </si>
  <si>
    <t>компенсация поломки</t>
  </si>
  <si>
    <t xml:space="preserve">5 с </t>
  </si>
  <si>
    <t>10 с +5 с</t>
  </si>
  <si>
    <t>судья,против 6 + линия</t>
  </si>
  <si>
    <t xml:space="preserve">50 с </t>
  </si>
  <si>
    <t>41 с</t>
  </si>
  <si>
    <t>пересечение линии финиша на 6 круге</t>
  </si>
  <si>
    <t>3:00.43</t>
  </si>
  <si>
    <t>-</t>
  </si>
  <si>
    <t>1 круг</t>
  </si>
  <si>
    <t>2 круга</t>
  </si>
  <si>
    <t>3 круга</t>
  </si>
  <si>
    <t>4 круга</t>
  </si>
  <si>
    <t>5 кругов</t>
  </si>
  <si>
    <t>8 кругов</t>
  </si>
  <si>
    <t>-31 с</t>
  </si>
  <si>
    <t>ошибки организатора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</si>
</sst>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308">
    <xf numFmtId="0" fontId="0" fillId="0" borderId="0" xfId="0"/>
    <xf numFmtId="0" fontId="7" fillId="0" borderId="0" xfId="1"/>
    <xf numFmtId="0" fontId="7" fillId="0" borderId="0" xfId="1" applyAlignment="1">
      <alignment horizontal="center"/>
    </xf>
    <xf numFmtId="0" fontId="7" fillId="0" borderId="0" xfId="1" applyAlignment="1">
      <alignment vertical="center"/>
    </xf>
    <xf numFmtId="0" fontId="7" fillId="0" borderId="11" xfId="1" applyBorder="1" applyAlignment="1">
      <alignment horizontal="center" vertical="center"/>
    </xf>
    <xf numFmtId="0" fontId="7" fillId="0" borderId="12" xfId="1" applyBorder="1" applyAlignment="1">
      <alignment horizontal="center" vertical="center"/>
    </xf>
    <xf numFmtId="0" fontId="7" fillId="0" borderId="13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14" xfId="1" applyBorder="1" applyAlignment="1">
      <alignment horizontal="center" vertical="center"/>
    </xf>
    <xf numFmtId="0" fontId="7" fillId="0" borderId="7" xfId="1" applyFill="1" applyBorder="1" applyAlignment="1">
      <alignment horizontal="center" vertical="center"/>
    </xf>
    <xf numFmtId="0" fontId="7" fillId="0" borderId="5" xfId="1" applyFill="1" applyBorder="1" applyAlignment="1">
      <alignment horizontal="center" vertical="center"/>
    </xf>
    <xf numFmtId="2" fontId="7" fillId="0" borderId="4" xfId="1" applyNumberFormat="1" applyFill="1" applyBorder="1" applyAlignment="1">
      <alignment horizontal="center" vertical="center"/>
    </xf>
    <xf numFmtId="0" fontId="7" fillId="0" borderId="17" xfId="1" applyBorder="1" applyAlignment="1">
      <alignment horizontal="center" vertical="center"/>
    </xf>
    <xf numFmtId="0" fontId="7" fillId="0" borderId="19" xfId="1" applyFill="1" applyBorder="1" applyAlignment="1">
      <alignment horizontal="center" vertical="center"/>
    </xf>
    <xf numFmtId="164" fontId="7" fillId="0" borderId="20" xfId="1" applyNumberFormat="1" applyFill="1" applyBorder="1" applyAlignment="1">
      <alignment horizontal="center" vertical="center"/>
    </xf>
    <xf numFmtId="0" fontId="7" fillId="0" borderId="21" xfId="1" applyFill="1" applyBorder="1" applyAlignment="1">
      <alignment horizontal="center" vertical="center"/>
    </xf>
    <xf numFmtId="0" fontId="7" fillId="0" borderId="20" xfId="1" applyFill="1" applyBorder="1" applyAlignment="1">
      <alignment horizontal="center" vertical="center"/>
    </xf>
    <xf numFmtId="2" fontId="7" fillId="0" borderId="20" xfId="1" applyNumberForma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20" xfId="1" applyFont="1" applyFill="1" applyBorder="1" applyAlignment="1">
      <alignment horizontal="center" vertical="center"/>
    </xf>
    <xf numFmtId="164" fontId="7" fillId="0" borderId="20" xfId="1" applyNumberFormat="1" applyFont="1" applyFill="1" applyBorder="1" applyAlignment="1">
      <alignment horizontal="center" vertical="center"/>
    </xf>
    <xf numFmtId="0" fontId="7" fillId="0" borderId="30" xfId="1" applyBorder="1" applyAlignment="1">
      <alignment horizontal="center" vertical="center"/>
    </xf>
    <xf numFmtId="0" fontId="7" fillId="0" borderId="0" xfId="1" applyAlignment="1"/>
    <xf numFmtId="0" fontId="12" fillId="0" borderId="0" xfId="1" applyFont="1" applyBorder="1" applyAlignment="1">
      <alignment horizontal="center"/>
    </xf>
    <xf numFmtId="0" fontId="14" fillId="0" borderId="28" xfId="1" applyFont="1" applyBorder="1" applyAlignment="1">
      <alignment horizontal="center" vertical="center"/>
    </xf>
    <xf numFmtId="49" fontId="14" fillId="0" borderId="4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2" fontId="17" fillId="0" borderId="6" xfId="1" applyNumberFormat="1" applyFont="1" applyFill="1" applyBorder="1" applyAlignment="1">
      <alignment horizontal="center" vertical="center"/>
    </xf>
    <xf numFmtId="49" fontId="14" fillId="0" borderId="20" xfId="1" applyNumberFormat="1" applyFont="1" applyFill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17" fillId="0" borderId="37" xfId="1" applyFont="1" applyFill="1" applyBorder="1" applyAlignment="1">
      <alignment horizontal="center" vertical="center"/>
    </xf>
    <xf numFmtId="2" fontId="17" fillId="0" borderId="37" xfId="1" applyNumberFormat="1" applyFont="1" applyFill="1" applyBorder="1" applyAlignment="1">
      <alignment horizontal="center" vertical="center"/>
    </xf>
    <xf numFmtId="49" fontId="14" fillId="0" borderId="41" xfId="1" applyNumberFormat="1" applyFont="1" applyFill="1" applyBorder="1" applyAlignment="1">
      <alignment horizontal="center" vertical="center"/>
    </xf>
    <xf numFmtId="0" fontId="17" fillId="0" borderId="42" xfId="1" applyFont="1" applyFill="1" applyBorder="1" applyAlignment="1">
      <alignment horizontal="center" vertical="center"/>
    </xf>
    <xf numFmtId="165" fontId="17" fillId="0" borderId="23" xfId="1" applyNumberFormat="1" applyFont="1" applyFill="1" applyBorder="1" applyAlignment="1">
      <alignment horizontal="center" vertical="center"/>
    </xf>
    <xf numFmtId="165" fontId="17" fillId="0" borderId="42" xfId="1" applyNumberFormat="1" applyFont="1" applyFill="1" applyBorder="1" applyAlignment="1">
      <alignment horizontal="center" vertical="center"/>
    </xf>
    <xf numFmtId="49" fontId="14" fillId="0" borderId="37" xfId="1" applyNumberFormat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7" xfId="1" applyFont="1" applyFill="1" applyBorder="1" applyAlignment="1">
      <alignment horizontal="center" vertical="center"/>
    </xf>
    <xf numFmtId="2" fontId="14" fillId="0" borderId="37" xfId="1" applyNumberFormat="1" applyFont="1" applyFill="1" applyBorder="1" applyAlignment="1">
      <alignment horizontal="center" vertical="center"/>
    </xf>
    <xf numFmtId="49" fontId="14" fillId="0" borderId="43" xfId="1" applyNumberFormat="1" applyFont="1" applyFill="1" applyBorder="1" applyAlignment="1">
      <alignment horizontal="center" vertical="center"/>
    </xf>
    <xf numFmtId="0" fontId="14" fillId="0" borderId="0" xfId="1" applyFont="1"/>
    <xf numFmtId="49" fontId="14" fillId="0" borderId="11" xfId="1" applyNumberFormat="1" applyFont="1" applyFill="1" applyBorder="1" applyAlignment="1">
      <alignment horizontal="center" vertical="center"/>
    </xf>
    <xf numFmtId="49" fontId="14" fillId="0" borderId="13" xfId="1" applyNumberFormat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2" fontId="14" fillId="0" borderId="13" xfId="1" applyNumberFormat="1" applyFont="1" applyFill="1" applyBorder="1" applyAlignment="1">
      <alignment horizontal="center" vertical="center"/>
    </xf>
    <xf numFmtId="49" fontId="14" fillId="0" borderId="26" xfId="1" applyNumberFormat="1" applyFont="1" applyFill="1" applyBorder="1" applyAlignment="1">
      <alignment horizontal="center" vertical="center"/>
    </xf>
    <xf numFmtId="49" fontId="14" fillId="0" borderId="36" xfId="1" applyNumberFormat="1" applyFont="1" applyFill="1" applyBorder="1" applyAlignment="1">
      <alignment horizontal="center" vertical="center"/>
    </xf>
    <xf numFmtId="0" fontId="14" fillId="0" borderId="34" xfId="1" applyFont="1" applyFill="1" applyBorder="1" applyAlignment="1">
      <alignment horizontal="center" vertical="center"/>
    </xf>
    <xf numFmtId="0" fontId="14" fillId="0" borderId="36" xfId="1" applyFont="1" applyFill="1" applyBorder="1" applyAlignment="1">
      <alignment horizontal="center" vertical="center"/>
    </xf>
    <xf numFmtId="2" fontId="14" fillId="0" borderId="36" xfId="1" applyNumberFormat="1" applyFont="1" applyFill="1" applyBorder="1" applyAlignment="1">
      <alignment horizontal="center" vertical="center"/>
    </xf>
    <xf numFmtId="0" fontId="17" fillId="0" borderId="43" xfId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49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wrapText="1"/>
    </xf>
    <xf numFmtId="0" fontId="19" fillId="0" borderId="22" xfId="1" applyFont="1" applyBorder="1" applyAlignment="1">
      <alignment horizontal="center" vertical="center"/>
    </xf>
    <xf numFmtId="0" fontId="20" fillId="0" borderId="22" xfId="1" applyFont="1" applyBorder="1" applyAlignment="1">
      <alignment vertical="center"/>
    </xf>
    <xf numFmtId="0" fontId="20" fillId="0" borderId="22" xfId="1" applyFont="1" applyBorder="1" applyAlignment="1">
      <alignment horizontal="center" vertical="center"/>
    </xf>
    <xf numFmtId="0" fontId="20" fillId="0" borderId="23" xfId="1" applyFont="1" applyFill="1" applyBorder="1" applyAlignment="1">
      <alignment horizontal="center" vertical="center"/>
    </xf>
    <xf numFmtId="0" fontId="21" fillId="0" borderId="22" xfId="1" applyFont="1" applyFill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6" fontId="22" fillId="0" borderId="22" xfId="1" applyNumberFormat="1" applyFont="1" applyBorder="1" applyAlignment="1">
      <alignment horizontal="center" vertical="center"/>
    </xf>
    <xf numFmtId="167" fontId="19" fillId="0" borderId="22" xfId="1" applyNumberFormat="1" applyFont="1" applyBorder="1" applyAlignment="1">
      <alignment horizontal="center" vertical="center" wrapText="1"/>
    </xf>
    <xf numFmtId="0" fontId="19" fillId="0" borderId="22" xfId="1" applyFont="1" applyBorder="1" applyAlignment="1">
      <alignment horizontal="center" vertical="center" wrapText="1"/>
    </xf>
    <xf numFmtId="0" fontId="7" fillId="0" borderId="5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49" xfId="1" applyFont="1" applyBorder="1" applyAlignment="1">
      <alignment horizontal="center" vertical="center"/>
    </xf>
    <xf numFmtId="0" fontId="20" fillId="0" borderId="49" xfId="1" applyFont="1" applyBorder="1" applyAlignment="1">
      <alignment vertical="center"/>
    </xf>
    <xf numFmtId="0" fontId="20" fillId="0" borderId="49" xfId="1" applyFont="1" applyBorder="1" applyAlignment="1">
      <alignment horizontal="center" vertical="center"/>
    </xf>
    <xf numFmtId="166" fontId="20" fillId="0" borderId="49" xfId="1" applyNumberFormat="1" applyFont="1" applyBorder="1" applyAlignment="1">
      <alignment horizontal="center" vertical="center"/>
    </xf>
    <xf numFmtId="166" fontId="20" fillId="0" borderId="49" xfId="1" applyNumberFormat="1" applyFont="1" applyFill="1" applyBorder="1" applyAlignment="1">
      <alignment horizontal="center" vertical="center"/>
    </xf>
    <xf numFmtId="0" fontId="19" fillId="0" borderId="46" xfId="1" applyFont="1" applyBorder="1" applyAlignment="1">
      <alignment horizontal="center" vertical="center"/>
    </xf>
    <xf numFmtId="0" fontId="20" fillId="0" borderId="46" xfId="1" applyFont="1" applyBorder="1" applyAlignment="1">
      <alignment vertical="center"/>
    </xf>
    <xf numFmtId="0" fontId="20" fillId="0" borderId="46" xfId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7" fillId="0" borderId="0" xfId="1" applyAlignment="1">
      <alignment horizontal="left"/>
    </xf>
    <xf numFmtId="2" fontId="7" fillId="0" borderId="51" xfId="1" applyNumberFormat="1" applyBorder="1" applyAlignment="1">
      <alignment horizontal="center"/>
    </xf>
    <xf numFmtId="2" fontId="7" fillId="0" borderId="52" xfId="1" applyNumberFormat="1" applyBorder="1" applyAlignment="1">
      <alignment horizontal="center"/>
    </xf>
    <xf numFmtId="2" fontId="7" fillId="0" borderId="47" xfId="1" applyNumberFormat="1" applyBorder="1" applyAlignment="1">
      <alignment horizontal="center"/>
    </xf>
    <xf numFmtId="2" fontId="7" fillId="0" borderId="0" xfId="1" applyNumberFormat="1" applyBorder="1" applyAlignment="1">
      <alignment horizontal="center"/>
    </xf>
    <xf numFmtId="0" fontId="14" fillId="0" borderId="48" xfId="1" applyFont="1" applyFill="1" applyBorder="1" applyAlignment="1">
      <alignment horizontal="center" vertical="center"/>
    </xf>
    <xf numFmtId="0" fontId="14" fillId="0" borderId="43" xfId="1" applyFont="1" applyFill="1" applyBorder="1" applyAlignment="1">
      <alignment horizontal="center" vertical="center"/>
    </xf>
    <xf numFmtId="2" fontId="14" fillId="0" borderId="43" xfId="1" applyNumberFormat="1" applyFont="1" applyFill="1" applyBorder="1" applyAlignment="1">
      <alignment horizontal="center" vertical="center"/>
    </xf>
    <xf numFmtId="0" fontId="7" fillId="0" borderId="32" xfId="1" applyFill="1" applyBorder="1" applyAlignment="1">
      <alignment horizontal="center" vertical="center"/>
    </xf>
    <xf numFmtId="164" fontId="7" fillId="0" borderId="4" xfId="1" applyNumberFormat="1" applyFont="1" applyFill="1" applyBorder="1" applyAlignment="1">
      <alignment horizontal="center" vertical="center"/>
    </xf>
    <xf numFmtId="164" fontId="7" fillId="0" borderId="33" xfId="1" applyNumberFormat="1" applyFill="1" applyBorder="1" applyAlignment="1">
      <alignment horizontal="center" vertical="center"/>
    </xf>
    <xf numFmtId="0" fontId="7" fillId="0" borderId="34" xfId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2" fontId="7" fillId="0" borderId="33" xfId="1" applyNumberFormat="1" applyFill="1" applyBorder="1" applyAlignment="1">
      <alignment horizontal="center" vertical="center"/>
    </xf>
    <xf numFmtId="2" fontId="6" fillId="0" borderId="47" xfId="1" applyNumberFormat="1" applyFont="1" applyBorder="1" applyAlignment="1">
      <alignment horizontal="center"/>
    </xf>
    <xf numFmtId="164" fontId="19" fillId="0" borderId="41" xfId="1" applyNumberFormat="1" applyFont="1" applyBorder="1" applyAlignment="1">
      <alignment horizontal="center" vertical="center"/>
    </xf>
    <xf numFmtId="0" fontId="26" fillId="0" borderId="0" xfId="1" applyFont="1" applyAlignment="1">
      <alignment vertical="center"/>
    </xf>
    <xf numFmtId="2" fontId="7" fillId="0" borderId="21" xfId="1" applyNumberForma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0" fontId="7" fillId="0" borderId="33" xfId="1" applyFill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  <xf numFmtId="0" fontId="16" fillId="0" borderId="0" xfId="1" applyFont="1" applyAlignment="1">
      <alignment horizontal="right" vertical="center"/>
    </xf>
    <xf numFmtId="0" fontId="16" fillId="0" borderId="22" xfId="1" applyFont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164" fontId="23" fillId="0" borderId="22" xfId="1" applyNumberFormat="1" applyFont="1" applyFill="1" applyBorder="1" applyAlignment="1">
      <alignment horizontal="center" vertical="center"/>
    </xf>
    <xf numFmtId="0" fontId="4" fillId="0" borderId="0" xfId="1" applyFont="1"/>
    <xf numFmtId="165" fontId="14" fillId="0" borderId="1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7" fillId="0" borderId="36" xfId="1" applyFont="1" applyFill="1" applyBorder="1" applyAlignment="1">
      <alignment horizontal="center" vertical="center"/>
    </xf>
    <xf numFmtId="0" fontId="4" fillId="0" borderId="50" xfId="1" applyFont="1" applyBorder="1" applyAlignment="1">
      <alignment vertical="center"/>
    </xf>
    <xf numFmtId="2" fontId="4" fillId="0" borderId="47" xfId="1" applyNumberFormat="1" applyFont="1" applyBorder="1" applyAlignment="1">
      <alignment horizontal="center"/>
    </xf>
    <xf numFmtId="0" fontId="17" fillId="0" borderId="48" xfId="1" applyFont="1" applyFill="1" applyBorder="1" applyAlignment="1">
      <alignment vertical="center"/>
    </xf>
    <xf numFmtId="164" fontId="19" fillId="0" borderId="38" xfId="1" applyNumberFormat="1" applyFont="1" applyBorder="1" applyAlignment="1">
      <alignment horizontal="center" vertical="center"/>
    </xf>
    <xf numFmtId="164" fontId="19" fillId="0" borderId="48" xfId="1" applyNumberFormat="1" applyFont="1" applyBorder="1" applyAlignment="1">
      <alignment horizontal="center" vertical="center"/>
    </xf>
    <xf numFmtId="2" fontId="21" fillId="0" borderId="22" xfId="1" applyNumberFormat="1" applyFont="1" applyFill="1" applyBorder="1" applyAlignment="1">
      <alignment horizontal="center" vertical="center"/>
    </xf>
    <xf numFmtId="166" fontId="20" fillId="0" borderId="22" xfId="1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8" fillId="0" borderId="22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8" fillId="0" borderId="22" xfId="1" applyFont="1" applyBorder="1" applyAlignment="1">
      <alignment horizontal="center" vertical="center" wrapText="1"/>
    </xf>
    <xf numFmtId="0" fontId="7" fillId="0" borderId="0" xfId="1" applyBorder="1" applyAlignment="1">
      <alignment horizontal="center"/>
    </xf>
    <xf numFmtId="0" fontId="7" fillId="0" borderId="52" xfId="1" applyBorder="1" applyAlignment="1">
      <alignment horizontal="center"/>
    </xf>
    <xf numFmtId="0" fontId="7" fillId="0" borderId="53" xfId="1" applyBorder="1" applyAlignment="1">
      <alignment horizontal="center"/>
    </xf>
    <xf numFmtId="0" fontId="7" fillId="0" borderId="54" xfId="1" applyBorder="1" applyAlignment="1">
      <alignment horizontal="center"/>
    </xf>
    <xf numFmtId="0" fontId="7" fillId="0" borderId="32" xfId="1" applyBorder="1" applyAlignment="1">
      <alignment horizontal="center"/>
    </xf>
    <xf numFmtId="0" fontId="7" fillId="0" borderId="55" xfId="1" applyBorder="1" applyAlignment="1">
      <alignment horizontal="center"/>
    </xf>
    <xf numFmtId="2" fontId="3" fillId="0" borderId="0" xfId="1" applyNumberFormat="1" applyFont="1" applyBorder="1" applyAlignment="1">
      <alignment horizontal="center"/>
    </xf>
    <xf numFmtId="0" fontId="3" fillId="0" borderId="0" xfId="1" applyFont="1" applyBorder="1" applyAlignment="1">
      <alignment vertical="center"/>
    </xf>
    <xf numFmtId="2" fontId="3" fillId="0" borderId="22" xfId="1" applyNumberFormat="1" applyFont="1" applyFill="1" applyBorder="1" applyAlignment="1">
      <alignment horizontal="center" vertical="center"/>
    </xf>
    <xf numFmtId="2" fontId="27" fillId="0" borderId="20" xfId="1" applyNumberFormat="1" applyFon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165" fontId="14" fillId="0" borderId="38" xfId="1" applyNumberFormat="1" applyFont="1" applyBorder="1" applyAlignment="1">
      <alignment horizontal="center" vertical="center"/>
    </xf>
    <xf numFmtId="165" fontId="14" fillId="0" borderId="22" xfId="1" applyNumberFormat="1" applyFont="1" applyBorder="1" applyAlignment="1">
      <alignment horizontal="center" vertical="center"/>
    </xf>
    <xf numFmtId="0" fontId="14" fillId="0" borderId="37" xfId="1" applyFont="1" applyBorder="1" applyAlignment="1">
      <alignment horizontal="center" vertical="center"/>
    </xf>
    <xf numFmtId="0" fontId="16" fillId="0" borderId="15" xfId="1" applyFont="1" applyBorder="1" applyAlignment="1">
      <alignment vertical="center"/>
    </xf>
    <xf numFmtId="0" fontId="16" fillId="0" borderId="18" xfId="1" applyFont="1" applyBorder="1" applyAlignment="1">
      <alignment vertical="center"/>
    </xf>
    <xf numFmtId="0" fontId="16" fillId="0" borderId="40" xfId="1" applyFont="1" applyFill="1" applyBorder="1" applyAlignment="1">
      <alignment vertical="center"/>
    </xf>
    <xf numFmtId="0" fontId="16" fillId="0" borderId="18" xfId="1" applyFont="1" applyFill="1" applyBorder="1" applyAlignment="1">
      <alignment vertical="center"/>
    </xf>
    <xf numFmtId="0" fontId="16" fillId="0" borderId="45" xfId="1" applyFont="1" applyFill="1" applyBorder="1" applyAlignment="1">
      <alignment vertical="center"/>
    </xf>
    <xf numFmtId="0" fontId="16" fillId="0" borderId="25" xfId="1" applyFont="1" applyFill="1" applyBorder="1" applyAlignment="1">
      <alignment vertical="center"/>
    </xf>
    <xf numFmtId="0" fontId="16" fillId="0" borderId="40" xfId="1" applyFont="1" applyBorder="1" applyAlignment="1">
      <alignment vertical="center"/>
    </xf>
    <xf numFmtId="0" fontId="17" fillId="0" borderId="48" xfId="1" applyFont="1" applyFill="1" applyBorder="1" applyAlignment="1">
      <alignment horizontal="center" vertical="center"/>
    </xf>
    <xf numFmtId="2" fontId="17" fillId="0" borderId="43" xfId="1" applyNumberFormat="1" applyFont="1" applyFill="1" applyBorder="1" applyAlignment="1">
      <alignment horizontal="center" vertical="center"/>
    </xf>
    <xf numFmtId="0" fontId="16" fillId="0" borderId="57" xfId="1" applyFont="1" applyFill="1" applyBorder="1" applyAlignment="1">
      <alignment vertical="center"/>
    </xf>
    <xf numFmtId="49" fontId="14" fillId="0" borderId="8" xfId="1" applyNumberFormat="1" applyFont="1" applyFill="1" applyBorder="1" applyAlignment="1">
      <alignment horizontal="center" vertical="center"/>
    </xf>
    <xf numFmtId="49" fontId="14" fillId="0" borderId="58" xfId="1" applyNumberFormat="1" applyFont="1" applyFill="1" applyBorder="1" applyAlignment="1">
      <alignment horizontal="center" vertical="center"/>
    </xf>
    <xf numFmtId="0" fontId="12" fillId="0" borderId="49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14" fillId="0" borderId="49" xfId="1" applyFont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6" fillId="0" borderId="25" xfId="1" applyFont="1" applyBorder="1" applyAlignment="1">
      <alignment vertical="center"/>
    </xf>
    <xf numFmtId="0" fontId="17" fillId="0" borderId="27" xfId="1" applyFont="1" applyFill="1" applyBorder="1" applyAlignment="1">
      <alignment horizontal="center" vertical="center"/>
    </xf>
    <xf numFmtId="2" fontId="17" fillId="0" borderId="36" xfId="1" applyNumberFormat="1" applyFont="1" applyFill="1" applyBorder="1" applyAlignment="1">
      <alignment horizontal="center" vertical="center"/>
    </xf>
    <xf numFmtId="0" fontId="17" fillId="0" borderId="29" xfId="1" applyFont="1" applyFill="1" applyBorder="1" applyAlignment="1">
      <alignment horizontal="center" vertical="center"/>
    </xf>
    <xf numFmtId="165" fontId="17" fillId="0" borderId="9" xfId="1" applyNumberFormat="1" applyFont="1" applyFill="1" applyBorder="1" applyAlignment="1">
      <alignment horizontal="center" vertical="center"/>
    </xf>
    <xf numFmtId="0" fontId="17" fillId="0" borderId="12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2" fontId="17" fillId="0" borderId="13" xfId="1" applyNumberFormat="1" applyFont="1" applyFill="1" applyBorder="1" applyAlignment="1">
      <alignment horizontal="center" vertical="center"/>
    </xf>
    <xf numFmtId="0" fontId="17" fillId="0" borderId="9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vertical="center"/>
    </xf>
    <xf numFmtId="165" fontId="17" fillId="0" borderId="2" xfId="1" applyNumberFormat="1" applyFont="1" applyFill="1" applyBorder="1" applyAlignment="1">
      <alignment horizontal="center" vertical="center"/>
    </xf>
    <xf numFmtId="165" fontId="17" fillId="0" borderId="29" xfId="1" applyNumberFormat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vertical="center"/>
    </xf>
    <xf numFmtId="0" fontId="14" fillId="0" borderId="12" xfId="1" applyFont="1" applyFill="1" applyBorder="1" applyAlignment="1">
      <alignment horizontal="center" vertical="center"/>
    </xf>
    <xf numFmtId="49" fontId="14" fillId="0" borderId="6" xfId="1" applyNumberFormat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27" xfId="1" applyFont="1" applyFill="1" applyBorder="1" applyAlignment="1">
      <alignment horizontal="center" vertical="center"/>
    </xf>
    <xf numFmtId="0" fontId="16" fillId="0" borderId="45" xfId="1" applyFont="1" applyBorder="1" applyAlignment="1">
      <alignment vertical="center"/>
    </xf>
    <xf numFmtId="0" fontId="14" fillId="0" borderId="13" xfId="1" applyFont="1" applyBorder="1" applyAlignment="1">
      <alignment horizontal="center" vertical="center"/>
    </xf>
    <xf numFmtId="49" fontId="20" fillId="0" borderId="49" xfId="1" applyNumberFormat="1" applyFont="1" applyBorder="1" applyAlignment="1">
      <alignment horizontal="center" vertical="center"/>
    </xf>
    <xf numFmtId="166" fontId="20" fillId="3" borderId="49" xfId="1" applyNumberFormat="1" applyFont="1" applyFill="1" applyBorder="1" applyAlignment="1">
      <alignment horizontal="center" vertical="center"/>
    </xf>
    <xf numFmtId="166" fontId="20" fillId="3" borderId="22" xfId="1" applyNumberFormat="1" applyFont="1" applyFill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/>
    </xf>
    <xf numFmtId="2" fontId="7" fillId="0" borderId="30" xfId="1" applyNumberFormat="1" applyBorder="1" applyAlignment="1">
      <alignment horizontal="center"/>
    </xf>
    <xf numFmtId="2" fontId="7" fillId="0" borderId="32" xfId="1" applyNumberFormat="1" applyBorder="1" applyAlignment="1">
      <alignment horizontal="center"/>
    </xf>
    <xf numFmtId="2" fontId="2" fillId="0" borderId="47" xfId="1" applyNumberFormat="1" applyFont="1" applyBorder="1" applyAlignment="1">
      <alignment horizontal="center"/>
    </xf>
    <xf numFmtId="0" fontId="2" fillId="0" borderId="15" xfId="1" applyFont="1" applyFill="1" applyBorder="1" applyAlignment="1">
      <alignment horizontal="left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18" xfId="1" applyFont="1" applyFill="1" applyBorder="1" applyAlignment="1">
      <alignment vertical="center"/>
    </xf>
    <xf numFmtId="0" fontId="2" fillId="0" borderId="31" xfId="1" applyFont="1" applyFill="1" applyBorder="1" applyAlignment="1">
      <alignment horizontal="left" vertical="center"/>
    </xf>
    <xf numFmtId="164" fontId="23" fillId="0" borderId="37" xfId="1" applyNumberFormat="1" applyFont="1" applyFill="1" applyBorder="1" applyAlignment="1">
      <alignment horizontal="center" vertical="center"/>
    </xf>
    <xf numFmtId="2" fontId="21" fillId="0" borderId="49" xfId="1" applyNumberFormat="1" applyFont="1" applyFill="1" applyBorder="1" applyAlignment="1">
      <alignment horizontal="center" vertical="center"/>
    </xf>
    <xf numFmtId="2" fontId="21" fillId="0" borderId="38" xfId="1" applyNumberFormat="1" applyFont="1" applyFill="1" applyBorder="1" applyAlignment="1">
      <alignment horizontal="center" vertical="center"/>
    </xf>
    <xf numFmtId="2" fontId="28" fillId="4" borderId="62" xfId="1" applyNumberFormat="1" applyFont="1" applyFill="1" applyBorder="1" applyAlignment="1">
      <alignment horizontal="center" vertical="center"/>
    </xf>
    <xf numFmtId="164" fontId="21" fillId="0" borderId="37" xfId="1" applyNumberFormat="1" applyFont="1" applyFill="1" applyBorder="1" applyAlignment="1">
      <alignment horizontal="center" vertical="center"/>
    </xf>
    <xf numFmtId="2" fontId="29" fillId="0" borderId="62" xfId="1" applyNumberFormat="1" applyFont="1" applyFill="1" applyBorder="1" applyAlignment="1">
      <alignment horizontal="center" vertical="center"/>
    </xf>
    <xf numFmtId="0" fontId="2" fillId="0" borderId="50" xfId="1" applyFont="1" applyBorder="1" applyAlignment="1">
      <alignment vertical="center"/>
    </xf>
    <xf numFmtId="2" fontId="23" fillId="0" borderId="38" xfId="1" applyNumberFormat="1" applyFont="1" applyFill="1" applyBorder="1" applyAlignment="1">
      <alignment horizontal="center" vertical="center"/>
    </xf>
    <xf numFmtId="2" fontId="29" fillId="4" borderId="62" xfId="1" applyNumberFormat="1" applyFont="1" applyFill="1" applyBorder="1" applyAlignment="1">
      <alignment horizontal="center" vertical="center"/>
    </xf>
    <xf numFmtId="2" fontId="28" fillId="4" borderId="31" xfId="1" applyNumberFormat="1" applyFont="1" applyFill="1" applyBorder="1" applyAlignment="1">
      <alignment horizontal="center" vertical="center"/>
    </xf>
    <xf numFmtId="2" fontId="21" fillId="0" borderId="28" xfId="1" applyNumberFormat="1" applyFont="1" applyFill="1" applyBorder="1" applyAlignment="1">
      <alignment horizontal="center" vertical="center"/>
    </xf>
    <xf numFmtId="2" fontId="21" fillId="0" borderId="63" xfId="1" applyNumberFormat="1" applyFont="1" applyFill="1" applyBorder="1" applyAlignment="1">
      <alignment horizontal="center" vertical="center"/>
    </xf>
    <xf numFmtId="2" fontId="28" fillId="0" borderId="62" xfId="1" applyNumberFormat="1" applyFont="1" applyFill="1" applyBorder="1" applyAlignment="1">
      <alignment horizontal="center" vertical="center"/>
    </xf>
    <xf numFmtId="2" fontId="23" fillId="0" borderId="49" xfId="1" applyNumberFormat="1" applyFont="1" applyFill="1" applyBorder="1" applyAlignment="1">
      <alignment horizontal="center" vertical="center"/>
    </xf>
    <xf numFmtId="2" fontId="23" fillId="0" borderId="63" xfId="1" applyNumberFormat="1" applyFont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4" fontId="19" fillId="0" borderId="38" xfId="1" applyNumberFormat="1" applyFont="1" applyBorder="1" applyAlignment="1">
      <alignment horizontal="left" vertical="center"/>
    </xf>
    <xf numFmtId="164" fontId="19" fillId="0" borderId="22" xfId="1" applyNumberFormat="1" applyFont="1" applyBorder="1" applyAlignment="1">
      <alignment horizontal="left" vertical="center"/>
    </xf>
    <xf numFmtId="164" fontId="19" fillId="0" borderId="28" xfId="1" applyNumberFormat="1" applyFont="1" applyBorder="1" applyAlignment="1">
      <alignment horizontal="left" vertical="center"/>
    </xf>
    <xf numFmtId="2" fontId="7" fillId="0" borderId="53" xfId="1" applyNumberFormat="1" applyBorder="1" applyAlignment="1">
      <alignment horizontal="center"/>
    </xf>
    <xf numFmtId="2" fontId="7" fillId="0" borderId="54" xfId="1" applyNumberFormat="1" applyBorder="1" applyAlignment="1">
      <alignment horizontal="center"/>
    </xf>
    <xf numFmtId="2" fontId="7" fillId="0" borderId="55" xfId="1" applyNumberFormat="1" applyBorder="1" applyAlignment="1">
      <alignment horizontal="center"/>
    </xf>
    <xf numFmtId="0" fontId="2" fillId="0" borderId="0" xfId="1" applyFont="1" applyAlignment="1">
      <alignment vertical="center"/>
    </xf>
    <xf numFmtId="0" fontId="2" fillId="0" borderId="0" xfId="1" applyFont="1" applyBorder="1" applyAlignment="1">
      <alignment vertical="center"/>
    </xf>
    <xf numFmtId="49" fontId="19" fillId="0" borderId="22" xfId="1" applyNumberFormat="1" applyFont="1" applyBorder="1" applyAlignment="1">
      <alignment horizontal="center" vertical="center" wrapText="1"/>
    </xf>
    <xf numFmtId="21" fontId="2" fillId="0" borderId="16" xfId="1" applyNumberFormat="1" applyFont="1" applyFill="1" applyBorder="1" applyAlignment="1">
      <alignment horizontal="center" vertical="center"/>
    </xf>
    <xf numFmtId="2" fontId="2" fillId="0" borderId="5" xfId="1" quotePrefix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2" fontId="2" fillId="0" borderId="35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2" fontId="2" fillId="0" borderId="27" xfId="1" applyNumberFormat="1" applyFont="1" applyFill="1" applyBorder="1" applyAlignment="1">
      <alignment horizontal="center" vertical="center"/>
    </xf>
    <xf numFmtId="0" fontId="7" fillId="0" borderId="47" xfId="1" applyBorder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7" fillId="0" borderId="1" xfId="1" applyBorder="1" applyAlignment="1">
      <alignment horizontal="center" vertical="center" wrapText="1"/>
    </xf>
    <xf numFmtId="0" fontId="7" fillId="0" borderId="8" xfId="1" applyBorder="1" applyAlignment="1">
      <alignment horizontal="center" vertical="center" wrapText="1"/>
    </xf>
    <xf numFmtId="0" fontId="7" fillId="0" borderId="2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3" xfId="1" applyBorder="1" applyAlignment="1">
      <alignment horizontal="center" vertical="center" wrapText="1"/>
    </xf>
    <xf numFmtId="0" fontId="7" fillId="0" borderId="10" xfId="1" applyBorder="1" applyAlignment="1">
      <alignment horizontal="center" vertical="center" wrapText="1"/>
    </xf>
    <xf numFmtId="0" fontId="7" fillId="0" borderId="14" xfId="1" applyBorder="1" applyAlignment="1">
      <alignment horizontal="center" vertical="center"/>
    </xf>
    <xf numFmtId="0" fontId="7" fillId="0" borderId="56" xfId="1" applyBorder="1" applyAlignment="1">
      <alignment horizontal="center" vertical="center"/>
    </xf>
    <xf numFmtId="0" fontId="7" fillId="0" borderId="6" xfId="1" applyBorder="1" applyAlignment="1">
      <alignment horizontal="center" vertical="center"/>
    </xf>
    <xf numFmtId="0" fontId="7" fillId="0" borderId="7" xfId="1" applyBorder="1" applyAlignment="1">
      <alignment horizontal="center" vertical="center"/>
    </xf>
    <xf numFmtId="0" fontId="7" fillId="0" borderId="4" xfId="1" applyBorder="1" applyAlignment="1">
      <alignment horizontal="center" vertical="center"/>
    </xf>
    <xf numFmtId="0" fontId="7" fillId="0" borderId="5" xfId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15" fillId="0" borderId="39" xfId="1" applyFont="1" applyFill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164" fontId="14" fillId="0" borderId="15" xfId="1" applyNumberFormat="1" applyFont="1" applyBorder="1" applyAlignment="1">
      <alignment horizontal="center" vertical="center"/>
    </xf>
    <xf numFmtId="164" fontId="14" fillId="0" borderId="40" xfId="1" applyNumberFormat="1" applyFont="1" applyBorder="1" applyAlignment="1">
      <alignment horizontal="center" vertical="center"/>
    </xf>
    <xf numFmtId="164" fontId="14" fillId="0" borderId="25" xfId="1" applyNumberFormat="1" applyFont="1" applyBorder="1" applyAlignment="1">
      <alignment horizontal="center" vertical="center"/>
    </xf>
    <xf numFmtId="0" fontId="14" fillId="0" borderId="56" xfId="1" applyFont="1" applyBorder="1" applyAlignment="1">
      <alignment horizontal="center" vertical="center"/>
    </xf>
    <xf numFmtId="0" fontId="14" fillId="0" borderId="59" xfId="1" applyFont="1" applyBorder="1" applyAlignment="1">
      <alignment horizontal="center" vertical="center"/>
    </xf>
    <xf numFmtId="0" fontId="14" fillId="0" borderId="61" xfId="1" applyFont="1" applyBorder="1" applyAlignment="1">
      <alignment horizontal="center" vertical="center"/>
    </xf>
    <xf numFmtId="0" fontId="15" fillId="0" borderId="44" xfId="1" applyFont="1" applyBorder="1" applyAlignment="1">
      <alignment horizontal="center" vertical="center"/>
    </xf>
    <xf numFmtId="0" fontId="15" fillId="0" borderId="47" xfId="1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0" fontId="15" fillId="0" borderId="17" xfId="1" applyFont="1" applyBorder="1" applyAlignment="1">
      <alignment horizontal="center" vertical="center"/>
    </xf>
    <xf numFmtId="164" fontId="14" fillId="0" borderId="18" xfId="1" applyNumberFormat="1" applyFont="1" applyBorder="1" applyAlignment="1">
      <alignment horizontal="center" vertical="center"/>
    </xf>
    <xf numFmtId="164" fontId="14" fillId="0" borderId="45" xfId="1" applyNumberFormat="1" applyFont="1" applyBorder="1" applyAlignment="1">
      <alignment horizontal="center" vertical="center"/>
    </xf>
    <xf numFmtId="0" fontId="14" fillId="0" borderId="60" xfId="1" applyFont="1" applyBorder="1" applyAlignment="1">
      <alignment horizontal="center" vertical="center"/>
    </xf>
    <xf numFmtId="0" fontId="15" fillId="0" borderId="47" xfId="1" applyFont="1" applyFill="1" applyBorder="1" applyAlignment="1">
      <alignment horizontal="center" vertical="center"/>
    </xf>
    <xf numFmtId="0" fontId="15" fillId="0" borderId="44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0" fontId="14" fillId="0" borderId="57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4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8" fillId="0" borderId="22" xfId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/>
    </xf>
    <xf numFmtId="0" fontId="18" fillId="0" borderId="38" xfId="1" applyFont="1" applyBorder="1" applyAlignment="1">
      <alignment horizontal="center" vertical="center"/>
    </xf>
    <xf numFmtId="2" fontId="18" fillId="0" borderId="49" xfId="1" applyNumberFormat="1" applyFont="1" applyBorder="1" applyAlignment="1">
      <alignment horizontal="center" vertical="center" wrapText="1"/>
    </xf>
    <xf numFmtId="2" fontId="18" fillId="0" borderId="38" xfId="1" applyNumberFormat="1" applyFont="1" applyBorder="1" applyAlignment="1">
      <alignment horizontal="center" vertical="center" wrapText="1"/>
    </xf>
    <xf numFmtId="0" fontId="18" fillId="0" borderId="23" xfId="1" applyFont="1" applyBorder="1" applyAlignment="1">
      <alignment horizontal="center" vertical="center"/>
    </xf>
    <xf numFmtId="0" fontId="18" fillId="0" borderId="19" xfId="1" applyFont="1" applyBorder="1" applyAlignment="1">
      <alignment horizontal="center" vertical="center"/>
    </xf>
    <xf numFmtId="0" fontId="18" fillId="0" borderId="37" xfId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 wrapText="1"/>
    </xf>
    <xf numFmtId="0" fontId="18" fillId="0" borderId="38" xfId="1" applyFont="1" applyBorder="1" applyAlignment="1">
      <alignment horizontal="center" vertical="center" wrapText="1"/>
    </xf>
    <xf numFmtId="0" fontId="7" fillId="0" borderId="32" xfId="1" applyBorder="1"/>
    <xf numFmtId="2" fontId="7" fillId="0" borderId="0" xfId="1" applyNumberFormat="1" applyFill="1" applyBorder="1" applyAlignment="1">
      <alignment horizontal="center"/>
    </xf>
    <xf numFmtId="0" fontId="1" fillId="0" borderId="0" xfId="1" applyFont="1" applyAlignment="1">
      <alignment vertical="center"/>
    </xf>
    <xf numFmtId="2" fontId="1" fillId="0" borderId="22" xfId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0" fontId="7" fillId="0" borderId="0" xfId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7" fillId="0" borderId="0" xfId="1" applyFill="1" applyBorder="1" applyAlignment="1">
      <alignment horizontal="center" vertical="center"/>
    </xf>
    <xf numFmtId="164" fontId="7" fillId="0" borderId="0" xfId="1" applyNumberFormat="1" applyFill="1" applyBorder="1" applyAlignment="1">
      <alignment horizontal="center" vertical="center"/>
    </xf>
    <xf numFmtId="2" fontId="2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Mesnyki!$C$21:$C$67</c:f>
              <c:numCache>
                <c:formatCode>0.00</c:formatCode>
                <c:ptCount val="47"/>
                <c:pt idx="0">
                  <c:v>43.21</c:v>
                </c:pt>
                <c:pt idx="1">
                  <c:v>41.4</c:v>
                </c:pt>
                <c:pt idx="2">
                  <c:v>41.96</c:v>
                </c:pt>
                <c:pt idx="3">
                  <c:v>42.46</c:v>
                </c:pt>
                <c:pt idx="4">
                  <c:v>42.76</c:v>
                </c:pt>
                <c:pt idx="5">
                  <c:v>42.19</c:v>
                </c:pt>
                <c:pt idx="6">
                  <c:v>40.020000000000003</c:v>
                </c:pt>
                <c:pt idx="7">
                  <c:v>40.020000000000003</c:v>
                </c:pt>
                <c:pt idx="8">
                  <c:v>41.7</c:v>
                </c:pt>
                <c:pt idx="9">
                  <c:v>40.79</c:v>
                </c:pt>
                <c:pt idx="10">
                  <c:v>39.979999999999997</c:v>
                </c:pt>
                <c:pt idx="11">
                  <c:v>40.04</c:v>
                </c:pt>
                <c:pt idx="12">
                  <c:v>39.99</c:v>
                </c:pt>
                <c:pt idx="13">
                  <c:v>40.090000000000003</c:v>
                </c:pt>
                <c:pt idx="14">
                  <c:v>40.04</c:v>
                </c:pt>
                <c:pt idx="15">
                  <c:v>42.33</c:v>
                </c:pt>
                <c:pt idx="16">
                  <c:v>40.06</c:v>
                </c:pt>
                <c:pt idx="17">
                  <c:v>39.869999999999997</c:v>
                </c:pt>
                <c:pt idx="18">
                  <c:v>39.85</c:v>
                </c:pt>
                <c:pt idx="19">
                  <c:v>39.909999999999997</c:v>
                </c:pt>
                <c:pt idx="20">
                  <c:v>39.96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Mesnyki!$D$21:$D$67</c:f>
              <c:numCache>
                <c:formatCode>0.00</c:formatCode>
                <c:ptCount val="47"/>
                <c:pt idx="0">
                  <c:v>39.799999999999997</c:v>
                </c:pt>
                <c:pt idx="1">
                  <c:v>39.840000000000003</c:v>
                </c:pt>
                <c:pt idx="2">
                  <c:v>39.93</c:v>
                </c:pt>
                <c:pt idx="3">
                  <c:v>40</c:v>
                </c:pt>
                <c:pt idx="4">
                  <c:v>39.979999999999997</c:v>
                </c:pt>
                <c:pt idx="5">
                  <c:v>40.340000000000003</c:v>
                </c:pt>
                <c:pt idx="6">
                  <c:v>40.119999999999997</c:v>
                </c:pt>
                <c:pt idx="7">
                  <c:v>39.86</c:v>
                </c:pt>
                <c:pt idx="8">
                  <c:v>39.83</c:v>
                </c:pt>
                <c:pt idx="9">
                  <c:v>39.96</c:v>
                </c:pt>
                <c:pt idx="10">
                  <c:v>39.840000000000003</c:v>
                </c:pt>
                <c:pt idx="11">
                  <c:v>39.78</c:v>
                </c:pt>
                <c:pt idx="12">
                  <c:v>39.69</c:v>
                </c:pt>
                <c:pt idx="13">
                  <c:v>39.840000000000003</c:v>
                </c:pt>
                <c:pt idx="14">
                  <c:v>39.68</c:v>
                </c:pt>
                <c:pt idx="15">
                  <c:v>39.78</c:v>
                </c:pt>
                <c:pt idx="16">
                  <c:v>39.65</c:v>
                </c:pt>
                <c:pt idx="17">
                  <c:v>40.9</c:v>
                </c:pt>
                <c:pt idx="18">
                  <c:v>39.67</c:v>
                </c:pt>
                <c:pt idx="19">
                  <c:v>40.07</c:v>
                </c:pt>
                <c:pt idx="20">
                  <c:v>43.88</c:v>
                </c:pt>
                <c:pt idx="21">
                  <c:v>41.89</c:v>
                </c:pt>
                <c:pt idx="22">
                  <c:v>40.71</c:v>
                </c:pt>
                <c:pt idx="23">
                  <c:v>39.950000000000003</c:v>
                </c:pt>
                <c:pt idx="24">
                  <c:v>42.78</c:v>
                </c:pt>
                <c:pt idx="25">
                  <c:v>42.75</c:v>
                </c:pt>
                <c:pt idx="26">
                  <c:v>40.909999999999997</c:v>
                </c:pt>
                <c:pt idx="27">
                  <c:v>40.340000000000003</c:v>
                </c:pt>
                <c:pt idx="28">
                  <c:v>39.76</c:v>
                </c:pt>
                <c:pt idx="29">
                  <c:v>39.82</c:v>
                </c:pt>
                <c:pt idx="30">
                  <c:v>39.72</c:v>
                </c:pt>
                <c:pt idx="31">
                  <c:v>40.06</c:v>
                </c:pt>
                <c:pt idx="32">
                  <c:v>40.29</c:v>
                </c:pt>
                <c:pt idx="33">
                  <c:v>39.869999999999997</c:v>
                </c:pt>
                <c:pt idx="34">
                  <c:v>39.94</c:v>
                </c:pt>
                <c:pt idx="35">
                  <c:v>39.96</c:v>
                </c:pt>
                <c:pt idx="36">
                  <c:v>40.11</c:v>
                </c:pt>
                <c:pt idx="37">
                  <c:v>49.25</c:v>
                </c:pt>
                <c:pt idx="38">
                  <c:v>52.38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Mesnyki!$E$21:$E$67</c:f>
              <c:numCache>
                <c:formatCode>0.00</c:formatCode>
                <c:ptCount val="47"/>
                <c:pt idx="0">
                  <c:v>54.71</c:v>
                </c:pt>
                <c:pt idx="1">
                  <c:v>53.9</c:v>
                </c:pt>
                <c:pt idx="2">
                  <c:v>54.06</c:v>
                </c:pt>
                <c:pt idx="3">
                  <c:v>52.79</c:v>
                </c:pt>
                <c:pt idx="4">
                  <c:v>53.44</c:v>
                </c:pt>
                <c:pt idx="5">
                  <c:v>53.52</c:v>
                </c:pt>
                <c:pt idx="6">
                  <c:v>52.36</c:v>
                </c:pt>
                <c:pt idx="7">
                  <c:v>52.27</c:v>
                </c:pt>
                <c:pt idx="8">
                  <c:v>53.14</c:v>
                </c:pt>
                <c:pt idx="9">
                  <c:v>53.35</c:v>
                </c:pt>
                <c:pt idx="10">
                  <c:v>52.68</c:v>
                </c:pt>
                <c:pt idx="11">
                  <c:v>52.52</c:v>
                </c:pt>
                <c:pt idx="12">
                  <c:v>52.81</c:v>
                </c:pt>
                <c:pt idx="13">
                  <c:v>52.51</c:v>
                </c:pt>
                <c:pt idx="14">
                  <c:v>52.27</c:v>
                </c:pt>
                <c:pt idx="15">
                  <c:v>52.49</c:v>
                </c:pt>
                <c:pt idx="16">
                  <c:v>52.04</c:v>
                </c:pt>
                <c:pt idx="17">
                  <c:v>51.95</c:v>
                </c:pt>
                <c:pt idx="18">
                  <c:v>52.43</c:v>
                </c:pt>
                <c:pt idx="19">
                  <c:v>53.21</c:v>
                </c:pt>
                <c:pt idx="20">
                  <c:v>52.32</c:v>
                </c:pt>
                <c:pt idx="21">
                  <c:v>52.35</c:v>
                </c:pt>
                <c:pt idx="22">
                  <c:v>52.01</c:v>
                </c:pt>
                <c:pt idx="23">
                  <c:v>52.66</c:v>
                </c:pt>
                <c:pt idx="24">
                  <c:v>51.67</c:v>
                </c:pt>
                <c:pt idx="25">
                  <c:v>52.49</c:v>
                </c:pt>
                <c:pt idx="26">
                  <c:v>52.73</c:v>
                </c:pt>
                <c:pt idx="27">
                  <c:v>52.32</c:v>
                </c:pt>
                <c:pt idx="28">
                  <c:v>57.13</c:v>
                </c:pt>
                <c:pt idx="29">
                  <c:v>53.15</c:v>
                </c:pt>
                <c:pt idx="30">
                  <c:v>52.44</c:v>
                </c:pt>
                <c:pt idx="31">
                  <c:v>52</c:v>
                </c:pt>
                <c:pt idx="32">
                  <c:v>53.72</c:v>
                </c:pt>
                <c:pt idx="33">
                  <c:v>54.49</c:v>
                </c:pt>
                <c:pt idx="34">
                  <c:v>52.47</c:v>
                </c:pt>
                <c:pt idx="35">
                  <c:v>52.09</c:v>
                </c:pt>
                <c:pt idx="36">
                  <c:v>52.59</c:v>
                </c:pt>
                <c:pt idx="37">
                  <c:v>51.65</c:v>
                </c:pt>
                <c:pt idx="38">
                  <c:v>52.14</c:v>
                </c:pt>
                <c:pt idx="39">
                  <c:v>51.46</c:v>
                </c:pt>
                <c:pt idx="40">
                  <c:v>51.51</c:v>
                </c:pt>
                <c:pt idx="41">
                  <c:v>51.49</c:v>
                </c:pt>
                <c:pt idx="42">
                  <c:v>50.63</c:v>
                </c:pt>
                <c:pt idx="43">
                  <c:v>51.73</c:v>
                </c:pt>
                <c:pt idx="44">
                  <c:v>50.87</c:v>
                </c:pt>
                <c:pt idx="45">
                  <c:v>50.08</c:v>
                </c:pt>
                <c:pt idx="46">
                  <c:v>48.53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Mesnyki!$F$21:$F$67</c:f>
              <c:numCache>
                <c:formatCode>0.00</c:formatCode>
                <c:ptCount val="47"/>
                <c:pt idx="0">
                  <c:v>47.84</c:v>
                </c:pt>
                <c:pt idx="1">
                  <c:v>47.5</c:v>
                </c:pt>
                <c:pt idx="2">
                  <c:v>49.14</c:v>
                </c:pt>
                <c:pt idx="3">
                  <c:v>46.55</c:v>
                </c:pt>
                <c:pt idx="4">
                  <c:v>42.4</c:v>
                </c:pt>
                <c:pt idx="5">
                  <c:v>42.06</c:v>
                </c:pt>
                <c:pt idx="6">
                  <c:v>41.04</c:v>
                </c:pt>
                <c:pt idx="7">
                  <c:v>40.83</c:v>
                </c:pt>
                <c:pt idx="8">
                  <c:v>40.81</c:v>
                </c:pt>
                <c:pt idx="9">
                  <c:v>40.520000000000003</c:v>
                </c:pt>
                <c:pt idx="10">
                  <c:v>41.02</c:v>
                </c:pt>
                <c:pt idx="11">
                  <c:v>41.2</c:v>
                </c:pt>
                <c:pt idx="12">
                  <c:v>40.6</c:v>
                </c:pt>
                <c:pt idx="13">
                  <c:v>40.89</c:v>
                </c:pt>
                <c:pt idx="14">
                  <c:v>40.44</c:v>
                </c:pt>
                <c:pt idx="15">
                  <c:v>40.44</c:v>
                </c:pt>
                <c:pt idx="16">
                  <c:v>41.51</c:v>
                </c:pt>
                <c:pt idx="17">
                  <c:v>40.79</c:v>
                </c:pt>
                <c:pt idx="18">
                  <c:v>40.880000000000003</c:v>
                </c:pt>
                <c:pt idx="19">
                  <c:v>40.659999999999997</c:v>
                </c:pt>
                <c:pt idx="20">
                  <c:v>50.56</c:v>
                </c:pt>
                <c:pt idx="21">
                  <c:v>52.8</c:v>
                </c:pt>
                <c:pt idx="22">
                  <c:v>55.09</c:v>
                </c:pt>
                <c:pt idx="23">
                  <c:v>55.53</c:v>
                </c:pt>
                <c:pt idx="24">
                  <c:v>55.96</c:v>
                </c:pt>
                <c:pt idx="25">
                  <c:v>54.04</c:v>
                </c:pt>
                <c:pt idx="26">
                  <c:v>54.4</c:v>
                </c:pt>
                <c:pt idx="27">
                  <c:v>54.74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Mesnyki!$G$21:$G$67</c:f>
              <c:numCache>
                <c:formatCode>0.00</c:formatCode>
                <c:ptCount val="47"/>
                <c:pt idx="0">
                  <c:v>53.05</c:v>
                </c:pt>
                <c:pt idx="1">
                  <c:v>53.3</c:v>
                </c:pt>
                <c:pt idx="2">
                  <c:v>52.16</c:v>
                </c:pt>
                <c:pt idx="3">
                  <c:v>52.04</c:v>
                </c:pt>
                <c:pt idx="4">
                  <c:v>53.69</c:v>
                </c:pt>
                <c:pt idx="5">
                  <c:v>54.79</c:v>
                </c:pt>
                <c:pt idx="6">
                  <c:v>55.41</c:v>
                </c:pt>
                <c:pt idx="7">
                  <c:v>55.13</c:v>
                </c:pt>
                <c:pt idx="8">
                  <c:v>54.51</c:v>
                </c:pt>
                <c:pt idx="9">
                  <c:v>53.99</c:v>
                </c:pt>
                <c:pt idx="10">
                  <c:v>53.1</c:v>
                </c:pt>
                <c:pt idx="11">
                  <c:v>52.94</c:v>
                </c:pt>
                <c:pt idx="12">
                  <c:v>53.01</c:v>
                </c:pt>
                <c:pt idx="13">
                  <c:v>53.36</c:v>
                </c:pt>
                <c:pt idx="14">
                  <c:v>53.32</c:v>
                </c:pt>
                <c:pt idx="15">
                  <c:v>52.69</c:v>
                </c:pt>
                <c:pt idx="16">
                  <c:v>52.87</c:v>
                </c:pt>
                <c:pt idx="17">
                  <c:v>53.08</c:v>
                </c:pt>
                <c:pt idx="18">
                  <c:v>53.2</c:v>
                </c:pt>
                <c:pt idx="19">
                  <c:v>52.52</c:v>
                </c:pt>
                <c:pt idx="20">
                  <c:v>52.56</c:v>
                </c:pt>
                <c:pt idx="21">
                  <c:v>52.55</c:v>
                </c:pt>
                <c:pt idx="22">
                  <c:v>52.53</c:v>
                </c:pt>
                <c:pt idx="23">
                  <c:v>52.46</c:v>
                </c:pt>
                <c:pt idx="24">
                  <c:v>52.07</c:v>
                </c:pt>
                <c:pt idx="25">
                  <c:v>52.57</c:v>
                </c:pt>
                <c:pt idx="26">
                  <c:v>52.31</c:v>
                </c:pt>
                <c:pt idx="27">
                  <c:v>52.57</c:v>
                </c:pt>
                <c:pt idx="28">
                  <c:v>52.51</c:v>
                </c:pt>
                <c:pt idx="29">
                  <c:v>53.27</c:v>
                </c:pt>
                <c:pt idx="30">
                  <c:v>52.27</c:v>
                </c:pt>
                <c:pt idx="31">
                  <c:v>52.42</c:v>
                </c:pt>
                <c:pt idx="32">
                  <c:v>52.13</c:v>
                </c:pt>
                <c:pt idx="33">
                  <c:v>53.04</c:v>
                </c:pt>
                <c:pt idx="34">
                  <c:v>52.21</c:v>
                </c:pt>
                <c:pt idx="35">
                  <c:v>52.76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Mesnyki!$H$21:$H$67</c:f>
              <c:numCache>
                <c:formatCode>0.00</c:formatCode>
                <c:ptCount val="47"/>
                <c:pt idx="0">
                  <c:v>51.22</c:v>
                </c:pt>
                <c:pt idx="1">
                  <c:v>51.96</c:v>
                </c:pt>
                <c:pt idx="2">
                  <c:v>52.71</c:v>
                </c:pt>
                <c:pt idx="3">
                  <c:v>52.72</c:v>
                </c:pt>
                <c:pt idx="4">
                  <c:v>51.5</c:v>
                </c:pt>
                <c:pt idx="5">
                  <c:v>51.26</c:v>
                </c:pt>
                <c:pt idx="6">
                  <c:v>51.37</c:v>
                </c:pt>
                <c:pt idx="7">
                  <c:v>50.95</c:v>
                </c:pt>
                <c:pt idx="8">
                  <c:v>51.5</c:v>
                </c:pt>
                <c:pt idx="9">
                  <c:v>50.99</c:v>
                </c:pt>
                <c:pt idx="10">
                  <c:v>50.92</c:v>
                </c:pt>
                <c:pt idx="11">
                  <c:v>51.73</c:v>
                </c:pt>
                <c:pt idx="12">
                  <c:v>52.18</c:v>
                </c:pt>
                <c:pt idx="13">
                  <c:v>51.18</c:v>
                </c:pt>
                <c:pt idx="14">
                  <c:v>51.27</c:v>
                </c:pt>
                <c:pt idx="15">
                  <c:v>53.16</c:v>
                </c:pt>
                <c:pt idx="16">
                  <c:v>51.77</c:v>
                </c:pt>
                <c:pt idx="17">
                  <c:v>50.89</c:v>
                </c:pt>
                <c:pt idx="18">
                  <c:v>51.08</c:v>
                </c:pt>
                <c:pt idx="19">
                  <c:v>50.65</c:v>
                </c:pt>
                <c:pt idx="20">
                  <c:v>50.64</c:v>
                </c:pt>
                <c:pt idx="21">
                  <c:v>51.12</c:v>
                </c:pt>
                <c:pt idx="22">
                  <c:v>51.37</c:v>
                </c:pt>
                <c:pt idx="23">
                  <c:v>51.27</c:v>
                </c:pt>
                <c:pt idx="24">
                  <c:v>51.27</c:v>
                </c:pt>
                <c:pt idx="25">
                  <c:v>50.69</c:v>
                </c:pt>
                <c:pt idx="26">
                  <c:v>51.13</c:v>
                </c:pt>
                <c:pt idx="27">
                  <c:v>54.96</c:v>
                </c:pt>
                <c:pt idx="28">
                  <c:v>52.46</c:v>
                </c:pt>
                <c:pt idx="29">
                  <c:v>51.94</c:v>
                </c:pt>
                <c:pt idx="30">
                  <c:v>51.42</c:v>
                </c:pt>
                <c:pt idx="31">
                  <c:v>52.07</c:v>
                </c:pt>
                <c:pt idx="32">
                  <c:v>51.4</c:v>
                </c:pt>
                <c:pt idx="33">
                  <c:v>51.48</c:v>
                </c:pt>
                <c:pt idx="34">
                  <c:v>51.74</c:v>
                </c:pt>
                <c:pt idx="35">
                  <c:v>51.46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752960"/>
        <c:axId val="181754496"/>
      </c:lineChart>
      <c:catAx>
        <c:axId val="181752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1754496"/>
        <c:crosses val="autoZero"/>
        <c:auto val="1"/>
        <c:lblAlgn val="ctr"/>
        <c:lblOffset val="100"/>
        <c:noMultiLvlLbl val="0"/>
      </c:catAx>
      <c:valAx>
        <c:axId val="181754496"/>
        <c:scaling>
          <c:orientation val="minMax"/>
          <c:max val="58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17529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AvtoPMR!$C$20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AvtoPMR!$B$21:$B$66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AvtoPMR!$C$21:$C$66</c:f>
              <c:numCache>
                <c:formatCode>0.00</c:formatCode>
                <c:ptCount val="46"/>
                <c:pt idx="0">
                  <c:v>45.57</c:v>
                </c:pt>
                <c:pt idx="1">
                  <c:v>41.3</c:v>
                </c:pt>
                <c:pt idx="2">
                  <c:v>41.63</c:v>
                </c:pt>
                <c:pt idx="3">
                  <c:v>42.45</c:v>
                </c:pt>
                <c:pt idx="4">
                  <c:v>42.14</c:v>
                </c:pt>
                <c:pt idx="5">
                  <c:v>41.56</c:v>
                </c:pt>
                <c:pt idx="6">
                  <c:v>40.1</c:v>
                </c:pt>
                <c:pt idx="7">
                  <c:v>40.380000000000003</c:v>
                </c:pt>
                <c:pt idx="8">
                  <c:v>41.7</c:v>
                </c:pt>
                <c:pt idx="9">
                  <c:v>41.55</c:v>
                </c:pt>
                <c:pt idx="10">
                  <c:v>40.46</c:v>
                </c:pt>
                <c:pt idx="11">
                  <c:v>40.03</c:v>
                </c:pt>
                <c:pt idx="12">
                  <c:v>40.07</c:v>
                </c:pt>
                <c:pt idx="13">
                  <c:v>40.31</c:v>
                </c:pt>
                <c:pt idx="14">
                  <c:v>40.090000000000003</c:v>
                </c:pt>
                <c:pt idx="15">
                  <c:v>41.69</c:v>
                </c:pt>
                <c:pt idx="16">
                  <c:v>40.33</c:v>
                </c:pt>
                <c:pt idx="17">
                  <c:v>40.020000000000003</c:v>
                </c:pt>
                <c:pt idx="18">
                  <c:v>40.090000000000003</c:v>
                </c:pt>
                <c:pt idx="19">
                  <c:v>40.14</c:v>
                </c:pt>
                <c:pt idx="20">
                  <c:v>40.21</c:v>
                </c:pt>
                <c:pt idx="21">
                  <c:v>40.17</c:v>
                </c:pt>
                <c:pt idx="22">
                  <c:v>40.14</c:v>
                </c:pt>
                <c:pt idx="23">
                  <c:v>40.130000000000003</c:v>
                </c:pt>
                <c:pt idx="24">
                  <c:v>40.020000000000003</c:v>
                </c:pt>
                <c:pt idx="25">
                  <c:v>40.020000000000003</c:v>
                </c:pt>
                <c:pt idx="26">
                  <c:v>40</c:v>
                </c:pt>
                <c:pt idx="27">
                  <c:v>39.99</c:v>
                </c:pt>
                <c:pt idx="28">
                  <c:v>40.270000000000003</c:v>
                </c:pt>
                <c:pt idx="29">
                  <c:v>40.340000000000003</c:v>
                </c:pt>
                <c:pt idx="30">
                  <c:v>40.29</c:v>
                </c:pt>
                <c:pt idx="31">
                  <c:v>40.21</c:v>
                </c:pt>
                <c:pt idx="32">
                  <c:v>40.229999999999997</c:v>
                </c:pt>
                <c:pt idx="33">
                  <c:v>40.03</c:v>
                </c:pt>
                <c:pt idx="34">
                  <c:v>40.299999999999997</c:v>
                </c:pt>
                <c:pt idx="35">
                  <c:v>40.46</c:v>
                </c:pt>
                <c:pt idx="36">
                  <c:v>39.93</c:v>
                </c:pt>
                <c:pt idx="37">
                  <c:v>39.979999999999997</c:v>
                </c:pt>
                <c:pt idx="38">
                  <c:v>40.130000000000003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AvtoPMR!$D$20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AvtoPMR!$B$21:$B$66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AvtoPMR!$D$21:$D$66</c:f>
              <c:numCache>
                <c:formatCode>0.00</c:formatCode>
                <c:ptCount val="46"/>
                <c:pt idx="0">
                  <c:v>40.479999999999997</c:v>
                </c:pt>
                <c:pt idx="1">
                  <c:v>40.89</c:v>
                </c:pt>
                <c:pt idx="2">
                  <c:v>47.89</c:v>
                </c:pt>
                <c:pt idx="3">
                  <c:v>42.99</c:v>
                </c:pt>
                <c:pt idx="4">
                  <c:v>40.76</c:v>
                </c:pt>
                <c:pt idx="5">
                  <c:v>40.69</c:v>
                </c:pt>
                <c:pt idx="6">
                  <c:v>44.68</c:v>
                </c:pt>
                <c:pt idx="7">
                  <c:v>42.52</c:v>
                </c:pt>
                <c:pt idx="8">
                  <c:v>41.04</c:v>
                </c:pt>
                <c:pt idx="9">
                  <c:v>40.61</c:v>
                </c:pt>
                <c:pt idx="10">
                  <c:v>40.380000000000003</c:v>
                </c:pt>
                <c:pt idx="11">
                  <c:v>40.33</c:v>
                </c:pt>
                <c:pt idx="12">
                  <c:v>40.409999999999997</c:v>
                </c:pt>
                <c:pt idx="13">
                  <c:v>40.32</c:v>
                </c:pt>
                <c:pt idx="14">
                  <c:v>40.25</c:v>
                </c:pt>
                <c:pt idx="15">
                  <c:v>40.159999999999997</c:v>
                </c:pt>
                <c:pt idx="16">
                  <c:v>40.340000000000003</c:v>
                </c:pt>
                <c:pt idx="17">
                  <c:v>40.15</c:v>
                </c:pt>
                <c:pt idx="18">
                  <c:v>43.17</c:v>
                </c:pt>
                <c:pt idx="19">
                  <c:v>53.33</c:v>
                </c:pt>
                <c:pt idx="20">
                  <c:v>54.42</c:v>
                </c:pt>
                <c:pt idx="21">
                  <c:v>53.85</c:v>
                </c:pt>
                <c:pt idx="22">
                  <c:v>54.48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AvtoPMR!$E$20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AvtoPMR!$B$21:$B$66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AvtoPMR!$E$21:$E$66</c:f>
              <c:numCache>
                <c:formatCode>0.00</c:formatCode>
                <c:ptCount val="46"/>
                <c:pt idx="0">
                  <c:v>53.84</c:v>
                </c:pt>
                <c:pt idx="1">
                  <c:v>53.35</c:v>
                </c:pt>
                <c:pt idx="2">
                  <c:v>53.64</c:v>
                </c:pt>
                <c:pt idx="3">
                  <c:v>54.11</c:v>
                </c:pt>
                <c:pt idx="4">
                  <c:v>52.93</c:v>
                </c:pt>
                <c:pt idx="5">
                  <c:v>52.91</c:v>
                </c:pt>
                <c:pt idx="6">
                  <c:v>53.04</c:v>
                </c:pt>
                <c:pt idx="7">
                  <c:v>52.77</c:v>
                </c:pt>
                <c:pt idx="8">
                  <c:v>52.59</c:v>
                </c:pt>
                <c:pt idx="9">
                  <c:v>52.65</c:v>
                </c:pt>
                <c:pt idx="10">
                  <c:v>52.78</c:v>
                </c:pt>
                <c:pt idx="11">
                  <c:v>52.18</c:v>
                </c:pt>
                <c:pt idx="12">
                  <c:v>52.61</c:v>
                </c:pt>
                <c:pt idx="13">
                  <c:v>52.73</c:v>
                </c:pt>
                <c:pt idx="14">
                  <c:v>52.48</c:v>
                </c:pt>
                <c:pt idx="15">
                  <c:v>52.35</c:v>
                </c:pt>
                <c:pt idx="16">
                  <c:v>52.18</c:v>
                </c:pt>
                <c:pt idx="17">
                  <c:v>52.35</c:v>
                </c:pt>
                <c:pt idx="18">
                  <c:v>52.7</c:v>
                </c:pt>
                <c:pt idx="19">
                  <c:v>52.41</c:v>
                </c:pt>
                <c:pt idx="20">
                  <c:v>52.54</c:v>
                </c:pt>
                <c:pt idx="21">
                  <c:v>52.51</c:v>
                </c:pt>
                <c:pt idx="22">
                  <c:v>52.08</c:v>
                </c:pt>
                <c:pt idx="23">
                  <c:v>52.11</c:v>
                </c:pt>
                <c:pt idx="24">
                  <c:v>52.01</c:v>
                </c:pt>
                <c:pt idx="25">
                  <c:v>51.51</c:v>
                </c:pt>
                <c:pt idx="26">
                  <c:v>51.94</c:v>
                </c:pt>
                <c:pt idx="27">
                  <c:v>52.17</c:v>
                </c:pt>
                <c:pt idx="28">
                  <c:v>52.56</c:v>
                </c:pt>
                <c:pt idx="29">
                  <c:v>52.35</c:v>
                </c:pt>
                <c:pt idx="30">
                  <c:v>52.29</c:v>
                </c:pt>
                <c:pt idx="31">
                  <c:v>51.97</c:v>
                </c:pt>
                <c:pt idx="32">
                  <c:v>52.1</c:v>
                </c:pt>
                <c:pt idx="33">
                  <c:v>51.91</c:v>
                </c:pt>
                <c:pt idx="34">
                  <c:v>51.66</c:v>
                </c:pt>
                <c:pt idx="35">
                  <c:v>52</c:v>
                </c:pt>
                <c:pt idx="36">
                  <c:v>51.88</c:v>
                </c:pt>
                <c:pt idx="37">
                  <c:v>51.28</c:v>
                </c:pt>
                <c:pt idx="38">
                  <c:v>51.1</c:v>
                </c:pt>
                <c:pt idx="39">
                  <c:v>51.51</c:v>
                </c:pt>
                <c:pt idx="40">
                  <c:v>50.71</c:v>
                </c:pt>
                <c:pt idx="41">
                  <c:v>50.31</c:v>
                </c:pt>
                <c:pt idx="42">
                  <c:v>49.69</c:v>
                </c:pt>
                <c:pt idx="43">
                  <c:v>48.82</c:v>
                </c:pt>
                <c:pt idx="44">
                  <c:v>49.97</c:v>
                </c:pt>
                <c:pt idx="45">
                  <c:v>50.84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AvtoPMR!$F$20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AvtoPMR!$B$21:$B$66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AvtoPMR!$F$21:$F$66</c:f>
              <c:numCache>
                <c:formatCode>0.00</c:formatCode>
                <c:ptCount val="46"/>
                <c:pt idx="0">
                  <c:v>45.12</c:v>
                </c:pt>
                <c:pt idx="1">
                  <c:v>46.5</c:v>
                </c:pt>
                <c:pt idx="2">
                  <c:v>43.52</c:v>
                </c:pt>
                <c:pt idx="3">
                  <c:v>41.82</c:v>
                </c:pt>
                <c:pt idx="4">
                  <c:v>42.45</c:v>
                </c:pt>
                <c:pt idx="5">
                  <c:v>41.73</c:v>
                </c:pt>
                <c:pt idx="6">
                  <c:v>40.79</c:v>
                </c:pt>
                <c:pt idx="7">
                  <c:v>41.16</c:v>
                </c:pt>
                <c:pt idx="8">
                  <c:v>40.79</c:v>
                </c:pt>
                <c:pt idx="9">
                  <c:v>40.43</c:v>
                </c:pt>
                <c:pt idx="10">
                  <c:v>41.58</c:v>
                </c:pt>
                <c:pt idx="11">
                  <c:v>42.16</c:v>
                </c:pt>
                <c:pt idx="12">
                  <c:v>40.44</c:v>
                </c:pt>
                <c:pt idx="13">
                  <c:v>40.200000000000003</c:v>
                </c:pt>
                <c:pt idx="14">
                  <c:v>40.14</c:v>
                </c:pt>
                <c:pt idx="15">
                  <c:v>42.86</c:v>
                </c:pt>
                <c:pt idx="16">
                  <c:v>41.37</c:v>
                </c:pt>
                <c:pt idx="17">
                  <c:v>40.21</c:v>
                </c:pt>
                <c:pt idx="18">
                  <c:v>40.71</c:v>
                </c:pt>
                <c:pt idx="19">
                  <c:v>50</c:v>
                </c:pt>
                <c:pt idx="20">
                  <c:v>52.34</c:v>
                </c:pt>
                <c:pt idx="21">
                  <c:v>53.51</c:v>
                </c:pt>
                <c:pt idx="22">
                  <c:v>53.98</c:v>
                </c:pt>
                <c:pt idx="23">
                  <c:v>53.55</c:v>
                </c:pt>
                <c:pt idx="24">
                  <c:v>52.94</c:v>
                </c:pt>
                <c:pt idx="25">
                  <c:v>52.62</c:v>
                </c:pt>
                <c:pt idx="26">
                  <c:v>53.15</c:v>
                </c:pt>
                <c:pt idx="27">
                  <c:v>52.69</c:v>
                </c:pt>
                <c:pt idx="28">
                  <c:v>53.09</c:v>
                </c:pt>
                <c:pt idx="29">
                  <c:v>53.59</c:v>
                </c:pt>
                <c:pt idx="30">
                  <c:v>52.33</c:v>
                </c:pt>
                <c:pt idx="31">
                  <c:v>51.57</c:v>
                </c:pt>
                <c:pt idx="32">
                  <c:v>51.47</c:v>
                </c:pt>
                <c:pt idx="33">
                  <c:v>51.33</c:v>
                </c:pt>
                <c:pt idx="34">
                  <c:v>51.78</c:v>
                </c:pt>
                <c:pt idx="35">
                  <c:v>52.56</c:v>
                </c:pt>
                <c:pt idx="36">
                  <c:v>53.87</c:v>
                </c:pt>
                <c:pt idx="37">
                  <c:v>53.72</c:v>
                </c:pt>
                <c:pt idx="38">
                  <c:v>53.66</c:v>
                </c:pt>
                <c:pt idx="39">
                  <c:v>53.13</c:v>
                </c:pt>
                <c:pt idx="40">
                  <c:v>52.87</c:v>
                </c:pt>
                <c:pt idx="41">
                  <c:v>53.29</c:v>
                </c:pt>
                <c:pt idx="42">
                  <c:v>52.39</c:v>
                </c:pt>
                <c:pt idx="43">
                  <c:v>52.59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AvtoPMR!$G$20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AvtoPMR!$B$21:$B$66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AvtoPMR!$G$21:$G$66</c:f>
              <c:numCache>
                <c:formatCode>0.00</c:formatCode>
                <c:ptCount val="46"/>
                <c:pt idx="0">
                  <c:v>54.91</c:v>
                </c:pt>
                <c:pt idx="1">
                  <c:v>55.69</c:v>
                </c:pt>
                <c:pt idx="2">
                  <c:v>57.22</c:v>
                </c:pt>
                <c:pt idx="3">
                  <c:v>54.58</c:v>
                </c:pt>
                <c:pt idx="4">
                  <c:v>54.19</c:v>
                </c:pt>
                <c:pt idx="5">
                  <c:v>54.5</c:v>
                </c:pt>
                <c:pt idx="6">
                  <c:v>54.15</c:v>
                </c:pt>
                <c:pt idx="7">
                  <c:v>54.62</c:v>
                </c:pt>
                <c:pt idx="8">
                  <c:v>54.81</c:v>
                </c:pt>
                <c:pt idx="9">
                  <c:v>54.64</c:v>
                </c:pt>
                <c:pt idx="10">
                  <c:v>53.62</c:v>
                </c:pt>
                <c:pt idx="11">
                  <c:v>53.6</c:v>
                </c:pt>
                <c:pt idx="12">
                  <c:v>54.1</c:v>
                </c:pt>
                <c:pt idx="13">
                  <c:v>52.95</c:v>
                </c:pt>
                <c:pt idx="14">
                  <c:v>53.14</c:v>
                </c:pt>
                <c:pt idx="15">
                  <c:v>53.32</c:v>
                </c:pt>
                <c:pt idx="16">
                  <c:v>54.13</c:v>
                </c:pt>
                <c:pt idx="17">
                  <c:v>53.79</c:v>
                </c:pt>
                <c:pt idx="18">
                  <c:v>53.1</c:v>
                </c:pt>
                <c:pt idx="19">
                  <c:v>54.05</c:v>
                </c:pt>
                <c:pt idx="20">
                  <c:v>53.01</c:v>
                </c:pt>
                <c:pt idx="21">
                  <c:v>52.49</c:v>
                </c:pt>
                <c:pt idx="22">
                  <c:v>52.32</c:v>
                </c:pt>
                <c:pt idx="23">
                  <c:v>52.26</c:v>
                </c:pt>
                <c:pt idx="24">
                  <c:v>52.96</c:v>
                </c:pt>
                <c:pt idx="25">
                  <c:v>52.39</c:v>
                </c:pt>
                <c:pt idx="26">
                  <c:v>52.87</c:v>
                </c:pt>
                <c:pt idx="27">
                  <c:v>51.99</c:v>
                </c:pt>
                <c:pt idx="28">
                  <c:v>52.65</c:v>
                </c:pt>
                <c:pt idx="29">
                  <c:v>51.9</c:v>
                </c:pt>
                <c:pt idx="30">
                  <c:v>52.79</c:v>
                </c:pt>
                <c:pt idx="31">
                  <c:v>52.53</c:v>
                </c:pt>
                <c:pt idx="32">
                  <c:v>52.24</c:v>
                </c:pt>
                <c:pt idx="33">
                  <c:v>52.13</c:v>
                </c:pt>
                <c:pt idx="34">
                  <c:v>52.45</c:v>
                </c:pt>
                <c:pt idx="35">
                  <c:v>54.16</c:v>
                </c:pt>
                <c:pt idx="36">
                  <c:v>52.1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AvtoPMR!$H$20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AvtoPMR!$B$21:$B$66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AvtoPMR!$H$21:$H$66</c:f>
              <c:numCache>
                <c:formatCode>0.00</c:formatCode>
                <c:ptCount val="46"/>
                <c:pt idx="0">
                  <c:v>51.79</c:v>
                </c:pt>
                <c:pt idx="1">
                  <c:v>51.7</c:v>
                </c:pt>
                <c:pt idx="2">
                  <c:v>51.35</c:v>
                </c:pt>
                <c:pt idx="3">
                  <c:v>52.24</c:v>
                </c:pt>
                <c:pt idx="4">
                  <c:v>51.29</c:v>
                </c:pt>
                <c:pt idx="5">
                  <c:v>52.01</c:v>
                </c:pt>
                <c:pt idx="6">
                  <c:v>51.87</c:v>
                </c:pt>
                <c:pt idx="7">
                  <c:v>51.99</c:v>
                </c:pt>
                <c:pt idx="8">
                  <c:v>52.61</c:v>
                </c:pt>
                <c:pt idx="9">
                  <c:v>52.11</c:v>
                </c:pt>
                <c:pt idx="10">
                  <c:v>52.15</c:v>
                </c:pt>
                <c:pt idx="11">
                  <c:v>52.25</c:v>
                </c:pt>
                <c:pt idx="12">
                  <c:v>51.93</c:v>
                </c:pt>
                <c:pt idx="13">
                  <c:v>51.79</c:v>
                </c:pt>
                <c:pt idx="14">
                  <c:v>51.6</c:v>
                </c:pt>
                <c:pt idx="15">
                  <c:v>52.2</c:v>
                </c:pt>
                <c:pt idx="16">
                  <c:v>52.01</c:v>
                </c:pt>
                <c:pt idx="17">
                  <c:v>52.46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130176"/>
        <c:axId val="182131712"/>
      </c:lineChart>
      <c:catAx>
        <c:axId val="182130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2131712"/>
        <c:crosses val="autoZero"/>
        <c:auto val="1"/>
        <c:lblAlgn val="ctr"/>
        <c:lblOffset val="100"/>
        <c:noMultiLvlLbl val="0"/>
      </c:catAx>
      <c:valAx>
        <c:axId val="182131712"/>
        <c:scaling>
          <c:orientation val="minMax"/>
          <c:max val="58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213017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MST!$C$21:$C$72</c:f>
              <c:numCache>
                <c:formatCode>0.00</c:formatCode>
                <c:ptCount val="52"/>
                <c:pt idx="0">
                  <c:v>45.99</c:v>
                </c:pt>
                <c:pt idx="1">
                  <c:v>41.24</c:v>
                </c:pt>
                <c:pt idx="2">
                  <c:v>41.32</c:v>
                </c:pt>
                <c:pt idx="3">
                  <c:v>42.57</c:v>
                </c:pt>
                <c:pt idx="4">
                  <c:v>41.22</c:v>
                </c:pt>
                <c:pt idx="5">
                  <c:v>42.27</c:v>
                </c:pt>
                <c:pt idx="6">
                  <c:v>43.28</c:v>
                </c:pt>
                <c:pt idx="7">
                  <c:v>41.63</c:v>
                </c:pt>
                <c:pt idx="8">
                  <c:v>41.87</c:v>
                </c:pt>
                <c:pt idx="9">
                  <c:v>41.15</c:v>
                </c:pt>
                <c:pt idx="10">
                  <c:v>41.05</c:v>
                </c:pt>
                <c:pt idx="11">
                  <c:v>40.31</c:v>
                </c:pt>
                <c:pt idx="12">
                  <c:v>40.36</c:v>
                </c:pt>
                <c:pt idx="13">
                  <c:v>40.35</c:v>
                </c:pt>
                <c:pt idx="14">
                  <c:v>40.25</c:v>
                </c:pt>
                <c:pt idx="15">
                  <c:v>40.32</c:v>
                </c:pt>
                <c:pt idx="16">
                  <c:v>40.31</c:v>
                </c:pt>
                <c:pt idx="17">
                  <c:v>40.08</c:v>
                </c:pt>
                <c:pt idx="18">
                  <c:v>40.86</c:v>
                </c:pt>
                <c:pt idx="19">
                  <c:v>41.15</c:v>
                </c:pt>
                <c:pt idx="20">
                  <c:v>42.43</c:v>
                </c:pt>
                <c:pt idx="21">
                  <c:v>40.409999999999997</c:v>
                </c:pt>
                <c:pt idx="22">
                  <c:v>40.549999999999997</c:v>
                </c:pt>
                <c:pt idx="23">
                  <c:v>40.24</c:v>
                </c:pt>
                <c:pt idx="24">
                  <c:v>40.229999999999997</c:v>
                </c:pt>
                <c:pt idx="25">
                  <c:v>45.2</c:v>
                </c:pt>
                <c:pt idx="26">
                  <c:v>40.61</c:v>
                </c:pt>
                <c:pt idx="27">
                  <c:v>40.299999999999997</c:v>
                </c:pt>
                <c:pt idx="28">
                  <c:v>40.46</c:v>
                </c:pt>
                <c:pt idx="29">
                  <c:v>40.61</c:v>
                </c:pt>
                <c:pt idx="30">
                  <c:v>40.56</c:v>
                </c:pt>
                <c:pt idx="31">
                  <c:v>40.340000000000003</c:v>
                </c:pt>
                <c:pt idx="32">
                  <c:v>40.21</c:v>
                </c:pt>
                <c:pt idx="33">
                  <c:v>40.33</c:v>
                </c:pt>
                <c:pt idx="34">
                  <c:v>40.15</c:v>
                </c:pt>
                <c:pt idx="35">
                  <c:v>40.880000000000003</c:v>
                </c:pt>
                <c:pt idx="36">
                  <c:v>40.340000000000003</c:v>
                </c:pt>
                <c:pt idx="37">
                  <c:v>40.9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MST!$D$21:$D$72</c:f>
              <c:numCache>
                <c:formatCode>0.00</c:formatCode>
                <c:ptCount val="52"/>
                <c:pt idx="0">
                  <c:v>41.12</c:v>
                </c:pt>
                <c:pt idx="1">
                  <c:v>41.05</c:v>
                </c:pt>
                <c:pt idx="2">
                  <c:v>44.04</c:v>
                </c:pt>
                <c:pt idx="3">
                  <c:v>44.85</c:v>
                </c:pt>
                <c:pt idx="4">
                  <c:v>41.94</c:v>
                </c:pt>
                <c:pt idx="5">
                  <c:v>41.09</c:v>
                </c:pt>
                <c:pt idx="6">
                  <c:v>45.1</c:v>
                </c:pt>
                <c:pt idx="7">
                  <c:v>43.97</c:v>
                </c:pt>
                <c:pt idx="8">
                  <c:v>41.48</c:v>
                </c:pt>
                <c:pt idx="9">
                  <c:v>40.950000000000003</c:v>
                </c:pt>
                <c:pt idx="10">
                  <c:v>40.75</c:v>
                </c:pt>
                <c:pt idx="11">
                  <c:v>40.76</c:v>
                </c:pt>
                <c:pt idx="12">
                  <c:v>40.590000000000003</c:v>
                </c:pt>
                <c:pt idx="13">
                  <c:v>40.53</c:v>
                </c:pt>
                <c:pt idx="14">
                  <c:v>40.64</c:v>
                </c:pt>
                <c:pt idx="15">
                  <c:v>40.6</c:v>
                </c:pt>
                <c:pt idx="16">
                  <c:v>40.58</c:v>
                </c:pt>
                <c:pt idx="17">
                  <c:v>40.659999999999997</c:v>
                </c:pt>
                <c:pt idx="18">
                  <c:v>41.4</c:v>
                </c:pt>
                <c:pt idx="19">
                  <c:v>52.53</c:v>
                </c:pt>
                <c:pt idx="20">
                  <c:v>54.49</c:v>
                </c:pt>
                <c:pt idx="21">
                  <c:v>54.65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MST!$E$21:$E$72</c:f>
              <c:numCache>
                <c:formatCode>0.00</c:formatCode>
                <c:ptCount val="52"/>
                <c:pt idx="0">
                  <c:v>54.33</c:v>
                </c:pt>
                <c:pt idx="1">
                  <c:v>55.32</c:v>
                </c:pt>
                <c:pt idx="2">
                  <c:v>53.9</c:v>
                </c:pt>
                <c:pt idx="3">
                  <c:v>52.65</c:v>
                </c:pt>
                <c:pt idx="4">
                  <c:v>52.67</c:v>
                </c:pt>
                <c:pt idx="5">
                  <c:v>53.29</c:v>
                </c:pt>
                <c:pt idx="6">
                  <c:v>53.26</c:v>
                </c:pt>
                <c:pt idx="7">
                  <c:v>53.26</c:v>
                </c:pt>
                <c:pt idx="8">
                  <c:v>53.02</c:v>
                </c:pt>
                <c:pt idx="9">
                  <c:v>53.87</c:v>
                </c:pt>
                <c:pt idx="10">
                  <c:v>52.5</c:v>
                </c:pt>
                <c:pt idx="11">
                  <c:v>53.26</c:v>
                </c:pt>
                <c:pt idx="12">
                  <c:v>52.36</c:v>
                </c:pt>
                <c:pt idx="13">
                  <c:v>52.73</c:v>
                </c:pt>
                <c:pt idx="14">
                  <c:v>53.1</c:v>
                </c:pt>
                <c:pt idx="15">
                  <c:v>52.41</c:v>
                </c:pt>
                <c:pt idx="16">
                  <c:v>53.36</c:v>
                </c:pt>
                <c:pt idx="17">
                  <c:v>52.88</c:v>
                </c:pt>
                <c:pt idx="18">
                  <c:v>52.68</c:v>
                </c:pt>
                <c:pt idx="19">
                  <c:v>53.73</c:v>
                </c:pt>
                <c:pt idx="20">
                  <c:v>54.4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MST!$F$21:$F$72</c:f>
              <c:numCache>
                <c:formatCode>0.00</c:formatCode>
                <c:ptCount val="52"/>
                <c:pt idx="0">
                  <c:v>52.81</c:v>
                </c:pt>
                <c:pt idx="1">
                  <c:v>52.09</c:v>
                </c:pt>
                <c:pt idx="2">
                  <c:v>53.01</c:v>
                </c:pt>
                <c:pt idx="3">
                  <c:v>54.42</c:v>
                </c:pt>
                <c:pt idx="4">
                  <c:v>52.43</c:v>
                </c:pt>
                <c:pt idx="5">
                  <c:v>52.87</c:v>
                </c:pt>
                <c:pt idx="6">
                  <c:v>52.27</c:v>
                </c:pt>
                <c:pt idx="7">
                  <c:v>52.69</c:v>
                </c:pt>
                <c:pt idx="8">
                  <c:v>59.19</c:v>
                </c:pt>
                <c:pt idx="9">
                  <c:v>52.16</c:v>
                </c:pt>
                <c:pt idx="10">
                  <c:v>52.23</c:v>
                </c:pt>
                <c:pt idx="11">
                  <c:v>51.45</c:v>
                </c:pt>
                <c:pt idx="12">
                  <c:v>51.37</c:v>
                </c:pt>
                <c:pt idx="13">
                  <c:v>52.03</c:v>
                </c:pt>
                <c:pt idx="14">
                  <c:v>53.01</c:v>
                </c:pt>
                <c:pt idx="15">
                  <c:v>52.56</c:v>
                </c:pt>
                <c:pt idx="16">
                  <c:v>53.56</c:v>
                </c:pt>
                <c:pt idx="17">
                  <c:v>53.07</c:v>
                </c:pt>
                <c:pt idx="18">
                  <c:v>50.48</c:v>
                </c:pt>
                <c:pt idx="19">
                  <c:v>49.29</c:v>
                </c:pt>
                <c:pt idx="20">
                  <c:v>47.64</c:v>
                </c:pt>
                <c:pt idx="21">
                  <c:v>48.23</c:v>
                </c:pt>
                <c:pt idx="22">
                  <c:v>47.6</c:v>
                </c:pt>
                <c:pt idx="23">
                  <c:v>51.62</c:v>
                </c:pt>
                <c:pt idx="24">
                  <c:v>46.64</c:v>
                </c:pt>
                <c:pt idx="25">
                  <c:v>49.11</c:v>
                </c:pt>
                <c:pt idx="26">
                  <c:v>45.05</c:v>
                </c:pt>
                <c:pt idx="27">
                  <c:v>45.07</c:v>
                </c:pt>
                <c:pt idx="28">
                  <c:v>43.87</c:v>
                </c:pt>
                <c:pt idx="29">
                  <c:v>42.53</c:v>
                </c:pt>
                <c:pt idx="30">
                  <c:v>41.99</c:v>
                </c:pt>
                <c:pt idx="31">
                  <c:v>41.19</c:v>
                </c:pt>
                <c:pt idx="32">
                  <c:v>40.75</c:v>
                </c:pt>
                <c:pt idx="33">
                  <c:v>40.869999999999997</c:v>
                </c:pt>
                <c:pt idx="34">
                  <c:v>40.299999999999997</c:v>
                </c:pt>
                <c:pt idx="35">
                  <c:v>40.479999999999997</c:v>
                </c:pt>
                <c:pt idx="36">
                  <c:v>40.54</c:v>
                </c:pt>
                <c:pt idx="37">
                  <c:v>40.24</c:v>
                </c:pt>
                <c:pt idx="38">
                  <c:v>40.119999999999997</c:v>
                </c:pt>
                <c:pt idx="39">
                  <c:v>40.25</c:v>
                </c:pt>
                <c:pt idx="40">
                  <c:v>40.18</c:v>
                </c:pt>
                <c:pt idx="41">
                  <c:v>42.93</c:v>
                </c:pt>
                <c:pt idx="42">
                  <c:v>40.68</c:v>
                </c:pt>
                <c:pt idx="43">
                  <c:v>40.06</c:v>
                </c:pt>
                <c:pt idx="44">
                  <c:v>40.369999999999997</c:v>
                </c:pt>
                <c:pt idx="45">
                  <c:v>49.69</c:v>
                </c:pt>
                <c:pt idx="46">
                  <c:v>52.95</c:v>
                </c:pt>
                <c:pt idx="47">
                  <c:v>53.73</c:v>
                </c:pt>
                <c:pt idx="48">
                  <c:v>54.59</c:v>
                </c:pt>
                <c:pt idx="49">
                  <c:v>54.64</c:v>
                </c:pt>
                <c:pt idx="50">
                  <c:v>54.43</c:v>
                </c:pt>
                <c:pt idx="51">
                  <c:v>53.44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MST!$G$21:$G$72</c:f>
              <c:numCache>
                <c:formatCode>0.00</c:formatCode>
                <c:ptCount val="52"/>
                <c:pt idx="0">
                  <c:v>54.38</c:v>
                </c:pt>
                <c:pt idx="1">
                  <c:v>54.22</c:v>
                </c:pt>
                <c:pt idx="2">
                  <c:v>54.45</c:v>
                </c:pt>
                <c:pt idx="3">
                  <c:v>53.3</c:v>
                </c:pt>
                <c:pt idx="4">
                  <c:v>53.26</c:v>
                </c:pt>
                <c:pt idx="5">
                  <c:v>54.18</c:v>
                </c:pt>
                <c:pt idx="6">
                  <c:v>55.05</c:v>
                </c:pt>
                <c:pt idx="7">
                  <c:v>54.56</c:v>
                </c:pt>
                <c:pt idx="8">
                  <c:v>54.11</c:v>
                </c:pt>
                <c:pt idx="9">
                  <c:v>54.59</c:v>
                </c:pt>
                <c:pt idx="10">
                  <c:v>53.97</c:v>
                </c:pt>
                <c:pt idx="11">
                  <c:v>53.83</c:v>
                </c:pt>
                <c:pt idx="12">
                  <c:v>53.5</c:v>
                </c:pt>
                <c:pt idx="13">
                  <c:v>53.07</c:v>
                </c:pt>
                <c:pt idx="14">
                  <c:v>53.48</c:v>
                </c:pt>
                <c:pt idx="15">
                  <c:v>53.91</c:v>
                </c:pt>
                <c:pt idx="16">
                  <c:v>53.11</c:v>
                </c:pt>
                <c:pt idx="17">
                  <c:v>53.48</c:v>
                </c:pt>
                <c:pt idx="18">
                  <c:v>53.08</c:v>
                </c:pt>
                <c:pt idx="19">
                  <c:v>53.27</c:v>
                </c:pt>
                <c:pt idx="20">
                  <c:v>52.68</c:v>
                </c:pt>
                <c:pt idx="21">
                  <c:v>53.04</c:v>
                </c:pt>
                <c:pt idx="22">
                  <c:v>52.61</c:v>
                </c:pt>
                <c:pt idx="23">
                  <c:v>53.43</c:v>
                </c:pt>
                <c:pt idx="24">
                  <c:v>52.45</c:v>
                </c:pt>
                <c:pt idx="25">
                  <c:v>53.44</c:v>
                </c:pt>
                <c:pt idx="26">
                  <c:v>53.03</c:v>
                </c:pt>
                <c:pt idx="27">
                  <c:v>52.08</c:v>
                </c:pt>
                <c:pt idx="28">
                  <c:v>52.37</c:v>
                </c:pt>
                <c:pt idx="29">
                  <c:v>52.79</c:v>
                </c:pt>
                <c:pt idx="30">
                  <c:v>54.17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MST!$H$21:$H$72</c:f>
              <c:numCache>
                <c:formatCode>0.00</c:formatCode>
                <c:ptCount val="52"/>
                <c:pt idx="0">
                  <c:v>52.27</c:v>
                </c:pt>
                <c:pt idx="1">
                  <c:v>52.68</c:v>
                </c:pt>
                <c:pt idx="2">
                  <c:v>52.73</c:v>
                </c:pt>
                <c:pt idx="3">
                  <c:v>52.44</c:v>
                </c:pt>
                <c:pt idx="4">
                  <c:v>52.3</c:v>
                </c:pt>
                <c:pt idx="5">
                  <c:v>52.31</c:v>
                </c:pt>
                <c:pt idx="6">
                  <c:v>52.1</c:v>
                </c:pt>
                <c:pt idx="7">
                  <c:v>51.96</c:v>
                </c:pt>
                <c:pt idx="8">
                  <c:v>51.72</c:v>
                </c:pt>
                <c:pt idx="9">
                  <c:v>51.28</c:v>
                </c:pt>
                <c:pt idx="10">
                  <c:v>52.03</c:v>
                </c:pt>
                <c:pt idx="11">
                  <c:v>52.07</c:v>
                </c:pt>
                <c:pt idx="12">
                  <c:v>51.5</c:v>
                </c:pt>
                <c:pt idx="13">
                  <c:v>51.53</c:v>
                </c:pt>
                <c:pt idx="14">
                  <c:v>51.75</c:v>
                </c:pt>
                <c:pt idx="15">
                  <c:v>51.55</c:v>
                </c:pt>
                <c:pt idx="16">
                  <c:v>51.75</c:v>
                </c:pt>
                <c:pt idx="17">
                  <c:v>51.77</c:v>
                </c:pt>
                <c:pt idx="18">
                  <c:v>51.79</c:v>
                </c:pt>
                <c:pt idx="19">
                  <c:v>52.42</c:v>
                </c:pt>
                <c:pt idx="20">
                  <c:v>50.85</c:v>
                </c:pt>
                <c:pt idx="21">
                  <c:v>51.59</c:v>
                </c:pt>
                <c:pt idx="22">
                  <c:v>51.31</c:v>
                </c:pt>
                <c:pt idx="23">
                  <c:v>51.12</c:v>
                </c:pt>
                <c:pt idx="24">
                  <c:v>52.37</c:v>
                </c:pt>
                <c:pt idx="25">
                  <c:v>53.47</c:v>
                </c:pt>
                <c:pt idx="26">
                  <c:v>51.5</c:v>
                </c:pt>
                <c:pt idx="27">
                  <c:v>51.39</c:v>
                </c:pt>
                <c:pt idx="28">
                  <c:v>51.61</c:v>
                </c:pt>
                <c:pt idx="29">
                  <c:v>51.14</c:v>
                </c:pt>
                <c:pt idx="30">
                  <c:v>51.28</c:v>
                </c:pt>
                <c:pt idx="31">
                  <c:v>51.27</c:v>
                </c:pt>
                <c:pt idx="32">
                  <c:v>51.15</c:v>
                </c:pt>
                <c:pt idx="33">
                  <c:v>51.02</c:v>
                </c:pt>
                <c:pt idx="34">
                  <c:v>51.56</c:v>
                </c:pt>
                <c:pt idx="35">
                  <c:v>51.5</c:v>
                </c:pt>
                <c:pt idx="36">
                  <c:v>51.38</c:v>
                </c:pt>
                <c:pt idx="37">
                  <c:v>50.88</c:v>
                </c:pt>
                <c:pt idx="38">
                  <c:v>52.31</c:v>
                </c:pt>
                <c:pt idx="39">
                  <c:v>54.25</c:v>
                </c:pt>
                <c:pt idx="40">
                  <c:v>54.32</c:v>
                </c:pt>
                <c:pt idx="41">
                  <c:v>53.43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215808"/>
        <c:axId val="182217344"/>
      </c:lineChart>
      <c:catAx>
        <c:axId val="182215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2217344"/>
        <c:crosses val="autoZero"/>
        <c:auto val="1"/>
        <c:lblAlgn val="ctr"/>
        <c:lblOffset val="100"/>
        <c:noMultiLvlLbl val="0"/>
      </c:catAx>
      <c:valAx>
        <c:axId val="182217344"/>
        <c:scaling>
          <c:orientation val="minMax"/>
          <c:max val="59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22158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'x racing team9'!$C$20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'x racing team9'!$B$21:$B$65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'x racing team9'!$C$21:$C$64</c:f>
              <c:numCache>
                <c:formatCode>0.00</c:formatCode>
                <c:ptCount val="44"/>
                <c:pt idx="0">
                  <c:v>43.81</c:v>
                </c:pt>
                <c:pt idx="1">
                  <c:v>41.25</c:v>
                </c:pt>
                <c:pt idx="2">
                  <c:v>41.65</c:v>
                </c:pt>
                <c:pt idx="3">
                  <c:v>44.51</c:v>
                </c:pt>
                <c:pt idx="4">
                  <c:v>41.46</c:v>
                </c:pt>
                <c:pt idx="5">
                  <c:v>42.75</c:v>
                </c:pt>
                <c:pt idx="6">
                  <c:v>43.49</c:v>
                </c:pt>
                <c:pt idx="7">
                  <c:v>40.65</c:v>
                </c:pt>
                <c:pt idx="8">
                  <c:v>40.69</c:v>
                </c:pt>
                <c:pt idx="9">
                  <c:v>40.700000000000003</c:v>
                </c:pt>
                <c:pt idx="10">
                  <c:v>40.520000000000003</c:v>
                </c:pt>
                <c:pt idx="11">
                  <c:v>40.35</c:v>
                </c:pt>
                <c:pt idx="12">
                  <c:v>40.43</c:v>
                </c:pt>
                <c:pt idx="13">
                  <c:v>40.42</c:v>
                </c:pt>
                <c:pt idx="14">
                  <c:v>41.49</c:v>
                </c:pt>
                <c:pt idx="15">
                  <c:v>40.729999999999997</c:v>
                </c:pt>
                <c:pt idx="16">
                  <c:v>40.61</c:v>
                </c:pt>
                <c:pt idx="17">
                  <c:v>40.76</c:v>
                </c:pt>
                <c:pt idx="18">
                  <c:v>40.299999999999997</c:v>
                </c:pt>
                <c:pt idx="19">
                  <c:v>40.409999999999997</c:v>
                </c:pt>
                <c:pt idx="20">
                  <c:v>40.42</c:v>
                </c:pt>
                <c:pt idx="21">
                  <c:v>40.9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'x racing team9'!$D$20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'x racing team9'!$B$21:$B$65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'x racing team9'!$D$21:$D$64</c:f>
              <c:numCache>
                <c:formatCode>0.00</c:formatCode>
                <c:ptCount val="44"/>
                <c:pt idx="0">
                  <c:v>41.65</c:v>
                </c:pt>
                <c:pt idx="1">
                  <c:v>40.35</c:v>
                </c:pt>
                <c:pt idx="2">
                  <c:v>40.17</c:v>
                </c:pt>
                <c:pt idx="3">
                  <c:v>40.26</c:v>
                </c:pt>
                <c:pt idx="4">
                  <c:v>40.21</c:v>
                </c:pt>
                <c:pt idx="5">
                  <c:v>40.409999999999997</c:v>
                </c:pt>
                <c:pt idx="6">
                  <c:v>40.21</c:v>
                </c:pt>
                <c:pt idx="7">
                  <c:v>40.24</c:v>
                </c:pt>
                <c:pt idx="8">
                  <c:v>40.06</c:v>
                </c:pt>
                <c:pt idx="9">
                  <c:v>40.44</c:v>
                </c:pt>
                <c:pt idx="10">
                  <c:v>40.29</c:v>
                </c:pt>
                <c:pt idx="11">
                  <c:v>40.65</c:v>
                </c:pt>
                <c:pt idx="12">
                  <c:v>41.22</c:v>
                </c:pt>
                <c:pt idx="13">
                  <c:v>39.979999999999997</c:v>
                </c:pt>
                <c:pt idx="14">
                  <c:v>40.21</c:v>
                </c:pt>
                <c:pt idx="15">
                  <c:v>40.07</c:v>
                </c:pt>
                <c:pt idx="16">
                  <c:v>40.1</c:v>
                </c:pt>
                <c:pt idx="17">
                  <c:v>40.07</c:v>
                </c:pt>
                <c:pt idx="18">
                  <c:v>41.4</c:v>
                </c:pt>
                <c:pt idx="19">
                  <c:v>43.87</c:v>
                </c:pt>
                <c:pt idx="20">
                  <c:v>40.869999999999997</c:v>
                </c:pt>
                <c:pt idx="21">
                  <c:v>40.5</c:v>
                </c:pt>
                <c:pt idx="22">
                  <c:v>42.21</c:v>
                </c:pt>
                <c:pt idx="23">
                  <c:v>42.74</c:v>
                </c:pt>
                <c:pt idx="24">
                  <c:v>41.82</c:v>
                </c:pt>
                <c:pt idx="25">
                  <c:v>40.840000000000003</c:v>
                </c:pt>
                <c:pt idx="26">
                  <c:v>40.18</c:v>
                </c:pt>
                <c:pt idx="27">
                  <c:v>40.14</c:v>
                </c:pt>
                <c:pt idx="28">
                  <c:v>40.19</c:v>
                </c:pt>
                <c:pt idx="29">
                  <c:v>40.07</c:v>
                </c:pt>
                <c:pt idx="30">
                  <c:v>39.9</c:v>
                </c:pt>
                <c:pt idx="31">
                  <c:v>40.01</c:v>
                </c:pt>
                <c:pt idx="32">
                  <c:v>40.590000000000003</c:v>
                </c:pt>
                <c:pt idx="33">
                  <c:v>40.299999999999997</c:v>
                </c:pt>
                <c:pt idx="34">
                  <c:v>40.299999999999997</c:v>
                </c:pt>
                <c:pt idx="35">
                  <c:v>45.91</c:v>
                </c:pt>
                <c:pt idx="36">
                  <c:v>53.88</c:v>
                </c:pt>
                <c:pt idx="37">
                  <c:v>54.48</c:v>
                </c:pt>
                <c:pt idx="38">
                  <c:v>53.91</c:v>
                </c:pt>
                <c:pt idx="39">
                  <c:v>55.38</c:v>
                </c:pt>
                <c:pt idx="40">
                  <c:v>55.73</c:v>
                </c:pt>
                <c:pt idx="41">
                  <c:v>58.08</c:v>
                </c:pt>
                <c:pt idx="42">
                  <c:v>54.68</c:v>
                </c:pt>
                <c:pt idx="43">
                  <c:v>54.47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'x racing team9'!$E$20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'x racing team9'!$B$21:$B$65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'x racing team9'!$E$21:$E$64</c:f>
              <c:numCache>
                <c:formatCode>0.00</c:formatCode>
                <c:ptCount val="44"/>
                <c:pt idx="0">
                  <c:v>54.02</c:v>
                </c:pt>
                <c:pt idx="1">
                  <c:v>53.39</c:v>
                </c:pt>
                <c:pt idx="2">
                  <c:v>54.44</c:v>
                </c:pt>
                <c:pt idx="3">
                  <c:v>53.57</c:v>
                </c:pt>
                <c:pt idx="4">
                  <c:v>53.68</c:v>
                </c:pt>
                <c:pt idx="5">
                  <c:v>53.58</c:v>
                </c:pt>
                <c:pt idx="6">
                  <c:v>53.43</c:v>
                </c:pt>
                <c:pt idx="7">
                  <c:v>53.29</c:v>
                </c:pt>
                <c:pt idx="8">
                  <c:v>53.99</c:v>
                </c:pt>
                <c:pt idx="9">
                  <c:v>53.18</c:v>
                </c:pt>
                <c:pt idx="10">
                  <c:v>52.89</c:v>
                </c:pt>
                <c:pt idx="11">
                  <c:v>53.24</c:v>
                </c:pt>
                <c:pt idx="12">
                  <c:v>53.35</c:v>
                </c:pt>
                <c:pt idx="13">
                  <c:v>52.8</c:v>
                </c:pt>
                <c:pt idx="14">
                  <c:v>54.25</c:v>
                </c:pt>
                <c:pt idx="15">
                  <c:v>52.79</c:v>
                </c:pt>
                <c:pt idx="16">
                  <c:v>53.12</c:v>
                </c:pt>
                <c:pt idx="17">
                  <c:v>52.76</c:v>
                </c:pt>
                <c:pt idx="18">
                  <c:v>54.59</c:v>
                </c:pt>
                <c:pt idx="19">
                  <c:v>53.26</c:v>
                </c:pt>
                <c:pt idx="20">
                  <c:v>53.5</c:v>
                </c:pt>
                <c:pt idx="21">
                  <c:v>53.88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'x racing team9'!$F$20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'x racing team9'!$B$21:$B$65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'x racing team9'!$F$21:$F$64</c:f>
              <c:numCache>
                <c:formatCode>0.00</c:formatCode>
                <c:ptCount val="44"/>
                <c:pt idx="0">
                  <c:v>52.22</c:v>
                </c:pt>
                <c:pt idx="1">
                  <c:v>52.4</c:v>
                </c:pt>
                <c:pt idx="2">
                  <c:v>52.03</c:v>
                </c:pt>
                <c:pt idx="3">
                  <c:v>51.45</c:v>
                </c:pt>
                <c:pt idx="4">
                  <c:v>50.73</c:v>
                </c:pt>
                <c:pt idx="5">
                  <c:v>50.67</c:v>
                </c:pt>
                <c:pt idx="6">
                  <c:v>50.87</c:v>
                </c:pt>
                <c:pt idx="7">
                  <c:v>50.87</c:v>
                </c:pt>
                <c:pt idx="8">
                  <c:v>50.91</c:v>
                </c:pt>
                <c:pt idx="9">
                  <c:v>50.95</c:v>
                </c:pt>
                <c:pt idx="10">
                  <c:v>50.22</c:v>
                </c:pt>
                <c:pt idx="11">
                  <c:v>49.81</c:v>
                </c:pt>
                <c:pt idx="12">
                  <c:v>48.05</c:v>
                </c:pt>
                <c:pt idx="13">
                  <c:v>47.78</c:v>
                </c:pt>
                <c:pt idx="14">
                  <c:v>47.99</c:v>
                </c:pt>
                <c:pt idx="15">
                  <c:v>49.78</c:v>
                </c:pt>
                <c:pt idx="16">
                  <c:v>46.75</c:v>
                </c:pt>
                <c:pt idx="17">
                  <c:v>46.97</c:v>
                </c:pt>
                <c:pt idx="18">
                  <c:v>45.69</c:v>
                </c:pt>
                <c:pt idx="19">
                  <c:v>45.89</c:v>
                </c:pt>
                <c:pt idx="20">
                  <c:v>44.79</c:v>
                </c:pt>
                <c:pt idx="21">
                  <c:v>44.9</c:v>
                </c:pt>
                <c:pt idx="22">
                  <c:v>43.51</c:v>
                </c:pt>
                <c:pt idx="23">
                  <c:v>42.47</c:v>
                </c:pt>
                <c:pt idx="24">
                  <c:v>42.32</c:v>
                </c:pt>
                <c:pt idx="25">
                  <c:v>41.41</c:v>
                </c:pt>
                <c:pt idx="26">
                  <c:v>41.65</c:v>
                </c:pt>
                <c:pt idx="27">
                  <c:v>40.729999999999997</c:v>
                </c:pt>
                <c:pt idx="28">
                  <c:v>40.58</c:v>
                </c:pt>
                <c:pt idx="29">
                  <c:v>40.5</c:v>
                </c:pt>
                <c:pt idx="30">
                  <c:v>40.299999999999997</c:v>
                </c:pt>
                <c:pt idx="31">
                  <c:v>40.61</c:v>
                </c:pt>
                <c:pt idx="32">
                  <c:v>40.33</c:v>
                </c:pt>
                <c:pt idx="33">
                  <c:v>40.28</c:v>
                </c:pt>
                <c:pt idx="34">
                  <c:v>40.130000000000003</c:v>
                </c:pt>
                <c:pt idx="35">
                  <c:v>40.159999999999997</c:v>
                </c:pt>
                <c:pt idx="36">
                  <c:v>40.590000000000003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'x racing team9'!$G$20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'x racing team9'!$B$21:$B$65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'x racing team9'!$G$21:$G$65</c:f>
              <c:numCache>
                <c:formatCode>0.00</c:formatCode>
                <c:ptCount val="45"/>
                <c:pt idx="0">
                  <c:v>54.02</c:v>
                </c:pt>
                <c:pt idx="1">
                  <c:v>53.62</c:v>
                </c:pt>
                <c:pt idx="2">
                  <c:v>53.63</c:v>
                </c:pt>
                <c:pt idx="3">
                  <c:v>53.06</c:v>
                </c:pt>
                <c:pt idx="4">
                  <c:v>53.06</c:v>
                </c:pt>
                <c:pt idx="5">
                  <c:v>53.27</c:v>
                </c:pt>
                <c:pt idx="6">
                  <c:v>53.07</c:v>
                </c:pt>
                <c:pt idx="7">
                  <c:v>53.2</c:v>
                </c:pt>
                <c:pt idx="8">
                  <c:v>54.74</c:v>
                </c:pt>
                <c:pt idx="9">
                  <c:v>53.56</c:v>
                </c:pt>
                <c:pt idx="10">
                  <c:v>52.77</c:v>
                </c:pt>
                <c:pt idx="11">
                  <c:v>52.16</c:v>
                </c:pt>
                <c:pt idx="12">
                  <c:v>51.92</c:v>
                </c:pt>
                <c:pt idx="13">
                  <c:v>53.89</c:v>
                </c:pt>
                <c:pt idx="14">
                  <c:v>53.73</c:v>
                </c:pt>
                <c:pt idx="15">
                  <c:v>53.76</c:v>
                </c:pt>
                <c:pt idx="16">
                  <c:v>53.77</c:v>
                </c:pt>
                <c:pt idx="17">
                  <c:v>53.8</c:v>
                </c:pt>
                <c:pt idx="18">
                  <c:v>53.36</c:v>
                </c:pt>
                <c:pt idx="19">
                  <c:v>53.15</c:v>
                </c:pt>
                <c:pt idx="20">
                  <c:v>52.96</c:v>
                </c:pt>
                <c:pt idx="21">
                  <c:v>52.89</c:v>
                </c:pt>
                <c:pt idx="22">
                  <c:v>52.96</c:v>
                </c:pt>
                <c:pt idx="23">
                  <c:v>53.07</c:v>
                </c:pt>
                <c:pt idx="24">
                  <c:v>52.94</c:v>
                </c:pt>
                <c:pt idx="25">
                  <c:v>52.3</c:v>
                </c:pt>
                <c:pt idx="26">
                  <c:v>51.96</c:v>
                </c:pt>
                <c:pt idx="27">
                  <c:v>52.36</c:v>
                </c:pt>
                <c:pt idx="28">
                  <c:v>52.02</c:v>
                </c:pt>
                <c:pt idx="29" formatCode="General">
                  <c:v>52.78</c:v>
                </c:pt>
                <c:pt idx="30">
                  <c:v>52.14</c:v>
                </c:pt>
                <c:pt idx="31">
                  <c:v>51.69</c:v>
                </c:pt>
                <c:pt idx="32">
                  <c:v>51.56</c:v>
                </c:pt>
                <c:pt idx="33">
                  <c:v>52.09</c:v>
                </c:pt>
                <c:pt idx="34">
                  <c:v>51.72</c:v>
                </c:pt>
                <c:pt idx="35">
                  <c:v>51.8</c:v>
                </c:pt>
                <c:pt idx="36">
                  <c:v>51.7</c:v>
                </c:pt>
                <c:pt idx="37">
                  <c:v>52.05</c:v>
                </c:pt>
                <c:pt idx="38">
                  <c:v>51.79</c:v>
                </c:pt>
                <c:pt idx="39">
                  <c:v>52.29</c:v>
                </c:pt>
                <c:pt idx="40">
                  <c:v>51.31</c:v>
                </c:pt>
                <c:pt idx="41">
                  <c:v>52.75</c:v>
                </c:pt>
                <c:pt idx="42">
                  <c:v>54.21</c:v>
                </c:pt>
                <c:pt idx="43">
                  <c:v>52.49</c:v>
                </c:pt>
                <c:pt idx="44">
                  <c:v>51.99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'x racing team9'!$H$20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'x racing team9'!$B$21:$B$65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'x racing team9'!$H$21:$H$64</c:f>
              <c:numCache>
                <c:formatCode>0.00</c:formatCode>
                <c:ptCount val="44"/>
                <c:pt idx="0">
                  <c:v>53.8</c:v>
                </c:pt>
                <c:pt idx="1">
                  <c:v>58.37</c:v>
                </c:pt>
                <c:pt idx="2">
                  <c:v>55.95</c:v>
                </c:pt>
                <c:pt idx="3">
                  <c:v>53.01</c:v>
                </c:pt>
                <c:pt idx="4">
                  <c:v>53.12</c:v>
                </c:pt>
                <c:pt idx="5">
                  <c:v>53.16</c:v>
                </c:pt>
                <c:pt idx="6">
                  <c:v>53.32</c:v>
                </c:pt>
                <c:pt idx="7">
                  <c:v>53.9</c:v>
                </c:pt>
                <c:pt idx="8">
                  <c:v>53.9</c:v>
                </c:pt>
                <c:pt idx="9">
                  <c:v>52.63</c:v>
                </c:pt>
                <c:pt idx="10">
                  <c:v>53.01</c:v>
                </c:pt>
                <c:pt idx="11">
                  <c:v>52.6</c:v>
                </c:pt>
                <c:pt idx="12">
                  <c:v>52.55</c:v>
                </c:pt>
                <c:pt idx="13">
                  <c:v>54.01</c:v>
                </c:pt>
                <c:pt idx="14">
                  <c:v>52.52</c:v>
                </c:pt>
                <c:pt idx="15">
                  <c:v>52.78</c:v>
                </c:pt>
                <c:pt idx="16">
                  <c:v>53.19</c:v>
                </c:pt>
                <c:pt idx="17">
                  <c:v>52.4</c:v>
                </c:pt>
                <c:pt idx="18">
                  <c:v>52.96</c:v>
                </c:pt>
                <c:pt idx="19">
                  <c:v>53.22</c:v>
                </c:pt>
                <c:pt idx="20">
                  <c:v>53.07</c:v>
                </c:pt>
                <c:pt idx="21">
                  <c:v>52.4</c:v>
                </c:pt>
                <c:pt idx="22">
                  <c:v>52.62</c:v>
                </c:pt>
                <c:pt idx="23">
                  <c:v>52.92</c:v>
                </c:pt>
                <c:pt idx="24">
                  <c:v>52.65</c:v>
                </c:pt>
                <c:pt idx="25">
                  <c:v>52.43</c:v>
                </c:pt>
                <c:pt idx="26">
                  <c:v>52.92</c:v>
                </c:pt>
                <c:pt idx="27">
                  <c:v>53.14</c:v>
                </c:pt>
                <c:pt idx="28">
                  <c:v>54.3</c:v>
                </c:pt>
                <c:pt idx="29">
                  <c:v>54.77</c:v>
                </c:pt>
                <c:pt idx="30">
                  <c:v>55.3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388224"/>
        <c:axId val="182389760"/>
      </c:lineChart>
      <c:catAx>
        <c:axId val="182388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2389760"/>
        <c:crosses val="autoZero"/>
        <c:auto val="1"/>
        <c:lblAlgn val="ctr"/>
        <c:lblOffset val="100"/>
        <c:noMultiLvlLbl val="0"/>
      </c:catAx>
      <c:valAx>
        <c:axId val="182389760"/>
        <c:scaling>
          <c:orientation val="minMax"/>
          <c:max val="59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23882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Kozaks!$C$20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Kozaks!$C$21:$C$67</c:f>
              <c:numCache>
                <c:formatCode>0.00</c:formatCode>
                <c:ptCount val="47"/>
                <c:pt idx="0">
                  <c:v>45.73</c:v>
                </c:pt>
                <c:pt idx="1">
                  <c:v>40.86</c:v>
                </c:pt>
                <c:pt idx="2">
                  <c:v>41.09</c:v>
                </c:pt>
                <c:pt idx="3">
                  <c:v>41.8</c:v>
                </c:pt>
                <c:pt idx="4">
                  <c:v>42.23</c:v>
                </c:pt>
                <c:pt idx="5">
                  <c:v>42.8</c:v>
                </c:pt>
                <c:pt idx="6">
                  <c:v>42.72</c:v>
                </c:pt>
                <c:pt idx="7">
                  <c:v>40.340000000000003</c:v>
                </c:pt>
                <c:pt idx="8">
                  <c:v>40.590000000000003</c:v>
                </c:pt>
                <c:pt idx="9">
                  <c:v>40.57</c:v>
                </c:pt>
                <c:pt idx="10">
                  <c:v>40.36</c:v>
                </c:pt>
                <c:pt idx="11">
                  <c:v>40.32</c:v>
                </c:pt>
                <c:pt idx="12">
                  <c:v>40.43</c:v>
                </c:pt>
                <c:pt idx="13">
                  <c:v>40.450000000000003</c:v>
                </c:pt>
                <c:pt idx="14">
                  <c:v>40.380000000000003</c:v>
                </c:pt>
                <c:pt idx="15">
                  <c:v>40.380000000000003</c:v>
                </c:pt>
                <c:pt idx="16">
                  <c:v>40.44</c:v>
                </c:pt>
                <c:pt idx="17">
                  <c:v>40.33</c:v>
                </c:pt>
                <c:pt idx="18">
                  <c:v>40.159999999999997</c:v>
                </c:pt>
                <c:pt idx="19">
                  <c:v>40.229999999999997</c:v>
                </c:pt>
                <c:pt idx="20">
                  <c:v>40.369999999999997</c:v>
                </c:pt>
                <c:pt idx="21">
                  <c:v>40.14</c:v>
                </c:pt>
                <c:pt idx="22">
                  <c:v>40.5</c:v>
                </c:pt>
                <c:pt idx="23">
                  <c:v>40.32</c:v>
                </c:pt>
                <c:pt idx="24">
                  <c:v>40.22</c:v>
                </c:pt>
                <c:pt idx="25">
                  <c:v>40.17</c:v>
                </c:pt>
                <c:pt idx="26">
                  <c:v>40.08</c:v>
                </c:pt>
                <c:pt idx="27">
                  <c:v>40.28</c:v>
                </c:pt>
                <c:pt idx="28">
                  <c:v>40.450000000000003</c:v>
                </c:pt>
                <c:pt idx="29">
                  <c:v>40.4</c:v>
                </c:pt>
                <c:pt idx="30">
                  <c:v>40.22</c:v>
                </c:pt>
                <c:pt idx="31">
                  <c:v>40.56</c:v>
                </c:pt>
                <c:pt idx="32">
                  <c:v>40.33</c:v>
                </c:pt>
                <c:pt idx="33">
                  <c:v>40.28</c:v>
                </c:pt>
                <c:pt idx="34">
                  <c:v>40.340000000000003</c:v>
                </c:pt>
                <c:pt idx="35">
                  <c:v>40.369999999999997</c:v>
                </c:pt>
                <c:pt idx="36">
                  <c:v>40.39</c:v>
                </c:pt>
                <c:pt idx="37">
                  <c:v>40.39</c:v>
                </c:pt>
                <c:pt idx="38">
                  <c:v>40.32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Kozaks!$D$20</c:f>
              <c:strCache>
                <c:ptCount val="1"/>
                <c:pt idx="0">
                  <c:v>Гобади Курош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Kozaks!$D$21:$D$66</c:f>
              <c:numCache>
                <c:formatCode>0.00</c:formatCode>
                <c:ptCount val="46"/>
                <c:pt idx="0">
                  <c:v>40.65</c:v>
                </c:pt>
                <c:pt idx="1">
                  <c:v>41.73</c:v>
                </c:pt>
                <c:pt idx="2">
                  <c:v>44.56</c:v>
                </c:pt>
                <c:pt idx="3">
                  <c:v>41.31</c:v>
                </c:pt>
                <c:pt idx="4">
                  <c:v>40.630000000000003</c:v>
                </c:pt>
                <c:pt idx="5">
                  <c:v>41.3</c:v>
                </c:pt>
                <c:pt idx="6">
                  <c:v>44.24</c:v>
                </c:pt>
                <c:pt idx="7">
                  <c:v>41.9</c:v>
                </c:pt>
                <c:pt idx="8">
                  <c:v>41.09</c:v>
                </c:pt>
                <c:pt idx="9">
                  <c:v>40.82</c:v>
                </c:pt>
                <c:pt idx="10">
                  <c:v>40.6</c:v>
                </c:pt>
                <c:pt idx="11">
                  <c:v>40.53</c:v>
                </c:pt>
                <c:pt idx="12">
                  <c:v>40.69</c:v>
                </c:pt>
                <c:pt idx="13">
                  <c:v>40.479999999999997</c:v>
                </c:pt>
                <c:pt idx="14">
                  <c:v>40.56</c:v>
                </c:pt>
                <c:pt idx="15">
                  <c:v>40.64</c:v>
                </c:pt>
                <c:pt idx="16">
                  <c:v>40.75</c:v>
                </c:pt>
                <c:pt idx="17">
                  <c:v>40.64</c:v>
                </c:pt>
                <c:pt idx="18">
                  <c:v>45.47</c:v>
                </c:pt>
                <c:pt idx="19">
                  <c:v>54.06</c:v>
                </c:pt>
                <c:pt idx="20">
                  <c:v>54.41</c:v>
                </c:pt>
                <c:pt idx="21">
                  <c:v>54.95</c:v>
                </c:pt>
                <c:pt idx="22">
                  <c:v>55.13</c:v>
                </c:pt>
                <c:pt idx="23">
                  <c:v>55.28</c:v>
                </c:pt>
                <c:pt idx="24">
                  <c:v>55.2</c:v>
                </c:pt>
                <c:pt idx="25">
                  <c:v>54.43</c:v>
                </c:pt>
                <c:pt idx="26">
                  <c:v>53.98</c:v>
                </c:pt>
                <c:pt idx="27">
                  <c:v>54.12</c:v>
                </c:pt>
                <c:pt idx="28">
                  <c:v>55.17</c:v>
                </c:pt>
                <c:pt idx="29">
                  <c:v>53.91</c:v>
                </c:pt>
                <c:pt idx="30">
                  <c:v>53.64</c:v>
                </c:pt>
                <c:pt idx="31">
                  <c:v>53.57</c:v>
                </c:pt>
                <c:pt idx="32">
                  <c:v>54.01</c:v>
                </c:pt>
                <c:pt idx="33">
                  <c:v>53.75</c:v>
                </c:pt>
                <c:pt idx="34">
                  <c:v>54.01</c:v>
                </c:pt>
                <c:pt idx="35">
                  <c:v>53.56</c:v>
                </c:pt>
                <c:pt idx="36">
                  <c:v>52.98</c:v>
                </c:pt>
                <c:pt idx="37">
                  <c:v>53.05</c:v>
                </c:pt>
                <c:pt idx="38">
                  <c:v>53.66</c:v>
                </c:pt>
                <c:pt idx="39">
                  <c:v>53.81</c:v>
                </c:pt>
                <c:pt idx="40">
                  <c:v>53.61</c:v>
                </c:pt>
                <c:pt idx="41">
                  <c:v>53.68</c:v>
                </c:pt>
                <c:pt idx="42">
                  <c:v>53.76</c:v>
                </c:pt>
                <c:pt idx="43">
                  <c:v>53.32</c:v>
                </c:pt>
                <c:pt idx="44">
                  <c:v>53.55</c:v>
                </c:pt>
                <c:pt idx="45">
                  <c:v>54.05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Kozaks!$E$20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Kozaks!$E$21:$E$67</c:f>
              <c:numCache>
                <c:formatCode>0.00</c:formatCode>
                <c:ptCount val="47"/>
                <c:pt idx="0">
                  <c:v>54.12</c:v>
                </c:pt>
                <c:pt idx="1">
                  <c:v>54.31</c:v>
                </c:pt>
                <c:pt idx="2">
                  <c:v>54.07</c:v>
                </c:pt>
                <c:pt idx="3">
                  <c:v>53.36</c:v>
                </c:pt>
                <c:pt idx="4">
                  <c:v>53.69</c:v>
                </c:pt>
                <c:pt idx="5">
                  <c:v>53.29</c:v>
                </c:pt>
                <c:pt idx="6">
                  <c:v>53.14</c:v>
                </c:pt>
                <c:pt idx="7">
                  <c:v>53.72</c:v>
                </c:pt>
                <c:pt idx="8">
                  <c:v>54</c:v>
                </c:pt>
                <c:pt idx="9">
                  <c:v>52.97</c:v>
                </c:pt>
                <c:pt idx="10">
                  <c:v>52.75</c:v>
                </c:pt>
                <c:pt idx="11">
                  <c:v>53.46</c:v>
                </c:pt>
                <c:pt idx="12">
                  <c:v>53.76</c:v>
                </c:pt>
                <c:pt idx="13">
                  <c:v>52.69</c:v>
                </c:pt>
                <c:pt idx="14">
                  <c:v>52.53</c:v>
                </c:pt>
                <c:pt idx="15">
                  <c:v>51.51</c:v>
                </c:pt>
                <c:pt idx="16">
                  <c:v>51.62</c:v>
                </c:pt>
                <c:pt idx="17">
                  <c:v>50.7</c:v>
                </c:pt>
                <c:pt idx="18">
                  <c:v>49.51</c:v>
                </c:pt>
                <c:pt idx="19">
                  <c:v>48.78</c:v>
                </c:pt>
                <c:pt idx="20">
                  <c:v>47.94</c:v>
                </c:pt>
                <c:pt idx="21">
                  <c:v>46.96</c:v>
                </c:pt>
                <c:pt idx="22">
                  <c:v>47.19</c:v>
                </c:pt>
                <c:pt idx="23">
                  <c:v>46.35</c:v>
                </c:pt>
                <c:pt idx="24">
                  <c:v>45.43</c:v>
                </c:pt>
                <c:pt idx="25">
                  <c:v>45.35</c:v>
                </c:pt>
                <c:pt idx="26">
                  <c:v>44.49</c:v>
                </c:pt>
                <c:pt idx="27">
                  <c:v>45.23</c:v>
                </c:pt>
                <c:pt idx="28">
                  <c:v>43.45</c:v>
                </c:pt>
                <c:pt idx="29">
                  <c:v>42.44</c:v>
                </c:pt>
                <c:pt idx="30">
                  <c:v>41.85</c:v>
                </c:pt>
                <c:pt idx="31">
                  <c:v>41.47</c:v>
                </c:pt>
                <c:pt idx="32">
                  <c:v>41.21</c:v>
                </c:pt>
                <c:pt idx="33">
                  <c:v>41.31</c:v>
                </c:pt>
                <c:pt idx="34">
                  <c:v>41.23</c:v>
                </c:pt>
                <c:pt idx="35">
                  <c:v>40.69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Kozaks!$F$20</c:f>
              <c:strCache>
                <c:ptCount val="1"/>
                <c:pt idx="0">
                  <c:v>Гобади Курош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Kozaks!$F$21:$F$67</c:f>
              <c:numCache>
                <c:formatCode>0.00</c:formatCode>
                <c:ptCount val="47"/>
                <c:pt idx="0">
                  <c:v>41.31</c:v>
                </c:pt>
                <c:pt idx="1">
                  <c:v>40.520000000000003</c:v>
                </c:pt>
                <c:pt idx="2">
                  <c:v>40.4</c:v>
                </c:pt>
                <c:pt idx="3">
                  <c:v>40.43</c:v>
                </c:pt>
                <c:pt idx="4">
                  <c:v>45.01</c:v>
                </c:pt>
                <c:pt idx="5">
                  <c:v>52.59</c:v>
                </c:pt>
                <c:pt idx="6">
                  <c:v>54.37</c:v>
                </c:pt>
                <c:pt idx="7">
                  <c:v>54.19</c:v>
                </c:pt>
                <c:pt idx="8">
                  <c:v>54.58</c:v>
                </c:pt>
                <c:pt idx="9">
                  <c:v>54.58</c:v>
                </c:pt>
                <c:pt idx="10">
                  <c:v>54.85</c:v>
                </c:pt>
                <c:pt idx="11">
                  <c:v>54.31</c:v>
                </c:pt>
                <c:pt idx="12">
                  <c:v>54.48</c:v>
                </c:pt>
                <c:pt idx="13">
                  <c:v>54.71</c:v>
                </c:pt>
                <c:pt idx="14">
                  <c:v>53.61</c:v>
                </c:pt>
                <c:pt idx="15">
                  <c:v>53.08</c:v>
                </c:pt>
                <c:pt idx="16">
                  <c:v>53.63</c:v>
                </c:pt>
                <c:pt idx="17">
                  <c:v>52.5</c:v>
                </c:pt>
                <c:pt idx="18">
                  <c:v>52.67</c:v>
                </c:pt>
                <c:pt idx="19">
                  <c:v>52.42</c:v>
                </c:pt>
                <c:pt idx="20">
                  <c:v>54.41</c:v>
                </c:pt>
                <c:pt idx="21">
                  <c:v>55.03</c:v>
                </c:pt>
                <c:pt idx="22">
                  <c:v>54.84</c:v>
                </c:pt>
                <c:pt idx="23">
                  <c:v>54.72</c:v>
                </c:pt>
                <c:pt idx="24">
                  <c:v>54.59</c:v>
                </c:pt>
                <c:pt idx="25">
                  <c:v>54.04</c:v>
                </c:pt>
                <c:pt idx="26">
                  <c:v>55</c:v>
                </c:pt>
                <c:pt idx="27">
                  <c:v>54.14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Kozaks!$G$20</c:f>
              <c:strCache>
                <c:ptCount val="1"/>
                <c:pt idx="0">
                  <c:v>Гобади Курош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Kozaks!$B$21:$B$67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Kozaks!$G$21:$G$67</c:f>
              <c:numCache>
                <c:formatCode>0.00</c:formatCode>
                <c:ptCount val="47"/>
                <c:pt idx="0">
                  <c:v>54.55</c:v>
                </c:pt>
                <c:pt idx="1">
                  <c:v>54.14</c:v>
                </c:pt>
                <c:pt idx="2">
                  <c:v>54.48</c:v>
                </c:pt>
                <c:pt idx="3">
                  <c:v>54.42</c:v>
                </c:pt>
                <c:pt idx="4">
                  <c:v>54.18</c:v>
                </c:pt>
                <c:pt idx="5">
                  <c:v>54.07</c:v>
                </c:pt>
                <c:pt idx="6">
                  <c:v>54.09</c:v>
                </c:pt>
                <c:pt idx="7">
                  <c:v>54.5</c:v>
                </c:pt>
                <c:pt idx="8">
                  <c:v>54.23</c:v>
                </c:pt>
                <c:pt idx="9">
                  <c:v>54.28</c:v>
                </c:pt>
                <c:pt idx="10">
                  <c:v>54.25</c:v>
                </c:pt>
                <c:pt idx="11">
                  <c:v>55.15</c:v>
                </c:pt>
                <c:pt idx="12">
                  <c:v>54.53</c:v>
                </c:pt>
                <c:pt idx="13">
                  <c:v>54.3</c:v>
                </c:pt>
                <c:pt idx="14">
                  <c:v>54.82</c:v>
                </c:pt>
                <c:pt idx="15">
                  <c:v>54.38</c:v>
                </c:pt>
                <c:pt idx="16">
                  <c:v>53.83</c:v>
                </c:pt>
                <c:pt idx="17">
                  <c:v>53.36</c:v>
                </c:pt>
                <c:pt idx="18">
                  <c:v>53.9</c:v>
                </c:pt>
                <c:pt idx="19">
                  <c:v>54.4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Kozaks!$H$20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Kozaks!$B$21:$B$67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Kozaks!$H$21:$H$67</c:f>
              <c:numCache>
                <c:formatCode>0.00</c:formatCode>
                <c:ptCount val="47"/>
                <c:pt idx="0">
                  <c:v>52.37</c:v>
                </c:pt>
                <c:pt idx="1">
                  <c:v>52.59</c:v>
                </c:pt>
                <c:pt idx="2">
                  <c:v>52.64</c:v>
                </c:pt>
                <c:pt idx="3">
                  <c:v>52.03</c:v>
                </c:pt>
                <c:pt idx="4">
                  <c:v>52.67</c:v>
                </c:pt>
                <c:pt idx="5">
                  <c:v>51.96</c:v>
                </c:pt>
                <c:pt idx="6">
                  <c:v>51.98</c:v>
                </c:pt>
                <c:pt idx="7">
                  <c:v>52.29</c:v>
                </c:pt>
                <c:pt idx="8">
                  <c:v>52.05</c:v>
                </c:pt>
                <c:pt idx="9">
                  <c:v>52.19</c:v>
                </c:pt>
                <c:pt idx="10">
                  <c:v>52.08</c:v>
                </c:pt>
                <c:pt idx="11">
                  <c:v>51.98</c:v>
                </c:pt>
                <c:pt idx="12">
                  <c:v>51.88</c:v>
                </c:pt>
                <c:pt idx="13">
                  <c:v>53.4</c:v>
                </c:pt>
                <c:pt idx="14">
                  <c:v>51.37</c:v>
                </c:pt>
                <c:pt idx="15">
                  <c:v>51.49</c:v>
                </c:pt>
                <c:pt idx="16">
                  <c:v>51.57</c:v>
                </c:pt>
                <c:pt idx="17">
                  <c:v>51</c:v>
                </c:pt>
                <c:pt idx="18">
                  <c:v>51.67</c:v>
                </c:pt>
                <c:pt idx="19">
                  <c:v>51.25</c:v>
                </c:pt>
                <c:pt idx="20">
                  <c:v>51.37</c:v>
                </c:pt>
                <c:pt idx="21">
                  <c:v>51.1</c:v>
                </c:pt>
                <c:pt idx="22">
                  <c:v>51.01</c:v>
                </c:pt>
                <c:pt idx="23">
                  <c:v>51.24</c:v>
                </c:pt>
                <c:pt idx="24">
                  <c:v>51.59</c:v>
                </c:pt>
                <c:pt idx="25">
                  <c:v>52.01</c:v>
                </c:pt>
                <c:pt idx="26">
                  <c:v>51.79</c:v>
                </c:pt>
                <c:pt idx="27">
                  <c:v>51.54</c:v>
                </c:pt>
                <c:pt idx="28">
                  <c:v>51.88</c:v>
                </c:pt>
                <c:pt idx="29">
                  <c:v>51.52</c:v>
                </c:pt>
                <c:pt idx="30">
                  <c:v>51.75</c:v>
                </c:pt>
                <c:pt idx="31">
                  <c:v>52.42</c:v>
                </c:pt>
                <c:pt idx="32">
                  <c:v>52.02</c:v>
                </c:pt>
                <c:pt idx="33">
                  <c:v>51.65</c:v>
                </c:pt>
                <c:pt idx="34">
                  <c:v>52.09</c:v>
                </c:pt>
                <c:pt idx="35">
                  <c:v>51.37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495104"/>
        <c:axId val="182496640"/>
      </c:lineChart>
      <c:catAx>
        <c:axId val="182495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2496640"/>
        <c:crosses val="autoZero"/>
        <c:auto val="1"/>
        <c:lblAlgn val="ctr"/>
        <c:lblOffset val="100"/>
        <c:noMultiLvlLbl val="0"/>
      </c:catAx>
      <c:valAx>
        <c:axId val="182496640"/>
        <c:scaling>
          <c:orientation val="minMax"/>
          <c:max val="55.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24951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'Kozak I razboiniki'!$C$21:$C$69</c:f>
              <c:numCache>
                <c:formatCode>0.00</c:formatCode>
                <c:ptCount val="49"/>
                <c:pt idx="0">
                  <c:v>44.35</c:v>
                </c:pt>
                <c:pt idx="1">
                  <c:v>40.380000000000003</c:v>
                </c:pt>
                <c:pt idx="2">
                  <c:v>41.65</c:v>
                </c:pt>
                <c:pt idx="3">
                  <c:v>41.86</c:v>
                </c:pt>
                <c:pt idx="4">
                  <c:v>42.17</c:v>
                </c:pt>
                <c:pt idx="5">
                  <c:v>42.08</c:v>
                </c:pt>
                <c:pt idx="6">
                  <c:v>39.99</c:v>
                </c:pt>
                <c:pt idx="7">
                  <c:v>39.94</c:v>
                </c:pt>
                <c:pt idx="8">
                  <c:v>41.77</c:v>
                </c:pt>
                <c:pt idx="9">
                  <c:v>40.590000000000003</c:v>
                </c:pt>
                <c:pt idx="10">
                  <c:v>40.229999999999997</c:v>
                </c:pt>
                <c:pt idx="11">
                  <c:v>40.01</c:v>
                </c:pt>
                <c:pt idx="12">
                  <c:v>40.020000000000003</c:v>
                </c:pt>
                <c:pt idx="13">
                  <c:v>40.049999999999997</c:v>
                </c:pt>
                <c:pt idx="14">
                  <c:v>40.14</c:v>
                </c:pt>
                <c:pt idx="15">
                  <c:v>42.22</c:v>
                </c:pt>
                <c:pt idx="16">
                  <c:v>40.17</c:v>
                </c:pt>
                <c:pt idx="17">
                  <c:v>40.51</c:v>
                </c:pt>
                <c:pt idx="18">
                  <c:v>39.86</c:v>
                </c:pt>
                <c:pt idx="19">
                  <c:v>39.99</c:v>
                </c:pt>
                <c:pt idx="20">
                  <c:v>39.97</c:v>
                </c:pt>
                <c:pt idx="21">
                  <c:v>40.31</c:v>
                </c:pt>
                <c:pt idx="22">
                  <c:v>40.25</c:v>
                </c:pt>
                <c:pt idx="23">
                  <c:v>40.1</c:v>
                </c:pt>
                <c:pt idx="24">
                  <c:v>40.22</c:v>
                </c:pt>
                <c:pt idx="25">
                  <c:v>40.19</c:v>
                </c:pt>
                <c:pt idx="26">
                  <c:v>40.07</c:v>
                </c:pt>
                <c:pt idx="27">
                  <c:v>40.04</c:v>
                </c:pt>
                <c:pt idx="28">
                  <c:v>40.14</c:v>
                </c:pt>
                <c:pt idx="29">
                  <c:v>40.32</c:v>
                </c:pt>
                <c:pt idx="30">
                  <c:v>40.25</c:v>
                </c:pt>
                <c:pt idx="31">
                  <c:v>40.32</c:v>
                </c:pt>
                <c:pt idx="32">
                  <c:v>40.22</c:v>
                </c:pt>
                <c:pt idx="33">
                  <c:v>40.130000000000003</c:v>
                </c:pt>
                <c:pt idx="34">
                  <c:v>39.99</c:v>
                </c:pt>
                <c:pt idx="35">
                  <c:v>40.06</c:v>
                </c:pt>
                <c:pt idx="36">
                  <c:v>40.01</c:v>
                </c:pt>
                <c:pt idx="37" formatCode="General">
                  <c:v>40.04</c:v>
                </c:pt>
                <c:pt idx="38">
                  <c:v>40.03</c:v>
                </c:pt>
                <c:pt idx="39">
                  <c:v>40.229999999999997</c:v>
                </c:pt>
                <c:pt idx="40">
                  <c:v>39.93</c:v>
                </c:pt>
                <c:pt idx="41">
                  <c:v>39.979999999999997</c:v>
                </c:pt>
                <c:pt idx="42">
                  <c:v>41.44</c:v>
                </c:pt>
                <c:pt idx="43">
                  <c:v>39.85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'Kozak I razboiniki'!$D$21:$D$69</c:f>
              <c:numCache>
                <c:formatCode>0.00</c:formatCode>
                <c:ptCount val="49"/>
                <c:pt idx="0">
                  <c:v>40.97</c:v>
                </c:pt>
                <c:pt idx="1">
                  <c:v>45.18</c:v>
                </c:pt>
                <c:pt idx="2">
                  <c:v>43.98</c:v>
                </c:pt>
                <c:pt idx="3">
                  <c:v>41.94</c:v>
                </c:pt>
                <c:pt idx="4">
                  <c:v>41.35</c:v>
                </c:pt>
                <c:pt idx="5">
                  <c:v>40.76</c:v>
                </c:pt>
                <c:pt idx="6">
                  <c:v>40.67</c:v>
                </c:pt>
                <c:pt idx="7">
                  <c:v>40.799999999999997</c:v>
                </c:pt>
                <c:pt idx="8">
                  <c:v>40.98</c:v>
                </c:pt>
                <c:pt idx="9">
                  <c:v>40.880000000000003</c:v>
                </c:pt>
                <c:pt idx="10">
                  <c:v>40.79</c:v>
                </c:pt>
                <c:pt idx="11">
                  <c:v>41.06</c:v>
                </c:pt>
                <c:pt idx="12">
                  <c:v>40.89</c:v>
                </c:pt>
                <c:pt idx="13">
                  <c:v>42.51</c:v>
                </c:pt>
                <c:pt idx="14">
                  <c:v>54.37</c:v>
                </c:pt>
                <c:pt idx="15">
                  <c:v>55.24</c:v>
                </c:pt>
                <c:pt idx="16">
                  <c:v>56.84</c:v>
                </c:pt>
                <c:pt idx="17">
                  <c:v>56.58</c:v>
                </c:pt>
                <c:pt idx="18">
                  <c:v>56.24</c:v>
                </c:pt>
                <c:pt idx="19">
                  <c:v>55.07</c:v>
                </c:pt>
                <c:pt idx="20">
                  <c:v>54.38</c:v>
                </c:pt>
                <c:pt idx="21">
                  <c:v>54.98</c:v>
                </c:pt>
                <c:pt idx="22">
                  <c:v>54.79</c:v>
                </c:pt>
                <c:pt idx="23">
                  <c:v>54.77</c:v>
                </c:pt>
                <c:pt idx="24">
                  <c:v>54.41</c:v>
                </c:pt>
                <c:pt idx="25">
                  <c:v>54.11</c:v>
                </c:pt>
                <c:pt idx="26">
                  <c:v>54.1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'Kozak I razboiniki'!$E$21:$E$69</c:f>
              <c:numCache>
                <c:formatCode>0.00</c:formatCode>
                <c:ptCount val="49"/>
                <c:pt idx="0">
                  <c:v>53.05</c:v>
                </c:pt>
                <c:pt idx="1">
                  <c:v>53.42</c:v>
                </c:pt>
                <c:pt idx="2">
                  <c:v>53.17</c:v>
                </c:pt>
                <c:pt idx="3">
                  <c:v>53.26</c:v>
                </c:pt>
                <c:pt idx="4">
                  <c:v>52.83</c:v>
                </c:pt>
                <c:pt idx="5">
                  <c:v>52.78</c:v>
                </c:pt>
                <c:pt idx="6">
                  <c:v>53.69</c:v>
                </c:pt>
                <c:pt idx="7">
                  <c:v>52.88</c:v>
                </c:pt>
                <c:pt idx="8">
                  <c:v>52.65</c:v>
                </c:pt>
                <c:pt idx="9">
                  <c:v>52.53</c:v>
                </c:pt>
                <c:pt idx="10">
                  <c:v>52.42</c:v>
                </c:pt>
                <c:pt idx="11">
                  <c:v>52.17</c:v>
                </c:pt>
                <c:pt idx="12">
                  <c:v>53.03</c:v>
                </c:pt>
                <c:pt idx="13">
                  <c:v>56.14</c:v>
                </c:pt>
                <c:pt idx="14">
                  <c:v>53.39</c:v>
                </c:pt>
                <c:pt idx="15">
                  <c:v>52.98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'Kozak I razboiniki'!$F$21:$F$69</c:f>
              <c:numCache>
                <c:formatCode>0.00</c:formatCode>
                <c:ptCount val="49"/>
                <c:pt idx="0">
                  <c:v>56.33</c:v>
                </c:pt>
                <c:pt idx="1">
                  <c:v>54.09</c:v>
                </c:pt>
                <c:pt idx="2">
                  <c:v>53.31</c:v>
                </c:pt>
                <c:pt idx="3">
                  <c:v>54.14</c:v>
                </c:pt>
                <c:pt idx="4">
                  <c:v>53.69</c:v>
                </c:pt>
                <c:pt idx="5">
                  <c:v>52.94</c:v>
                </c:pt>
                <c:pt idx="6">
                  <c:v>53.07</c:v>
                </c:pt>
                <c:pt idx="7">
                  <c:v>52.5</c:v>
                </c:pt>
                <c:pt idx="8">
                  <c:v>52.37</c:v>
                </c:pt>
                <c:pt idx="9">
                  <c:v>53.34</c:v>
                </c:pt>
                <c:pt idx="10">
                  <c:v>51.77</c:v>
                </c:pt>
                <c:pt idx="11">
                  <c:v>51.6</c:v>
                </c:pt>
                <c:pt idx="12">
                  <c:v>51.22</c:v>
                </c:pt>
                <c:pt idx="13">
                  <c:v>50.16</c:v>
                </c:pt>
                <c:pt idx="14">
                  <c:v>49.01</c:v>
                </c:pt>
                <c:pt idx="15">
                  <c:v>48.51</c:v>
                </c:pt>
                <c:pt idx="16">
                  <c:v>48.89</c:v>
                </c:pt>
                <c:pt idx="17">
                  <c:v>48.66</c:v>
                </c:pt>
                <c:pt idx="18">
                  <c:v>48.59</c:v>
                </c:pt>
                <c:pt idx="19">
                  <c:v>46.69</c:v>
                </c:pt>
                <c:pt idx="20">
                  <c:v>46.37</c:v>
                </c:pt>
                <c:pt idx="21">
                  <c:v>47.68</c:v>
                </c:pt>
                <c:pt idx="22">
                  <c:v>44.99</c:v>
                </c:pt>
                <c:pt idx="23">
                  <c:v>43.12</c:v>
                </c:pt>
                <c:pt idx="24">
                  <c:v>41.85</c:v>
                </c:pt>
                <c:pt idx="25">
                  <c:v>41.47</c:v>
                </c:pt>
                <c:pt idx="26">
                  <c:v>41.65</c:v>
                </c:pt>
                <c:pt idx="27">
                  <c:v>41.39</c:v>
                </c:pt>
                <c:pt idx="28">
                  <c:v>41.1</c:v>
                </c:pt>
                <c:pt idx="29">
                  <c:v>41.16</c:v>
                </c:pt>
                <c:pt idx="30">
                  <c:v>42.14</c:v>
                </c:pt>
                <c:pt idx="31">
                  <c:v>41.04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'Kozak I razboiniki'!$G$21:$G$69</c:f>
              <c:numCache>
                <c:formatCode>0.00</c:formatCode>
                <c:ptCount val="49"/>
                <c:pt idx="0">
                  <c:v>41.06</c:v>
                </c:pt>
                <c:pt idx="1">
                  <c:v>40.840000000000003</c:v>
                </c:pt>
                <c:pt idx="2">
                  <c:v>41.12</c:v>
                </c:pt>
                <c:pt idx="3">
                  <c:v>51.37</c:v>
                </c:pt>
                <c:pt idx="4">
                  <c:v>53.07</c:v>
                </c:pt>
                <c:pt idx="5">
                  <c:v>54.39</c:v>
                </c:pt>
                <c:pt idx="6">
                  <c:v>57.07</c:v>
                </c:pt>
                <c:pt idx="7">
                  <c:v>54.59</c:v>
                </c:pt>
                <c:pt idx="8">
                  <c:v>55.13</c:v>
                </c:pt>
                <c:pt idx="9">
                  <c:v>55.53</c:v>
                </c:pt>
                <c:pt idx="10">
                  <c:v>54.92</c:v>
                </c:pt>
                <c:pt idx="11">
                  <c:v>54.48</c:v>
                </c:pt>
                <c:pt idx="12">
                  <c:v>53.31</c:v>
                </c:pt>
                <c:pt idx="13">
                  <c:v>54.65</c:v>
                </c:pt>
                <c:pt idx="14">
                  <c:v>53.79</c:v>
                </c:pt>
                <c:pt idx="15">
                  <c:v>53.23</c:v>
                </c:pt>
                <c:pt idx="16">
                  <c:v>53.13</c:v>
                </c:pt>
                <c:pt idx="17">
                  <c:v>53.92</c:v>
                </c:pt>
                <c:pt idx="18">
                  <c:v>55.63</c:v>
                </c:pt>
                <c:pt idx="19">
                  <c:v>55.69</c:v>
                </c:pt>
                <c:pt idx="20">
                  <c:v>55.36</c:v>
                </c:pt>
                <c:pt idx="21">
                  <c:v>55.15</c:v>
                </c:pt>
                <c:pt idx="22">
                  <c:v>55.52</c:v>
                </c:pt>
                <c:pt idx="23">
                  <c:v>54.96</c:v>
                </c:pt>
                <c:pt idx="24">
                  <c:v>55.17</c:v>
                </c:pt>
                <c:pt idx="25">
                  <c:v>53.87</c:v>
                </c:pt>
                <c:pt idx="26">
                  <c:v>54.19</c:v>
                </c:pt>
                <c:pt idx="27">
                  <c:v>53.45</c:v>
                </c:pt>
                <c:pt idx="28">
                  <c:v>54.47</c:v>
                </c:pt>
                <c:pt idx="29">
                  <c:v>54.23</c:v>
                </c:pt>
                <c:pt idx="30">
                  <c:v>53.54</c:v>
                </c:pt>
                <c:pt idx="31">
                  <c:v>53.97</c:v>
                </c:pt>
                <c:pt idx="32">
                  <c:v>53.59</c:v>
                </c:pt>
                <c:pt idx="33">
                  <c:v>53.36</c:v>
                </c:pt>
                <c:pt idx="34">
                  <c:v>53.88</c:v>
                </c:pt>
                <c:pt idx="35">
                  <c:v>53.31</c:v>
                </c:pt>
                <c:pt idx="36">
                  <c:v>53.89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'Kozak I razboiniki'!$H$21:$H$69</c:f>
              <c:numCache>
                <c:formatCode>0.00</c:formatCode>
                <c:ptCount val="49"/>
                <c:pt idx="0">
                  <c:v>52.89</c:v>
                </c:pt>
                <c:pt idx="1">
                  <c:v>52.48</c:v>
                </c:pt>
                <c:pt idx="2">
                  <c:v>52.51</c:v>
                </c:pt>
                <c:pt idx="3">
                  <c:v>53.24</c:v>
                </c:pt>
                <c:pt idx="4">
                  <c:v>54.12</c:v>
                </c:pt>
                <c:pt idx="5">
                  <c:v>54.09</c:v>
                </c:pt>
                <c:pt idx="6">
                  <c:v>53.84</c:v>
                </c:pt>
                <c:pt idx="7">
                  <c:v>52.54</c:v>
                </c:pt>
                <c:pt idx="8">
                  <c:v>53.26</c:v>
                </c:pt>
                <c:pt idx="9">
                  <c:v>52.8</c:v>
                </c:pt>
                <c:pt idx="10">
                  <c:v>53.3</c:v>
                </c:pt>
                <c:pt idx="11">
                  <c:v>52.44</c:v>
                </c:pt>
                <c:pt idx="12">
                  <c:v>52.12</c:v>
                </c:pt>
                <c:pt idx="13">
                  <c:v>52.04</c:v>
                </c:pt>
                <c:pt idx="14">
                  <c:v>51.73</c:v>
                </c:pt>
                <c:pt idx="15">
                  <c:v>51.53</c:v>
                </c:pt>
                <c:pt idx="16">
                  <c:v>51.49</c:v>
                </c:pt>
                <c:pt idx="17">
                  <c:v>51.43</c:v>
                </c:pt>
                <c:pt idx="18">
                  <c:v>51.78</c:v>
                </c:pt>
                <c:pt idx="19">
                  <c:v>51.47</c:v>
                </c:pt>
                <c:pt idx="20">
                  <c:v>51.56</c:v>
                </c:pt>
                <c:pt idx="21">
                  <c:v>51.19</c:v>
                </c:pt>
                <c:pt idx="22">
                  <c:v>51.98</c:v>
                </c:pt>
                <c:pt idx="23">
                  <c:v>51.34</c:v>
                </c:pt>
                <c:pt idx="24">
                  <c:v>53.28</c:v>
                </c:pt>
                <c:pt idx="25">
                  <c:v>52.67</c:v>
                </c:pt>
                <c:pt idx="26">
                  <c:v>51.78</c:v>
                </c:pt>
                <c:pt idx="27">
                  <c:v>51.39</c:v>
                </c:pt>
                <c:pt idx="28">
                  <c:v>51</c:v>
                </c:pt>
                <c:pt idx="29">
                  <c:v>51.15</c:v>
                </c:pt>
                <c:pt idx="30">
                  <c:v>51.41</c:v>
                </c:pt>
                <c:pt idx="31">
                  <c:v>50.96</c:v>
                </c:pt>
                <c:pt idx="32">
                  <c:v>51.99</c:v>
                </c:pt>
                <c:pt idx="33">
                  <c:v>51.16</c:v>
                </c:pt>
                <c:pt idx="34">
                  <c:v>51.35</c:v>
                </c:pt>
                <c:pt idx="35">
                  <c:v>51.49</c:v>
                </c:pt>
                <c:pt idx="36">
                  <c:v>51.93</c:v>
                </c:pt>
                <c:pt idx="37">
                  <c:v>51.71</c:v>
                </c:pt>
                <c:pt idx="38">
                  <c:v>51.22</c:v>
                </c:pt>
                <c:pt idx="39">
                  <c:v>51.48</c:v>
                </c:pt>
                <c:pt idx="40">
                  <c:v>51.45</c:v>
                </c:pt>
                <c:pt idx="41">
                  <c:v>52.06</c:v>
                </c:pt>
                <c:pt idx="42">
                  <c:v>51.39</c:v>
                </c:pt>
                <c:pt idx="43">
                  <c:v>51.42</c:v>
                </c:pt>
                <c:pt idx="44">
                  <c:v>52.19</c:v>
                </c:pt>
                <c:pt idx="45">
                  <c:v>51.3</c:v>
                </c:pt>
                <c:pt idx="46">
                  <c:v>52.17</c:v>
                </c:pt>
                <c:pt idx="47">
                  <c:v>51.36</c:v>
                </c:pt>
                <c:pt idx="48">
                  <c:v>51.51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679424"/>
        <c:axId val="182680960"/>
      </c:lineChart>
      <c:catAx>
        <c:axId val="182679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2680960"/>
        <c:crosses val="autoZero"/>
        <c:auto val="1"/>
        <c:lblAlgn val="ctr"/>
        <c:lblOffset val="100"/>
        <c:noMultiLvlLbl val="0"/>
      </c:catAx>
      <c:valAx>
        <c:axId val="182680960"/>
        <c:scaling>
          <c:orientation val="minMax"/>
          <c:max val="57.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26794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'Fortuna Racing'!$C$21:$C$67</c:f>
              <c:numCache>
                <c:formatCode>0.00</c:formatCode>
                <c:ptCount val="47"/>
                <c:pt idx="0">
                  <c:v>44.47</c:v>
                </c:pt>
                <c:pt idx="1">
                  <c:v>40.75</c:v>
                </c:pt>
                <c:pt idx="2">
                  <c:v>41.17</c:v>
                </c:pt>
                <c:pt idx="3">
                  <c:v>43.72</c:v>
                </c:pt>
                <c:pt idx="4">
                  <c:v>41.99</c:v>
                </c:pt>
                <c:pt idx="5">
                  <c:v>42.95</c:v>
                </c:pt>
                <c:pt idx="6">
                  <c:v>43.32</c:v>
                </c:pt>
                <c:pt idx="7">
                  <c:v>41.89</c:v>
                </c:pt>
                <c:pt idx="8">
                  <c:v>41.73</c:v>
                </c:pt>
                <c:pt idx="9">
                  <c:v>41.93</c:v>
                </c:pt>
                <c:pt idx="10">
                  <c:v>41.96</c:v>
                </c:pt>
                <c:pt idx="11">
                  <c:v>43.03</c:v>
                </c:pt>
                <c:pt idx="12">
                  <c:v>40.6</c:v>
                </c:pt>
                <c:pt idx="13">
                  <c:v>40.520000000000003</c:v>
                </c:pt>
                <c:pt idx="14">
                  <c:v>40.44</c:v>
                </c:pt>
                <c:pt idx="15">
                  <c:v>40.380000000000003</c:v>
                </c:pt>
                <c:pt idx="16">
                  <c:v>40.98</c:v>
                </c:pt>
                <c:pt idx="17">
                  <c:v>41.35</c:v>
                </c:pt>
                <c:pt idx="18">
                  <c:v>40.92</c:v>
                </c:pt>
                <c:pt idx="19">
                  <c:v>40.630000000000003</c:v>
                </c:pt>
                <c:pt idx="20">
                  <c:v>40.369999999999997</c:v>
                </c:pt>
                <c:pt idx="21">
                  <c:v>40.46</c:v>
                </c:pt>
                <c:pt idx="22">
                  <c:v>40.479999999999997</c:v>
                </c:pt>
                <c:pt idx="23">
                  <c:v>40.49</c:v>
                </c:pt>
                <c:pt idx="24">
                  <c:v>40.69</c:v>
                </c:pt>
                <c:pt idx="25">
                  <c:v>40.51</c:v>
                </c:pt>
                <c:pt idx="26">
                  <c:v>41.46</c:v>
                </c:pt>
                <c:pt idx="27">
                  <c:v>40.369999999999997</c:v>
                </c:pt>
                <c:pt idx="28">
                  <c:v>40.200000000000003</c:v>
                </c:pt>
                <c:pt idx="29">
                  <c:v>40.42</c:v>
                </c:pt>
                <c:pt idx="30">
                  <c:v>40.42</c:v>
                </c:pt>
                <c:pt idx="31">
                  <c:v>40.36</c:v>
                </c:pt>
                <c:pt idx="32">
                  <c:v>40.22</c:v>
                </c:pt>
                <c:pt idx="33">
                  <c:v>40.159999999999997</c:v>
                </c:pt>
                <c:pt idx="34">
                  <c:v>40.22</c:v>
                </c:pt>
                <c:pt idx="35">
                  <c:v>40.29</c:v>
                </c:pt>
                <c:pt idx="36">
                  <c:v>40.39</c:v>
                </c:pt>
                <c:pt idx="37">
                  <c:v>40.39</c:v>
                </c:pt>
                <c:pt idx="38">
                  <c:v>41.45</c:v>
                </c:pt>
                <c:pt idx="39">
                  <c:v>40.64</c:v>
                </c:pt>
                <c:pt idx="40">
                  <c:v>40.47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'Fortuna Racing'!$D$21:$D$67</c:f>
              <c:numCache>
                <c:formatCode>0.00</c:formatCode>
                <c:ptCount val="47"/>
                <c:pt idx="0">
                  <c:v>44.35</c:v>
                </c:pt>
                <c:pt idx="1">
                  <c:v>41.17</c:v>
                </c:pt>
                <c:pt idx="2">
                  <c:v>40.75</c:v>
                </c:pt>
                <c:pt idx="3">
                  <c:v>44.6</c:v>
                </c:pt>
                <c:pt idx="4">
                  <c:v>43.91</c:v>
                </c:pt>
                <c:pt idx="5">
                  <c:v>41.76</c:v>
                </c:pt>
                <c:pt idx="6">
                  <c:v>40.869999999999997</c:v>
                </c:pt>
                <c:pt idx="7">
                  <c:v>40.57</c:v>
                </c:pt>
                <c:pt idx="8">
                  <c:v>41.06</c:v>
                </c:pt>
                <c:pt idx="9">
                  <c:v>40.54</c:v>
                </c:pt>
                <c:pt idx="10">
                  <c:v>40.26</c:v>
                </c:pt>
                <c:pt idx="11">
                  <c:v>40.53</c:v>
                </c:pt>
                <c:pt idx="12">
                  <c:v>40.29</c:v>
                </c:pt>
                <c:pt idx="13">
                  <c:v>40.409999999999997</c:v>
                </c:pt>
                <c:pt idx="14">
                  <c:v>40.409999999999997</c:v>
                </c:pt>
                <c:pt idx="15">
                  <c:v>40.54</c:v>
                </c:pt>
                <c:pt idx="16">
                  <c:v>55.69</c:v>
                </c:pt>
                <c:pt idx="17">
                  <c:v>55.51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'Fortuna Racing'!$E$21:$E$67</c:f>
              <c:numCache>
                <c:formatCode>0.00</c:formatCode>
                <c:ptCount val="47"/>
                <c:pt idx="0">
                  <c:v>53.43</c:v>
                </c:pt>
                <c:pt idx="1">
                  <c:v>54.82</c:v>
                </c:pt>
                <c:pt idx="2">
                  <c:v>53.91</c:v>
                </c:pt>
                <c:pt idx="3">
                  <c:v>53.04</c:v>
                </c:pt>
                <c:pt idx="4">
                  <c:v>52.76</c:v>
                </c:pt>
                <c:pt idx="5">
                  <c:v>52.47</c:v>
                </c:pt>
                <c:pt idx="6">
                  <c:v>52.37</c:v>
                </c:pt>
                <c:pt idx="7">
                  <c:v>52.61</c:v>
                </c:pt>
                <c:pt idx="8">
                  <c:v>53.94</c:v>
                </c:pt>
                <c:pt idx="9">
                  <c:v>52.92</c:v>
                </c:pt>
                <c:pt idx="10">
                  <c:v>52.14</c:v>
                </c:pt>
                <c:pt idx="11">
                  <c:v>52.43</c:v>
                </c:pt>
                <c:pt idx="12">
                  <c:v>52.7</c:v>
                </c:pt>
                <c:pt idx="13">
                  <c:v>51.94</c:v>
                </c:pt>
                <c:pt idx="14">
                  <c:v>53.03</c:v>
                </c:pt>
                <c:pt idx="15">
                  <c:v>52.2</c:v>
                </c:pt>
                <c:pt idx="16">
                  <c:v>52.44</c:v>
                </c:pt>
                <c:pt idx="17">
                  <c:v>53.08</c:v>
                </c:pt>
                <c:pt idx="18">
                  <c:v>52.75</c:v>
                </c:pt>
                <c:pt idx="19">
                  <c:v>52.26</c:v>
                </c:pt>
                <c:pt idx="20">
                  <c:v>52.78</c:v>
                </c:pt>
                <c:pt idx="21">
                  <c:v>52.12</c:v>
                </c:pt>
                <c:pt idx="22">
                  <c:v>52.58</c:v>
                </c:pt>
                <c:pt idx="23">
                  <c:v>52.38</c:v>
                </c:pt>
                <c:pt idx="24">
                  <c:v>52.43</c:v>
                </c:pt>
                <c:pt idx="25">
                  <c:v>52.42</c:v>
                </c:pt>
                <c:pt idx="26">
                  <c:v>52.29</c:v>
                </c:pt>
                <c:pt idx="27">
                  <c:v>52.18</c:v>
                </c:pt>
                <c:pt idx="28">
                  <c:v>52.55</c:v>
                </c:pt>
                <c:pt idx="29">
                  <c:v>52.99</c:v>
                </c:pt>
                <c:pt idx="30">
                  <c:v>52.29</c:v>
                </c:pt>
                <c:pt idx="31">
                  <c:v>52.47</c:v>
                </c:pt>
                <c:pt idx="32">
                  <c:v>52.31</c:v>
                </c:pt>
                <c:pt idx="33">
                  <c:v>52.68</c:v>
                </c:pt>
                <c:pt idx="34">
                  <c:v>52.45</c:v>
                </c:pt>
                <c:pt idx="35">
                  <c:v>51.7</c:v>
                </c:pt>
                <c:pt idx="36">
                  <c:v>52.59</c:v>
                </c:pt>
                <c:pt idx="37">
                  <c:v>52.77</c:v>
                </c:pt>
                <c:pt idx="38">
                  <c:v>52.2</c:v>
                </c:pt>
                <c:pt idx="39">
                  <c:v>52.69</c:v>
                </c:pt>
                <c:pt idx="40">
                  <c:v>51.28</c:v>
                </c:pt>
                <c:pt idx="41">
                  <c:v>51.62</c:v>
                </c:pt>
                <c:pt idx="42">
                  <c:v>50.79</c:v>
                </c:pt>
                <c:pt idx="43">
                  <c:v>50.72</c:v>
                </c:pt>
                <c:pt idx="44">
                  <c:v>50.29</c:v>
                </c:pt>
                <c:pt idx="45">
                  <c:v>48.49</c:v>
                </c:pt>
                <c:pt idx="46">
                  <c:v>48.6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'Fortuna Racing'!$F$21:$F$67</c:f>
              <c:numCache>
                <c:formatCode>0.00</c:formatCode>
                <c:ptCount val="47"/>
                <c:pt idx="0">
                  <c:v>46.19</c:v>
                </c:pt>
                <c:pt idx="1">
                  <c:v>46.79</c:v>
                </c:pt>
                <c:pt idx="2">
                  <c:v>46.25</c:v>
                </c:pt>
                <c:pt idx="3">
                  <c:v>43.9</c:v>
                </c:pt>
                <c:pt idx="4">
                  <c:v>43.12</c:v>
                </c:pt>
                <c:pt idx="5">
                  <c:v>42.26</c:v>
                </c:pt>
                <c:pt idx="6">
                  <c:v>41.31</c:v>
                </c:pt>
                <c:pt idx="7">
                  <c:v>41</c:v>
                </c:pt>
                <c:pt idx="8">
                  <c:v>41.62</c:v>
                </c:pt>
                <c:pt idx="9">
                  <c:v>40.909999999999997</c:v>
                </c:pt>
                <c:pt idx="10">
                  <c:v>40.549999999999997</c:v>
                </c:pt>
                <c:pt idx="11">
                  <c:v>40.369999999999997</c:v>
                </c:pt>
                <c:pt idx="12">
                  <c:v>40.729999999999997</c:v>
                </c:pt>
                <c:pt idx="13">
                  <c:v>40.58</c:v>
                </c:pt>
                <c:pt idx="14">
                  <c:v>40.58</c:v>
                </c:pt>
                <c:pt idx="15">
                  <c:v>40.369999999999997</c:v>
                </c:pt>
                <c:pt idx="16">
                  <c:v>40.83</c:v>
                </c:pt>
                <c:pt idx="17">
                  <c:v>40.74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'Fortuna Racing'!$G$21:$G$67</c:f>
              <c:numCache>
                <c:formatCode>0.00</c:formatCode>
                <c:ptCount val="47"/>
                <c:pt idx="0">
                  <c:v>54.29</c:v>
                </c:pt>
                <c:pt idx="1">
                  <c:v>54.5</c:v>
                </c:pt>
                <c:pt idx="2">
                  <c:v>54.29</c:v>
                </c:pt>
                <c:pt idx="3">
                  <c:v>54.7</c:v>
                </c:pt>
                <c:pt idx="4">
                  <c:v>54.37</c:v>
                </c:pt>
                <c:pt idx="5">
                  <c:v>55.45</c:v>
                </c:pt>
                <c:pt idx="6">
                  <c:v>54.44</c:v>
                </c:pt>
                <c:pt idx="7">
                  <c:v>53.61</c:v>
                </c:pt>
                <c:pt idx="8">
                  <c:v>54.06</c:v>
                </c:pt>
                <c:pt idx="9">
                  <c:v>53.76</c:v>
                </c:pt>
                <c:pt idx="10">
                  <c:v>53.67</c:v>
                </c:pt>
                <c:pt idx="11">
                  <c:v>52.74</c:v>
                </c:pt>
                <c:pt idx="12">
                  <c:v>54.35</c:v>
                </c:pt>
                <c:pt idx="13">
                  <c:v>53.91</c:v>
                </c:pt>
                <c:pt idx="14">
                  <c:v>54.79</c:v>
                </c:pt>
                <c:pt idx="15">
                  <c:v>55.97</c:v>
                </c:pt>
                <c:pt idx="16">
                  <c:v>54.77</c:v>
                </c:pt>
                <c:pt idx="17">
                  <c:v>54.72</c:v>
                </c:pt>
                <c:pt idx="18">
                  <c:v>54.41</c:v>
                </c:pt>
                <c:pt idx="19">
                  <c:v>54</c:v>
                </c:pt>
                <c:pt idx="20">
                  <c:v>53.51</c:v>
                </c:pt>
                <c:pt idx="21">
                  <c:v>53.72</c:v>
                </c:pt>
                <c:pt idx="22">
                  <c:v>53.79</c:v>
                </c:pt>
                <c:pt idx="23">
                  <c:v>54.17</c:v>
                </c:pt>
                <c:pt idx="24">
                  <c:v>53.58</c:v>
                </c:pt>
                <c:pt idx="25">
                  <c:v>53.65</c:v>
                </c:pt>
                <c:pt idx="26">
                  <c:v>53.16</c:v>
                </c:pt>
                <c:pt idx="27">
                  <c:v>53.47</c:v>
                </c:pt>
                <c:pt idx="28">
                  <c:v>53.75</c:v>
                </c:pt>
                <c:pt idx="29">
                  <c:v>52.88</c:v>
                </c:pt>
                <c:pt idx="30">
                  <c:v>52.71</c:v>
                </c:pt>
                <c:pt idx="31">
                  <c:v>53.13</c:v>
                </c:pt>
                <c:pt idx="32">
                  <c:v>54.51</c:v>
                </c:pt>
                <c:pt idx="33">
                  <c:v>53.8</c:v>
                </c:pt>
                <c:pt idx="34">
                  <c:v>53.22</c:v>
                </c:pt>
                <c:pt idx="35">
                  <c:v>52.9</c:v>
                </c:pt>
                <c:pt idx="36">
                  <c:v>53.55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Racing'!$H$20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Racing'!$B$21:$B$67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cat>
          <c:val>
            <c:numRef>
              <c:f>'Fortuna Racing'!$H$21:$H$67</c:f>
              <c:numCache>
                <c:formatCode>0.00</c:formatCode>
                <c:ptCount val="47"/>
                <c:pt idx="0">
                  <c:v>53.62</c:v>
                </c:pt>
                <c:pt idx="1">
                  <c:v>54.87</c:v>
                </c:pt>
                <c:pt idx="2">
                  <c:v>52.52</c:v>
                </c:pt>
                <c:pt idx="3">
                  <c:v>54.2</c:v>
                </c:pt>
                <c:pt idx="4">
                  <c:v>54.07</c:v>
                </c:pt>
                <c:pt idx="5">
                  <c:v>55.18</c:v>
                </c:pt>
                <c:pt idx="6">
                  <c:v>54.22</c:v>
                </c:pt>
                <c:pt idx="7">
                  <c:v>53.61</c:v>
                </c:pt>
                <c:pt idx="8">
                  <c:v>52.97</c:v>
                </c:pt>
                <c:pt idx="9">
                  <c:v>54.31</c:v>
                </c:pt>
                <c:pt idx="10">
                  <c:v>52.98</c:v>
                </c:pt>
                <c:pt idx="11">
                  <c:v>53.21</c:v>
                </c:pt>
                <c:pt idx="12">
                  <c:v>53.52</c:v>
                </c:pt>
                <c:pt idx="13">
                  <c:v>52.45</c:v>
                </c:pt>
                <c:pt idx="14">
                  <c:v>53.23</c:v>
                </c:pt>
                <c:pt idx="15">
                  <c:v>52.68</c:v>
                </c:pt>
                <c:pt idx="16">
                  <c:v>53.59</c:v>
                </c:pt>
                <c:pt idx="17">
                  <c:v>53.35</c:v>
                </c:pt>
                <c:pt idx="18">
                  <c:v>54.12</c:v>
                </c:pt>
                <c:pt idx="19">
                  <c:v>53.73</c:v>
                </c:pt>
                <c:pt idx="20">
                  <c:v>53.87</c:v>
                </c:pt>
                <c:pt idx="21">
                  <c:v>53.95</c:v>
                </c:pt>
                <c:pt idx="22">
                  <c:v>52.75</c:v>
                </c:pt>
                <c:pt idx="23">
                  <c:v>52.52</c:v>
                </c:pt>
                <c:pt idx="24">
                  <c:v>52.54</c:v>
                </c:pt>
                <c:pt idx="25">
                  <c:v>52.34</c:v>
                </c:pt>
                <c:pt idx="26">
                  <c:v>52.75</c:v>
                </c:pt>
                <c:pt idx="27">
                  <c:v>52.48</c:v>
                </c:pt>
                <c:pt idx="28">
                  <c:v>53.21</c:v>
                </c:pt>
                <c:pt idx="29">
                  <c:v>52.52</c:v>
                </c:pt>
                <c:pt idx="30">
                  <c:v>53.46</c:v>
                </c:pt>
                <c:pt idx="31">
                  <c:v>52.92</c:v>
                </c:pt>
                <c:pt idx="32">
                  <c:v>52.29</c:v>
                </c:pt>
                <c:pt idx="33">
                  <c:v>52.27</c:v>
                </c:pt>
                <c:pt idx="34">
                  <c:v>52.36</c:v>
                </c:pt>
                <c:pt idx="35">
                  <c:v>52.77</c:v>
                </c:pt>
                <c:pt idx="36">
                  <c:v>52.9</c:v>
                </c:pt>
                <c:pt idx="37">
                  <c:v>52.73</c:v>
                </c:pt>
                <c:pt idx="38">
                  <c:v>52.04</c:v>
                </c:pt>
                <c:pt idx="39">
                  <c:v>52.58</c:v>
                </c:pt>
                <c:pt idx="40">
                  <c:v>52.45</c:v>
                </c:pt>
                <c:pt idx="41">
                  <c:v>52.51</c:v>
                </c:pt>
                <c:pt idx="42">
                  <c:v>52.54</c:v>
                </c:pt>
                <c:pt idx="43">
                  <c:v>52.77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217024"/>
        <c:axId val="189227008"/>
      </c:lineChart>
      <c:catAx>
        <c:axId val="189217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9227008"/>
        <c:crosses val="autoZero"/>
        <c:auto val="1"/>
        <c:lblAlgn val="ctr"/>
        <c:lblOffset val="100"/>
        <c:noMultiLvlLbl val="0"/>
      </c:catAx>
      <c:valAx>
        <c:axId val="189227008"/>
        <c:scaling>
          <c:orientation val="minMax"/>
          <c:max val="56.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92170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Freedom'!$C$21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'Kart Freedom'!$C$22:$C$70</c:f>
              <c:numCache>
                <c:formatCode>0.00</c:formatCode>
                <c:ptCount val="49"/>
                <c:pt idx="0">
                  <c:v>45.25</c:v>
                </c:pt>
                <c:pt idx="1">
                  <c:v>41.18</c:v>
                </c:pt>
                <c:pt idx="2">
                  <c:v>41.13</c:v>
                </c:pt>
                <c:pt idx="3">
                  <c:v>42.27</c:v>
                </c:pt>
                <c:pt idx="4">
                  <c:v>41.48</c:v>
                </c:pt>
                <c:pt idx="5">
                  <c:v>41.84</c:v>
                </c:pt>
                <c:pt idx="6">
                  <c:v>43.3</c:v>
                </c:pt>
                <c:pt idx="7">
                  <c:v>40.71</c:v>
                </c:pt>
                <c:pt idx="8">
                  <c:v>40.44</c:v>
                </c:pt>
                <c:pt idx="9">
                  <c:v>40.85</c:v>
                </c:pt>
                <c:pt idx="10">
                  <c:v>40.590000000000003</c:v>
                </c:pt>
                <c:pt idx="11">
                  <c:v>40.340000000000003</c:v>
                </c:pt>
                <c:pt idx="12">
                  <c:v>40.49</c:v>
                </c:pt>
                <c:pt idx="13">
                  <c:v>40.53</c:v>
                </c:pt>
                <c:pt idx="14">
                  <c:v>41.87</c:v>
                </c:pt>
                <c:pt idx="15">
                  <c:v>40.81</c:v>
                </c:pt>
                <c:pt idx="16">
                  <c:v>40.99</c:v>
                </c:pt>
                <c:pt idx="17">
                  <c:v>40.61</c:v>
                </c:pt>
                <c:pt idx="18">
                  <c:v>41.41</c:v>
                </c:pt>
                <c:pt idx="19">
                  <c:v>41.14</c:v>
                </c:pt>
                <c:pt idx="20">
                  <c:v>42.62</c:v>
                </c:pt>
                <c:pt idx="21">
                  <c:v>40.479999999999997</c:v>
                </c:pt>
                <c:pt idx="22">
                  <c:v>40.520000000000003</c:v>
                </c:pt>
                <c:pt idx="23">
                  <c:v>40.5</c:v>
                </c:pt>
                <c:pt idx="24">
                  <c:v>40.369999999999997</c:v>
                </c:pt>
                <c:pt idx="25">
                  <c:v>41.32</c:v>
                </c:pt>
                <c:pt idx="26">
                  <c:v>41.38</c:v>
                </c:pt>
                <c:pt idx="27">
                  <c:v>40.68</c:v>
                </c:pt>
                <c:pt idx="28">
                  <c:v>40.57</c:v>
                </c:pt>
                <c:pt idx="29">
                  <c:v>40.68</c:v>
                </c:pt>
                <c:pt idx="30">
                  <c:v>40.57</c:v>
                </c:pt>
                <c:pt idx="31">
                  <c:v>40.840000000000003</c:v>
                </c:pt>
                <c:pt idx="32">
                  <c:v>40.58</c:v>
                </c:pt>
                <c:pt idx="33">
                  <c:v>40.5</c:v>
                </c:pt>
                <c:pt idx="34">
                  <c:v>40.4</c:v>
                </c:pt>
                <c:pt idx="35">
                  <c:v>40.36</c:v>
                </c:pt>
                <c:pt idx="36">
                  <c:v>40.799999999999997</c:v>
                </c:pt>
                <c:pt idx="37">
                  <c:v>40.64</c:v>
                </c:pt>
                <c:pt idx="38">
                  <c:v>42.01</c:v>
                </c:pt>
                <c:pt idx="39">
                  <c:v>40.31</c:v>
                </c:pt>
                <c:pt idx="40">
                  <c:v>40.479999999999997</c:v>
                </c:pt>
                <c:pt idx="41">
                  <c:v>40.619999999999997</c:v>
                </c:pt>
                <c:pt idx="42">
                  <c:v>40.71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'Kart Freedom'!$D$21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'Kart Freedom'!$D$22:$D$70</c:f>
              <c:numCache>
                <c:formatCode>0.00</c:formatCode>
                <c:ptCount val="49"/>
                <c:pt idx="0">
                  <c:v>40.659999999999997</c:v>
                </c:pt>
                <c:pt idx="1">
                  <c:v>43.51</c:v>
                </c:pt>
                <c:pt idx="2">
                  <c:v>43.79</c:v>
                </c:pt>
                <c:pt idx="3">
                  <c:v>42.45</c:v>
                </c:pt>
                <c:pt idx="4">
                  <c:v>40.79</c:v>
                </c:pt>
                <c:pt idx="5">
                  <c:v>40.39</c:v>
                </c:pt>
                <c:pt idx="6">
                  <c:v>40.24</c:v>
                </c:pt>
                <c:pt idx="7">
                  <c:v>40.28</c:v>
                </c:pt>
                <c:pt idx="8">
                  <c:v>40.29</c:v>
                </c:pt>
                <c:pt idx="9">
                  <c:v>40.32</c:v>
                </c:pt>
                <c:pt idx="10">
                  <c:v>40.22</c:v>
                </c:pt>
                <c:pt idx="11">
                  <c:v>40.35</c:v>
                </c:pt>
                <c:pt idx="12">
                  <c:v>40.42</c:v>
                </c:pt>
                <c:pt idx="13">
                  <c:v>40.51</c:v>
                </c:pt>
                <c:pt idx="14">
                  <c:v>49.02</c:v>
                </c:pt>
                <c:pt idx="15">
                  <c:v>54.1</c:v>
                </c:pt>
                <c:pt idx="16">
                  <c:v>54.31</c:v>
                </c:pt>
                <c:pt idx="17">
                  <c:v>54.98</c:v>
                </c:pt>
                <c:pt idx="18">
                  <c:v>54.47</c:v>
                </c:pt>
                <c:pt idx="19">
                  <c:v>54.48</c:v>
                </c:pt>
                <c:pt idx="20">
                  <c:v>53.89</c:v>
                </c:pt>
                <c:pt idx="21">
                  <c:v>54.04</c:v>
                </c:pt>
                <c:pt idx="22">
                  <c:v>53.67</c:v>
                </c:pt>
                <c:pt idx="23">
                  <c:v>53</c:v>
                </c:pt>
                <c:pt idx="24">
                  <c:v>52.89</c:v>
                </c:pt>
                <c:pt idx="25">
                  <c:v>53.09</c:v>
                </c:pt>
                <c:pt idx="26">
                  <c:v>52.45</c:v>
                </c:pt>
                <c:pt idx="27">
                  <c:v>53.34</c:v>
                </c:pt>
                <c:pt idx="28">
                  <c:v>51.85</c:v>
                </c:pt>
                <c:pt idx="29">
                  <c:v>52.51</c:v>
                </c:pt>
                <c:pt idx="30">
                  <c:v>53.06</c:v>
                </c:pt>
                <c:pt idx="31">
                  <c:v>52.6</c:v>
                </c:pt>
                <c:pt idx="32">
                  <c:v>52.96</c:v>
                </c:pt>
                <c:pt idx="33">
                  <c:v>51.76</c:v>
                </c:pt>
                <c:pt idx="34">
                  <c:v>52.55</c:v>
                </c:pt>
                <c:pt idx="35">
                  <c:v>52.11</c:v>
                </c:pt>
                <c:pt idx="36">
                  <c:v>52.98</c:v>
                </c:pt>
                <c:pt idx="37">
                  <c:v>52.3</c:v>
                </c:pt>
                <c:pt idx="38">
                  <c:v>52.48</c:v>
                </c:pt>
                <c:pt idx="39">
                  <c:v>52.75</c:v>
                </c:pt>
                <c:pt idx="40">
                  <c:v>52.05</c:v>
                </c:pt>
                <c:pt idx="41">
                  <c:v>52.42</c:v>
                </c:pt>
                <c:pt idx="42">
                  <c:v>52.12</c:v>
                </c:pt>
                <c:pt idx="43">
                  <c:v>52.62</c:v>
                </c:pt>
                <c:pt idx="44">
                  <c:v>52.62</c:v>
                </c:pt>
                <c:pt idx="45">
                  <c:v>52.24</c:v>
                </c:pt>
                <c:pt idx="46">
                  <c:v>52.44</c:v>
                </c:pt>
                <c:pt idx="47">
                  <c:v>52.27</c:v>
                </c:pt>
                <c:pt idx="48">
                  <c:v>52.78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'Kart Freedom'!$E$21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'Kart Freedom'!$E$22:$E$70</c:f>
              <c:numCache>
                <c:formatCode>0.00</c:formatCode>
                <c:ptCount val="49"/>
                <c:pt idx="0">
                  <c:v>52.49</c:v>
                </c:pt>
                <c:pt idx="1">
                  <c:v>52.46</c:v>
                </c:pt>
                <c:pt idx="2">
                  <c:v>52.19</c:v>
                </c:pt>
                <c:pt idx="3">
                  <c:v>52.14</c:v>
                </c:pt>
                <c:pt idx="4">
                  <c:v>51.48</c:v>
                </c:pt>
                <c:pt idx="5">
                  <c:v>51.74</c:v>
                </c:pt>
                <c:pt idx="6">
                  <c:v>52.05</c:v>
                </c:pt>
                <c:pt idx="7">
                  <c:v>51.91</c:v>
                </c:pt>
                <c:pt idx="8">
                  <c:v>51.68</c:v>
                </c:pt>
                <c:pt idx="9">
                  <c:v>51.65</c:v>
                </c:pt>
                <c:pt idx="10">
                  <c:v>50.22</c:v>
                </c:pt>
                <c:pt idx="11">
                  <c:v>50.37</c:v>
                </c:pt>
                <c:pt idx="12">
                  <c:v>50.23</c:v>
                </c:pt>
                <c:pt idx="13">
                  <c:v>49.55</c:v>
                </c:pt>
                <c:pt idx="14">
                  <c:v>47.61</c:v>
                </c:pt>
                <c:pt idx="15">
                  <c:v>48</c:v>
                </c:pt>
                <c:pt idx="16">
                  <c:v>46.68</c:v>
                </c:pt>
                <c:pt idx="17">
                  <c:v>46.6</c:v>
                </c:pt>
                <c:pt idx="18">
                  <c:v>46.41</c:v>
                </c:pt>
                <c:pt idx="19">
                  <c:v>46.03</c:v>
                </c:pt>
                <c:pt idx="20">
                  <c:v>46.91</c:v>
                </c:pt>
                <c:pt idx="21">
                  <c:v>43.32</c:v>
                </c:pt>
                <c:pt idx="22">
                  <c:v>43.05</c:v>
                </c:pt>
                <c:pt idx="23">
                  <c:v>42.44</c:v>
                </c:pt>
                <c:pt idx="24">
                  <c:v>41.41</c:v>
                </c:pt>
                <c:pt idx="25">
                  <c:v>41.88</c:v>
                </c:pt>
                <c:pt idx="26">
                  <c:v>41.12</c:v>
                </c:pt>
                <c:pt idx="27">
                  <c:v>40.43</c:v>
                </c:pt>
                <c:pt idx="28">
                  <c:v>40.380000000000003</c:v>
                </c:pt>
                <c:pt idx="29">
                  <c:v>40.69</c:v>
                </c:pt>
                <c:pt idx="30">
                  <c:v>40.28</c:v>
                </c:pt>
                <c:pt idx="31">
                  <c:v>40.15</c:v>
                </c:pt>
                <c:pt idx="32">
                  <c:v>40.29</c:v>
                </c:pt>
                <c:pt idx="33">
                  <c:v>40.19</c:v>
                </c:pt>
                <c:pt idx="34">
                  <c:v>40.159999999999997</c:v>
                </c:pt>
                <c:pt idx="35">
                  <c:v>41.13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'Kart Freedom'!$F$21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'Kart Freedom'!$F$22:$F$70</c:f>
              <c:numCache>
                <c:formatCode>0.00</c:formatCode>
                <c:ptCount val="49"/>
                <c:pt idx="0">
                  <c:v>54.94</c:v>
                </c:pt>
                <c:pt idx="1">
                  <c:v>54.8</c:v>
                </c:pt>
                <c:pt idx="2">
                  <c:v>54.93</c:v>
                </c:pt>
                <c:pt idx="3">
                  <c:v>55.62</c:v>
                </c:pt>
                <c:pt idx="4">
                  <c:v>55.35</c:v>
                </c:pt>
                <c:pt idx="5">
                  <c:v>55.38</c:v>
                </c:pt>
                <c:pt idx="6">
                  <c:v>55.22</c:v>
                </c:pt>
                <c:pt idx="7">
                  <c:v>54.36</c:v>
                </c:pt>
                <c:pt idx="8">
                  <c:v>54.25</c:v>
                </c:pt>
                <c:pt idx="9">
                  <c:v>55.48</c:v>
                </c:pt>
                <c:pt idx="10">
                  <c:v>53.93</c:v>
                </c:pt>
                <c:pt idx="11">
                  <c:v>52.99</c:v>
                </c:pt>
                <c:pt idx="12">
                  <c:v>52.93</c:v>
                </c:pt>
                <c:pt idx="13">
                  <c:v>54.03</c:v>
                </c:pt>
                <c:pt idx="14">
                  <c:v>55.23</c:v>
                </c:pt>
                <c:pt idx="15">
                  <c:v>54.63</c:v>
                </c:pt>
                <c:pt idx="16">
                  <c:v>55.55</c:v>
                </c:pt>
                <c:pt idx="17">
                  <c:v>55.57</c:v>
                </c:pt>
                <c:pt idx="18">
                  <c:v>53.78</c:v>
                </c:pt>
                <c:pt idx="19">
                  <c:v>55.54</c:v>
                </c:pt>
                <c:pt idx="20">
                  <c:v>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'Kart Freedom'!$G$21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'Kart Freedom'!$B$22:$B$70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'Kart Freedom'!$G$22:$G$70</c:f>
              <c:numCache>
                <c:formatCode>0.00</c:formatCode>
                <c:ptCount val="49"/>
                <c:pt idx="0">
                  <c:v>56.95</c:v>
                </c:pt>
                <c:pt idx="1">
                  <c:v>56.45</c:v>
                </c:pt>
                <c:pt idx="2">
                  <c:v>55.25</c:v>
                </c:pt>
                <c:pt idx="3">
                  <c:v>55.21</c:v>
                </c:pt>
                <c:pt idx="4">
                  <c:v>54.89</c:v>
                </c:pt>
                <c:pt idx="5">
                  <c:v>54.56</c:v>
                </c:pt>
                <c:pt idx="6">
                  <c:v>54.23</c:v>
                </c:pt>
                <c:pt idx="7">
                  <c:v>54.24</c:v>
                </c:pt>
                <c:pt idx="8">
                  <c:v>54.24</c:v>
                </c:pt>
                <c:pt idx="9">
                  <c:v>54.52</c:v>
                </c:pt>
                <c:pt idx="10">
                  <c:v>53.91</c:v>
                </c:pt>
                <c:pt idx="11">
                  <c:v>53.82</c:v>
                </c:pt>
                <c:pt idx="12">
                  <c:v>54.28</c:v>
                </c:pt>
                <c:pt idx="13">
                  <c:v>54.03</c:v>
                </c:pt>
                <c:pt idx="14">
                  <c:v>53.46</c:v>
                </c:pt>
                <c:pt idx="15">
                  <c:v>53.71</c:v>
                </c:pt>
                <c:pt idx="16">
                  <c:v>54.66</c:v>
                </c:pt>
                <c:pt idx="17">
                  <c:v>54.89</c:v>
                </c:pt>
                <c:pt idx="18">
                  <c:v>53.51</c:v>
                </c:pt>
                <c:pt idx="19">
                  <c:v>53.54</c:v>
                </c:pt>
                <c:pt idx="20">
                  <c:v>53.59</c:v>
                </c:pt>
                <c:pt idx="21">
                  <c:v>54.44</c:v>
                </c:pt>
                <c:pt idx="22">
                  <c:v>53.66</c:v>
                </c:pt>
                <c:pt idx="23">
                  <c:v>53.2</c:v>
                </c:pt>
                <c:pt idx="24">
                  <c:v>52.31</c:v>
                </c:pt>
                <c:pt idx="25">
                  <c:v>53.03</c:v>
                </c:pt>
                <c:pt idx="26">
                  <c:v>52.86</c:v>
                </c:pt>
                <c:pt idx="27">
                  <c:v>52.75</c:v>
                </c:pt>
                <c:pt idx="28">
                  <c:v>53.59</c:v>
                </c:pt>
                <c:pt idx="29">
                  <c:v>53.37</c:v>
                </c:pt>
                <c:pt idx="30">
                  <c:v>53.44</c:v>
                </c:pt>
                <c:pt idx="31">
                  <c:v>53.51</c:v>
                </c:pt>
                <c:pt idx="32">
                  <c:v>53.04</c:v>
                </c:pt>
                <c:pt idx="33">
                  <c:v>53.2</c:v>
                </c:pt>
                <c:pt idx="34">
                  <c:v>53.07</c:v>
                </c:pt>
                <c:pt idx="35">
                  <c:v>52.31</c:v>
                </c:pt>
                <c:pt idx="36">
                  <c:v>53.21</c:v>
                </c:pt>
                <c:pt idx="37">
                  <c:v>52.25</c:v>
                </c:pt>
                <c:pt idx="38">
                  <c:v>53.64</c:v>
                </c:pt>
                <c:pt idx="39">
                  <c:v>53.88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 Freedom'!$H$21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'Kart Freedom'!$B$22:$B$70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'Kart Freedom'!$H$22:$H$70</c:f>
              <c:numCache>
                <c:formatCode>0.00</c:formatCode>
                <c:ptCount val="49"/>
                <c:pt idx="0">
                  <c:v>53.9</c:v>
                </c:pt>
                <c:pt idx="1">
                  <c:v>54</c:v>
                </c:pt>
                <c:pt idx="2">
                  <c:v>56.38</c:v>
                </c:pt>
                <c:pt idx="3">
                  <c:v>55.8</c:v>
                </c:pt>
                <c:pt idx="4">
                  <c:v>54.35</c:v>
                </c:pt>
                <c:pt idx="5">
                  <c:v>55.08</c:v>
                </c:pt>
                <c:pt idx="6">
                  <c:v>55.07</c:v>
                </c:pt>
                <c:pt idx="7">
                  <c:v>54.38</c:v>
                </c:pt>
                <c:pt idx="8">
                  <c:v>54.23</c:v>
                </c:pt>
                <c:pt idx="9">
                  <c:v>54.18</c:v>
                </c:pt>
                <c:pt idx="10">
                  <c:v>54.05</c:v>
                </c:pt>
                <c:pt idx="11">
                  <c:v>54.49</c:v>
                </c:pt>
                <c:pt idx="12">
                  <c:v>54.51</c:v>
                </c:pt>
                <c:pt idx="13">
                  <c:v>54.7</c:v>
                </c:pt>
                <c:pt idx="14">
                  <c:v>53.57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310848"/>
        <c:axId val="189312384"/>
      </c:lineChart>
      <c:catAx>
        <c:axId val="189310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9312384"/>
        <c:crosses val="autoZero"/>
        <c:auto val="1"/>
        <c:lblAlgn val="ctr"/>
        <c:lblOffset val="100"/>
        <c:noMultiLvlLbl val="0"/>
      </c:catAx>
      <c:valAx>
        <c:axId val="189312384"/>
        <c:scaling>
          <c:orientation val="minMax"/>
          <c:max val="57.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93108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Fossa!$C$20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Fossa!$C$21:$C$69</c:f>
              <c:numCache>
                <c:formatCode>0.00</c:formatCode>
                <c:ptCount val="49"/>
                <c:pt idx="0">
                  <c:v>45.81</c:v>
                </c:pt>
                <c:pt idx="1">
                  <c:v>40.89</c:v>
                </c:pt>
                <c:pt idx="2">
                  <c:v>42.32</c:v>
                </c:pt>
                <c:pt idx="3">
                  <c:v>41</c:v>
                </c:pt>
                <c:pt idx="4">
                  <c:v>41.71</c:v>
                </c:pt>
                <c:pt idx="5">
                  <c:v>42.89</c:v>
                </c:pt>
                <c:pt idx="6">
                  <c:v>42.03</c:v>
                </c:pt>
                <c:pt idx="7">
                  <c:v>40.98</c:v>
                </c:pt>
                <c:pt idx="8">
                  <c:v>41.46</c:v>
                </c:pt>
                <c:pt idx="9">
                  <c:v>40.799999999999997</c:v>
                </c:pt>
                <c:pt idx="10">
                  <c:v>40.49</c:v>
                </c:pt>
                <c:pt idx="11">
                  <c:v>40.4</c:v>
                </c:pt>
                <c:pt idx="12">
                  <c:v>40.5</c:v>
                </c:pt>
                <c:pt idx="13">
                  <c:v>40.49</c:v>
                </c:pt>
                <c:pt idx="14">
                  <c:v>41.62</c:v>
                </c:pt>
                <c:pt idx="15">
                  <c:v>40.75</c:v>
                </c:pt>
                <c:pt idx="16">
                  <c:v>41.33</c:v>
                </c:pt>
                <c:pt idx="17">
                  <c:v>40.65</c:v>
                </c:pt>
                <c:pt idx="18">
                  <c:v>41.21</c:v>
                </c:pt>
                <c:pt idx="19">
                  <c:v>41.15</c:v>
                </c:pt>
                <c:pt idx="20">
                  <c:v>43.36</c:v>
                </c:pt>
                <c:pt idx="21">
                  <c:v>41.06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Fossa!$D$20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Fossa!$D$21:$D$69</c:f>
              <c:numCache>
                <c:formatCode>0.00</c:formatCode>
                <c:ptCount val="49"/>
                <c:pt idx="0">
                  <c:v>43.74</c:v>
                </c:pt>
                <c:pt idx="1">
                  <c:v>40.86</c:v>
                </c:pt>
                <c:pt idx="2">
                  <c:v>40.700000000000003</c:v>
                </c:pt>
                <c:pt idx="3">
                  <c:v>40.770000000000003</c:v>
                </c:pt>
                <c:pt idx="4">
                  <c:v>40.909999999999997</c:v>
                </c:pt>
                <c:pt idx="5">
                  <c:v>40.549999999999997</c:v>
                </c:pt>
                <c:pt idx="6">
                  <c:v>40.5</c:v>
                </c:pt>
                <c:pt idx="7">
                  <c:v>40.6</c:v>
                </c:pt>
                <c:pt idx="8">
                  <c:v>40.840000000000003</c:v>
                </c:pt>
                <c:pt idx="9">
                  <c:v>40.450000000000003</c:v>
                </c:pt>
                <c:pt idx="10">
                  <c:v>40.33</c:v>
                </c:pt>
                <c:pt idx="11">
                  <c:v>40.35</c:v>
                </c:pt>
                <c:pt idx="12">
                  <c:v>40.39</c:v>
                </c:pt>
                <c:pt idx="13">
                  <c:v>40.340000000000003</c:v>
                </c:pt>
                <c:pt idx="14">
                  <c:v>40.58</c:v>
                </c:pt>
                <c:pt idx="15">
                  <c:v>40.93</c:v>
                </c:pt>
                <c:pt idx="16">
                  <c:v>40.51</c:v>
                </c:pt>
                <c:pt idx="17">
                  <c:v>40.47</c:v>
                </c:pt>
                <c:pt idx="18">
                  <c:v>45.27</c:v>
                </c:pt>
                <c:pt idx="19">
                  <c:v>44.75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Fossa!$E$20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Fossa!$E$21:$E$69</c:f>
              <c:numCache>
                <c:formatCode>0.00</c:formatCode>
                <c:ptCount val="49"/>
                <c:pt idx="0">
                  <c:v>41.6</c:v>
                </c:pt>
                <c:pt idx="1">
                  <c:v>40.630000000000003</c:v>
                </c:pt>
                <c:pt idx="2">
                  <c:v>40.58</c:v>
                </c:pt>
                <c:pt idx="3">
                  <c:v>40.79</c:v>
                </c:pt>
                <c:pt idx="4">
                  <c:v>40.81</c:v>
                </c:pt>
                <c:pt idx="5">
                  <c:v>40.5</c:v>
                </c:pt>
                <c:pt idx="6">
                  <c:v>41.25</c:v>
                </c:pt>
                <c:pt idx="7">
                  <c:v>40.26</c:v>
                </c:pt>
                <c:pt idx="8">
                  <c:v>40.090000000000003</c:v>
                </c:pt>
                <c:pt idx="9">
                  <c:v>40.29</c:v>
                </c:pt>
                <c:pt idx="10">
                  <c:v>40.340000000000003</c:v>
                </c:pt>
                <c:pt idx="11">
                  <c:v>50.72</c:v>
                </c:pt>
                <c:pt idx="12">
                  <c:v>55.29</c:v>
                </c:pt>
                <c:pt idx="13">
                  <c:v>56.31</c:v>
                </c:pt>
                <c:pt idx="14">
                  <c:v>57.92</c:v>
                </c:pt>
                <c:pt idx="15">
                  <c:v>55.86</c:v>
                </c:pt>
                <c:pt idx="16">
                  <c:v>56.09</c:v>
                </c:pt>
                <c:pt idx="17">
                  <c:v>55.02</c:v>
                </c:pt>
                <c:pt idx="18">
                  <c:v>54.67</c:v>
                </c:pt>
                <c:pt idx="19">
                  <c:v>55.21</c:v>
                </c:pt>
                <c:pt idx="20">
                  <c:v>54.67</c:v>
                </c:pt>
                <c:pt idx="21">
                  <c:v>54.69</c:v>
                </c:pt>
                <c:pt idx="22">
                  <c:v>54.05</c:v>
                </c:pt>
                <c:pt idx="23">
                  <c:v>54.22</c:v>
                </c:pt>
                <c:pt idx="24">
                  <c:v>56.28</c:v>
                </c:pt>
                <c:pt idx="25">
                  <c:v>54.55</c:v>
                </c:pt>
                <c:pt idx="26">
                  <c:v>53.54</c:v>
                </c:pt>
                <c:pt idx="27">
                  <c:v>54.37</c:v>
                </c:pt>
                <c:pt idx="28">
                  <c:v>53.54</c:v>
                </c:pt>
                <c:pt idx="29">
                  <c:v>54.72</c:v>
                </c:pt>
                <c:pt idx="30">
                  <c:v>53.64</c:v>
                </c:pt>
                <c:pt idx="31">
                  <c:v>54.19</c:v>
                </c:pt>
                <c:pt idx="32">
                  <c:v>52.96</c:v>
                </c:pt>
                <c:pt idx="33">
                  <c:v>53.66</c:v>
                </c:pt>
                <c:pt idx="34">
                  <c:v>53.37</c:v>
                </c:pt>
                <c:pt idx="35">
                  <c:v>53.72</c:v>
                </c:pt>
                <c:pt idx="36">
                  <c:v>53.18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Fossa!$F$20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Fossa!$F$21:$F$69</c:f>
              <c:numCache>
                <c:formatCode>0.00</c:formatCode>
                <c:ptCount val="49"/>
                <c:pt idx="0">
                  <c:v>56.94</c:v>
                </c:pt>
                <c:pt idx="1">
                  <c:v>54.39</c:v>
                </c:pt>
                <c:pt idx="2">
                  <c:v>54.99</c:v>
                </c:pt>
                <c:pt idx="3">
                  <c:v>55.12</c:v>
                </c:pt>
                <c:pt idx="4">
                  <c:v>55.13</c:v>
                </c:pt>
                <c:pt idx="5">
                  <c:v>54.76</c:v>
                </c:pt>
                <c:pt idx="6">
                  <c:v>54.09</c:v>
                </c:pt>
                <c:pt idx="7">
                  <c:v>54.79</c:v>
                </c:pt>
                <c:pt idx="8">
                  <c:v>53.97</c:v>
                </c:pt>
                <c:pt idx="9">
                  <c:v>53.98</c:v>
                </c:pt>
                <c:pt idx="10">
                  <c:v>54.48</c:v>
                </c:pt>
                <c:pt idx="11">
                  <c:v>53.68</c:v>
                </c:pt>
                <c:pt idx="12">
                  <c:v>54.61</c:v>
                </c:pt>
                <c:pt idx="13">
                  <c:v>54</c:v>
                </c:pt>
                <c:pt idx="14">
                  <c:v>54.11</c:v>
                </c:pt>
                <c:pt idx="15">
                  <c:v>53.3</c:v>
                </c:pt>
                <c:pt idx="16">
                  <c:v>52.82</c:v>
                </c:pt>
                <c:pt idx="17">
                  <c:v>52</c:v>
                </c:pt>
                <c:pt idx="18">
                  <c:v>51.62</c:v>
                </c:pt>
                <c:pt idx="19">
                  <c:v>50.72</c:v>
                </c:pt>
                <c:pt idx="20">
                  <c:v>49.46</c:v>
                </c:pt>
                <c:pt idx="21">
                  <c:v>49.18</c:v>
                </c:pt>
                <c:pt idx="22">
                  <c:v>48.86</c:v>
                </c:pt>
                <c:pt idx="23">
                  <c:v>48.66</c:v>
                </c:pt>
                <c:pt idx="24">
                  <c:v>46.95</c:v>
                </c:pt>
                <c:pt idx="25">
                  <c:v>46.36</c:v>
                </c:pt>
                <c:pt idx="26">
                  <c:v>45.26</c:v>
                </c:pt>
                <c:pt idx="27">
                  <c:v>44.61</c:v>
                </c:pt>
                <c:pt idx="28">
                  <c:v>44.16</c:v>
                </c:pt>
                <c:pt idx="29">
                  <c:v>42.8</c:v>
                </c:pt>
                <c:pt idx="30">
                  <c:v>42.63</c:v>
                </c:pt>
                <c:pt idx="31">
                  <c:v>42.15</c:v>
                </c:pt>
                <c:pt idx="32">
                  <c:v>42.11</c:v>
                </c:pt>
                <c:pt idx="33">
                  <c:v>42.46</c:v>
                </c:pt>
                <c:pt idx="34">
                  <c:v>41.15</c:v>
                </c:pt>
                <c:pt idx="35">
                  <c:v>40.81</c:v>
                </c:pt>
                <c:pt idx="36">
                  <c:v>40.909999999999997</c:v>
                </c:pt>
                <c:pt idx="37">
                  <c:v>40.54</c:v>
                </c:pt>
                <c:pt idx="38">
                  <c:v>40.450000000000003</c:v>
                </c:pt>
                <c:pt idx="39">
                  <c:v>40.659999999999997</c:v>
                </c:pt>
                <c:pt idx="40">
                  <c:v>40.159999999999997</c:v>
                </c:pt>
                <c:pt idx="41">
                  <c:v>40.51</c:v>
                </c:pt>
                <c:pt idx="42">
                  <c:v>40.56</c:v>
                </c:pt>
                <c:pt idx="43">
                  <c:v>40.56</c:v>
                </c:pt>
                <c:pt idx="44">
                  <c:v>41.04</c:v>
                </c:pt>
                <c:pt idx="45">
                  <c:v>47.73</c:v>
                </c:pt>
                <c:pt idx="46">
                  <c:v>52.84</c:v>
                </c:pt>
                <c:pt idx="47">
                  <c:v>54.91</c:v>
                </c:pt>
                <c:pt idx="48">
                  <c:v>55.36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Fossa!$G$20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Fossa!$B$21:$B$69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Fossa!$G$21:$G$69</c:f>
              <c:numCache>
                <c:formatCode>0.00</c:formatCode>
                <c:ptCount val="49"/>
                <c:pt idx="0">
                  <c:v>54.48</c:v>
                </c:pt>
                <c:pt idx="1">
                  <c:v>54.88</c:v>
                </c:pt>
                <c:pt idx="2">
                  <c:v>54.94</c:v>
                </c:pt>
                <c:pt idx="3">
                  <c:v>54.3</c:v>
                </c:pt>
                <c:pt idx="4">
                  <c:v>55.25</c:v>
                </c:pt>
                <c:pt idx="5">
                  <c:v>55.15</c:v>
                </c:pt>
                <c:pt idx="6">
                  <c:v>53.65</c:v>
                </c:pt>
                <c:pt idx="7">
                  <c:v>56.04</c:v>
                </c:pt>
                <c:pt idx="8">
                  <c:v>54.86</c:v>
                </c:pt>
                <c:pt idx="9">
                  <c:v>56.41</c:v>
                </c:pt>
                <c:pt idx="10">
                  <c:v>57.88</c:v>
                </c:pt>
                <c:pt idx="11">
                  <c:v>55.27</c:v>
                </c:pt>
                <c:pt idx="12">
                  <c:v>55.72</c:v>
                </c:pt>
                <c:pt idx="13">
                  <c:v>54.62</c:v>
                </c:pt>
                <c:pt idx="14">
                  <c:v>54.98</c:v>
                </c:pt>
                <c:pt idx="15">
                  <c:v>54.44</c:v>
                </c:pt>
                <c:pt idx="16">
                  <c:v>53.75</c:v>
                </c:pt>
                <c:pt idx="17">
                  <c:v>54.71</c:v>
                </c:pt>
                <c:pt idx="18">
                  <c:v>54.35</c:v>
                </c:pt>
                <c:pt idx="19">
                  <c:v>53.89</c:v>
                </c:pt>
                <c:pt idx="20">
                  <c:v>55.3</c:v>
                </c:pt>
                <c:pt idx="21">
                  <c:v>54.19</c:v>
                </c:pt>
                <c:pt idx="22">
                  <c:v>53.8</c:v>
                </c:pt>
                <c:pt idx="23">
                  <c:v>53.42</c:v>
                </c:pt>
                <c:pt idx="24">
                  <c:v>53.97</c:v>
                </c:pt>
                <c:pt idx="25">
                  <c:v>54.28</c:v>
                </c:pt>
                <c:pt idx="26">
                  <c:v>53.26</c:v>
                </c:pt>
                <c:pt idx="27">
                  <c:v>54.12</c:v>
                </c:pt>
                <c:pt idx="28">
                  <c:v>53.89</c:v>
                </c:pt>
                <c:pt idx="29">
                  <c:v>53.94</c:v>
                </c:pt>
                <c:pt idx="30">
                  <c:v>54.04</c:v>
                </c:pt>
                <c:pt idx="31">
                  <c:v>54.42</c:v>
                </c:pt>
                <c:pt idx="32">
                  <c:v>53.32</c:v>
                </c:pt>
                <c:pt idx="33">
                  <c:v>54.01</c:v>
                </c:pt>
                <c:pt idx="34">
                  <c:v>54.84</c:v>
                </c:pt>
                <c:pt idx="35">
                  <c:v>53.35</c:v>
                </c:pt>
                <c:pt idx="36">
                  <c:v>53.27</c:v>
                </c:pt>
                <c:pt idx="37">
                  <c:v>53.25</c:v>
                </c:pt>
                <c:pt idx="38">
                  <c:v>53.27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Fossa!$H$20</c:f>
              <c:strCache>
                <c:ptCount val="1"/>
                <c:pt idx="0">
                  <c:v>Фалько Константин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Fossa!$B$21:$B$69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Fossa!$H$21:$H$69</c:f>
              <c:numCache>
                <c:formatCode>0.00</c:formatCode>
                <c:ptCount val="49"/>
                <c:pt idx="0">
                  <c:v>52.93</c:v>
                </c:pt>
                <c:pt idx="1">
                  <c:v>52.93</c:v>
                </c:pt>
                <c:pt idx="2">
                  <c:v>52.94</c:v>
                </c:pt>
                <c:pt idx="3">
                  <c:v>52.61</c:v>
                </c:pt>
                <c:pt idx="4">
                  <c:v>53.36</c:v>
                </c:pt>
                <c:pt idx="5">
                  <c:v>52.3</c:v>
                </c:pt>
                <c:pt idx="6">
                  <c:v>51.58</c:v>
                </c:pt>
                <c:pt idx="7">
                  <c:v>52.07</c:v>
                </c:pt>
                <c:pt idx="8">
                  <c:v>52.3</c:v>
                </c:pt>
                <c:pt idx="9">
                  <c:v>52.57</c:v>
                </c:pt>
                <c:pt idx="10">
                  <c:v>52.77</c:v>
                </c:pt>
                <c:pt idx="11">
                  <c:v>52.97</c:v>
                </c:pt>
                <c:pt idx="12">
                  <c:v>52.93</c:v>
                </c:pt>
                <c:pt idx="13">
                  <c:v>52.66</c:v>
                </c:pt>
                <c:pt idx="14">
                  <c:v>52.18</c:v>
                </c:pt>
                <c:pt idx="15">
                  <c:v>52.2</c:v>
                </c:pt>
                <c:pt idx="16">
                  <c:v>51.88</c:v>
                </c:pt>
                <c:pt idx="17">
                  <c:v>51.97</c:v>
                </c:pt>
                <c:pt idx="18">
                  <c:v>53.07</c:v>
                </c:pt>
                <c:pt idx="19">
                  <c:v>52.94</c:v>
                </c:pt>
                <c:pt idx="20">
                  <c:v>52.76</c:v>
                </c:pt>
                <c:pt idx="21">
                  <c:v>51.74</c:v>
                </c:pt>
                <c:pt idx="22">
                  <c:v>52.83</c:v>
                </c:pt>
                <c:pt idx="23">
                  <c:v>52.64</c:v>
                </c:pt>
                <c:pt idx="24">
                  <c:v>52.75</c:v>
                </c:pt>
                <c:pt idx="25">
                  <c:v>53.01</c:v>
                </c:pt>
                <c:pt idx="26">
                  <c:v>52.04</c:v>
                </c:pt>
                <c:pt idx="27">
                  <c:v>51.96</c:v>
                </c:pt>
                <c:pt idx="28">
                  <c:v>52.36</c:v>
                </c:pt>
                <c:pt idx="29">
                  <c:v>52.21</c:v>
                </c:pt>
                <c:pt idx="30">
                  <c:v>52.48</c:v>
                </c:pt>
                <c:pt idx="31">
                  <c:v>52.61</c:v>
                </c:pt>
                <c:pt idx="32">
                  <c:v>52.76</c:v>
                </c:pt>
                <c:pt idx="33">
                  <c:v>52.91</c:v>
                </c:pt>
                <c:pt idx="34">
                  <c:v>52.39</c:v>
                </c:pt>
                <c:pt idx="35">
                  <c:v>52.72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604992"/>
        <c:axId val="189606528"/>
      </c:lineChart>
      <c:catAx>
        <c:axId val="189604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9606528"/>
        <c:crosses val="autoZero"/>
        <c:auto val="1"/>
        <c:lblAlgn val="ctr"/>
        <c:lblOffset val="100"/>
        <c:noMultiLvlLbl val="0"/>
      </c:catAx>
      <c:valAx>
        <c:axId val="189606528"/>
        <c:scaling>
          <c:orientation val="minMax"/>
          <c:max val="58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96049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'15a18'!$C$21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'15a18'!$B$22:$B$69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'15a18'!$C$22:$C$69</c:f>
              <c:numCache>
                <c:formatCode>0.00</c:formatCode>
                <c:ptCount val="48"/>
                <c:pt idx="0">
                  <c:v>44.46</c:v>
                </c:pt>
                <c:pt idx="1">
                  <c:v>41.73</c:v>
                </c:pt>
                <c:pt idx="2">
                  <c:v>41.93</c:v>
                </c:pt>
                <c:pt idx="3">
                  <c:v>42.37</c:v>
                </c:pt>
                <c:pt idx="4">
                  <c:v>41.97</c:v>
                </c:pt>
                <c:pt idx="5">
                  <c:v>44.51</c:v>
                </c:pt>
                <c:pt idx="6">
                  <c:v>44.24</c:v>
                </c:pt>
                <c:pt idx="7">
                  <c:v>41.66</c:v>
                </c:pt>
                <c:pt idx="8">
                  <c:v>41.53</c:v>
                </c:pt>
                <c:pt idx="9">
                  <c:v>41.37</c:v>
                </c:pt>
                <c:pt idx="10">
                  <c:v>41.68</c:v>
                </c:pt>
                <c:pt idx="11">
                  <c:v>41.01</c:v>
                </c:pt>
                <c:pt idx="12">
                  <c:v>40.92</c:v>
                </c:pt>
                <c:pt idx="13">
                  <c:v>40.85</c:v>
                </c:pt>
                <c:pt idx="14">
                  <c:v>41</c:v>
                </c:pt>
                <c:pt idx="15">
                  <c:v>40.799999999999997</c:v>
                </c:pt>
                <c:pt idx="16">
                  <c:v>42.67</c:v>
                </c:pt>
                <c:pt idx="17">
                  <c:v>41.5</c:v>
                </c:pt>
                <c:pt idx="18">
                  <c:v>41.86</c:v>
                </c:pt>
                <c:pt idx="19">
                  <c:v>42.11</c:v>
                </c:pt>
                <c:pt idx="20">
                  <c:v>41.15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'15a18'!$D$21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'15a18'!$B$22:$B$69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'15a18'!$D$22:$D$69</c:f>
              <c:numCache>
                <c:formatCode>0.00</c:formatCode>
                <c:ptCount val="48"/>
                <c:pt idx="0">
                  <c:v>40.799999999999997</c:v>
                </c:pt>
                <c:pt idx="1">
                  <c:v>40.729999999999997</c:v>
                </c:pt>
                <c:pt idx="2">
                  <c:v>40.68</c:v>
                </c:pt>
                <c:pt idx="3">
                  <c:v>40.6</c:v>
                </c:pt>
                <c:pt idx="4">
                  <c:v>41.36</c:v>
                </c:pt>
                <c:pt idx="5">
                  <c:v>40.950000000000003</c:v>
                </c:pt>
                <c:pt idx="6">
                  <c:v>40.76</c:v>
                </c:pt>
                <c:pt idx="7">
                  <c:v>40.61</c:v>
                </c:pt>
                <c:pt idx="8">
                  <c:v>40.42</c:v>
                </c:pt>
                <c:pt idx="9">
                  <c:v>40.54</c:v>
                </c:pt>
                <c:pt idx="10">
                  <c:v>40.64</c:v>
                </c:pt>
                <c:pt idx="11">
                  <c:v>40.770000000000003</c:v>
                </c:pt>
                <c:pt idx="12">
                  <c:v>40.619999999999997</c:v>
                </c:pt>
                <c:pt idx="13">
                  <c:v>40.729999999999997</c:v>
                </c:pt>
                <c:pt idx="14">
                  <c:v>40.39</c:v>
                </c:pt>
                <c:pt idx="15">
                  <c:v>40.46</c:v>
                </c:pt>
                <c:pt idx="16">
                  <c:v>40.69</c:v>
                </c:pt>
                <c:pt idx="17">
                  <c:v>40.409999999999997</c:v>
                </c:pt>
                <c:pt idx="18">
                  <c:v>40.89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'15a18'!$E$21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'15a18'!$B$22:$B$69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'15a18'!$E$22:$E$69</c:f>
              <c:numCache>
                <c:formatCode>0.00</c:formatCode>
                <c:ptCount val="48"/>
                <c:pt idx="0">
                  <c:v>43.69</c:v>
                </c:pt>
                <c:pt idx="1">
                  <c:v>43.87</c:v>
                </c:pt>
                <c:pt idx="2">
                  <c:v>41.56</c:v>
                </c:pt>
                <c:pt idx="3">
                  <c:v>41.14</c:v>
                </c:pt>
                <c:pt idx="4">
                  <c:v>40.340000000000003</c:v>
                </c:pt>
                <c:pt idx="5">
                  <c:v>40.29</c:v>
                </c:pt>
                <c:pt idx="6">
                  <c:v>40.229999999999997</c:v>
                </c:pt>
                <c:pt idx="7">
                  <c:v>40.1</c:v>
                </c:pt>
                <c:pt idx="8">
                  <c:v>40.49</c:v>
                </c:pt>
                <c:pt idx="9">
                  <c:v>40.35</c:v>
                </c:pt>
                <c:pt idx="10">
                  <c:v>40.51</c:v>
                </c:pt>
                <c:pt idx="11">
                  <c:v>40.619999999999997</c:v>
                </c:pt>
                <c:pt idx="12">
                  <c:v>40.28</c:v>
                </c:pt>
                <c:pt idx="13">
                  <c:v>54.71</c:v>
                </c:pt>
                <c:pt idx="14">
                  <c:v>54.13</c:v>
                </c:pt>
                <c:pt idx="15">
                  <c:v>54.14</c:v>
                </c:pt>
                <c:pt idx="16">
                  <c:v>53.95</c:v>
                </c:pt>
                <c:pt idx="17">
                  <c:v>54.26</c:v>
                </c:pt>
                <c:pt idx="18" formatCode="General">
                  <c:v>70.239999999999995</c:v>
                </c:pt>
                <c:pt idx="19">
                  <c:v>55.99</c:v>
                </c:pt>
                <c:pt idx="20">
                  <c:v>55.93</c:v>
                </c:pt>
                <c:pt idx="21">
                  <c:v>54.74</c:v>
                </c:pt>
                <c:pt idx="22">
                  <c:v>53.79</c:v>
                </c:pt>
                <c:pt idx="23">
                  <c:v>54.08</c:v>
                </c:pt>
                <c:pt idx="24">
                  <c:v>53.88</c:v>
                </c:pt>
                <c:pt idx="25">
                  <c:v>53.4</c:v>
                </c:pt>
                <c:pt idx="26">
                  <c:v>53.9</c:v>
                </c:pt>
                <c:pt idx="27">
                  <c:v>54.3</c:v>
                </c:pt>
                <c:pt idx="28">
                  <c:v>52.89</c:v>
                </c:pt>
                <c:pt idx="29">
                  <c:v>54.08</c:v>
                </c:pt>
                <c:pt idx="30">
                  <c:v>53.39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'15a18'!$F$21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'15a18'!$B$22:$B$69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'15a18'!$F$22:$F$69</c:f>
              <c:numCache>
                <c:formatCode>0.00</c:formatCode>
                <c:ptCount val="48"/>
                <c:pt idx="0">
                  <c:v>54.38</c:v>
                </c:pt>
                <c:pt idx="1">
                  <c:v>54.62</c:v>
                </c:pt>
                <c:pt idx="2">
                  <c:v>54.43</c:v>
                </c:pt>
                <c:pt idx="3">
                  <c:v>54.04</c:v>
                </c:pt>
                <c:pt idx="4">
                  <c:v>54.2</c:v>
                </c:pt>
                <c:pt idx="5">
                  <c:v>54.37</c:v>
                </c:pt>
                <c:pt idx="6">
                  <c:v>54.25</c:v>
                </c:pt>
                <c:pt idx="7">
                  <c:v>54.52</c:v>
                </c:pt>
                <c:pt idx="8">
                  <c:v>54.36</c:v>
                </c:pt>
                <c:pt idx="9">
                  <c:v>53.69</c:v>
                </c:pt>
                <c:pt idx="10">
                  <c:v>53.58</c:v>
                </c:pt>
                <c:pt idx="11">
                  <c:v>53.56</c:v>
                </c:pt>
                <c:pt idx="12">
                  <c:v>53.89</c:v>
                </c:pt>
                <c:pt idx="13">
                  <c:v>54.54</c:v>
                </c:pt>
                <c:pt idx="14">
                  <c:v>53.47</c:v>
                </c:pt>
                <c:pt idx="15">
                  <c:v>54.45</c:v>
                </c:pt>
                <c:pt idx="16">
                  <c:v>53.83</c:v>
                </c:pt>
                <c:pt idx="17">
                  <c:v>53.59</c:v>
                </c:pt>
                <c:pt idx="18">
                  <c:v>55.69</c:v>
                </c:pt>
                <c:pt idx="19">
                  <c:v>52.59</c:v>
                </c:pt>
                <c:pt idx="20">
                  <c:v>52.81</c:v>
                </c:pt>
                <c:pt idx="21">
                  <c:v>52.72</c:v>
                </c:pt>
                <c:pt idx="22">
                  <c:v>53.17</c:v>
                </c:pt>
                <c:pt idx="23">
                  <c:v>52.07</c:v>
                </c:pt>
                <c:pt idx="24" formatCode="General">
                  <c:v>62.55</c:v>
                </c:pt>
                <c:pt idx="25">
                  <c:v>50.92</c:v>
                </c:pt>
                <c:pt idx="26">
                  <c:v>50.29</c:v>
                </c:pt>
                <c:pt idx="27">
                  <c:v>50.79</c:v>
                </c:pt>
                <c:pt idx="28">
                  <c:v>48.99</c:v>
                </c:pt>
                <c:pt idx="29">
                  <c:v>49.61</c:v>
                </c:pt>
                <c:pt idx="30">
                  <c:v>47.38</c:v>
                </c:pt>
                <c:pt idx="31">
                  <c:v>47.09</c:v>
                </c:pt>
                <c:pt idx="32">
                  <c:v>47.51</c:v>
                </c:pt>
                <c:pt idx="33">
                  <c:v>46.46</c:v>
                </c:pt>
                <c:pt idx="34">
                  <c:v>46.58</c:v>
                </c:pt>
                <c:pt idx="35">
                  <c:v>43.14</c:v>
                </c:pt>
                <c:pt idx="36">
                  <c:v>42.17</c:v>
                </c:pt>
                <c:pt idx="37">
                  <c:v>41.92</c:v>
                </c:pt>
                <c:pt idx="38">
                  <c:v>42.26</c:v>
                </c:pt>
                <c:pt idx="39">
                  <c:v>43.39</c:v>
                </c:pt>
                <c:pt idx="40">
                  <c:v>41.15</c:v>
                </c:pt>
                <c:pt idx="41">
                  <c:v>42.03</c:v>
                </c:pt>
                <c:pt idx="42">
                  <c:v>40.65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'15a18'!$G$21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'15a18'!$B$22:$B$69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'15a18'!$G$22:$G$69</c:f>
              <c:numCache>
                <c:formatCode>General</c:formatCode>
                <c:ptCount val="48"/>
                <c:pt idx="0">
                  <c:v>40.61</c:v>
                </c:pt>
                <c:pt idx="1">
                  <c:v>40.15</c:v>
                </c:pt>
                <c:pt idx="2">
                  <c:v>40.86</c:v>
                </c:pt>
                <c:pt idx="3">
                  <c:v>51.33</c:v>
                </c:pt>
                <c:pt idx="4">
                  <c:v>54.16</c:v>
                </c:pt>
                <c:pt idx="5">
                  <c:v>54.11</c:v>
                </c:pt>
                <c:pt idx="6">
                  <c:v>57.74</c:v>
                </c:pt>
                <c:pt idx="7">
                  <c:v>54.73</c:v>
                </c:pt>
                <c:pt idx="8">
                  <c:v>55.24</c:v>
                </c:pt>
                <c:pt idx="9">
                  <c:v>54.98</c:v>
                </c:pt>
                <c:pt idx="10">
                  <c:v>54.28</c:v>
                </c:pt>
                <c:pt idx="11">
                  <c:v>53.93</c:v>
                </c:pt>
                <c:pt idx="12">
                  <c:v>54.29</c:v>
                </c:pt>
                <c:pt idx="13">
                  <c:v>54.19</c:v>
                </c:pt>
                <c:pt idx="14">
                  <c:v>55.25</c:v>
                </c:pt>
                <c:pt idx="15">
                  <c:v>54.17</c:v>
                </c:pt>
                <c:pt idx="16">
                  <c:v>53.58</c:v>
                </c:pt>
                <c:pt idx="17">
                  <c:v>51.84</c:v>
                </c:pt>
                <c:pt idx="18">
                  <c:v>53.39</c:v>
                </c:pt>
                <c:pt idx="19">
                  <c:v>55.33</c:v>
                </c:pt>
                <c:pt idx="20">
                  <c:v>54.14</c:v>
                </c:pt>
                <c:pt idx="21">
                  <c:v>54.65</c:v>
                </c:pt>
                <c:pt idx="22">
                  <c:v>54.49</c:v>
                </c:pt>
                <c:pt idx="23">
                  <c:v>60.37</c:v>
                </c:pt>
                <c:pt idx="24">
                  <c:v>54.15</c:v>
                </c:pt>
                <c:pt idx="25">
                  <c:v>53.42</c:v>
                </c:pt>
                <c:pt idx="26">
                  <c:v>54.61</c:v>
                </c:pt>
                <c:pt idx="27">
                  <c:v>55.19</c:v>
                </c:pt>
                <c:pt idx="28">
                  <c:v>52.67</c:v>
                </c:pt>
                <c:pt idx="29">
                  <c:v>53.37</c:v>
                </c:pt>
                <c:pt idx="30">
                  <c:v>53.03</c:v>
                </c:pt>
                <c:pt idx="31">
                  <c:v>53.47</c:v>
                </c:pt>
                <c:pt idx="32">
                  <c:v>53.17</c:v>
                </c:pt>
                <c:pt idx="33">
                  <c:v>52.75</c:v>
                </c:pt>
                <c:pt idx="34">
                  <c:v>52.8</c:v>
                </c:pt>
                <c:pt idx="35">
                  <c:v>53.31</c:v>
                </c:pt>
                <c:pt idx="36">
                  <c:v>53.54</c:v>
                </c:pt>
                <c:pt idx="37">
                  <c:v>52.6</c:v>
                </c:pt>
                <c:pt idx="38">
                  <c:v>53.5</c:v>
                </c:pt>
                <c:pt idx="39">
                  <c:v>53.95</c:v>
                </c:pt>
                <c:pt idx="40">
                  <c:v>52.82</c:v>
                </c:pt>
                <c:pt idx="41">
                  <c:v>53.17</c:v>
                </c:pt>
                <c:pt idx="42">
                  <c:v>53.28</c:v>
                </c:pt>
                <c:pt idx="43">
                  <c:v>53.81</c:v>
                </c:pt>
                <c:pt idx="44">
                  <c:v>53.57</c:v>
                </c:pt>
                <c:pt idx="45">
                  <c:v>53.08</c:v>
                </c:pt>
                <c:pt idx="46">
                  <c:v>54.88</c:v>
                </c:pt>
                <c:pt idx="47">
                  <c:v>54.36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'15a18'!$H$21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'15a18'!$B$22:$B$69</c:f>
              <c:numCache>
                <c:formatCode>General</c:formatCode>
                <c:ptCount val="4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</c:numCache>
            </c:numRef>
          </c:cat>
          <c:val>
            <c:numRef>
              <c:f>'15a18'!$H$22:$H$69</c:f>
              <c:numCache>
                <c:formatCode>General</c:formatCode>
                <c:ptCount val="48"/>
                <c:pt idx="0">
                  <c:v>53.17</c:v>
                </c:pt>
                <c:pt idx="1">
                  <c:v>52.59</c:v>
                </c:pt>
                <c:pt idx="2">
                  <c:v>52.41</c:v>
                </c:pt>
                <c:pt idx="3">
                  <c:v>52.68</c:v>
                </c:pt>
                <c:pt idx="4">
                  <c:v>52.57</c:v>
                </c:pt>
                <c:pt idx="5">
                  <c:v>52.16</c:v>
                </c:pt>
                <c:pt idx="6">
                  <c:v>52.11</c:v>
                </c:pt>
                <c:pt idx="7">
                  <c:v>51.95</c:v>
                </c:pt>
                <c:pt idx="8">
                  <c:v>51.68</c:v>
                </c:pt>
                <c:pt idx="9">
                  <c:v>52.69</c:v>
                </c:pt>
                <c:pt idx="10">
                  <c:v>51.53</c:v>
                </c:pt>
                <c:pt idx="11">
                  <c:v>52.05</c:v>
                </c:pt>
                <c:pt idx="12">
                  <c:v>52.33</c:v>
                </c:pt>
                <c:pt idx="13">
                  <c:v>51.95</c:v>
                </c:pt>
                <c:pt idx="14">
                  <c:v>52.11</c:v>
                </c:pt>
                <c:pt idx="15">
                  <c:v>51.95</c:v>
                </c:pt>
                <c:pt idx="16">
                  <c:v>51.93</c:v>
                </c:pt>
                <c:pt idx="17">
                  <c:v>51.42</c:v>
                </c:pt>
                <c:pt idx="18">
                  <c:v>51.15</c:v>
                </c:pt>
                <c:pt idx="19">
                  <c:v>51.52</c:v>
                </c:pt>
                <c:pt idx="20">
                  <c:v>51.39</c:v>
                </c:pt>
                <c:pt idx="21">
                  <c:v>53.06</c:v>
                </c:pt>
                <c:pt idx="22">
                  <c:v>53.99</c:v>
                </c:pt>
                <c:pt idx="23">
                  <c:v>51.45</c:v>
                </c:pt>
                <c:pt idx="24">
                  <c:v>52.03</c:v>
                </c:pt>
                <c:pt idx="25">
                  <c:v>52.48</c:v>
                </c:pt>
                <c:pt idx="26">
                  <c:v>52.58</c:v>
                </c:pt>
                <c:pt idx="27">
                  <c:v>51.79</c:v>
                </c:pt>
                <c:pt idx="28">
                  <c:v>51.53</c:v>
                </c:pt>
                <c:pt idx="29">
                  <c:v>51.39</c:v>
                </c:pt>
                <c:pt idx="30">
                  <c:v>51.65</c:v>
                </c:pt>
                <c:pt idx="31">
                  <c:v>51.42</c:v>
                </c:pt>
                <c:pt idx="32">
                  <c:v>51.86</c:v>
                </c:pt>
                <c:pt idx="33">
                  <c:v>51.78</c:v>
                </c:pt>
                <c:pt idx="34">
                  <c:v>51.29</c:v>
                </c:pt>
                <c:pt idx="35">
                  <c:v>51.22</c:v>
                </c:pt>
                <c:pt idx="36">
                  <c:v>51.95</c:v>
                </c:pt>
                <c:pt idx="37">
                  <c:v>52.34</c:v>
                </c:pt>
                <c:pt idx="38">
                  <c:v>52.98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064128"/>
        <c:axId val="190065664"/>
      </c:lineChart>
      <c:catAx>
        <c:axId val="190064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0065664"/>
        <c:crosses val="autoZero"/>
        <c:auto val="1"/>
        <c:lblAlgn val="ctr"/>
        <c:lblOffset val="100"/>
        <c:noMultiLvlLbl val="0"/>
      </c:catAx>
      <c:valAx>
        <c:axId val="190065664"/>
        <c:scaling>
          <c:orientation val="minMax"/>
          <c:max val="62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00641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NSJ!$C$21:$C$63</c:f>
              <c:numCache>
                <c:formatCode>0.00</c:formatCode>
                <c:ptCount val="43"/>
                <c:pt idx="0">
                  <c:v>45.01</c:v>
                </c:pt>
                <c:pt idx="1">
                  <c:v>41.38</c:v>
                </c:pt>
                <c:pt idx="2">
                  <c:v>41.69</c:v>
                </c:pt>
                <c:pt idx="3">
                  <c:v>42.58</c:v>
                </c:pt>
                <c:pt idx="4">
                  <c:v>41.95</c:v>
                </c:pt>
                <c:pt idx="5">
                  <c:v>44.92</c:v>
                </c:pt>
                <c:pt idx="6">
                  <c:v>43.1</c:v>
                </c:pt>
                <c:pt idx="7">
                  <c:v>40.25</c:v>
                </c:pt>
                <c:pt idx="8">
                  <c:v>40.11</c:v>
                </c:pt>
                <c:pt idx="9">
                  <c:v>41.45</c:v>
                </c:pt>
                <c:pt idx="10">
                  <c:v>41.85</c:v>
                </c:pt>
                <c:pt idx="11">
                  <c:v>41.67</c:v>
                </c:pt>
                <c:pt idx="12">
                  <c:v>40.22</c:v>
                </c:pt>
                <c:pt idx="13">
                  <c:v>39.97</c:v>
                </c:pt>
                <c:pt idx="14">
                  <c:v>40.54</c:v>
                </c:pt>
                <c:pt idx="15">
                  <c:v>40.340000000000003</c:v>
                </c:pt>
                <c:pt idx="16">
                  <c:v>41.93</c:v>
                </c:pt>
                <c:pt idx="17">
                  <c:v>40.229999999999997</c:v>
                </c:pt>
                <c:pt idx="18">
                  <c:v>40.11</c:v>
                </c:pt>
                <c:pt idx="19">
                  <c:v>40.01</c:v>
                </c:pt>
                <c:pt idx="20">
                  <c:v>40</c:v>
                </c:pt>
                <c:pt idx="21">
                  <c:v>40.82</c:v>
                </c:pt>
                <c:pt idx="22">
                  <c:v>40.229999999999997</c:v>
                </c:pt>
                <c:pt idx="23">
                  <c:v>40.229999999999997</c:v>
                </c:pt>
                <c:pt idx="24">
                  <c:v>40.29</c:v>
                </c:pt>
                <c:pt idx="25">
                  <c:v>41.36</c:v>
                </c:pt>
                <c:pt idx="26">
                  <c:v>40.93</c:v>
                </c:pt>
                <c:pt idx="27">
                  <c:v>40.200000000000003</c:v>
                </c:pt>
                <c:pt idx="28">
                  <c:v>40.229999999999997</c:v>
                </c:pt>
                <c:pt idx="29">
                  <c:v>40.35</c:v>
                </c:pt>
                <c:pt idx="30">
                  <c:v>40.21</c:v>
                </c:pt>
                <c:pt idx="31">
                  <c:v>40.33</c:v>
                </c:pt>
                <c:pt idx="32">
                  <c:v>40.21</c:v>
                </c:pt>
                <c:pt idx="33">
                  <c:v>40.07</c:v>
                </c:pt>
                <c:pt idx="34">
                  <c:v>40.229999999999997</c:v>
                </c:pt>
                <c:pt idx="35">
                  <c:v>40.19</c:v>
                </c:pt>
                <c:pt idx="36">
                  <c:v>39.979999999999997</c:v>
                </c:pt>
                <c:pt idx="37">
                  <c:v>40.11</c:v>
                </c:pt>
                <c:pt idx="38">
                  <c:v>40.17</c:v>
                </c:pt>
                <c:pt idx="39">
                  <c:v>40.119999999999997</c:v>
                </c:pt>
                <c:pt idx="40">
                  <c:v>39.93</c:v>
                </c:pt>
                <c:pt idx="41">
                  <c:v>40.01</c:v>
                </c:pt>
                <c:pt idx="42">
                  <c:v>40.39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NSJ!$D$21:$D$63</c:f>
              <c:numCache>
                <c:formatCode>0.00</c:formatCode>
                <c:ptCount val="43"/>
                <c:pt idx="0">
                  <c:v>40.799999999999997</c:v>
                </c:pt>
                <c:pt idx="1">
                  <c:v>40.92</c:v>
                </c:pt>
                <c:pt idx="2">
                  <c:v>45.89</c:v>
                </c:pt>
                <c:pt idx="3">
                  <c:v>43.17</c:v>
                </c:pt>
                <c:pt idx="4">
                  <c:v>41.31</c:v>
                </c:pt>
                <c:pt idx="5">
                  <c:v>40.4</c:v>
                </c:pt>
                <c:pt idx="6">
                  <c:v>40.36</c:v>
                </c:pt>
                <c:pt idx="7">
                  <c:v>40.31</c:v>
                </c:pt>
                <c:pt idx="8">
                  <c:v>40.19</c:v>
                </c:pt>
                <c:pt idx="9">
                  <c:v>40.090000000000003</c:v>
                </c:pt>
                <c:pt idx="10">
                  <c:v>40.01</c:v>
                </c:pt>
                <c:pt idx="11">
                  <c:v>40.57</c:v>
                </c:pt>
                <c:pt idx="12">
                  <c:v>40.42</c:v>
                </c:pt>
                <c:pt idx="13">
                  <c:v>40.33</c:v>
                </c:pt>
                <c:pt idx="14">
                  <c:v>47.05</c:v>
                </c:pt>
                <c:pt idx="15">
                  <c:v>56.38</c:v>
                </c:pt>
                <c:pt idx="16">
                  <c:v>57.29</c:v>
                </c:pt>
                <c:pt idx="17">
                  <c:v>59.61</c:v>
                </c:pt>
                <c:pt idx="18">
                  <c:v>58.65</c:v>
                </c:pt>
                <c:pt idx="19">
                  <c:v>58.32</c:v>
                </c:pt>
                <c:pt idx="20">
                  <c:v>58.86</c:v>
                </c:pt>
                <c:pt idx="21">
                  <c:v>56.9</c:v>
                </c:pt>
                <c:pt idx="22">
                  <c:v>56.28</c:v>
                </c:pt>
                <c:pt idx="23">
                  <c:v>57.12</c:v>
                </c:pt>
                <c:pt idx="24">
                  <c:v>55.07</c:v>
                </c:pt>
                <c:pt idx="25">
                  <c:v>55.08</c:v>
                </c:pt>
                <c:pt idx="26">
                  <c:v>55.34</c:v>
                </c:pt>
                <c:pt idx="27">
                  <c:v>58.68</c:v>
                </c:pt>
                <c:pt idx="28">
                  <c:v>55.16</c:v>
                </c:pt>
                <c:pt idx="29">
                  <c:v>55.2</c:v>
                </c:pt>
                <c:pt idx="30">
                  <c:v>54.59</c:v>
                </c:pt>
                <c:pt idx="31">
                  <c:v>55.63</c:v>
                </c:pt>
                <c:pt idx="32">
                  <c:v>54.72</c:v>
                </c:pt>
                <c:pt idx="33">
                  <c:v>56.1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NSJ!$E$21:$E$63</c:f>
              <c:numCache>
                <c:formatCode>0.00</c:formatCode>
                <c:ptCount val="43"/>
                <c:pt idx="0">
                  <c:v>54.93</c:v>
                </c:pt>
                <c:pt idx="1">
                  <c:v>55.49</c:v>
                </c:pt>
                <c:pt idx="2">
                  <c:v>54.87</c:v>
                </c:pt>
                <c:pt idx="3">
                  <c:v>54.94</c:v>
                </c:pt>
                <c:pt idx="4">
                  <c:v>55.34</c:v>
                </c:pt>
                <c:pt idx="5">
                  <c:v>56.02</c:v>
                </c:pt>
                <c:pt idx="6">
                  <c:v>54.71</c:v>
                </c:pt>
                <c:pt idx="7">
                  <c:v>54.54</c:v>
                </c:pt>
                <c:pt idx="8">
                  <c:v>54.45</c:v>
                </c:pt>
                <c:pt idx="9">
                  <c:v>53.85</c:v>
                </c:pt>
                <c:pt idx="10">
                  <c:v>62.97</c:v>
                </c:pt>
                <c:pt idx="11">
                  <c:v>55.36</c:v>
                </c:pt>
                <c:pt idx="12">
                  <c:v>54.85</c:v>
                </c:pt>
                <c:pt idx="13">
                  <c:v>55.54</c:v>
                </c:pt>
                <c:pt idx="14">
                  <c:v>54.29</c:v>
                </c:pt>
                <c:pt idx="15">
                  <c:v>54.3</c:v>
                </c:pt>
                <c:pt idx="16">
                  <c:v>54.07</c:v>
                </c:pt>
                <c:pt idx="17">
                  <c:v>54.53</c:v>
                </c:pt>
                <c:pt idx="18">
                  <c:v>53.57</c:v>
                </c:pt>
                <c:pt idx="19">
                  <c:v>54.13</c:v>
                </c:pt>
                <c:pt idx="20">
                  <c:v>60.32</c:v>
                </c:pt>
                <c:pt idx="21">
                  <c:v>53.4</c:v>
                </c:pt>
                <c:pt idx="22">
                  <c:v>53.45</c:v>
                </c:pt>
                <c:pt idx="23">
                  <c:v>53</c:v>
                </c:pt>
                <c:pt idx="24">
                  <c:v>51.95</c:v>
                </c:pt>
                <c:pt idx="25">
                  <c:v>50.37</c:v>
                </c:pt>
                <c:pt idx="26">
                  <c:v>49.73</c:v>
                </c:pt>
                <c:pt idx="27">
                  <c:v>50.41</c:v>
                </c:pt>
                <c:pt idx="28">
                  <c:v>49.68</c:v>
                </c:pt>
                <c:pt idx="29">
                  <c:v>47.09</c:v>
                </c:pt>
                <c:pt idx="30">
                  <c:v>46.87</c:v>
                </c:pt>
                <c:pt idx="31">
                  <c:v>47.97</c:v>
                </c:pt>
                <c:pt idx="32">
                  <c:v>50.96</c:v>
                </c:pt>
                <c:pt idx="33">
                  <c:v>45.3</c:v>
                </c:pt>
                <c:pt idx="34">
                  <c:v>42.51</c:v>
                </c:pt>
                <c:pt idx="35">
                  <c:v>41.75</c:v>
                </c:pt>
                <c:pt idx="36">
                  <c:v>41.21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NSJ!$F$21:$F$63</c:f>
              <c:numCache>
                <c:formatCode>0.00</c:formatCode>
                <c:ptCount val="43"/>
                <c:pt idx="0">
                  <c:v>41.4</c:v>
                </c:pt>
                <c:pt idx="1">
                  <c:v>42.28</c:v>
                </c:pt>
                <c:pt idx="2">
                  <c:v>40.36</c:v>
                </c:pt>
                <c:pt idx="3">
                  <c:v>40.299999999999997</c:v>
                </c:pt>
                <c:pt idx="4">
                  <c:v>40.090000000000003</c:v>
                </c:pt>
                <c:pt idx="5">
                  <c:v>40.119999999999997</c:v>
                </c:pt>
                <c:pt idx="6">
                  <c:v>40.380000000000003</c:v>
                </c:pt>
                <c:pt idx="7">
                  <c:v>40.520000000000003</c:v>
                </c:pt>
                <c:pt idx="8">
                  <c:v>40.840000000000003</c:v>
                </c:pt>
                <c:pt idx="9">
                  <c:v>51.09</c:v>
                </c:pt>
                <c:pt idx="10">
                  <c:v>54.08</c:v>
                </c:pt>
                <c:pt idx="11">
                  <c:v>55.71</c:v>
                </c:pt>
                <c:pt idx="12">
                  <c:v>56.72</c:v>
                </c:pt>
                <c:pt idx="13">
                  <c:v>54.83</c:v>
                </c:pt>
                <c:pt idx="14">
                  <c:v>55.37</c:v>
                </c:pt>
                <c:pt idx="15">
                  <c:v>55.29</c:v>
                </c:pt>
                <c:pt idx="16">
                  <c:v>54.77</c:v>
                </c:pt>
                <c:pt idx="17">
                  <c:v>54.53</c:v>
                </c:pt>
                <c:pt idx="18">
                  <c:v>54.31</c:v>
                </c:pt>
                <c:pt idx="19">
                  <c:v>54.08</c:v>
                </c:pt>
                <c:pt idx="20">
                  <c:v>53.42</c:v>
                </c:pt>
                <c:pt idx="21">
                  <c:v>54.55</c:v>
                </c:pt>
                <c:pt idx="22">
                  <c:v>53.44</c:v>
                </c:pt>
                <c:pt idx="23">
                  <c:v>56.37</c:v>
                </c:pt>
                <c:pt idx="24">
                  <c:v>56.19</c:v>
                </c:pt>
                <c:pt idx="25">
                  <c:v>56.74</c:v>
                </c:pt>
                <c:pt idx="26">
                  <c:v>56</c:v>
                </c:pt>
                <c:pt idx="27">
                  <c:v>56.64</c:v>
                </c:pt>
                <c:pt idx="28">
                  <c:v>55.4</c:v>
                </c:pt>
                <c:pt idx="29">
                  <c:v>55.94</c:v>
                </c:pt>
                <c:pt idx="30">
                  <c:v>54.34</c:v>
                </c:pt>
                <c:pt idx="31">
                  <c:v>54.83</c:v>
                </c:pt>
                <c:pt idx="32">
                  <c:v>54.58</c:v>
                </c:pt>
                <c:pt idx="33">
                  <c:v>56.02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NSJ!$G$21:$G$63</c:f>
              <c:numCache>
                <c:formatCode>General</c:formatCode>
                <c:ptCount val="43"/>
                <c:pt idx="0">
                  <c:v>53.84</c:v>
                </c:pt>
                <c:pt idx="1">
                  <c:v>53.02</c:v>
                </c:pt>
                <c:pt idx="2">
                  <c:v>52.61</c:v>
                </c:pt>
                <c:pt idx="3">
                  <c:v>52.71</c:v>
                </c:pt>
                <c:pt idx="4">
                  <c:v>52.52</c:v>
                </c:pt>
                <c:pt idx="5">
                  <c:v>52.71</c:v>
                </c:pt>
                <c:pt idx="6">
                  <c:v>52.82</c:v>
                </c:pt>
                <c:pt idx="7">
                  <c:v>52.61</c:v>
                </c:pt>
                <c:pt idx="8">
                  <c:v>53.68</c:v>
                </c:pt>
                <c:pt idx="9">
                  <c:v>53.04</c:v>
                </c:pt>
                <c:pt idx="10">
                  <c:v>52.26</c:v>
                </c:pt>
                <c:pt idx="11">
                  <c:v>52.55</c:v>
                </c:pt>
                <c:pt idx="12">
                  <c:v>53.3</c:v>
                </c:pt>
                <c:pt idx="13">
                  <c:v>53.09</c:v>
                </c:pt>
                <c:pt idx="14">
                  <c:v>53.77</c:v>
                </c:pt>
                <c:pt idx="15">
                  <c:v>52.11</c:v>
                </c:pt>
                <c:pt idx="16">
                  <c:v>52.52</c:v>
                </c:pt>
                <c:pt idx="17">
                  <c:v>51.87</c:v>
                </c:pt>
                <c:pt idx="18">
                  <c:v>52.66</c:v>
                </c:pt>
                <c:pt idx="19">
                  <c:v>52.08</c:v>
                </c:pt>
                <c:pt idx="20">
                  <c:v>52.14</c:v>
                </c:pt>
                <c:pt idx="21">
                  <c:v>51.65</c:v>
                </c:pt>
                <c:pt idx="22">
                  <c:v>52.87</c:v>
                </c:pt>
                <c:pt idx="23">
                  <c:v>52.37</c:v>
                </c:pt>
                <c:pt idx="24">
                  <c:v>52.23</c:v>
                </c:pt>
                <c:pt idx="25">
                  <c:v>52.01</c:v>
                </c:pt>
                <c:pt idx="26">
                  <c:v>51.82</c:v>
                </c:pt>
                <c:pt idx="27">
                  <c:v>51.63</c:v>
                </c:pt>
                <c:pt idx="28">
                  <c:v>51.5</c:v>
                </c:pt>
                <c:pt idx="29">
                  <c:v>52.16</c:v>
                </c:pt>
                <c:pt idx="30">
                  <c:v>51.68</c:v>
                </c:pt>
                <c:pt idx="31">
                  <c:v>51.23</c:v>
                </c:pt>
                <c:pt idx="32">
                  <c:v>52.91</c:v>
                </c:pt>
                <c:pt idx="33">
                  <c:v>52.16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NSJ!$B$21:$B$63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NSJ!$H$21:$H$63</c:f>
              <c:numCache>
                <c:formatCode>General</c:formatCode>
                <c:ptCount val="43"/>
                <c:pt idx="0">
                  <c:v>54.17</c:v>
                </c:pt>
                <c:pt idx="1">
                  <c:v>53.72</c:v>
                </c:pt>
                <c:pt idx="2">
                  <c:v>53.73</c:v>
                </c:pt>
                <c:pt idx="3">
                  <c:v>55.47</c:v>
                </c:pt>
                <c:pt idx="4">
                  <c:v>53.62</c:v>
                </c:pt>
                <c:pt idx="5">
                  <c:v>53.25</c:v>
                </c:pt>
                <c:pt idx="6">
                  <c:v>53.49</c:v>
                </c:pt>
                <c:pt idx="7">
                  <c:v>54.05</c:v>
                </c:pt>
                <c:pt idx="8">
                  <c:v>53.49</c:v>
                </c:pt>
                <c:pt idx="9">
                  <c:v>52.92</c:v>
                </c:pt>
                <c:pt idx="10">
                  <c:v>53.04</c:v>
                </c:pt>
                <c:pt idx="11">
                  <c:v>53.23</c:v>
                </c:pt>
                <c:pt idx="12">
                  <c:v>52.9</c:v>
                </c:pt>
                <c:pt idx="13">
                  <c:v>54.06</c:v>
                </c:pt>
                <c:pt idx="14">
                  <c:v>54.05</c:v>
                </c:pt>
                <c:pt idx="15">
                  <c:v>53.29</c:v>
                </c:pt>
                <c:pt idx="16">
                  <c:v>53.25</c:v>
                </c:pt>
                <c:pt idx="17">
                  <c:v>54.32</c:v>
                </c:pt>
                <c:pt idx="18">
                  <c:v>53.38</c:v>
                </c:pt>
                <c:pt idx="19">
                  <c:v>54.24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934592"/>
        <c:axId val="187936128"/>
      </c:lineChart>
      <c:catAx>
        <c:axId val="187934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7936128"/>
        <c:crosses val="autoZero"/>
        <c:auto val="1"/>
        <c:lblAlgn val="ctr"/>
        <c:lblOffset val="100"/>
        <c:noMultiLvlLbl val="0"/>
      </c:catAx>
      <c:valAx>
        <c:axId val="187936128"/>
        <c:scaling>
          <c:orientation val="minMax"/>
          <c:max val="63.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79345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W2T!$C$20</c:f>
              <c:strCache>
                <c:ptCount val="1"/>
                <c:pt idx="0">
                  <c:v>Криворучко Николай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W2T!$B$21:$B$64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W2T!$C$21:$C$64</c:f>
              <c:numCache>
                <c:formatCode>0.00</c:formatCode>
                <c:ptCount val="44"/>
                <c:pt idx="0">
                  <c:v>45.4</c:v>
                </c:pt>
                <c:pt idx="1">
                  <c:v>41.62</c:v>
                </c:pt>
                <c:pt idx="2">
                  <c:v>41.41</c:v>
                </c:pt>
                <c:pt idx="3">
                  <c:v>41.88</c:v>
                </c:pt>
                <c:pt idx="4">
                  <c:v>41.21</c:v>
                </c:pt>
                <c:pt idx="5">
                  <c:v>42.23</c:v>
                </c:pt>
                <c:pt idx="6">
                  <c:v>44.4</c:v>
                </c:pt>
                <c:pt idx="7">
                  <c:v>41.16</c:v>
                </c:pt>
                <c:pt idx="8">
                  <c:v>42.47</c:v>
                </c:pt>
                <c:pt idx="9">
                  <c:v>41.22</c:v>
                </c:pt>
                <c:pt idx="10">
                  <c:v>41.98</c:v>
                </c:pt>
                <c:pt idx="11">
                  <c:v>40.69</c:v>
                </c:pt>
                <c:pt idx="12">
                  <c:v>40.42</c:v>
                </c:pt>
                <c:pt idx="13">
                  <c:v>40.76</c:v>
                </c:pt>
                <c:pt idx="14">
                  <c:v>41.3</c:v>
                </c:pt>
                <c:pt idx="15">
                  <c:v>40.619999999999997</c:v>
                </c:pt>
                <c:pt idx="16">
                  <c:v>42.22</c:v>
                </c:pt>
                <c:pt idx="17">
                  <c:v>41.98</c:v>
                </c:pt>
                <c:pt idx="18">
                  <c:v>41.27</c:v>
                </c:pt>
                <c:pt idx="19">
                  <c:v>40.86</c:v>
                </c:pt>
                <c:pt idx="20">
                  <c:v>40.68</c:v>
                </c:pt>
                <c:pt idx="21">
                  <c:v>40.56</c:v>
                </c:pt>
                <c:pt idx="22">
                  <c:v>40.369999999999997</c:v>
                </c:pt>
                <c:pt idx="23">
                  <c:v>40.270000000000003</c:v>
                </c:pt>
                <c:pt idx="24">
                  <c:v>40.36</c:v>
                </c:pt>
                <c:pt idx="25">
                  <c:v>40.36</c:v>
                </c:pt>
                <c:pt idx="26">
                  <c:v>42.16</c:v>
                </c:pt>
                <c:pt idx="27">
                  <c:v>40.44</c:v>
                </c:pt>
                <c:pt idx="28">
                  <c:v>40.35</c:v>
                </c:pt>
                <c:pt idx="29">
                  <c:v>40.5</c:v>
                </c:pt>
                <c:pt idx="30">
                  <c:v>40.46</c:v>
                </c:pt>
                <c:pt idx="31">
                  <c:v>40.58</c:v>
                </c:pt>
                <c:pt idx="32">
                  <c:v>40.520000000000003</c:v>
                </c:pt>
                <c:pt idx="33">
                  <c:v>40.24</c:v>
                </c:pt>
                <c:pt idx="34">
                  <c:v>40.58</c:v>
                </c:pt>
                <c:pt idx="35">
                  <c:v>40.69</c:v>
                </c:pt>
                <c:pt idx="36">
                  <c:v>40.479999999999997</c:v>
                </c:pt>
                <c:pt idx="37">
                  <c:v>40.58</c:v>
                </c:pt>
                <c:pt idx="38">
                  <c:v>40.29</c:v>
                </c:pt>
                <c:pt idx="39">
                  <c:v>40.5</c:v>
                </c:pt>
                <c:pt idx="40">
                  <c:v>40.6</c:v>
                </c:pt>
                <c:pt idx="41">
                  <c:v>40.53</c:v>
                </c:pt>
                <c:pt idx="42">
                  <c:v>40.450000000000003</c:v>
                </c:pt>
                <c:pt idx="43">
                  <c:v>40.56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W2T!$D$20</c:f>
              <c:strCache>
                <c:ptCount val="1"/>
                <c:pt idx="0">
                  <c:v>Яремкович Дмитрий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W2T!$B$21:$B$64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W2T!$D$21:$D$64</c:f>
              <c:numCache>
                <c:formatCode>0.00</c:formatCode>
                <c:ptCount val="44"/>
                <c:pt idx="0">
                  <c:v>43.62</c:v>
                </c:pt>
                <c:pt idx="1">
                  <c:v>44.05</c:v>
                </c:pt>
                <c:pt idx="2">
                  <c:v>42.29</c:v>
                </c:pt>
                <c:pt idx="3">
                  <c:v>40.99</c:v>
                </c:pt>
                <c:pt idx="4">
                  <c:v>40.85</c:v>
                </c:pt>
                <c:pt idx="5">
                  <c:v>40.96</c:v>
                </c:pt>
                <c:pt idx="6">
                  <c:v>41.33</c:v>
                </c:pt>
                <c:pt idx="7">
                  <c:v>41.25</c:v>
                </c:pt>
                <c:pt idx="8">
                  <c:v>40.770000000000003</c:v>
                </c:pt>
                <c:pt idx="9">
                  <c:v>40.22</c:v>
                </c:pt>
                <c:pt idx="10">
                  <c:v>40.43</c:v>
                </c:pt>
                <c:pt idx="11">
                  <c:v>40.340000000000003</c:v>
                </c:pt>
                <c:pt idx="12">
                  <c:v>40.94</c:v>
                </c:pt>
                <c:pt idx="13">
                  <c:v>53.91</c:v>
                </c:pt>
                <c:pt idx="14">
                  <c:v>57.92</c:v>
                </c:pt>
                <c:pt idx="15">
                  <c:v>57.62</c:v>
                </c:pt>
                <c:pt idx="16">
                  <c:v>57.55</c:v>
                </c:pt>
                <c:pt idx="17">
                  <c:v>57.53</c:v>
                </c:pt>
                <c:pt idx="18">
                  <c:v>57.54</c:v>
                </c:pt>
                <c:pt idx="19">
                  <c:v>58.89</c:v>
                </c:pt>
                <c:pt idx="20">
                  <c:v>56.1</c:v>
                </c:pt>
                <c:pt idx="21">
                  <c:v>56.6</c:v>
                </c:pt>
                <c:pt idx="22">
                  <c:v>56.6</c:v>
                </c:pt>
                <c:pt idx="23">
                  <c:v>57.41</c:v>
                </c:pt>
                <c:pt idx="24">
                  <c:v>55.87</c:v>
                </c:pt>
                <c:pt idx="25">
                  <c:v>55.69</c:v>
                </c:pt>
                <c:pt idx="26">
                  <c:v>55</c:v>
                </c:pt>
                <c:pt idx="27">
                  <c:v>55.79</c:v>
                </c:pt>
                <c:pt idx="28">
                  <c:v>54.79</c:v>
                </c:pt>
                <c:pt idx="29">
                  <c:v>55.29</c:v>
                </c:pt>
                <c:pt idx="30">
                  <c:v>57.49</c:v>
                </c:pt>
                <c:pt idx="31">
                  <c:v>55.05</c:v>
                </c:pt>
                <c:pt idx="32">
                  <c:v>61.45</c:v>
                </c:pt>
                <c:pt idx="33">
                  <c:v>55.2</c:v>
                </c:pt>
                <c:pt idx="34">
                  <c:v>54.79</c:v>
                </c:pt>
                <c:pt idx="35">
                  <c:v>54.81</c:v>
                </c:pt>
                <c:pt idx="36">
                  <c:v>55.03</c:v>
                </c:pt>
                <c:pt idx="37">
                  <c:v>55.44</c:v>
                </c:pt>
                <c:pt idx="38">
                  <c:v>55.01</c:v>
                </c:pt>
                <c:pt idx="39">
                  <c:v>54.9</c:v>
                </c:pt>
                <c:pt idx="40">
                  <c:v>54.89</c:v>
                </c:pt>
                <c:pt idx="41">
                  <c:v>54.47</c:v>
                </c:pt>
                <c:pt idx="42">
                  <c:v>55.85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W2T!$E$20</c:f>
              <c:strCache>
                <c:ptCount val="1"/>
                <c:pt idx="0">
                  <c:v>Криворучко Николай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W2T!$B$21:$B$64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W2T!$E$21:$E$64</c:f>
              <c:numCache>
                <c:formatCode>0.00</c:formatCode>
                <c:ptCount val="44"/>
                <c:pt idx="0">
                  <c:v>56.37</c:v>
                </c:pt>
                <c:pt idx="1">
                  <c:v>56.43</c:v>
                </c:pt>
                <c:pt idx="2">
                  <c:v>55.24</c:v>
                </c:pt>
                <c:pt idx="3">
                  <c:v>55.33</c:v>
                </c:pt>
                <c:pt idx="4">
                  <c:v>55.53</c:v>
                </c:pt>
                <c:pt idx="5">
                  <c:v>55.01</c:v>
                </c:pt>
                <c:pt idx="6">
                  <c:v>55.16</c:v>
                </c:pt>
                <c:pt idx="7">
                  <c:v>54.67</c:v>
                </c:pt>
                <c:pt idx="8">
                  <c:v>54.09</c:v>
                </c:pt>
                <c:pt idx="9">
                  <c:v>53.72</c:v>
                </c:pt>
                <c:pt idx="10">
                  <c:v>52.87</c:v>
                </c:pt>
                <c:pt idx="11">
                  <c:v>53.24</c:v>
                </c:pt>
                <c:pt idx="12">
                  <c:v>54.23</c:v>
                </c:pt>
                <c:pt idx="13">
                  <c:v>51.76</c:v>
                </c:pt>
                <c:pt idx="14">
                  <c:v>50.48</c:v>
                </c:pt>
                <c:pt idx="15">
                  <c:v>52.24</c:v>
                </c:pt>
                <c:pt idx="16">
                  <c:v>50.53</c:v>
                </c:pt>
                <c:pt idx="17">
                  <c:v>49.29</c:v>
                </c:pt>
                <c:pt idx="18">
                  <c:v>48.19</c:v>
                </c:pt>
                <c:pt idx="19">
                  <c:v>47.14</c:v>
                </c:pt>
                <c:pt idx="20">
                  <c:v>47.01</c:v>
                </c:pt>
                <c:pt idx="21">
                  <c:v>47.97</c:v>
                </c:pt>
                <c:pt idx="22">
                  <c:v>46.11</c:v>
                </c:pt>
                <c:pt idx="23">
                  <c:v>46.11</c:v>
                </c:pt>
                <c:pt idx="24">
                  <c:v>42.71</c:v>
                </c:pt>
                <c:pt idx="25">
                  <c:v>43.76</c:v>
                </c:pt>
                <c:pt idx="26">
                  <c:v>42.27</c:v>
                </c:pt>
                <c:pt idx="27">
                  <c:v>42.33</c:v>
                </c:pt>
                <c:pt idx="28">
                  <c:v>42.17</c:v>
                </c:pt>
                <c:pt idx="29">
                  <c:v>41.68</c:v>
                </c:pt>
                <c:pt idx="30">
                  <c:v>43.95</c:v>
                </c:pt>
                <c:pt idx="31">
                  <c:v>41.5</c:v>
                </c:pt>
                <c:pt idx="32">
                  <c:v>41.98</c:v>
                </c:pt>
                <c:pt idx="33">
                  <c:v>41.32</c:v>
                </c:pt>
                <c:pt idx="34">
                  <c:v>41.61</c:v>
                </c:pt>
                <c:pt idx="35">
                  <c:v>41.15</c:v>
                </c:pt>
                <c:pt idx="36">
                  <c:v>40.950000000000003</c:v>
                </c:pt>
                <c:pt idx="37">
                  <c:v>41.55</c:v>
                </c:pt>
                <c:pt idx="38">
                  <c:v>41.57</c:v>
                </c:pt>
                <c:pt idx="39">
                  <c:v>50.7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W2T!$F$20</c:f>
              <c:strCache>
                <c:ptCount val="1"/>
                <c:pt idx="0">
                  <c:v>Яремкович Дмитрий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W2T!$B$21:$B$64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W2T!$F$21:$F$64</c:f>
              <c:numCache>
                <c:formatCode>0.00</c:formatCode>
                <c:ptCount val="44"/>
                <c:pt idx="0">
                  <c:v>57.03</c:v>
                </c:pt>
                <c:pt idx="1">
                  <c:v>56.09</c:v>
                </c:pt>
                <c:pt idx="2">
                  <c:v>56.83</c:v>
                </c:pt>
                <c:pt idx="3">
                  <c:v>55.42</c:v>
                </c:pt>
                <c:pt idx="4">
                  <c:v>56.21</c:v>
                </c:pt>
                <c:pt idx="5">
                  <c:v>54.71</c:v>
                </c:pt>
                <c:pt idx="6">
                  <c:v>54.38</c:v>
                </c:pt>
                <c:pt idx="7">
                  <c:v>56.02</c:v>
                </c:pt>
                <c:pt idx="8">
                  <c:v>53.79</c:v>
                </c:pt>
                <c:pt idx="9">
                  <c:v>55.55</c:v>
                </c:pt>
                <c:pt idx="10">
                  <c:v>54.48</c:v>
                </c:pt>
                <c:pt idx="11">
                  <c:v>56.8</c:v>
                </c:pt>
                <c:pt idx="12">
                  <c:v>56.91</c:v>
                </c:pt>
                <c:pt idx="13">
                  <c:v>55.97</c:v>
                </c:pt>
                <c:pt idx="14">
                  <c:v>60.13</c:v>
                </c:pt>
                <c:pt idx="15">
                  <c:v>55.18</c:v>
                </c:pt>
                <c:pt idx="16">
                  <c:v>55.38</c:v>
                </c:pt>
                <c:pt idx="17">
                  <c:v>54.91</c:v>
                </c:pt>
                <c:pt idx="18">
                  <c:v>54.77</c:v>
                </c:pt>
                <c:pt idx="19">
                  <c:v>54.27</c:v>
                </c:pt>
                <c:pt idx="20">
                  <c:v>54.43</c:v>
                </c:pt>
                <c:pt idx="21">
                  <c:v>54.88</c:v>
                </c:pt>
                <c:pt idx="22">
                  <c:v>54.88</c:v>
                </c:pt>
                <c:pt idx="23">
                  <c:v>54.82</c:v>
                </c:pt>
                <c:pt idx="24">
                  <c:v>55.54</c:v>
                </c:pt>
                <c:pt idx="25">
                  <c:v>56.24</c:v>
                </c:pt>
                <c:pt idx="26">
                  <c:v>53.74</c:v>
                </c:pt>
                <c:pt idx="27">
                  <c:v>53.83</c:v>
                </c:pt>
                <c:pt idx="28">
                  <c:v>54.91</c:v>
                </c:pt>
                <c:pt idx="29">
                  <c:v>54.06</c:v>
                </c:pt>
                <c:pt idx="30">
                  <c:v>54.11</c:v>
                </c:pt>
                <c:pt idx="31">
                  <c:v>54.48</c:v>
                </c:pt>
                <c:pt idx="32">
                  <c:v>55.74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W2T!$G$20</c:f>
              <c:strCache>
                <c:ptCount val="1"/>
                <c:pt idx="0">
                  <c:v>Криворучко Николай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W2T!$B$21:$B$64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W2T!$G$21:$G$64</c:f>
              <c:numCache>
                <c:formatCode>0.00</c:formatCode>
                <c:ptCount val="44"/>
                <c:pt idx="0">
                  <c:v>56.07</c:v>
                </c:pt>
                <c:pt idx="1">
                  <c:v>54.83</c:v>
                </c:pt>
                <c:pt idx="2">
                  <c:v>57.06</c:v>
                </c:pt>
                <c:pt idx="3">
                  <c:v>53.56</c:v>
                </c:pt>
                <c:pt idx="4">
                  <c:v>54.03</c:v>
                </c:pt>
                <c:pt idx="5">
                  <c:v>53.18</c:v>
                </c:pt>
                <c:pt idx="6">
                  <c:v>69.02</c:v>
                </c:pt>
                <c:pt idx="7">
                  <c:v>53.49</c:v>
                </c:pt>
                <c:pt idx="8">
                  <c:v>53.12</c:v>
                </c:pt>
                <c:pt idx="9">
                  <c:v>57.06</c:v>
                </c:pt>
                <c:pt idx="10">
                  <c:v>53.85</c:v>
                </c:pt>
                <c:pt idx="11">
                  <c:v>55.19</c:v>
                </c:pt>
                <c:pt idx="12">
                  <c:v>53.2</c:v>
                </c:pt>
                <c:pt idx="13">
                  <c:v>53</c:v>
                </c:pt>
                <c:pt idx="14">
                  <c:v>58.09</c:v>
                </c:pt>
                <c:pt idx="15">
                  <c:v>52.91</c:v>
                </c:pt>
                <c:pt idx="16">
                  <c:v>53.54</c:v>
                </c:pt>
                <c:pt idx="17">
                  <c:v>52.86</c:v>
                </c:pt>
                <c:pt idx="18" formatCode="General">
                  <c:v>52.86</c:v>
                </c:pt>
                <c:pt idx="19">
                  <c:v>52.42</c:v>
                </c:pt>
                <c:pt idx="20">
                  <c:v>53.18</c:v>
                </c:pt>
                <c:pt idx="21">
                  <c:v>54.44</c:v>
                </c:pt>
                <c:pt idx="22">
                  <c:v>52.35</c:v>
                </c:pt>
                <c:pt idx="23">
                  <c:v>52.01</c:v>
                </c:pt>
                <c:pt idx="24">
                  <c:v>52.1</c:v>
                </c:pt>
                <c:pt idx="25">
                  <c:v>53.98</c:v>
                </c:pt>
                <c:pt idx="26">
                  <c:v>54.8</c:v>
                </c:pt>
                <c:pt idx="27">
                  <c:v>53.52</c:v>
                </c:pt>
                <c:pt idx="28">
                  <c:v>52.76</c:v>
                </c:pt>
                <c:pt idx="29">
                  <c:v>53.14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W2T!$H$20</c:f>
              <c:strCache>
                <c:ptCount val="1"/>
                <c:pt idx="0">
                  <c:v>Яремкович Дмитрий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W2T!$B$21:$B$64</c:f>
              <c:numCache>
                <c:formatCode>General</c:formatCode>
                <c:ptCount val="4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</c:numCache>
            </c:numRef>
          </c:cat>
          <c:val>
            <c:numRef>
              <c:f>W2T!$H$21:$H$64</c:f>
              <c:numCache>
                <c:formatCode>0.00</c:formatCode>
                <c:ptCount val="44"/>
                <c:pt idx="0">
                  <c:v>53.3</c:v>
                </c:pt>
                <c:pt idx="1">
                  <c:v>53.47</c:v>
                </c:pt>
                <c:pt idx="2">
                  <c:v>54.37</c:v>
                </c:pt>
                <c:pt idx="3">
                  <c:v>54.24</c:v>
                </c:pt>
                <c:pt idx="4">
                  <c:v>54.35</c:v>
                </c:pt>
                <c:pt idx="5">
                  <c:v>54.4</c:v>
                </c:pt>
                <c:pt idx="6">
                  <c:v>53.6</c:v>
                </c:pt>
                <c:pt idx="7">
                  <c:v>54.21</c:v>
                </c:pt>
                <c:pt idx="8">
                  <c:v>53.55</c:v>
                </c:pt>
                <c:pt idx="9">
                  <c:v>74.22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417728"/>
        <c:axId val="189427712"/>
      </c:lineChart>
      <c:catAx>
        <c:axId val="189417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89427712"/>
        <c:crosses val="autoZero"/>
        <c:auto val="1"/>
        <c:lblAlgn val="ctr"/>
        <c:lblOffset val="100"/>
        <c:noMultiLvlLbl val="0"/>
      </c:catAx>
      <c:valAx>
        <c:axId val="189427712"/>
        <c:scaling>
          <c:orientation val="minMax"/>
          <c:max val="63.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894177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19</xdr:row>
      <xdr:rowOff>152400</xdr:rowOff>
    </xdr:from>
    <xdr:to>
      <xdr:col>20</xdr:col>
      <xdr:colOff>495300</xdr:colOff>
      <xdr:row>48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19</xdr:row>
      <xdr:rowOff>152400</xdr:rowOff>
    </xdr:from>
    <xdr:to>
      <xdr:col>20</xdr:col>
      <xdr:colOff>495300</xdr:colOff>
      <xdr:row>48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P14" sqref="O14:P14"/>
    </sheetView>
  </sheetViews>
  <sheetFormatPr defaultRowHeight="15" x14ac:dyDescent="0.2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20" ht="19.5" x14ac:dyDescent="0.3">
      <c r="A1" s="234" t="s">
        <v>76</v>
      </c>
      <c r="B1" s="234"/>
      <c r="C1" s="234"/>
      <c r="D1" s="234"/>
      <c r="E1" s="234"/>
      <c r="F1" s="234"/>
      <c r="G1" s="234"/>
      <c r="H1" s="234"/>
      <c r="I1" s="234"/>
      <c r="J1" s="234"/>
    </row>
    <row r="2" spans="1:20" ht="17.25" x14ac:dyDescent="0.3">
      <c r="A2" s="235" t="s">
        <v>77</v>
      </c>
      <c r="B2" s="235"/>
      <c r="C2" s="235"/>
      <c r="D2" s="235"/>
      <c r="E2" s="235"/>
      <c r="F2" s="235"/>
      <c r="G2" s="235"/>
      <c r="H2" s="235"/>
      <c r="I2" s="235"/>
      <c r="J2" s="235"/>
    </row>
    <row r="3" spans="1:20" ht="6" customHeight="1" thickBot="1" x14ac:dyDescent="0.3"/>
    <row r="4" spans="1:20" s="3" customFormat="1" ht="15" customHeight="1" x14ac:dyDescent="0.25">
      <c r="A4" s="236" t="s">
        <v>0</v>
      </c>
      <c r="B4" s="238" t="s">
        <v>1</v>
      </c>
      <c r="C4" s="240" t="s">
        <v>2</v>
      </c>
      <c r="D4" s="242" t="s">
        <v>3</v>
      </c>
      <c r="E4" s="243"/>
      <c r="F4" s="244" t="s">
        <v>4</v>
      </c>
      <c r="G4" s="245"/>
      <c r="H4" s="238"/>
      <c r="I4" s="246" t="s">
        <v>5</v>
      </c>
      <c r="J4" s="247"/>
    </row>
    <row r="5" spans="1:20" s="8" customFormat="1" ht="15.75" thickBot="1" x14ac:dyDescent="0.3">
      <c r="A5" s="237"/>
      <c r="B5" s="239"/>
      <c r="C5" s="241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20" s="3" customFormat="1" ht="24.95" customHeight="1" x14ac:dyDescent="0.25">
      <c r="A6" s="9">
        <v>1</v>
      </c>
      <c r="B6" s="195" t="s">
        <v>83</v>
      </c>
      <c r="C6" s="10">
        <v>3</v>
      </c>
      <c r="D6" s="101">
        <v>40.26</v>
      </c>
      <c r="E6" s="11">
        <v>5</v>
      </c>
      <c r="F6" s="104">
        <v>212</v>
      </c>
      <c r="G6" s="226" t="s">
        <v>215</v>
      </c>
      <c r="H6" s="227" t="s">
        <v>216</v>
      </c>
      <c r="I6" s="12">
        <v>39.65</v>
      </c>
      <c r="J6" s="11">
        <v>39</v>
      </c>
    </row>
    <row r="7" spans="1:20" s="3" customFormat="1" ht="24.95" customHeight="1" x14ac:dyDescent="0.25">
      <c r="A7" s="13">
        <v>2</v>
      </c>
      <c r="B7" s="196" t="s">
        <v>96</v>
      </c>
      <c r="C7" s="14">
        <v>10</v>
      </c>
      <c r="D7" s="21">
        <v>40.130000000000003</v>
      </c>
      <c r="E7" s="16">
        <v>2</v>
      </c>
      <c r="F7" s="20">
        <v>212</v>
      </c>
      <c r="G7" s="144">
        <v>43.15</v>
      </c>
      <c r="H7" s="146">
        <v>43.15</v>
      </c>
      <c r="I7" s="145">
        <v>39.93</v>
      </c>
      <c r="J7" s="16">
        <v>37</v>
      </c>
    </row>
    <row r="8" spans="1:20" s="3" customFormat="1" ht="24.95" customHeight="1" x14ac:dyDescent="0.25">
      <c r="A8" s="13">
        <v>3</v>
      </c>
      <c r="B8" s="196" t="s">
        <v>61</v>
      </c>
      <c r="C8" s="14">
        <v>8</v>
      </c>
      <c r="D8" s="15">
        <v>40.424999999999997</v>
      </c>
      <c r="E8" s="16">
        <v>9</v>
      </c>
      <c r="F8" s="17">
        <v>211</v>
      </c>
      <c r="G8" s="300" t="s">
        <v>217</v>
      </c>
      <c r="H8" s="146">
        <v>29</v>
      </c>
      <c r="I8" s="18">
        <v>40.06</v>
      </c>
      <c r="J8" s="16">
        <v>128</v>
      </c>
      <c r="L8" s="302"/>
      <c r="M8" s="302"/>
      <c r="N8" s="302"/>
      <c r="O8" s="302"/>
      <c r="P8" s="302"/>
      <c r="Q8" s="302"/>
      <c r="R8" s="302"/>
      <c r="S8" s="302"/>
      <c r="T8" s="302"/>
    </row>
    <row r="9" spans="1:20" s="3" customFormat="1" ht="24.95" customHeight="1" x14ac:dyDescent="0.25">
      <c r="A9" s="13">
        <v>4</v>
      </c>
      <c r="B9" s="196" t="s">
        <v>121</v>
      </c>
      <c r="C9" s="14">
        <v>1</v>
      </c>
      <c r="D9" s="15">
        <v>40.36</v>
      </c>
      <c r="E9" s="16">
        <v>7</v>
      </c>
      <c r="F9" s="17">
        <v>210</v>
      </c>
      <c r="G9" s="229" t="s">
        <v>218</v>
      </c>
      <c r="H9" s="301" t="s">
        <v>217</v>
      </c>
      <c r="I9" s="18">
        <v>40.08</v>
      </c>
      <c r="J9" s="16">
        <v>27</v>
      </c>
      <c r="L9" s="303"/>
      <c r="M9" s="304"/>
      <c r="N9" s="305"/>
      <c r="O9" s="304"/>
      <c r="P9" s="304"/>
      <c r="Q9" s="306"/>
      <c r="R9" s="306"/>
      <c r="S9" s="307"/>
      <c r="T9" s="304"/>
    </row>
    <row r="10" spans="1:20" s="3" customFormat="1" ht="24.95" customHeight="1" x14ac:dyDescent="0.25">
      <c r="A10" s="13">
        <v>5</v>
      </c>
      <c r="B10" s="196" t="s">
        <v>105</v>
      </c>
      <c r="C10" s="14">
        <v>5</v>
      </c>
      <c r="D10" s="15">
        <v>40.375</v>
      </c>
      <c r="E10" s="16">
        <v>8</v>
      </c>
      <c r="F10" s="17">
        <v>210</v>
      </c>
      <c r="G10" s="229" t="s">
        <v>218</v>
      </c>
      <c r="H10" s="110">
        <v>4.5</v>
      </c>
      <c r="I10" s="18">
        <v>39.85</v>
      </c>
      <c r="J10" s="16">
        <v>44</v>
      </c>
      <c r="L10" s="19"/>
    </row>
    <row r="11" spans="1:20" s="3" customFormat="1" ht="24.95" customHeight="1" x14ac:dyDescent="0.25">
      <c r="A11" s="13">
        <v>6</v>
      </c>
      <c r="B11" s="197" t="s">
        <v>136</v>
      </c>
      <c r="C11" s="14">
        <v>9</v>
      </c>
      <c r="D11" s="15">
        <v>40.24</v>
      </c>
      <c r="E11" s="16">
        <v>4</v>
      </c>
      <c r="F11" s="17">
        <v>210</v>
      </c>
      <c r="G11" s="300" t="s">
        <v>218</v>
      </c>
      <c r="H11" s="231">
        <v>19</v>
      </c>
      <c r="I11" s="20">
        <v>39.9</v>
      </c>
      <c r="J11" s="16">
        <v>54</v>
      </c>
    </row>
    <row r="12" spans="1:20" s="3" customFormat="1" ht="24.95" customHeight="1" x14ac:dyDescent="0.25">
      <c r="A12" s="13">
        <v>7</v>
      </c>
      <c r="B12" s="196" t="s">
        <v>124</v>
      </c>
      <c r="C12" s="14">
        <v>12</v>
      </c>
      <c r="D12" s="15">
        <v>40.58</v>
      </c>
      <c r="E12" s="16">
        <v>10</v>
      </c>
      <c r="F12" s="17">
        <v>210</v>
      </c>
      <c r="G12" s="229" t="s">
        <v>218</v>
      </c>
      <c r="H12" s="301">
        <v>7</v>
      </c>
      <c r="I12" s="17">
        <v>40.159999999999997</v>
      </c>
      <c r="J12" s="16">
        <v>34</v>
      </c>
    </row>
    <row r="13" spans="1:20" s="3" customFormat="1" ht="24.95" customHeight="1" x14ac:dyDescent="0.25">
      <c r="A13" s="13">
        <v>8</v>
      </c>
      <c r="B13" s="196" t="s">
        <v>89</v>
      </c>
      <c r="C13" s="14">
        <v>2</v>
      </c>
      <c r="D13" s="17">
        <v>40.865000000000002</v>
      </c>
      <c r="E13" s="16">
        <v>12</v>
      </c>
      <c r="F13" s="17">
        <v>209</v>
      </c>
      <c r="G13" s="229" t="s">
        <v>219</v>
      </c>
      <c r="H13" s="231">
        <v>21.5</v>
      </c>
      <c r="I13" s="17">
        <v>40.15</v>
      </c>
      <c r="J13" s="16">
        <v>126</v>
      </c>
    </row>
    <row r="14" spans="1:20" s="3" customFormat="1" ht="26.25" customHeight="1" x14ac:dyDescent="0.25">
      <c r="A14" s="13">
        <v>9</v>
      </c>
      <c r="B14" s="196" t="s">
        <v>112</v>
      </c>
      <c r="C14" s="14">
        <v>6</v>
      </c>
      <c r="D14" s="15">
        <v>40.305</v>
      </c>
      <c r="E14" s="16">
        <v>6</v>
      </c>
      <c r="F14" s="17">
        <v>208</v>
      </c>
      <c r="G14" s="228" t="s">
        <v>220</v>
      </c>
      <c r="H14" s="231" t="s">
        <v>217</v>
      </c>
      <c r="I14" s="18">
        <v>40.090000000000003</v>
      </c>
      <c r="J14" s="16">
        <v>53</v>
      </c>
    </row>
    <row r="15" spans="1:20" s="3" customFormat="1" ht="24.95" customHeight="1" x14ac:dyDescent="0.25">
      <c r="A15" s="13">
        <v>10</v>
      </c>
      <c r="B15" s="196" t="s">
        <v>99</v>
      </c>
      <c r="C15" s="14">
        <v>4</v>
      </c>
      <c r="D15" s="15">
        <v>40.125</v>
      </c>
      <c r="E15" s="16">
        <v>1</v>
      </c>
      <c r="F15" s="17">
        <v>207</v>
      </c>
      <c r="G15" s="228" t="s">
        <v>221</v>
      </c>
      <c r="H15" s="231">
        <v>45.5</v>
      </c>
      <c r="I15" s="17">
        <v>40.1</v>
      </c>
      <c r="J15" s="16">
        <v>50</v>
      </c>
    </row>
    <row r="16" spans="1:20" ht="24" customHeight="1" x14ac:dyDescent="0.25">
      <c r="A16" s="13">
        <v>11</v>
      </c>
      <c r="B16" s="196" t="s">
        <v>116</v>
      </c>
      <c r="C16" s="14">
        <v>7</v>
      </c>
      <c r="D16" s="15">
        <v>40.200000000000003</v>
      </c>
      <c r="E16" s="16">
        <v>3</v>
      </c>
      <c r="F16" s="20">
        <v>207</v>
      </c>
      <c r="G16" s="228" t="s">
        <v>221</v>
      </c>
      <c r="H16" s="109">
        <v>9</v>
      </c>
      <c r="I16" s="18">
        <v>39.93</v>
      </c>
      <c r="J16" s="16">
        <v>41</v>
      </c>
    </row>
    <row r="17" spans="1:10" ht="23.25" customHeight="1" thickBot="1" x14ac:dyDescent="0.3">
      <c r="A17" s="22">
        <v>12</v>
      </c>
      <c r="B17" s="198" t="s">
        <v>86</v>
      </c>
      <c r="C17" s="100">
        <v>11</v>
      </c>
      <c r="D17" s="102">
        <v>40.69</v>
      </c>
      <c r="E17" s="103">
        <v>11</v>
      </c>
      <c r="F17" s="111">
        <v>205</v>
      </c>
      <c r="G17" s="230" t="s">
        <v>222</v>
      </c>
      <c r="H17" s="232" t="s">
        <v>219</v>
      </c>
      <c r="I17" s="105">
        <v>40.22</v>
      </c>
      <c r="J17" s="103">
        <v>55</v>
      </c>
    </row>
    <row r="18" spans="1:10" ht="2.25" customHeight="1" x14ac:dyDescent="0.25">
      <c r="A18" s="23"/>
    </row>
    <row r="19" spans="1:10" s="2" customFormat="1" x14ac:dyDescent="0.25">
      <c r="A19" s="23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45"/>
  <sheetViews>
    <sheetView zoomScale="50" zoomScaleNormal="50" workbookViewId="0">
      <selection activeCell="B31" sqref="B31:B33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3" width="9.140625" style="1"/>
    <col min="14" max="14" width="14.28515625" style="1" customWidth="1"/>
    <col min="15" max="15" width="9.140625" style="1"/>
    <col min="16" max="16" width="11.140625" style="1" customWidth="1"/>
    <col min="17" max="16384" width="9.140625" style="1"/>
  </cols>
  <sheetData>
    <row r="1" spans="1:21" ht="48" customHeight="1" x14ac:dyDescent="0.25">
      <c r="A1" s="270" t="s">
        <v>78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</row>
    <row r="2" spans="1:21" ht="5.25" customHeight="1" x14ac:dyDescent="0.25"/>
    <row r="3" spans="1:21" ht="19.5" customHeight="1" x14ac:dyDescent="0.35">
      <c r="A3" s="271" t="s">
        <v>12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</row>
    <row r="4" spans="1:21" ht="15.75" customHeight="1" thickBot="1" x14ac:dyDescent="0.35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21" s="2" customFormat="1" ht="30" customHeight="1" x14ac:dyDescent="0.25">
      <c r="A5" s="272" t="s">
        <v>2</v>
      </c>
      <c r="B5" s="274" t="s">
        <v>1</v>
      </c>
      <c r="C5" s="276" t="s">
        <v>13</v>
      </c>
      <c r="D5" s="278" t="s">
        <v>14</v>
      </c>
      <c r="E5" s="280" t="s">
        <v>15</v>
      </c>
      <c r="F5" s="280" t="s">
        <v>16</v>
      </c>
      <c r="G5" s="282" t="s">
        <v>17</v>
      </c>
      <c r="H5" s="278"/>
      <c r="I5" s="278"/>
      <c r="J5" s="283"/>
      <c r="K5" s="283"/>
      <c r="L5" s="284"/>
    </row>
    <row r="6" spans="1:21" s="2" customFormat="1" ht="30" customHeight="1" thickBot="1" x14ac:dyDescent="0.3">
      <c r="A6" s="273"/>
      <c r="B6" s="275"/>
      <c r="C6" s="277"/>
      <c r="D6" s="279"/>
      <c r="E6" s="281"/>
      <c r="F6" s="281"/>
      <c r="G6" s="163" t="s">
        <v>18</v>
      </c>
      <c r="H6" s="164" t="s">
        <v>6</v>
      </c>
      <c r="I6" s="164" t="s">
        <v>19</v>
      </c>
      <c r="J6" s="162" t="s">
        <v>20</v>
      </c>
      <c r="K6" s="165" t="s">
        <v>21</v>
      </c>
      <c r="L6" s="134" t="s">
        <v>7</v>
      </c>
      <c r="N6" s="112">
        <v>82.5</v>
      </c>
      <c r="O6" s="112">
        <v>85</v>
      </c>
      <c r="P6" s="112">
        <v>87.5</v>
      </c>
      <c r="Q6" s="112">
        <v>90</v>
      </c>
      <c r="R6" s="112">
        <v>92.5</v>
      </c>
      <c r="S6" s="112">
        <v>95</v>
      </c>
      <c r="T6" s="112">
        <v>97.5</v>
      </c>
      <c r="U6" s="112">
        <v>100</v>
      </c>
    </row>
    <row r="7" spans="1:21" s="3" customFormat="1" ht="30" customHeight="1" x14ac:dyDescent="0.25">
      <c r="A7" s="248">
        <v>1</v>
      </c>
      <c r="B7" s="259" t="s">
        <v>121</v>
      </c>
      <c r="C7" s="150" t="s">
        <v>122</v>
      </c>
      <c r="D7" s="26" t="s">
        <v>62</v>
      </c>
      <c r="E7" s="119">
        <v>82</v>
      </c>
      <c r="F7" s="27"/>
      <c r="G7" s="28">
        <v>3</v>
      </c>
      <c r="H7" s="29">
        <v>40.17</v>
      </c>
      <c r="I7" s="28"/>
      <c r="J7" s="166">
        <f t="shared" ref="J7:J42" si="0">H7-I7</f>
        <v>40.17</v>
      </c>
      <c r="K7" s="251">
        <f>AVERAGE(J7:J8)</f>
        <v>40.36</v>
      </c>
      <c r="L7" s="254">
        <f>RANK(K7,K7:K45,1)</f>
        <v>8</v>
      </c>
      <c r="M7" s="113" t="s">
        <v>60</v>
      </c>
      <c r="N7" s="115">
        <v>0.05</v>
      </c>
      <c r="O7" s="115">
        <v>0.1</v>
      </c>
      <c r="P7" s="115">
        <v>0.15</v>
      </c>
      <c r="Q7" s="115">
        <v>0.2</v>
      </c>
      <c r="R7" s="115">
        <v>0.25</v>
      </c>
      <c r="S7" s="115">
        <v>0.3</v>
      </c>
      <c r="T7" s="115">
        <v>0.35</v>
      </c>
      <c r="U7" s="115">
        <f>N7*8</f>
        <v>0.4</v>
      </c>
    </row>
    <row r="8" spans="1:21" s="3" customFormat="1" ht="30" customHeight="1" x14ac:dyDescent="0.25">
      <c r="A8" s="249"/>
      <c r="B8" s="267"/>
      <c r="C8" s="156" t="s">
        <v>123</v>
      </c>
      <c r="D8" s="35" t="s">
        <v>63</v>
      </c>
      <c r="E8" s="147">
        <v>88.3</v>
      </c>
      <c r="F8" s="157"/>
      <c r="G8" s="55">
        <v>2</v>
      </c>
      <c r="H8" s="158">
        <v>40.700000000000003</v>
      </c>
      <c r="I8" s="55">
        <v>0.15</v>
      </c>
      <c r="J8" s="31">
        <f t="shared" si="0"/>
        <v>40.550000000000004</v>
      </c>
      <c r="K8" s="252"/>
      <c r="L8" s="255"/>
      <c r="M8" s="114">
        <v>1</v>
      </c>
      <c r="N8" s="115">
        <v>4.5</v>
      </c>
      <c r="O8" s="115">
        <f>N8*2</f>
        <v>9</v>
      </c>
      <c r="P8" s="115">
        <f>N8*3</f>
        <v>13.5</v>
      </c>
      <c r="Q8" s="115">
        <f>N8*4</f>
        <v>18</v>
      </c>
      <c r="R8" s="115">
        <f>N8*5</f>
        <v>22.5</v>
      </c>
      <c r="S8" s="115">
        <f>N8*6</f>
        <v>27</v>
      </c>
      <c r="T8" s="115">
        <f>N8*7</f>
        <v>31.5</v>
      </c>
      <c r="U8" s="115">
        <f>N8*8</f>
        <v>36</v>
      </c>
    </row>
    <row r="9" spans="1:21" s="3" customFormat="1" ht="30" customHeight="1" thickBot="1" x14ac:dyDescent="0.3">
      <c r="A9" s="266"/>
      <c r="B9" s="268"/>
      <c r="C9" s="167"/>
      <c r="D9" s="50" t="s">
        <v>64</v>
      </c>
      <c r="E9" s="25"/>
      <c r="F9" s="168"/>
      <c r="G9" s="122"/>
      <c r="H9" s="169"/>
      <c r="I9" s="122"/>
      <c r="J9" s="170">
        <f t="shared" si="0"/>
        <v>0</v>
      </c>
      <c r="K9" s="253"/>
      <c r="L9" s="256"/>
      <c r="M9" s="114">
        <v>2</v>
      </c>
      <c r="N9" s="115">
        <v>9</v>
      </c>
      <c r="O9" s="115">
        <f>N9*2</f>
        <v>18</v>
      </c>
      <c r="P9" s="115">
        <f>N9*3</f>
        <v>27</v>
      </c>
      <c r="Q9" s="115">
        <f>N9*4</f>
        <v>36</v>
      </c>
      <c r="R9" s="115">
        <f>N9*5</f>
        <v>45</v>
      </c>
      <c r="S9" s="115">
        <f>N9*6</f>
        <v>54</v>
      </c>
      <c r="T9" s="115">
        <f>N9*7</f>
        <v>63</v>
      </c>
      <c r="U9" s="115">
        <f>N9*8</f>
        <v>72</v>
      </c>
    </row>
    <row r="10" spans="1:21" s="3" customFormat="1" ht="30" customHeight="1" x14ac:dyDescent="0.25">
      <c r="A10" s="249">
        <v>2</v>
      </c>
      <c r="B10" s="249" t="s">
        <v>89</v>
      </c>
      <c r="C10" s="152" t="s">
        <v>91</v>
      </c>
      <c r="D10" s="35" t="s">
        <v>22</v>
      </c>
      <c r="E10" s="36">
        <v>81</v>
      </c>
      <c r="F10" s="157"/>
      <c r="G10" s="55">
        <v>3</v>
      </c>
      <c r="H10" s="158">
        <v>40.229999999999997</v>
      </c>
      <c r="I10" s="55"/>
      <c r="J10" s="36">
        <f t="shared" si="0"/>
        <v>40.229999999999997</v>
      </c>
      <c r="K10" s="252">
        <f>AVERAGE(J10:J11)</f>
        <v>40.864999999999995</v>
      </c>
      <c r="L10" s="269">
        <f>RANK(K10,K7:K45,1)</f>
        <v>13</v>
      </c>
    </row>
    <row r="11" spans="1:21" s="3" customFormat="1" ht="30" customHeight="1" x14ac:dyDescent="0.25">
      <c r="A11" s="249"/>
      <c r="B11" s="249"/>
      <c r="C11" s="152" t="s">
        <v>90</v>
      </c>
      <c r="D11" s="35" t="s">
        <v>23</v>
      </c>
      <c r="E11" s="36">
        <v>59.2</v>
      </c>
      <c r="F11" s="32"/>
      <c r="G11" s="33">
        <v>4</v>
      </c>
      <c r="H11" s="34">
        <v>41.5</v>
      </c>
      <c r="I11" s="33"/>
      <c r="J11" s="31">
        <f t="shared" si="0"/>
        <v>41.5</v>
      </c>
      <c r="K11" s="261"/>
      <c r="L11" s="269"/>
    </row>
    <row r="12" spans="1:21" s="3" customFormat="1" ht="30" customHeight="1" thickBot="1" x14ac:dyDescent="0.3">
      <c r="A12" s="266"/>
      <c r="B12" s="265"/>
      <c r="C12" s="154"/>
      <c r="D12" s="45" t="s">
        <v>65</v>
      </c>
      <c r="E12" s="171"/>
      <c r="F12" s="172"/>
      <c r="G12" s="173"/>
      <c r="H12" s="174"/>
      <c r="I12" s="173"/>
      <c r="J12" s="175">
        <f t="shared" si="0"/>
        <v>0</v>
      </c>
      <c r="K12" s="262"/>
      <c r="L12" s="269"/>
      <c r="P12" s="108"/>
      <c r="Q12" s="108"/>
    </row>
    <row r="13" spans="1:21" s="3" customFormat="1" ht="30" customHeight="1" x14ac:dyDescent="0.25">
      <c r="A13" s="266">
        <v>3</v>
      </c>
      <c r="B13" s="248" t="s">
        <v>83</v>
      </c>
      <c r="C13" s="176" t="s">
        <v>84</v>
      </c>
      <c r="D13" s="26" t="s">
        <v>24</v>
      </c>
      <c r="E13" s="177">
        <v>77.8</v>
      </c>
      <c r="F13" s="27"/>
      <c r="G13" s="28">
        <v>5</v>
      </c>
      <c r="H13" s="29">
        <v>39.979999999999997</v>
      </c>
      <c r="I13" s="28"/>
      <c r="J13" s="166">
        <f t="shared" si="0"/>
        <v>39.979999999999997</v>
      </c>
      <c r="K13" s="251">
        <f>AVERAGE(J13:J14)</f>
        <v>40.26</v>
      </c>
      <c r="L13" s="254">
        <f>RANK(K13,K7:K45,1)</f>
        <v>5</v>
      </c>
      <c r="P13" s="108"/>
      <c r="Q13" s="108"/>
    </row>
    <row r="14" spans="1:21" s="3" customFormat="1" ht="30" customHeight="1" x14ac:dyDescent="0.25">
      <c r="A14" s="266"/>
      <c r="B14" s="266"/>
      <c r="C14" s="153" t="s">
        <v>85</v>
      </c>
      <c r="D14" s="30" t="s">
        <v>25</v>
      </c>
      <c r="E14" s="37">
        <v>73.2</v>
      </c>
      <c r="F14" s="32"/>
      <c r="G14" s="33">
        <v>4</v>
      </c>
      <c r="H14" s="34">
        <v>40.54</v>
      </c>
      <c r="I14" s="33"/>
      <c r="J14" s="31">
        <f t="shared" si="0"/>
        <v>40.54</v>
      </c>
      <c r="K14" s="261"/>
      <c r="L14" s="255"/>
      <c r="P14" s="108"/>
      <c r="Q14" s="108"/>
    </row>
    <row r="15" spans="1:21" s="3" customFormat="1" ht="30" customHeight="1" thickBot="1" x14ac:dyDescent="0.3">
      <c r="A15" s="266"/>
      <c r="B15" s="250"/>
      <c r="C15" s="155"/>
      <c r="D15" s="50" t="s">
        <v>66</v>
      </c>
      <c r="E15" s="178"/>
      <c r="F15" s="168"/>
      <c r="G15" s="122"/>
      <c r="H15" s="169"/>
      <c r="I15" s="122"/>
      <c r="J15" s="170">
        <f t="shared" si="0"/>
        <v>0</v>
      </c>
      <c r="K15" s="253"/>
      <c r="L15" s="256"/>
      <c r="N15" s="108"/>
      <c r="O15" s="108"/>
      <c r="P15" s="108"/>
      <c r="Q15" s="108"/>
    </row>
    <row r="16" spans="1:21" s="3" customFormat="1" ht="30" customHeight="1" x14ac:dyDescent="0.25">
      <c r="A16" s="249">
        <v>4</v>
      </c>
      <c r="B16" s="249" t="s">
        <v>99</v>
      </c>
      <c r="C16" s="152" t="s">
        <v>100</v>
      </c>
      <c r="D16" s="35" t="s">
        <v>26</v>
      </c>
      <c r="E16" s="38">
        <v>74.7</v>
      </c>
      <c r="F16" s="125"/>
      <c r="G16" s="55">
        <v>5</v>
      </c>
      <c r="H16" s="158">
        <v>39.909999999999997</v>
      </c>
      <c r="I16" s="55"/>
      <c r="J16" s="36">
        <f t="shared" si="0"/>
        <v>39.909999999999997</v>
      </c>
      <c r="K16" s="252">
        <f>AVERAGE(J16:J17)</f>
        <v>40.125</v>
      </c>
      <c r="L16" s="255">
        <f>RANK(K16,K7:K45,1)</f>
        <v>1</v>
      </c>
      <c r="N16" s="108"/>
      <c r="O16" s="108"/>
      <c r="P16" s="108"/>
      <c r="Q16" s="108"/>
    </row>
    <row r="17" spans="1:17" s="3" customFormat="1" ht="30" customHeight="1" x14ac:dyDescent="0.25">
      <c r="A17" s="249"/>
      <c r="B17" s="249"/>
      <c r="C17" s="152" t="s">
        <v>101</v>
      </c>
      <c r="D17" s="35" t="s">
        <v>28</v>
      </c>
      <c r="E17" s="38">
        <v>65</v>
      </c>
      <c r="F17" s="125"/>
      <c r="G17" s="33">
        <v>6</v>
      </c>
      <c r="H17" s="34">
        <v>40.340000000000003</v>
      </c>
      <c r="I17" s="33"/>
      <c r="J17" s="31">
        <f t="shared" si="0"/>
        <v>40.340000000000003</v>
      </c>
      <c r="K17" s="261"/>
      <c r="L17" s="255"/>
      <c r="N17" s="108"/>
      <c r="O17" s="108"/>
      <c r="P17" s="108"/>
      <c r="Q17" s="108"/>
    </row>
    <row r="18" spans="1:17" s="3" customFormat="1" ht="30" customHeight="1" thickBot="1" x14ac:dyDescent="0.3">
      <c r="A18" s="266"/>
      <c r="B18" s="265"/>
      <c r="C18" s="154" t="s">
        <v>102</v>
      </c>
      <c r="D18" s="45" t="s">
        <v>67</v>
      </c>
      <c r="E18" s="171">
        <v>79.099999999999994</v>
      </c>
      <c r="F18" s="179"/>
      <c r="G18" s="173"/>
      <c r="H18" s="174"/>
      <c r="I18" s="173"/>
      <c r="J18" s="175">
        <f t="shared" si="0"/>
        <v>0</v>
      </c>
      <c r="K18" s="262"/>
      <c r="L18" s="263"/>
      <c r="N18" s="108"/>
      <c r="O18" s="108"/>
      <c r="P18" s="108"/>
      <c r="Q18" s="108"/>
    </row>
    <row r="19" spans="1:17" s="3" customFormat="1" ht="30" customHeight="1" x14ac:dyDescent="0.25">
      <c r="A19" s="266">
        <v>5</v>
      </c>
      <c r="B19" s="248" t="s">
        <v>105</v>
      </c>
      <c r="C19" s="176" t="s">
        <v>106</v>
      </c>
      <c r="D19" s="26" t="s">
        <v>29</v>
      </c>
      <c r="E19" s="166"/>
      <c r="F19" s="27"/>
      <c r="G19" s="28">
        <v>7</v>
      </c>
      <c r="H19" s="29">
        <v>40.090000000000003</v>
      </c>
      <c r="I19" s="28"/>
      <c r="J19" s="166">
        <f t="shared" si="0"/>
        <v>40.090000000000003</v>
      </c>
      <c r="K19" s="251">
        <f>AVERAGE(J19:J20)</f>
        <v>40.375</v>
      </c>
      <c r="L19" s="254">
        <f>RANK(K19,K7:K45,1)</f>
        <v>9</v>
      </c>
      <c r="N19" s="108"/>
      <c r="O19" s="108"/>
      <c r="P19" s="108"/>
      <c r="Q19" s="108"/>
    </row>
    <row r="20" spans="1:17" s="3" customFormat="1" ht="30" customHeight="1" x14ac:dyDescent="0.25">
      <c r="A20" s="266"/>
      <c r="B20" s="266"/>
      <c r="C20" s="153" t="s">
        <v>107</v>
      </c>
      <c r="D20" s="30" t="s">
        <v>30</v>
      </c>
      <c r="E20" s="31">
        <v>90.3</v>
      </c>
      <c r="F20" s="32"/>
      <c r="G20" s="33">
        <v>6</v>
      </c>
      <c r="H20" s="34">
        <v>40.86</v>
      </c>
      <c r="I20" s="33">
        <v>0.2</v>
      </c>
      <c r="J20" s="31">
        <f t="shared" si="0"/>
        <v>40.659999999999997</v>
      </c>
      <c r="K20" s="261"/>
      <c r="L20" s="255"/>
      <c r="N20" s="108"/>
      <c r="O20" s="108"/>
      <c r="P20" s="108"/>
      <c r="Q20" s="108"/>
    </row>
    <row r="21" spans="1:17" s="3" customFormat="1" ht="30" customHeight="1" thickBot="1" x14ac:dyDescent="0.3">
      <c r="A21" s="266"/>
      <c r="B21" s="250"/>
      <c r="C21" s="155"/>
      <c r="D21" s="50" t="s">
        <v>68</v>
      </c>
      <c r="E21" s="170"/>
      <c r="F21" s="168"/>
      <c r="G21" s="122"/>
      <c r="H21" s="169"/>
      <c r="I21" s="122"/>
      <c r="J21" s="170">
        <f t="shared" si="0"/>
        <v>0</v>
      </c>
      <c r="K21" s="253"/>
      <c r="L21" s="256"/>
      <c r="N21" s="130"/>
      <c r="O21" s="1"/>
      <c r="P21" s="108"/>
      <c r="Q21" s="108"/>
    </row>
    <row r="22" spans="1:17" ht="27.75" customHeight="1" x14ac:dyDescent="0.25">
      <c r="A22" s="266">
        <v>6</v>
      </c>
      <c r="B22" s="249" t="s">
        <v>112</v>
      </c>
      <c r="C22" s="152" t="s">
        <v>113</v>
      </c>
      <c r="D22" s="35" t="s">
        <v>31</v>
      </c>
      <c r="E22" s="43" t="s">
        <v>115</v>
      </c>
      <c r="F22" s="97"/>
      <c r="G22" s="98">
        <v>7</v>
      </c>
      <c r="H22" s="99">
        <v>40.51</v>
      </c>
      <c r="I22" s="55">
        <v>0.25</v>
      </c>
      <c r="J22" s="36">
        <f t="shared" si="0"/>
        <v>40.26</v>
      </c>
      <c r="K22" s="252">
        <f>AVERAGE(J22:J23)</f>
        <v>40.305</v>
      </c>
      <c r="L22" s="255">
        <f>RANK(K22,K7:K45,1)</f>
        <v>6</v>
      </c>
      <c r="M22" s="3"/>
      <c r="O22" s="118"/>
      <c r="P22" s="130"/>
    </row>
    <row r="23" spans="1:17" ht="27.75" customHeight="1" x14ac:dyDescent="0.25">
      <c r="A23" s="266"/>
      <c r="B23" s="266"/>
      <c r="C23" s="153" t="s">
        <v>114</v>
      </c>
      <c r="D23" s="30" t="s">
        <v>32</v>
      </c>
      <c r="E23" s="39" t="s">
        <v>120</v>
      </c>
      <c r="F23" s="40"/>
      <c r="G23" s="41">
        <v>8</v>
      </c>
      <c r="H23" s="42">
        <v>40.35</v>
      </c>
      <c r="I23" s="33"/>
      <c r="J23" s="31">
        <f t="shared" si="0"/>
        <v>40.35</v>
      </c>
      <c r="K23" s="261"/>
      <c r="L23" s="255"/>
      <c r="M23" s="3"/>
      <c r="O23" s="118"/>
      <c r="P23" s="130"/>
    </row>
    <row r="24" spans="1:17" ht="27.75" customHeight="1" thickBot="1" x14ac:dyDescent="0.3">
      <c r="A24" s="266"/>
      <c r="B24" s="265"/>
      <c r="C24" s="154"/>
      <c r="D24" s="45" t="s">
        <v>69</v>
      </c>
      <c r="E24" s="46"/>
      <c r="F24" s="180"/>
      <c r="G24" s="48"/>
      <c r="H24" s="49"/>
      <c r="I24" s="173"/>
      <c r="J24" s="175">
        <f t="shared" si="0"/>
        <v>0</v>
      </c>
      <c r="K24" s="262"/>
      <c r="L24" s="263"/>
      <c r="M24" s="3"/>
    </row>
    <row r="25" spans="1:17" ht="29.25" customHeight="1" x14ac:dyDescent="0.3">
      <c r="A25" s="249">
        <v>7</v>
      </c>
      <c r="B25" s="248" t="s">
        <v>116</v>
      </c>
      <c r="C25" s="176" t="s">
        <v>117</v>
      </c>
      <c r="D25" s="26" t="s">
        <v>33</v>
      </c>
      <c r="E25" s="181"/>
      <c r="F25" s="182"/>
      <c r="G25" s="183">
        <v>9</v>
      </c>
      <c r="H25" s="184">
        <v>39.75</v>
      </c>
      <c r="I25" s="28"/>
      <c r="J25" s="166">
        <f t="shared" si="0"/>
        <v>39.75</v>
      </c>
      <c r="K25" s="251">
        <f>AVERAGE(J25:J26)</f>
        <v>40.200000000000003</v>
      </c>
      <c r="L25" s="254">
        <f>RANK(K25,K7:K45,1)</f>
        <v>3</v>
      </c>
      <c r="M25" s="3"/>
      <c r="P25" s="44"/>
    </row>
    <row r="26" spans="1:17" ht="29.25" customHeight="1" x14ac:dyDescent="0.3">
      <c r="A26" s="249"/>
      <c r="B26" s="249"/>
      <c r="C26" s="152" t="s">
        <v>118</v>
      </c>
      <c r="D26" s="35" t="s">
        <v>34</v>
      </c>
      <c r="E26" s="43" t="s">
        <v>127</v>
      </c>
      <c r="F26" s="40"/>
      <c r="G26" s="41">
        <v>8</v>
      </c>
      <c r="H26" s="42">
        <v>40.65</v>
      </c>
      <c r="I26" s="33"/>
      <c r="J26" s="31">
        <f t="shared" si="0"/>
        <v>40.65</v>
      </c>
      <c r="K26" s="261"/>
      <c r="L26" s="255"/>
      <c r="M26" s="3"/>
      <c r="P26" s="44"/>
    </row>
    <row r="27" spans="1:17" ht="29.25" customHeight="1" thickBot="1" x14ac:dyDescent="0.35">
      <c r="A27" s="266"/>
      <c r="B27" s="250"/>
      <c r="C27" s="155"/>
      <c r="D27" s="50" t="s">
        <v>70</v>
      </c>
      <c r="E27" s="51"/>
      <c r="F27" s="185"/>
      <c r="G27" s="53"/>
      <c r="H27" s="54"/>
      <c r="I27" s="122"/>
      <c r="J27" s="170">
        <f t="shared" si="0"/>
        <v>0</v>
      </c>
      <c r="K27" s="253"/>
      <c r="L27" s="256"/>
      <c r="M27" s="3"/>
      <c r="P27" s="44"/>
    </row>
    <row r="28" spans="1:17" ht="29.25" customHeight="1" x14ac:dyDescent="0.25">
      <c r="A28" s="266">
        <v>8</v>
      </c>
      <c r="B28" s="249" t="s">
        <v>61</v>
      </c>
      <c r="C28" s="152" t="s">
        <v>108</v>
      </c>
      <c r="D28" s="35" t="s">
        <v>35</v>
      </c>
      <c r="E28" s="43" t="s">
        <v>111</v>
      </c>
      <c r="F28" s="97"/>
      <c r="G28" s="98">
        <v>13</v>
      </c>
      <c r="H28" s="99">
        <v>40.39</v>
      </c>
      <c r="I28" s="55"/>
      <c r="J28" s="36">
        <f t="shared" si="0"/>
        <v>40.39</v>
      </c>
      <c r="K28" s="252">
        <f>AVERAGE(J28:J29)</f>
        <v>40.424999999999997</v>
      </c>
      <c r="L28" s="255">
        <f>RANK(K28,K7:K45,1)</f>
        <v>10</v>
      </c>
      <c r="M28" s="3"/>
    </row>
    <row r="29" spans="1:17" ht="29.25" customHeight="1" x14ac:dyDescent="0.25">
      <c r="A29" s="266"/>
      <c r="B29" s="266"/>
      <c r="C29" s="153" t="s">
        <v>109</v>
      </c>
      <c r="D29" s="30" t="s">
        <v>36</v>
      </c>
      <c r="E29" s="39" t="s">
        <v>110</v>
      </c>
      <c r="F29" s="40"/>
      <c r="G29" s="41">
        <v>10</v>
      </c>
      <c r="H29" s="42">
        <v>40.56</v>
      </c>
      <c r="I29" s="33">
        <v>0.1</v>
      </c>
      <c r="J29" s="31">
        <f t="shared" si="0"/>
        <v>40.46</v>
      </c>
      <c r="K29" s="261"/>
      <c r="L29" s="255"/>
      <c r="M29" s="3"/>
    </row>
    <row r="30" spans="1:17" ht="29.25" customHeight="1" thickBot="1" x14ac:dyDescent="0.3">
      <c r="A30" s="266"/>
      <c r="B30" s="265"/>
      <c r="C30" s="154"/>
      <c r="D30" s="45" t="s">
        <v>71</v>
      </c>
      <c r="E30" s="46"/>
      <c r="F30" s="180"/>
      <c r="G30" s="48"/>
      <c r="H30" s="49"/>
      <c r="I30" s="173"/>
      <c r="J30" s="175">
        <f t="shared" si="0"/>
        <v>0</v>
      </c>
      <c r="K30" s="262"/>
      <c r="L30" s="263"/>
      <c r="M30" s="3"/>
    </row>
    <row r="31" spans="1:17" ht="29.25" customHeight="1" x14ac:dyDescent="0.25">
      <c r="A31" s="249">
        <v>9</v>
      </c>
      <c r="B31" s="248" t="s">
        <v>92</v>
      </c>
      <c r="C31" s="176" t="s">
        <v>93</v>
      </c>
      <c r="D31" s="26" t="s">
        <v>37</v>
      </c>
      <c r="E31" s="181" t="s">
        <v>119</v>
      </c>
      <c r="F31" s="182"/>
      <c r="G31" s="183">
        <v>21</v>
      </c>
      <c r="H31" s="184">
        <v>40.119999999999997</v>
      </c>
      <c r="I31" s="28"/>
      <c r="J31" s="166">
        <f t="shared" si="0"/>
        <v>40.119999999999997</v>
      </c>
      <c r="K31" s="251">
        <f>AVERAGE(J31:J32)</f>
        <v>40.239999999999995</v>
      </c>
      <c r="L31" s="254">
        <f>RANK(K31,K7:K45,1)</f>
        <v>4</v>
      </c>
      <c r="M31" s="3"/>
    </row>
    <row r="32" spans="1:17" ht="29.25" customHeight="1" x14ac:dyDescent="0.25">
      <c r="A32" s="264"/>
      <c r="B32" s="264"/>
      <c r="C32" s="159" t="s">
        <v>94</v>
      </c>
      <c r="D32" s="160" t="s">
        <v>38</v>
      </c>
      <c r="E32" s="161" t="s">
        <v>95</v>
      </c>
      <c r="F32" s="40"/>
      <c r="G32" s="48">
        <v>33</v>
      </c>
      <c r="H32" s="49">
        <v>40.36</v>
      </c>
      <c r="I32" s="33"/>
      <c r="J32" s="31">
        <f t="shared" si="0"/>
        <v>40.36</v>
      </c>
      <c r="K32" s="261"/>
      <c r="L32" s="255"/>
      <c r="M32" s="3"/>
    </row>
    <row r="33" spans="1:13" ht="29.25" customHeight="1" thickBot="1" x14ac:dyDescent="0.3">
      <c r="A33" s="265"/>
      <c r="B33" s="250"/>
      <c r="C33" s="155"/>
      <c r="D33" s="50" t="s">
        <v>72</v>
      </c>
      <c r="E33" s="51"/>
      <c r="F33" s="52"/>
      <c r="G33" s="53"/>
      <c r="H33" s="54"/>
      <c r="I33" s="122"/>
      <c r="J33" s="170">
        <f t="shared" si="0"/>
        <v>0</v>
      </c>
      <c r="K33" s="253"/>
      <c r="L33" s="256"/>
      <c r="M33" s="3"/>
    </row>
    <row r="34" spans="1:13" ht="29.25" customHeight="1" x14ac:dyDescent="0.25">
      <c r="A34" s="266">
        <v>10</v>
      </c>
      <c r="B34" s="249" t="s">
        <v>96</v>
      </c>
      <c r="C34" s="152" t="s">
        <v>97</v>
      </c>
      <c r="D34" s="35" t="s">
        <v>39</v>
      </c>
      <c r="E34" s="43" t="s">
        <v>104</v>
      </c>
      <c r="F34" s="97"/>
      <c r="G34" s="98">
        <v>33</v>
      </c>
      <c r="H34" s="99">
        <v>40.11</v>
      </c>
      <c r="I34" s="55"/>
      <c r="J34" s="36">
        <f t="shared" si="0"/>
        <v>40.11</v>
      </c>
      <c r="K34" s="252">
        <f>AVERAGE(J34:J35)</f>
        <v>40.129999999999995</v>
      </c>
      <c r="L34" s="255">
        <f>RANK(K34,K7:K45,1)</f>
        <v>2</v>
      </c>
      <c r="M34" s="3"/>
    </row>
    <row r="35" spans="1:13" ht="29.25" customHeight="1" x14ac:dyDescent="0.25">
      <c r="A35" s="266"/>
      <c r="B35" s="266"/>
      <c r="C35" s="153" t="s">
        <v>98</v>
      </c>
      <c r="D35" s="30" t="s">
        <v>40</v>
      </c>
      <c r="E35" s="39" t="s">
        <v>103</v>
      </c>
      <c r="F35" s="97"/>
      <c r="G35" s="41">
        <v>69</v>
      </c>
      <c r="H35" s="42">
        <v>40.299999999999997</v>
      </c>
      <c r="I35" s="33">
        <v>0.15</v>
      </c>
      <c r="J35" s="31">
        <f t="shared" si="0"/>
        <v>40.15</v>
      </c>
      <c r="K35" s="261"/>
      <c r="L35" s="255"/>
      <c r="M35" s="3"/>
    </row>
    <row r="36" spans="1:13" ht="27" customHeight="1" thickBot="1" x14ac:dyDescent="0.3">
      <c r="A36" s="266"/>
      <c r="B36" s="265"/>
      <c r="C36" s="154"/>
      <c r="D36" s="45" t="s">
        <v>73</v>
      </c>
      <c r="E36" s="46"/>
      <c r="F36" s="47"/>
      <c r="G36" s="48"/>
      <c r="H36" s="49"/>
      <c r="I36" s="173"/>
      <c r="J36" s="175">
        <f t="shared" si="0"/>
        <v>0</v>
      </c>
      <c r="K36" s="262"/>
      <c r="L36" s="263"/>
      <c r="M36" s="3"/>
    </row>
    <row r="37" spans="1:13" ht="35.25" customHeight="1" x14ac:dyDescent="0.25">
      <c r="A37" s="257">
        <v>11</v>
      </c>
      <c r="B37" s="259" t="s">
        <v>86</v>
      </c>
      <c r="C37" s="150" t="s">
        <v>87</v>
      </c>
      <c r="D37" s="26" t="s">
        <v>41</v>
      </c>
      <c r="E37" s="119">
        <v>85</v>
      </c>
      <c r="F37" s="132"/>
      <c r="G37" s="120">
        <v>69</v>
      </c>
      <c r="H37" s="121">
        <v>40.700000000000003</v>
      </c>
      <c r="I37" s="28">
        <v>0.1</v>
      </c>
      <c r="J37" s="166">
        <f t="shared" si="0"/>
        <v>40.6</v>
      </c>
      <c r="K37" s="251">
        <f>AVERAGE(J37:J38)</f>
        <v>40.69</v>
      </c>
      <c r="L37" s="254">
        <f>RANK(K37,K7:K45,1)</f>
        <v>12</v>
      </c>
      <c r="M37" s="3"/>
    </row>
    <row r="38" spans="1:13" ht="35.25" customHeight="1" x14ac:dyDescent="0.25">
      <c r="A38" s="258"/>
      <c r="B38" s="260"/>
      <c r="C38" s="151" t="s">
        <v>88</v>
      </c>
      <c r="D38" s="30" t="s">
        <v>42</v>
      </c>
      <c r="E38" s="148">
        <v>73.099999999999994</v>
      </c>
      <c r="F38" s="133"/>
      <c r="G38" s="149">
        <v>1</v>
      </c>
      <c r="H38" s="112">
        <v>40.78</v>
      </c>
      <c r="I38" s="33"/>
      <c r="J38" s="31">
        <f t="shared" si="0"/>
        <v>40.78</v>
      </c>
      <c r="K38" s="261"/>
      <c r="L38" s="255"/>
      <c r="M38" s="3"/>
    </row>
    <row r="39" spans="1:13" ht="33.75" customHeight="1" thickBot="1" x14ac:dyDescent="0.3">
      <c r="A39" s="258"/>
      <c r="B39" s="257"/>
      <c r="C39" s="186"/>
      <c r="D39" s="45" t="s">
        <v>74</v>
      </c>
      <c r="E39" s="165"/>
      <c r="F39" s="134"/>
      <c r="G39" s="187"/>
      <c r="H39" s="165"/>
      <c r="I39" s="173"/>
      <c r="J39" s="175">
        <f t="shared" si="0"/>
        <v>0</v>
      </c>
      <c r="K39" s="262"/>
      <c r="L39" s="263"/>
      <c r="M39" s="3"/>
    </row>
    <row r="40" spans="1:13" ht="33" customHeight="1" x14ac:dyDescent="0.25">
      <c r="A40" s="248">
        <v>12</v>
      </c>
      <c r="B40" s="248" t="s">
        <v>124</v>
      </c>
      <c r="C40" s="176" t="s">
        <v>125</v>
      </c>
      <c r="D40" s="26" t="s">
        <v>58</v>
      </c>
      <c r="E40" s="181"/>
      <c r="F40" s="182"/>
      <c r="G40" s="183">
        <v>1</v>
      </c>
      <c r="H40" s="184">
        <v>40.72</v>
      </c>
      <c r="I40" s="28"/>
      <c r="J40" s="166">
        <f t="shared" si="0"/>
        <v>40.72</v>
      </c>
      <c r="K40" s="251">
        <f>AVERAGE(J40:J41)</f>
        <v>40.58</v>
      </c>
      <c r="L40" s="254">
        <f>RANK(K40,K7:K45,1)</f>
        <v>11</v>
      </c>
      <c r="M40" s="3"/>
    </row>
    <row r="41" spans="1:13" ht="33" customHeight="1" x14ac:dyDescent="0.25">
      <c r="A41" s="249"/>
      <c r="B41" s="249"/>
      <c r="C41" s="159" t="s">
        <v>126</v>
      </c>
      <c r="D41" s="35" t="s">
        <v>59</v>
      </c>
      <c r="E41" s="43" t="s">
        <v>128</v>
      </c>
      <c r="F41" s="97"/>
      <c r="G41" s="98">
        <v>2</v>
      </c>
      <c r="H41" s="99">
        <v>40.44</v>
      </c>
      <c r="I41" s="55"/>
      <c r="J41" s="31">
        <f t="shared" si="0"/>
        <v>40.44</v>
      </c>
      <c r="K41" s="252"/>
      <c r="L41" s="255"/>
      <c r="M41" s="3"/>
    </row>
    <row r="42" spans="1:13" ht="33" customHeight="1" thickBot="1" x14ac:dyDescent="0.3">
      <c r="A42" s="250"/>
      <c r="B42" s="250"/>
      <c r="C42" s="155"/>
      <c r="D42" s="50" t="s">
        <v>75</v>
      </c>
      <c r="E42" s="51"/>
      <c r="F42" s="52"/>
      <c r="G42" s="53"/>
      <c r="H42" s="54"/>
      <c r="I42" s="122"/>
      <c r="J42" s="170">
        <f t="shared" si="0"/>
        <v>0</v>
      </c>
      <c r="K42" s="253"/>
      <c r="L42" s="256"/>
      <c r="M42" s="3"/>
    </row>
    <row r="43" spans="1:13" ht="21" x14ac:dyDescent="0.25">
      <c r="A43" s="248">
        <v>13</v>
      </c>
      <c r="B43" s="248"/>
      <c r="C43" s="176" t="s">
        <v>129</v>
      </c>
      <c r="D43" s="26" t="s">
        <v>79</v>
      </c>
      <c r="E43" s="181"/>
      <c r="F43" s="182"/>
      <c r="G43" s="183">
        <v>9</v>
      </c>
      <c r="H43" s="184">
        <v>40.11</v>
      </c>
      <c r="I43" s="28"/>
      <c r="J43" s="166">
        <f t="shared" ref="J43:J45" si="1">H43-I43</f>
        <v>40.11</v>
      </c>
      <c r="K43" s="251">
        <f>AVERAGE(J43:J44)</f>
        <v>40.32</v>
      </c>
      <c r="L43" s="254">
        <f>RANK(K43,K7:K45,1)</f>
        <v>7</v>
      </c>
    </row>
    <row r="44" spans="1:13" ht="31.5" customHeight="1" x14ac:dyDescent="0.25">
      <c r="A44" s="249"/>
      <c r="B44" s="249"/>
      <c r="C44" s="159" t="s">
        <v>130</v>
      </c>
      <c r="D44" s="35" t="s">
        <v>80</v>
      </c>
      <c r="E44" s="43"/>
      <c r="F44" s="97"/>
      <c r="G44" s="98">
        <v>10</v>
      </c>
      <c r="H44" s="99">
        <v>40.53</v>
      </c>
      <c r="I44" s="55"/>
      <c r="J44" s="31">
        <f t="shared" si="1"/>
        <v>40.53</v>
      </c>
      <c r="K44" s="252"/>
      <c r="L44" s="255"/>
    </row>
    <row r="45" spans="1:13" ht="36.75" customHeight="1" thickBot="1" x14ac:dyDescent="0.3">
      <c r="A45" s="250"/>
      <c r="B45" s="250"/>
      <c r="C45" s="155"/>
      <c r="D45" s="50" t="s">
        <v>81</v>
      </c>
      <c r="E45" s="51"/>
      <c r="F45" s="52"/>
      <c r="G45" s="53"/>
      <c r="H45" s="54"/>
      <c r="I45" s="122"/>
      <c r="J45" s="170">
        <f t="shared" si="1"/>
        <v>0</v>
      </c>
      <c r="K45" s="253"/>
      <c r="L45" s="256"/>
    </row>
  </sheetData>
  <mergeCells count="61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9"/>
    <mergeCell ref="B7:B9"/>
    <mergeCell ref="K7:K9"/>
    <mergeCell ref="L7:L9"/>
    <mergeCell ref="A10:A12"/>
    <mergeCell ref="B10:B12"/>
    <mergeCell ref="K10:K12"/>
    <mergeCell ref="L10:L12"/>
    <mergeCell ref="A13:A15"/>
    <mergeCell ref="B13:B15"/>
    <mergeCell ref="K13:K15"/>
    <mergeCell ref="L13:L15"/>
    <mergeCell ref="A16:A18"/>
    <mergeCell ref="B16:B18"/>
    <mergeCell ref="K16:K18"/>
    <mergeCell ref="L16:L18"/>
    <mergeCell ref="A19:A21"/>
    <mergeCell ref="B19:B21"/>
    <mergeCell ref="K19:K21"/>
    <mergeCell ref="L19:L21"/>
    <mergeCell ref="A22:A24"/>
    <mergeCell ref="B22:B24"/>
    <mergeCell ref="K22:K24"/>
    <mergeCell ref="L22:L24"/>
    <mergeCell ref="A25:A27"/>
    <mergeCell ref="B25:B27"/>
    <mergeCell ref="K25:K27"/>
    <mergeCell ref="L25:L27"/>
    <mergeCell ref="A28:A30"/>
    <mergeCell ref="B28:B30"/>
    <mergeCell ref="K28:K30"/>
    <mergeCell ref="L28:L30"/>
    <mergeCell ref="A31:A33"/>
    <mergeCell ref="B31:B33"/>
    <mergeCell ref="K31:K33"/>
    <mergeCell ref="L31:L33"/>
    <mergeCell ref="A34:A36"/>
    <mergeCell ref="B34:B36"/>
    <mergeCell ref="K34:K36"/>
    <mergeCell ref="L34:L36"/>
    <mergeCell ref="A43:A45"/>
    <mergeCell ref="B43:B45"/>
    <mergeCell ref="K43:K45"/>
    <mergeCell ref="L43:L45"/>
    <mergeCell ref="A37:A39"/>
    <mergeCell ref="B37:B39"/>
    <mergeCell ref="K37:K39"/>
    <mergeCell ref="L37:L39"/>
    <mergeCell ref="L40:L42"/>
    <mergeCell ref="A40:A42"/>
    <mergeCell ref="B40:B42"/>
    <mergeCell ref="K40:K42"/>
  </mergeCells>
  <pageMargins left="0.31496062992125984" right="0.31496062992125984" top="0.15748031496062992" bottom="0.11811023622047245" header="0.31496062992125984" footer="0.31496062992125984"/>
  <pageSetup paperSize="9" scale="4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7"/>
  <sheetViews>
    <sheetView zoomScale="75" zoomScaleNormal="75" workbookViewId="0">
      <selection activeCell="B17" sqref="B17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7.4257812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83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x14ac:dyDescent="0.25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5" t="s">
        <v>53</v>
      </c>
      <c r="L9" s="135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84</v>
      </c>
      <c r="C10" s="62">
        <v>3</v>
      </c>
      <c r="D10" s="62">
        <v>21</v>
      </c>
      <c r="E10" s="63">
        <f>D10</f>
        <v>21</v>
      </c>
      <c r="F10" s="209">
        <f>MIN(C21:C67)</f>
        <v>39.85</v>
      </c>
      <c r="G10" s="203">
        <f>AVERAGE(C21:C67)</f>
        <v>40.887142857142855</v>
      </c>
      <c r="H10" s="64"/>
      <c r="I10" s="116">
        <f>G10-F10</f>
        <v>1.0371428571428538</v>
      </c>
      <c r="J10" s="129">
        <v>9.9884259259259266E-3</v>
      </c>
      <c r="K10" s="190">
        <f>J10</f>
        <v>9.9884259259259266E-3</v>
      </c>
      <c r="L10" s="66">
        <f>K10</f>
        <v>9.9884259259259266E-3</v>
      </c>
      <c r="M10" s="67" t="s">
        <v>137</v>
      </c>
      <c r="N10" s="68"/>
      <c r="O10" s="123"/>
      <c r="P10" s="70"/>
    </row>
    <row r="11" spans="1:16" s="3" customFormat="1" ht="30" customHeight="1" thickBot="1" x14ac:dyDescent="0.3">
      <c r="A11" s="60">
        <v>2</v>
      </c>
      <c r="B11" s="61" t="s">
        <v>84</v>
      </c>
      <c r="C11" s="62">
        <v>9</v>
      </c>
      <c r="D11" s="62">
        <v>61</v>
      </c>
      <c r="E11" s="63">
        <f>D11-D10</f>
        <v>40</v>
      </c>
      <c r="F11" s="208">
        <f>MIN(D21:D67)</f>
        <v>39.65</v>
      </c>
      <c r="G11" s="199">
        <f>AVERAGE(D21:D67)</f>
        <v>40.844358974358968</v>
      </c>
      <c r="H11" s="64"/>
      <c r="I11" s="116">
        <f>G11-F11</f>
        <v>1.1943589743589698</v>
      </c>
      <c r="J11" s="129">
        <v>3.0347222222222223E-2</v>
      </c>
      <c r="K11" s="129">
        <f>J11-J10</f>
        <v>2.0358796296296298E-2</v>
      </c>
      <c r="L11" s="66">
        <f>K11+L10</f>
        <v>3.0347222222222227E-2</v>
      </c>
      <c r="M11" s="67" t="s">
        <v>138</v>
      </c>
      <c r="N11" s="68" t="s">
        <v>142</v>
      </c>
      <c r="O11" s="205" t="s">
        <v>143</v>
      </c>
      <c r="P11" s="70"/>
    </row>
    <row r="12" spans="1:16" s="3" customFormat="1" ht="30" customHeight="1" thickBot="1" x14ac:dyDescent="0.3">
      <c r="A12" s="60">
        <v>3</v>
      </c>
      <c r="B12" s="61" t="s">
        <v>84</v>
      </c>
      <c r="C12" s="62">
        <v>10</v>
      </c>
      <c r="D12" s="62">
        <v>109</v>
      </c>
      <c r="E12" s="63">
        <f>D12-D11</f>
        <v>48</v>
      </c>
      <c r="F12" s="210">
        <f>MIN(E19:E67)</f>
        <v>48.53</v>
      </c>
      <c r="G12" s="116">
        <f>AVERAGE(E21:E67)</f>
        <v>52.492978723404256</v>
      </c>
      <c r="H12" s="64"/>
      <c r="I12" s="116">
        <f t="shared" ref="I12:I14" si="0">G12-F12</f>
        <v>3.9629787234042553</v>
      </c>
      <c r="J12" s="129">
        <v>6.0949074074074072E-2</v>
      </c>
      <c r="K12" s="129">
        <f>J12-J11</f>
        <v>3.0601851851851849E-2</v>
      </c>
      <c r="L12" s="65">
        <f>K12+L11</f>
        <v>6.0949074074074072E-2</v>
      </c>
      <c r="M12" s="67" t="s">
        <v>139</v>
      </c>
      <c r="N12" s="68"/>
      <c r="O12" s="143"/>
      <c r="P12" s="70"/>
    </row>
    <row r="13" spans="1:16" s="3" customFormat="1" ht="30" customHeight="1" thickBot="1" x14ac:dyDescent="0.3">
      <c r="A13" s="60">
        <v>4</v>
      </c>
      <c r="B13" s="61" t="s">
        <v>132</v>
      </c>
      <c r="C13" s="62">
        <v>4</v>
      </c>
      <c r="D13" s="62">
        <v>138</v>
      </c>
      <c r="E13" s="63">
        <f>D13-D12</f>
        <v>29</v>
      </c>
      <c r="F13" s="204">
        <f>MIN(F19:F67)</f>
        <v>40.44</v>
      </c>
      <c r="G13" s="203">
        <f>AVERAGE(F21:F67)</f>
        <v>45.722857142857144</v>
      </c>
      <c r="H13" s="64"/>
      <c r="I13" s="116">
        <f t="shared" si="0"/>
        <v>5.2828571428571465</v>
      </c>
      <c r="J13" s="129">
        <v>7.7835648148148154E-2</v>
      </c>
      <c r="K13" s="129">
        <f>J13-J12</f>
        <v>1.6886574074074082E-2</v>
      </c>
      <c r="L13" s="66">
        <f>K13</f>
        <v>1.6886574074074082E-2</v>
      </c>
      <c r="M13" s="67" t="s">
        <v>140</v>
      </c>
      <c r="N13" s="68"/>
      <c r="O13" s="70"/>
      <c r="P13" s="70"/>
    </row>
    <row r="14" spans="1:16" s="3" customFormat="1" ht="30" customHeight="1" x14ac:dyDescent="0.25">
      <c r="A14" s="60">
        <v>5</v>
      </c>
      <c r="B14" s="61" t="s">
        <v>132</v>
      </c>
      <c r="C14" s="71">
        <v>33</v>
      </c>
      <c r="D14" s="62">
        <v>175</v>
      </c>
      <c r="E14" s="63">
        <f>D14-D13</f>
        <v>37</v>
      </c>
      <c r="F14" s="201">
        <f>MIN(G21:G67)</f>
        <v>52.04</v>
      </c>
      <c r="G14" s="116">
        <f>AVERAGE(G21:G67)</f>
        <v>53.010833333333338</v>
      </c>
      <c r="H14" s="64"/>
      <c r="I14" s="116">
        <f t="shared" si="0"/>
        <v>0.97083333333333854</v>
      </c>
      <c r="J14" s="129">
        <v>0.10144675925925926</v>
      </c>
      <c r="K14" s="129">
        <f>J14-J13</f>
        <v>2.361111111111111E-2</v>
      </c>
      <c r="L14" s="66">
        <f>K14+L13</f>
        <v>4.0497685185185192E-2</v>
      </c>
      <c r="M14" s="67" t="s">
        <v>141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132</v>
      </c>
      <c r="C15" s="74">
        <v>9</v>
      </c>
      <c r="D15" s="74">
        <v>212</v>
      </c>
      <c r="E15" s="63">
        <f>D15-D14</f>
        <v>37</v>
      </c>
      <c r="F15" s="128">
        <f>MIN(H21:H67)</f>
        <v>50.64</v>
      </c>
      <c r="G15" s="116">
        <f>AVERAGE(H21:H67)</f>
        <v>51.595277777777781</v>
      </c>
      <c r="H15" s="64"/>
      <c r="I15" s="116">
        <f>G15-F15</f>
        <v>0.95527777777778056</v>
      </c>
      <c r="J15" s="129">
        <v>0.1254976851851852</v>
      </c>
      <c r="K15" s="76">
        <f>J15-J14</f>
        <v>2.4050925925925934E-2</v>
      </c>
      <c r="L15" s="75">
        <f>K15+L14</f>
        <v>6.4548611111111126E-2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AVERAGE(F10,F11,F12)</f>
        <v>42.676666666666669</v>
      </c>
      <c r="G16" s="126">
        <f>AVERAGE(G10,G11,G12)</f>
        <v>44.741493518302029</v>
      </c>
      <c r="H16" s="126" t="s">
        <v>84</v>
      </c>
      <c r="I16" s="127">
        <f>AVERAGE(I10,I11,I12)</f>
        <v>2.0648268516353596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AVERAGE(F13,F14,F15)</f>
        <v>47.706666666666671</v>
      </c>
      <c r="G17" s="85">
        <f>AVERAGE(G13,G14,G15)</f>
        <v>50.109656084656081</v>
      </c>
      <c r="H17" s="85" t="s">
        <v>132</v>
      </c>
      <c r="I17" s="86">
        <f>AVERAGE(I13,I14,I15)</f>
        <v>2.402989417989422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45.191666666666663</v>
      </c>
      <c r="G18" s="89">
        <f>AVERAGE(C21:H67)</f>
        <v>48.139082125603828</v>
      </c>
      <c r="H18" s="90"/>
      <c r="I18" s="91">
        <f>AVERAGE(I10:I15)</f>
        <v>2.2339081348123906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Наум</v>
      </c>
      <c r="D20" s="92" t="str">
        <f>B11</f>
        <v>Наум</v>
      </c>
      <c r="E20" s="92" t="str">
        <f>B12</f>
        <v>Наум</v>
      </c>
      <c r="F20" s="92" t="str">
        <f>B13</f>
        <v>Звягин Григорий</v>
      </c>
      <c r="G20" s="2" t="str">
        <f>B14</f>
        <v>Звягин Григорий</v>
      </c>
      <c r="H20" s="2" t="str">
        <f>B15</f>
        <v>Звягин Григорий</v>
      </c>
    </row>
    <row r="21" spans="1:14" x14ac:dyDescent="0.25">
      <c r="B21" s="1">
        <v>1</v>
      </c>
      <c r="C21" s="93">
        <v>43.21</v>
      </c>
      <c r="D21" s="94">
        <v>39.799999999999997</v>
      </c>
      <c r="E21" s="94">
        <v>54.71</v>
      </c>
      <c r="F21" s="94">
        <v>47.84</v>
      </c>
      <c r="G21" s="94">
        <v>53.05</v>
      </c>
      <c r="H21" s="220">
        <v>51.22</v>
      </c>
      <c r="M21" s="2"/>
      <c r="N21" s="2"/>
    </row>
    <row r="22" spans="1:14" x14ac:dyDescent="0.25">
      <c r="B22" s="1">
        <v>2</v>
      </c>
      <c r="C22" s="95">
        <v>41.4</v>
      </c>
      <c r="D22" s="96">
        <v>39.840000000000003</v>
      </c>
      <c r="E22" s="96">
        <v>53.9</v>
      </c>
      <c r="F22" s="96">
        <v>47.5</v>
      </c>
      <c r="G22" s="96">
        <v>53.3</v>
      </c>
      <c r="H22" s="221">
        <v>51.96</v>
      </c>
      <c r="M22" s="3"/>
      <c r="N22" s="3"/>
    </row>
    <row r="23" spans="1:14" x14ac:dyDescent="0.25">
      <c r="B23" s="1">
        <v>3</v>
      </c>
      <c r="C23" s="95">
        <v>41.96</v>
      </c>
      <c r="D23" s="96">
        <v>39.93</v>
      </c>
      <c r="E23" s="96">
        <v>54.06</v>
      </c>
      <c r="F23" s="96">
        <v>49.14</v>
      </c>
      <c r="G23" s="96">
        <v>52.16</v>
      </c>
      <c r="H23" s="221">
        <v>52.71</v>
      </c>
      <c r="M23" s="3"/>
      <c r="N23" s="3"/>
    </row>
    <row r="24" spans="1:14" x14ac:dyDescent="0.25">
      <c r="B24" s="1">
        <v>4</v>
      </c>
      <c r="C24" s="95">
        <v>42.46</v>
      </c>
      <c r="D24" s="96">
        <v>40</v>
      </c>
      <c r="E24" s="96">
        <v>52.79</v>
      </c>
      <c r="F24" s="96">
        <v>46.55</v>
      </c>
      <c r="G24" s="96">
        <v>52.04</v>
      </c>
      <c r="H24" s="221">
        <v>52.72</v>
      </c>
      <c r="M24" s="3"/>
      <c r="N24" s="3"/>
    </row>
    <row r="25" spans="1:14" x14ac:dyDescent="0.25">
      <c r="B25" s="1">
        <v>5</v>
      </c>
      <c r="C25" s="95">
        <v>42.76</v>
      </c>
      <c r="D25" s="96">
        <v>39.979999999999997</v>
      </c>
      <c r="E25" s="96">
        <v>53.44</v>
      </c>
      <c r="F25" s="96">
        <v>42.4</v>
      </c>
      <c r="G25" s="96">
        <v>53.69</v>
      </c>
      <c r="H25" s="221">
        <v>51.5</v>
      </c>
    </row>
    <row r="26" spans="1:14" x14ac:dyDescent="0.25">
      <c r="B26" s="1">
        <v>6</v>
      </c>
      <c r="C26" s="95">
        <v>42.19</v>
      </c>
      <c r="D26" s="96">
        <v>40.340000000000003</v>
      </c>
      <c r="E26" s="96">
        <v>53.52</v>
      </c>
      <c r="F26" s="96">
        <v>42.06</v>
      </c>
      <c r="G26" s="96">
        <v>54.79</v>
      </c>
      <c r="H26" s="221">
        <v>51.26</v>
      </c>
    </row>
    <row r="27" spans="1:14" x14ac:dyDescent="0.25">
      <c r="B27" s="1">
        <v>7</v>
      </c>
      <c r="C27" s="95">
        <v>40.020000000000003</v>
      </c>
      <c r="D27" s="96">
        <v>40.119999999999997</v>
      </c>
      <c r="E27" s="96">
        <v>52.36</v>
      </c>
      <c r="F27" s="96">
        <v>41.04</v>
      </c>
      <c r="G27" s="96">
        <v>55.41</v>
      </c>
      <c r="H27" s="221">
        <v>51.37</v>
      </c>
    </row>
    <row r="28" spans="1:14" x14ac:dyDescent="0.25">
      <c r="B28" s="1">
        <v>8</v>
      </c>
      <c r="C28" s="95">
        <v>40.020000000000003</v>
      </c>
      <c r="D28" s="96">
        <v>39.86</v>
      </c>
      <c r="E28" s="96">
        <v>52.27</v>
      </c>
      <c r="F28" s="96">
        <v>40.83</v>
      </c>
      <c r="G28" s="96">
        <v>55.13</v>
      </c>
      <c r="H28" s="221">
        <v>50.95</v>
      </c>
    </row>
    <row r="29" spans="1:14" x14ac:dyDescent="0.25">
      <c r="B29" s="1">
        <v>9</v>
      </c>
      <c r="C29" s="124">
        <v>41.7</v>
      </c>
      <c r="D29" s="96">
        <v>39.83</v>
      </c>
      <c r="E29" s="96">
        <v>53.14</v>
      </c>
      <c r="F29" s="96">
        <v>40.81</v>
      </c>
      <c r="G29" s="96">
        <v>54.51</v>
      </c>
      <c r="H29" s="221">
        <v>51.5</v>
      </c>
    </row>
    <row r="30" spans="1:14" x14ac:dyDescent="0.25">
      <c r="B30" s="1">
        <v>10</v>
      </c>
      <c r="C30" s="95">
        <v>40.79</v>
      </c>
      <c r="D30" s="96">
        <v>39.96</v>
      </c>
      <c r="E30" s="96">
        <v>53.35</v>
      </c>
      <c r="F30" s="96">
        <v>40.520000000000003</v>
      </c>
      <c r="G30" s="96">
        <v>53.99</v>
      </c>
      <c r="H30" s="221">
        <v>50.99</v>
      </c>
    </row>
    <row r="31" spans="1:14" x14ac:dyDescent="0.25">
      <c r="B31" s="1">
        <v>11</v>
      </c>
      <c r="C31" s="95">
        <v>39.979999999999997</v>
      </c>
      <c r="D31" s="96">
        <v>39.840000000000003</v>
      </c>
      <c r="E31" s="96">
        <v>52.68</v>
      </c>
      <c r="F31" s="96">
        <v>41.02</v>
      </c>
      <c r="G31" s="96">
        <v>53.1</v>
      </c>
      <c r="H31" s="221">
        <v>50.92</v>
      </c>
    </row>
    <row r="32" spans="1:14" x14ac:dyDescent="0.25">
      <c r="B32" s="1">
        <v>12</v>
      </c>
      <c r="C32" s="95">
        <v>40.04</v>
      </c>
      <c r="D32" s="96">
        <v>39.78</v>
      </c>
      <c r="E32" s="96">
        <v>52.52</v>
      </c>
      <c r="F32" s="96">
        <v>41.2</v>
      </c>
      <c r="G32" s="96">
        <v>52.94</v>
      </c>
      <c r="H32" s="221">
        <v>51.73</v>
      </c>
    </row>
    <row r="33" spans="2:8" x14ac:dyDescent="0.25">
      <c r="B33" s="1">
        <v>13</v>
      </c>
      <c r="C33" s="95">
        <v>39.99</v>
      </c>
      <c r="D33" s="96">
        <v>39.69</v>
      </c>
      <c r="E33" s="96">
        <v>52.81</v>
      </c>
      <c r="F33" s="96">
        <v>40.6</v>
      </c>
      <c r="G33" s="96">
        <v>53.01</v>
      </c>
      <c r="H33" s="221">
        <v>52.18</v>
      </c>
    </row>
    <row r="34" spans="2:8" x14ac:dyDescent="0.25">
      <c r="B34" s="1">
        <v>14</v>
      </c>
      <c r="C34" s="106">
        <v>40.090000000000003</v>
      </c>
      <c r="D34" s="96">
        <v>39.840000000000003</v>
      </c>
      <c r="E34" s="96">
        <v>52.51</v>
      </c>
      <c r="F34" s="96">
        <v>40.89</v>
      </c>
      <c r="G34" s="96">
        <v>53.36</v>
      </c>
      <c r="H34" s="221">
        <v>51.18</v>
      </c>
    </row>
    <row r="35" spans="2:8" x14ac:dyDescent="0.25">
      <c r="B35" s="1">
        <v>15</v>
      </c>
      <c r="C35" s="95">
        <v>40.04</v>
      </c>
      <c r="D35" s="96">
        <v>39.68</v>
      </c>
      <c r="E35" s="96">
        <v>52.27</v>
      </c>
      <c r="F35" s="96">
        <v>40.44</v>
      </c>
      <c r="G35" s="96">
        <v>53.32</v>
      </c>
      <c r="H35" s="221">
        <v>51.27</v>
      </c>
    </row>
    <row r="36" spans="2:8" x14ac:dyDescent="0.25">
      <c r="B36" s="1">
        <v>16</v>
      </c>
      <c r="C36" s="95">
        <v>42.33</v>
      </c>
      <c r="D36" s="142">
        <v>39.78</v>
      </c>
      <c r="E36" s="96">
        <v>52.49</v>
      </c>
      <c r="F36" s="96">
        <v>40.44</v>
      </c>
      <c r="G36" s="96">
        <v>52.69</v>
      </c>
      <c r="H36" s="221">
        <v>53.16</v>
      </c>
    </row>
    <row r="37" spans="2:8" x14ac:dyDescent="0.25">
      <c r="B37" s="1">
        <v>17</v>
      </c>
      <c r="C37" s="95">
        <v>40.06</v>
      </c>
      <c r="D37" s="96">
        <v>39.65</v>
      </c>
      <c r="E37" s="96">
        <v>52.04</v>
      </c>
      <c r="F37" s="96">
        <v>41.51</v>
      </c>
      <c r="G37" s="96">
        <v>52.87</v>
      </c>
      <c r="H37" s="221">
        <v>51.77</v>
      </c>
    </row>
    <row r="38" spans="2:8" x14ac:dyDescent="0.25">
      <c r="B38" s="1">
        <v>18</v>
      </c>
      <c r="C38" s="95">
        <v>39.869999999999997</v>
      </c>
      <c r="D38" s="96">
        <v>40.9</v>
      </c>
      <c r="E38" s="96">
        <v>51.95</v>
      </c>
      <c r="F38" s="96">
        <v>40.79</v>
      </c>
      <c r="G38" s="96">
        <v>53.08</v>
      </c>
      <c r="H38" s="221">
        <v>50.89</v>
      </c>
    </row>
    <row r="39" spans="2:8" x14ac:dyDescent="0.25">
      <c r="B39" s="1">
        <v>19</v>
      </c>
      <c r="C39" s="95">
        <v>39.85</v>
      </c>
      <c r="D39" s="96">
        <v>39.67</v>
      </c>
      <c r="E39" s="96">
        <v>52.43</v>
      </c>
      <c r="F39" s="96">
        <v>40.880000000000003</v>
      </c>
      <c r="G39" s="96">
        <v>53.2</v>
      </c>
      <c r="H39" s="221">
        <v>51.08</v>
      </c>
    </row>
    <row r="40" spans="2:8" x14ac:dyDescent="0.25">
      <c r="B40" s="1">
        <v>20</v>
      </c>
      <c r="C40" s="95">
        <v>39.909999999999997</v>
      </c>
      <c r="D40" s="96">
        <v>40.07</v>
      </c>
      <c r="E40" s="96">
        <v>53.21</v>
      </c>
      <c r="F40" s="96">
        <v>40.659999999999997</v>
      </c>
      <c r="G40" s="96">
        <v>52.52</v>
      </c>
      <c r="H40" s="221">
        <v>50.65</v>
      </c>
    </row>
    <row r="41" spans="2:8" x14ac:dyDescent="0.25">
      <c r="B41" s="1">
        <v>21</v>
      </c>
      <c r="C41" s="95">
        <v>39.96</v>
      </c>
      <c r="D41" s="96">
        <v>43.88</v>
      </c>
      <c r="E41" s="96">
        <v>52.32</v>
      </c>
      <c r="F41" s="96">
        <v>50.56</v>
      </c>
      <c r="G41" s="96">
        <v>52.56</v>
      </c>
      <c r="H41" s="221">
        <v>50.64</v>
      </c>
    </row>
    <row r="42" spans="2:8" x14ac:dyDescent="0.25">
      <c r="B42" s="1">
        <v>22</v>
      </c>
      <c r="C42" s="95"/>
      <c r="D42" s="96">
        <v>41.89</v>
      </c>
      <c r="E42" s="96">
        <v>52.35</v>
      </c>
      <c r="F42" s="96">
        <v>52.8</v>
      </c>
      <c r="G42" s="96">
        <v>52.55</v>
      </c>
      <c r="H42" s="221">
        <v>51.12</v>
      </c>
    </row>
    <row r="43" spans="2:8" x14ac:dyDescent="0.25">
      <c r="B43" s="1">
        <v>23</v>
      </c>
      <c r="C43" s="95"/>
      <c r="D43" s="96">
        <v>40.71</v>
      </c>
      <c r="E43" s="96">
        <v>52.01</v>
      </c>
      <c r="F43" s="96">
        <v>55.09</v>
      </c>
      <c r="G43" s="96">
        <v>52.53</v>
      </c>
      <c r="H43" s="221">
        <v>51.37</v>
      </c>
    </row>
    <row r="44" spans="2:8" x14ac:dyDescent="0.25">
      <c r="B44" s="1">
        <v>24</v>
      </c>
      <c r="C44" s="95"/>
      <c r="D44" s="96">
        <v>39.950000000000003</v>
      </c>
      <c r="E44" s="96">
        <v>52.66</v>
      </c>
      <c r="F44" s="96">
        <v>55.53</v>
      </c>
      <c r="G44" s="96">
        <v>52.46</v>
      </c>
      <c r="H44" s="221">
        <v>51.27</v>
      </c>
    </row>
    <row r="45" spans="2:8" x14ac:dyDescent="0.25">
      <c r="B45" s="1">
        <v>25</v>
      </c>
      <c r="C45" s="95"/>
      <c r="D45" s="96">
        <v>42.78</v>
      </c>
      <c r="E45" s="96">
        <v>51.67</v>
      </c>
      <c r="F45" s="96">
        <v>55.96</v>
      </c>
      <c r="G45" s="96">
        <v>52.07</v>
      </c>
      <c r="H45" s="221">
        <v>51.27</v>
      </c>
    </row>
    <row r="46" spans="2:8" x14ac:dyDescent="0.25">
      <c r="B46" s="1">
        <v>26</v>
      </c>
      <c r="C46" s="95"/>
      <c r="D46" s="96">
        <v>42.75</v>
      </c>
      <c r="E46" s="96">
        <v>52.49</v>
      </c>
      <c r="F46" s="96">
        <v>54.04</v>
      </c>
      <c r="G46" s="96">
        <v>52.57</v>
      </c>
      <c r="H46" s="221">
        <v>50.69</v>
      </c>
    </row>
    <row r="47" spans="2:8" x14ac:dyDescent="0.25">
      <c r="B47" s="1">
        <v>27</v>
      </c>
      <c r="C47" s="95"/>
      <c r="D47" s="96">
        <v>40.909999999999997</v>
      </c>
      <c r="E47" s="96">
        <v>52.73</v>
      </c>
      <c r="F47" s="96">
        <v>54.4</v>
      </c>
      <c r="G47" s="96">
        <v>52.31</v>
      </c>
      <c r="H47" s="221">
        <v>51.13</v>
      </c>
    </row>
    <row r="48" spans="2:8" x14ac:dyDescent="0.25">
      <c r="B48" s="1">
        <v>28</v>
      </c>
      <c r="C48" s="95"/>
      <c r="D48" s="96">
        <v>40.340000000000003</v>
      </c>
      <c r="E48" s="96">
        <v>52.32</v>
      </c>
      <c r="F48" s="96">
        <v>54.74</v>
      </c>
      <c r="G48" s="96">
        <v>52.57</v>
      </c>
      <c r="H48" s="221">
        <v>54.96</v>
      </c>
    </row>
    <row r="49" spans="2:8" x14ac:dyDescent="0.25">
      <c r="B49" s="1">
        <v>29</v>
      </c>
      <c r="C49" s="95"/>
      <c r="D49" s="96">
        <v>39.76</v>
      </c>
      <c r="E49" s="96">
        <v>57.13</v>
      </c>
      <c r="F49" s="96"/>
      <c r="G49" s="96">
        <v>52.51</v>
      </c>
      <c r="H49" s="221">
        <v>52.46</v>
      </c>
    </row>
    <row r="50" spans="2:8" x14ac:dyDescent="0.25">
      <c r="B50" s="1">
        <v>30</v>
      </c>
      <c r="C50" s="95"/>
      <c r="D50" s="96">
        <v>39.82</v>
      </c>
      <c r="E50" s="96">
        <v>53.15</v>
      </c>
      <c r="F50" s="96"/>
      <c r="G50" s="96">
        <v>53.27</v>
      </c>
      <c r="H50" s="221">
        <v>51.94</v>
      </c>
    </row>
    <row r="51" spans="2:8" x14ac:dyDescent="0.25">
      <c r="B51" s="1">
        <v>31</v>
      </c>
      <c r="C51" s="95"/>
      <c r="D51" s="96">
        <v>39.72</v>
      </c>
      <c r="E51" s="96">
        <v>52.44</v>
      </c>
      <c r="F51" s="96"/>
      <c r="G51" s="96">
        <v>52.27</v>
      </c>
      <c r="H51" s="221">
        <v>51.42</v>
      </c>
    </row>
    <row r="52" spans="2:8" x14ac:dyDescent="0.25">
      <c r="B52" s="1">
        <v>32</v>
      </c>
      <c r="C52" s="95"/>
      <c r="D52" s="96">
        <v>40.06</v>
      </c>
      <c r="E52" s="96">
        <v>52</v>
      </c>
      <c r="F52" s="96"/>
      <c r="G52" s="96">
        <v>52.42</v>
      </c>
      <c r="H52" s="221">
        <v>52.07</v>
      </c>
    </row>
    <row r="53" spans="2:8" x14ac:dyDescent="0.25">
      <c r="B53" s="1">
        <v>33</v>
      </c>
      <c r="C53" s="95"/>
      <c r="D53" s="96">
        <v>40.29</v>
      </c>
      <c r="E53" s="96">
        <v>53.72</v>
      </c>
      <c r="F53" s="96"/>
      <c r="G53" s="96">
        <v>52.13</v>
      </c>
      <c r="H53" s="221">
        <v>51.4</v>
      </c>
    </row>
    <row r="54" spans="2:8" x14ac:dyDescent="0.25">
      <c r="B54" s="1">
        <v>34</v>
      </c>
      <c r="C54" s="95"/>
      <c r="D54" s="96">
        <v>39.869999999999997</v>
      </c>
      <c r="E54" s="96">
        <v>54.49</v>
      </c>
      <c r="F54" s="96"/>
      <c r="G54" s="96">
        <v>53.04</v>
      </c>
      <c r="H54" s="221">
        <v>51.48</v>
      </c>
    </row>
    <row r="55" spans="2:8" x14ac:dyDescent="0.25">
      <c r="B55" s="1">
        <v>35</v>
      </c>
      <c r="C55" s="95"/>
      <c r="D55" s="96">
        <v>39.94</v>
      </c>
      <c r="E55" s="96">
        <v>52.47</v>
      </c>
      <c r="F55" s="96"/>
      <c r="G55" s="96">
        <v>52.21</v>
      </c>
      <c r="H55" s="221">
        <v>51.74</v>
      </c>
    </row>
    <row r="56" spans="2:8" x14ac:dyDescent="0.25">
      <c r="B56" s="1">
        <v>36</v>
      </c>
      <c r="C56" s="95"/>
      <c r="D56" s="96">
        <v>39.96</v>
      </c>
      <c r="E56" s="96">
        <v>52.09</v>
      </c>
      <c r="F56" s="96"/>
      <c r="G56" s="96">
        <v>52.76</v>
      </c>
      <c r="H56" s="221">
        <v>51.46</v>
      </c>
    </row>
    <row r="57" spans="2:8" x14ac:dyDescent="0.25">
      <c r="B57" s="1">
        <v>37</v>
      </c>
      <c r="C57" s="95"/>
      <c r="D57" s="96">
        <v>40.11</v>
      </c>
      <c r="E57" s="96">
        <v>52.59</v>
      </c>
      <c r="F57" s="96"/>
      <c r="G57" s="96"/>
      <c r="H57" s="221"/>
    </row>
    <row r="58" spans="2:8" x14ac:dyDescent="0.25">
      <c r="B58" s="1">
        <v>38</v>
      </c>
      <c r="C58" s="95"/>
      <c r="D58" s="96">
        <v>49.25</v>
      </c>
      <c r="E58" s="96">
        <v>51.65</v>
      </c>
      <c r="F58" s="96"/>
      <c r="G58" s="96"/>
      <c r="H58" s="221"/>
    </row>
    <row r="59" spans="2:8" x14ac:dyDescent="0.25">
      <c r="B59" s="1">
        <v>39</v>
      </c>
      <c r="C59" s="95"/>
      <c r="D59" s="96">
        <v>52.38</v>
      </c>
      <c r="E59" s="96">
        <v>52.14</v>
      </c>
      <c r="F59" s="96"/>
      <c r="G59" s="96"/>
      <c r="H59" s="221"/>
    </row>
    <row r="60" spans="2:8" x14ac:dyDescent="0.25">
      <c r="B60" s="1">
        <v>40</v>
      </c>
      <c r="C60" s="95"/>
      <c r="D60" s="96"/>
      <c r="E60" s="96">
        <v>51.46</v>
      </c>
      <c r="F60" s="96"/>
      <c r="G60" s="96"/>
      <c r="H60" s="221"/>
    </row>
    <row r="61" spans="2:8" x14ac:dyDescent="0.25">
      <c r="B61" s="1">
        <v>41</v>
      </c>
      <c r="C61" s="95"/>
      <c r="D61" s="96"/>
      <c r="E61" s="96">
        <v>51.51</v>
      </c>
      <c r="F61" s="96"/>
      <c r="G61" s="96"/>
      <c r="H61" s="221"/>
    </row>
    <row r="62" spans="2:8" x14ac:dyDescent="0.25">
      <c r="B62" s="1">
        <v>42</v>
      </c>
      <c r="C62" s="95"/>
      <c r="D62" s="96"/>
      <c r="E62" s="96">
        <v>51.49</v>
      </c>
      <c r="F62" s="96"/>
      <c r="G62" s="96"/>
      <c r="H62" s="221"/>
    </row>
    <row r="63" spans="2:8" x14ac:dyDescent="0.25">
      <c r="B63" s="1">
        <v>43</v>
      </c>
      <c r="C63" s="95"/>
      <c r="D63" s="96"/>
      <c r="E63" s="96">
        <v>50.63</v>
      </c>
      <c r="F63" s="96"/>
      <c r="G63" s="96"/>
      <c r="H63" s="221"/>
    </row>
    <row r="64" spans="2:8" x14ac:dyDescent="0.25">
      <c r="B64" s="1">
        <v>44</v>
      </c>
      <c r="C64" s="95"/>
      <c r="D64" s="96"/>
      <c r="E64" s="96">
        <v>51.73</v>
      </c>
      <c r="F64" s="96"/>
      <c r="G64" s="96"/>
      <c r="H64" s="221"/>
    </row>
    <row r="65" spans="2:8" x14ac:dyDescent="0.25">
      <c r="B65" s="1">
        <v>45</v>
      </c>
      <c r="C65" s="95"/>
      <c r="D65" s="96"/>
      <c r="E65" s="96">
        <v>50.87</v>
      </c>
      <c r="F65" s="96"/>
      <c r="G65" s="96"/>
      <c r="H65" s="221"/>
    </row>
    <row r="66" spans="2:8" x14ac:dyDescent="0.25">
      <c r="B66" s="1">
        <v>46</v>
      </c>
      <c r="C66" s="95"/>
      <c r="D66" s="96"/>
      <c r="E66" s="96">
        <v>50.08</v>
      </c>
      <c r="F66" s="96"/>
      <c r="G66" s="96"/>
      <c r="H66" s="221"/>
    </row>
    <row r="67" spans="2:8" ht="15.75" thickBot="1" x14ac:dyDescent="0.3">
      <c r="B67" s="1">
        <v>47</v>
      </c>
      <c r="C67" s="192"/>
      <c r="D67" s="193"/>
      <c r="E67" s="193">
        <v>48.53</v>
      </c>
      <c r="F67" s="193"/>
      <c r="G67" s="193"/>
      <c r="H67" s="22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6"/>
  <sheetViews>
    <sheetView zoomScale="75" zoomScaleNormal="75" workbookViewId="0">
      <selection activeCell="P17" sqref="P17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3.2851562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96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thickBot="1" x14ac:dyDescent="0.3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5" t="s">
        <v>53</v>
      </c>
      <c r="L9" s="135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97</v>
      </c>
      <c r="C10" s="62">
        <v>21</v>
      </c>
      <c r="D10" s="62">
        <v>39</v>
      </c>
      <c r="E10" s="63">
        <f>D10</f>
        <v>39</v>
      </c>
      <c r="F10" s="207">
        <f>MIN(C21:C66)</f>
        <v>39.93</v>
      </c>
      <c r="G10" s="203">
        <f>AVERAGE(C21:C66)</f>
        <v>40.62717948717949</v>
      </c>
      <c r="H10" s="64"/>
      <c r="I10" s="116">
        <f>G10-F10</f>
        <v>0.69717948717948985</v>
      </c>
      <c r="J10" s="129">
        <v>1.8368055555555554E-2</v>
      </c>
      <c r="K10" s="129">
        <f>J10</f>
        <v>1.8368055555555554E-2</v>
      </c>
      <c r="L10" s="66">
        <f>K10</f>
        <v>1.8368055555555554E-2</v>
      </c>
      <c r="M10" s="67" t="s">
        <v>146</v>
      </c>
      <c r="N10" s="68"/>
      <c r="O10" s="123"/>
      <c r="P10" s="70"/>
    </row>
    <row r="11" spans="1:16" s="3" customFormat="1" ht="30" customHeight="1" x14ac:dyDescent="0.25">
      <c r="A11" s="60">
        <v>2</v>
      </c>
      <c r="B11" s="61" t="s">
        <v>98</v>
      </c>
      <c r="C11" s="62">
        <v>6</v>
      </c>
      <c r="D11" s="62">
        <v>63</v>
      </c>
      <c r="E11" s="63">
        <f>D11-D10</f>
        <v>24</v>
      </c>
      <c r="F11" s="206">
        <f>MIN(D21:D66)</f>
        <v>40.15</v>
      </c>
      <c r="G11" s="117">
        <f>AVERAGE(D21:D66)</f>
        <v>43.658260869565218</v>
      </c>
      <c r="H11" s="64"/>
      <c r="I11" s="116">
        <f>G11-F11</f>
        <v>3.5082608695652198</v>
      </c>
      <c r="J11" s="129">
        <v>3.1921296296296302E-2</v>
      </c>
      <c r="K11" s="129">
        <f>J11-J10</f>
        <v>1.3553240740740748E-2</v>
      </c>
      <c r="L11" s="66">
        <f>K11</f>
        <v>1.3553240740740748E-2</v>
      </c>
      <c r="M11" s="67" t="s">
        <v>147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98</v>
      </c>
      <c r="C12" s="62">
        <v>9</v>
      </c>
      <c r="D12" s="62">
        <v>110</v>
      </c>
      <c r="E12" s="63">
        <f>D12-D11</f>
        <v>47</v>
      </c>
      <c r="F12" s="200">
        <f>MIN(E19:E66)</f>
        <v>48.82</v>
      </c>
      <c r="G12" s="116">
        <f>AVERAGE(E21:E66)</f>
        <v>52.096086956521738</v>
      </c>
      <c r="H12" s="64"/>
      <c r="I12" s="116">
        <f t="shared" ref="I12:I14" si="0">G12-F12</f>
        <v>3.2760869565217376</v>
      </c>
      <c r="J12" s="129">
        <v>6.1701388888888896E-2</v>
      </c>
      <c r="K12" s="129">
        <f>J12-J11</f>
        <v>2.9780092592592594E-2</v>
      </c>
      <c r="L12" s="66">
        <f>K12+L11</f>
        <v>4.3333333333333342E-2</v>
      </c>
      <c r="M12" s="67" t="s">
        <v>148</v>
      </c>
      <c r="N12" s="68"/>
      <c r="O12" s="143"/>
      <c r="P12" s="70"/>
    </row>
    <row r="13" spans="1:16" s="3" customFormat="1" ht="30" customHeight="1" thickBot="1" x14ac:dyDescent="0.3">
      <c r="A13" s="60">
        <v>4</v>
      </c>
      <c r="B13" s="61" t="s">
        <v>98</v>
      </c>
      <c r="C13" s="62">
        <v>13</v>
      </c>
      <c r="D13" s="62">
        <v>155</v>
      </c>
      <c r="E13" s="63">
        <f>D13-D12</f>
        <v>45</v>
      </c>
      <c r="F13" s="204">
        <f>MIN(F19:F66)</f>
        <v>40.14</v>
      </c>
      <c r="G13" s="203">
        <f>AVERAGE(F21:F66)</f>
        <v>48</v>
      </c>
      <c r="H13" s="64"/>
      <c r="I13" s="116">
        <f t="shared" si="0"/>
        <v>7.8599999999999994</v>
      </c>
      <c r="J13" s="129">
        <v>8.8136574074074062E-2</v>
      </c>
      <c r="K13" s="129">
        <f>J13-J12</f>
        <v>2.6435185185185166E-2</v>
      </c>
      <c r="L13" s="65">
        <f>K13+L12</f>
        <v>6.9768518518518507E-2</v>
      </c>
      <c r="M13" s="67" t="s">
        <v>149</v>
      </c>
      <c r="N13" s="68" t="s">
        <v>142</v>
      </c>
      <c r="O13" s="224" t="s">
        <v>200</v>
      </c>
      <c r="P13" s="70"/>
    </row>
    <row r="14" spans="1:16" s="3" customFormat="1" ht="30" customHeight="1" x14ac:dyDescent="0.25">
      <c r="A14" s="60">
        <v>5</v>
      </c>
      <c r="B14" s="61" t="s">
        <v>97</v>
      </c>
      <c r="C14" s="71">
        <v>6</v>
      </c>
      <c r="D14" s="62">
        <v>193</v>
      </c>
      <c r="E14" s="63">
        <f>D14-D13</f>
        <v>38</v>
      </c>
      <c r="F14" s="201">
        <f>MIN(G21:G66)</f>
        <v>51.9</v>
      </c>
      <c r="G14" s="116">
        <f>AVERAGE(G21:G66)</f>
        <v>53.468918918918924</v>
      </c>
      <c r="H14" s="64"/>
      <c r="I14" s="116">
        <f t="shared" si="0"/>
        <v>1.568918918918925</v>
      </c>
      <c r="J14" s="129">
        <v>0.1131712962962963</v>
      </c>
      <c r="K14" s="129">
        <f>J14-J13</f>
        <v>2.5034722222222236E-2</v>
      </c>
      <c r="L14" s="66">
        <f>K14+L10</f>
        <v>4.340277777777779E-2</v>
      </c>
      <c r="M14" s="67" t="s">
        <v>150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97</v>
      </c>
      <c r="C15" s="74">
        <v>13</v>
      </c>
      <c r="D15" s="74">
        <v>212</v>
      </c>
      <c r="E15" s="63">
        <f>D15-D14</f>
        <v>19</v>
      </c>
      <c r="F15" s="128">
        <f>MIN(H21:H67)</f>
        <v>51.29</v>
      </c>
      <c r="G15" s="116">
        <f>AVERAGE(H21:H66)</f>
        <v>51.963888888888889</v>
      </c>
      <c r="H15" s="64"/>
      <c r="I15" s="116">
        <f>G15-F15</f>
        <v>0.67388888888888943</v>
      </c>
      <c r="J15" s="129">
        <v>0.1254976851851852</v>
      </c>
      <c r="K15" s="76">
        <f>J15-J14</f>
        <v>1.2326388888888901E-2</v>
      </c>
      <c r="L15" s="75">
        <f>K15+L14</f>
        <v>5.5729166666666691E-2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AVERAGE(F10,F14,F15)</f>
        <v>47.706666666666671</v>
      </c>
      <c r="G16" s="126">
        <f>AVERAGE(G10,G14,G15)</f>
        <v>48.686662431662434</v>
      </c>
      <c r="H16" s="126" t="s">
        <v>144</v>
      </c>
      <c r="I16" s="127">
        <f>AVERAGE(I10,I14,I15)</f>
        <v>0.97999576499576813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AVERAGE(F11,F12,F13)</f>
        <v>43.036666666666669</v>
      </c>
      <c r="G17" s="85">
        <f>AVERAGE(G11,G12,G13)</f>
        <v>47.918115942028983</v>
      </c>
      <c r="H17" s="85" t="s">
        <v>145</v>
      </c>
      <c r="I17" s="86">
        <f>AVERAGE(I11,I12,I13)</f>
        <v>4.8814492753623187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45.37166666666667</v>
      </c>
      <c r="G18" s="89">
        <f>AVERAGE(C21:H66)</f>
        <v>48.360966183574867</v>
      </c>
      <c r="H18" s="90"/>
      <c r="I18" s="91">
        <f>AVERAGE(I10:I15)</f>
        <v>2.9307225201790437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Толоченко Александр</v>
      </c>
      <c r="D20" s="92" t="str">
        <f>B11</f>
        <v>Терещенко Андрей</v>
      </c>
      <c r="E20" s="92" t="str">
        <f>B12</f>
        <v>Терещенко Андрей</v>
      </c>
      <c r="F20" s="92" t="str">
        <f>B13</f>
        <v>Терещенко Андрей</v>
      </c>
      <c r="G20" s="2" t="str">
        <f>B14</f>
        <v>Толоченко Александр</v>
      </c>
      <c r="H20" s="2" t="str">
        <f>B15</f>
        <v>Толоченко Александр</v>
      </c>
    </row>
    <row r="21" spans="1:14" x14ac:dyDescent="0.25">
      <c r="B21" s="1">
        <v>1</v>
      </c>
      <c r="C21" s="93">
        <v>45.57</v>
      </c>
      <c r="D21" s="94">
        <v>40.479999999999997</v>
      </c>
      <c r="E21" s="94">
        <v>53.84</v>
      </c>
      <c r="F21" s="94">
        <v>45.12</v>
      </c>
      <c r="G21" s="94">
        <v>54.91</v>
      </c>
      <c r="H21" s="220">
        <v>51.79</v>
      </c>
      <c r="M21" s="2"/>
      <c r="N21" s="2"/>
    </row>
    <row r="22" spans="1:14" x14ac:dyDescent="0.25">
      <c r="B22" s="1">
        <v>2</v>
      </c>
      <c r="C22" s="95">
        <v>41.3</v>
      </c>
      <c r="D22" s="96">
        <v>40.89</v>
      </c>
      <c r="E22" s="96">
        <v>53.35</v>
      </c>
      <c r="F22" s="96">
        <v>46.5</v>
      </c>
      <c r="G22" s="96">
        <v>55.69</v>
      </c>
      <c r="H22" s="221">
        <v>51.7</v>
      </c>
      <c r="M22" s="3"/>
      <c r="N22" s="3"/>
    </row>
    <row r="23" spans="1:14" x14ac:dyDescent="0.25">
      <c r="B23" s="1">
        <v>3</v>
      </c>
      <c r="C23" s="95">
        <v>41.63</v>
      </c>
      <c r="D23" s="96">
        <v>47.89</v>
      </c>
      <c r="E23" s="96">
        <v>53.64</v>
      </c>
      <c r="F23" s="96">
        <v>43.52</v>
      </c>
      <c r="G23" s="96">
        <v>57.22</v>
      </c>
      <c r="H23" s="221">
        <v>51.35</v>
      </c>
      <c r="M23" s="3"/>
      <c r="N23" s="3"/>
    </row>
    <row r="24" spans="1:14" x14ac:dyDescent="0.25">
      <c r="B24" s="1">
        <v>4</v>
      </c>
      <c r="C24" s="95">
        <v>42.45</v>
      </c>
      <c r="D24" s="96">
        <v>42.99</v>
      </c>
      <c r="E24" s="96">
        <v>54.11</v>
      </c>
      <c r="F24" s="96">
        <v>41.82</v>
      </c>
      <c r="G24" s="96">
        <v>54.58</v>
      </c>
      <c r="H24" s="221">
        <v>52.24</v>
      </c>
      <c r="M24" s="3"/>
      <c r="N24" s="3"/>
    </row>
    <row r="25" spans="1:14" x14ac:dyDescent="0.25">
      <c r="B25" s="1">
        <v>5</v>
      </c>
      <c r="C25" s="95">
        <v>42.14</v>
      </c>
      <c r="D25" s="96">
        <v>40.76</v>
      </c>
      <c r="E25" s="96">
        <v>52.93</v>
      </c>
      <c r="F25" s="96">
        <v>42.45</v>
      </c>
      <c r="G25" s="96">
        <v>54.19</v>
      </c>
      <c r="H25" s="221">
        <v>51.29</v>
      </c>
    </row>
    <row r="26" spans="1:14" x14ac:dyDescent="0.25">
      <c r="B26" s="1">
        <v>6</v>
      </c>
      <c r="C26" s="95">
        <v>41.56</v>
      </c>
      <c r="D26" s="96">
        <v>40.69</v>
      </c>
      <c r="E26" s="96">
        <v>52.91</v>
      </c>
      <c r="F26" s="96">
        <v>41.73</v>
      </c>
      <c r="G26" s="96">
        <v>54.5</v>
      </c>
      <c r="H26" s="221">
        <v>52.01</v>
      </c>
    </row>
    <row r="27" spans="1:14" x14ac:dyDescent="0.25">
      <c r="B27" s="1">
        <v>7</v>
      </c>
      <c r="C27" s="95">
        <v>40.1</v>
      </c>
      <c r="D27" s="96">
        <v>44.68</v>
      </c>
      <c r="E27" s="96">
        <v>53.04</v>
      </c>
      <c r="F27" s="96">
        <v>40.79</v>
      </c>
      <c r="G27" s="96">
        <v>54.15</v>
      </c>
      <c r="H27" s="221">
        <v>51.87</v>
      </c>
    </row>
    <row r="28" spans="1:14" x14ac:dyDescent="0.25">
      <c r="B28" s="1">
        <v>8</v>
      </c>
      <c r="C28" s="95">
        <v>40.380000000000003</v>
      </c>
      <c r="D28" s="96">
        <v>42.52</v>
      </c>
      <c r="E28" s="96">
        <v>52.77</v>
      </c>
      <c r="F28" s="96">
        <v>41.16</v>
      </c>
      <c r="G28" s="96">
        <v>54.62</v>
      </c>
      <c r="H28" s="221">
        <v>51.99</v>
      </c>
    </row>
    <row r="29" spans="1:14" x14ac:dyDescent="0.25">
      <c r="B29" s="1">
        <v>9</v>
      </c>
      <c r="C29" s="124">
        <v>41.7</v>
      </c>
      <c r="D29" s="96">
        <v>41.04</v>
      </c>
      <c r="E29" s="96">
        <v>52.59</v>
      </c>
      <c r="F29" s="96">
        <v>40.79</v>
      </c>
      <c r="G29" s="96">
        <v>54.81</v>
      </c>
      <c r="H29" s="221">
        <v>52.61</v>
      </c>
    </row>
    <row r="30" spans="1:14" x14ac:dyDescent="0.25">
      <c r="B30" s="1">
        <v>10</v>
      </c>
      <c r="C30" s="95">
        <v>41.55</v>
      </c>
      <c r="D30" s="96">
        <v>40.61</v>
      </c>
      <c r="E30" s="96">
        <v>52.65</v>
      </c>
      <c r="F30" s="96">
        <v>40.43</v>
      </c>
      <c r="G30" s="96">
        <v>54.64</v>
      </c>
      <c r="H30" s="221">
        <v>52.11</v>
      </c>
    </row>
    <row r="31" spans="1:14" x14ac:dyDescent="0.25">
      <c r="B31" s="1">
        <v>11</v>
      </c>
      <c r="C31" s="95">
        <v>40.46</v>
      </c>
      <c r="D31" s="96">
        <v>40.380000000000003</v>
      </c>
      <c r="E31" s="96">
        <v>52.78</v>
      </c>
      <c r="F31" s="96">
        <v>41.58</v>
      </c>
      <c r="G31" s="96">
        <v>53.62</v>
      </c>
      <c r="H31" s="221">
        <v>52.15</v>
      </c>
    </row>
    <row r="32" spans="1:14" x14ac:dyDescent="0.25">
      <c r="B32" s="1">
        <v>12</v>
      </c>
      <c r="C32" s="95">
        <v>40.03</v>
      </c>
      <c r="D32" s="96">
        <v>40.33</v>
      </c>
      <c r="E32" s="96">
        <v>52.18</v>
      </c>
      <c r="F32" s="96">
        <v>42.16</v>
      </c>
      <c r="G32" s="96">
        <v>53.6</v>
      </c>
      <c r="H32" s="221">
        <v>52.25</v>
      </c>
    </row>
    <row r="33" spans="2:8" x14ac:dyDescent="0.25">
      <c r="B33" s="1">
        <v>13</v>
      </c>
      <c r="C33" s="95">
        <v>40.07</v>
      </c>
      <c r="D33" s="96">
        <v>40.409999999999997</v>
      </c>
      <c r="E33" s="96">
        <v>52.61</v>
      </c>
      <c r="F33" s="96">
        <v>40.44</v>
      </c>
      <c r="G33" s="96">
        <v>54.1</v>
      </c>
      <c r="H33" s="221">
        <v>51.93</v>
      </c>
    </row>
    <row r="34" spans="2:8" x14ac:dyDescent="0.25">
      <c r="B34" s="1">
        <v>14</v>
      </c>
      <c r="C34" s="106">
        <v>40.31</v>
      </c>
      <c r="D34" s="96">
        <v>40.32</v>
      </c>
      <c r="E34" s="96">
        <v>52.73</v>
      </c>
      <c r="F34" s="96">
        <v>40.200000000000003</v>
      </c>
      <c r="G34" s="96">
        <v>52.95</v>
      </c>
      <c r="H34" s="221">
        <v>51.79</v>
      </c>
    </row>
    <row r="35" spans="2:8" x14ac:dyDescent="0.25">
      <c r="B35" s="1">
        <v>15</v>
      </c>
      <c r="C35" s="95">
        <v>40.090000000000003</v>
      </c>
      <c r="D35" s="96">
        <v>40.25</v>
      </c>
      <c r="E35" s="96">
        <v>52.48</v>
      </c>
      <c r="F35" s="96">
        <v>40.14</v>
      </c>
      <c r="G35" s="96">
        <v>53.14</v>
      </c>
      <c r="H35" s="221">
        <v>51.6</v>
      </c>
    </row>
    <row r="36" spans="2:8" x14ac:dyDescent="0.25">
      <c r="B36" s="1">
        <v>16</v>
      </c>
      <c r="C36" s="95">
        <v>41.69</v>
      </c>
      <c r="D36" s="142">
        <v>40.159999999999997</v>
      </c>
      <c r="E36" s="96">
        <v>52.35</v>
      </c>
      <c r="F36" s="96">
        <v>42.86</v>
      </c>
      <c r="G36" s="96">
        <v>53.32</v>
      </c>
      <c r="H36" s="221">
        <v>52.2</v>
      </c>
    </row>
    <row r="37" spans="2:8" x14ac:dyDescent="0.25">
      <c r="B37" s="1">
        <v>17</v>
      </c>
      <c r="C37" s="95">
        <v>40.33</v>
      </c>
      <c r="D37" s="96">
        <v>40.340000000000003</v>
      </c>
      <c r="E37" s="96">
        <v>52.18</v>
      </c>
      <c r="F37" s="96">
        <v>41.37</v>
      </c>
      <c r="G37" s="96">
        <v>54.13</v>
      </c>
      <c r="H37" s="221">
        <v>52.01</v>
      </c>
    </row>
    <row r="38" spans="2:8" x14ac:dyDescent="0.25">
      <c r="B38" s="1">
        <v>18</v>
      </c>
      <c r="C38" s="95">
        <v>40.020000000000003</v>
      </c>
      <c r="D38" s="96">
        <v>40.15</v>
      </c>
      <c r="E38" s="96">
        <v>52.35</v>
      </c>
      <c r="F38" s="96">
        <v>40.21</v>
      </c>
      <c r="G38" s="96">
        <v>53.79</v>
      </c>
      <c r="H38" s="221">
        <v>52.46</v>
      </c>
    </row>
    <row r="39" spans="2:8" x14ac:dyDescent="0.25">
      <c r="B39" s="1">
        <v>19</v>
      </c>
      <c r="C39" s="95">
        <v>40.090000000000003</v>
      </c>
      <c r="D39" s="96">
        <v>43.17</v>
      </c>
      <c r="E39" s="96">
        <v>52.7</v>
      </c>
      <c r="F39" s="96">
        <v>40.71</v>
      </c>
      <c r="G39" s="96">
        <v>53.1</v>
      </c>
      <c r="H39" s="221"/>
    </row>
    <row r="40" spans="2:8" x14ac:dyDescent="0.25">
      <c r="B40" s="1">
        <v>20</v>
      </c>
      <c r="C40" s="95">
        <v>40.14</v>
      </c>
      <c r="D40" s="96">
        <v>53.33</v>
      </c>
      <c r="E40" s="96">
        <v>52.41</v>
      </c>
      <c r="F40" s="96">
        <v>50</v>
      </c>
      <c r="G40" s="96">
        <v>54.05</v>
      </c>
      <c r="H40" s="221"/>
    </row>
    <row r="41" spans="2:8" x14ac:dyDescent="0.25">
      <c r="B41" s="1">
        <v>21</v>
      </c>
      <c r="C41" s="95">
        <v>40.21</v>
      </c>
      <c r="D41" s="96">
        <v>54.42</v>
      </c>
      <c r="E41" s="96">
        <v>52.54</v>
      </c>
      <c r="F41" s="96">
        <v>52.34</v>
      </c>
      <c r="G41" s="96">
        <v>53.01</v>
      </c>
      <c r="H41" s="221"/>
    </row>
    <row r="42" spans="2:8" x14ac:dyDescent="0.25">
      <c r="B42" s="1">
        <v>22</v>
      </c>
      <c r="C42" s="95">
        <v>40.17</v>
      </c>
      <c r="D42" s="96">
        <v>53.85</v>
      </c>
      <c r="E42" s="96">
        <v>52.51</v>
      </c>
      <c r="F42" s="96">
        <v>53.51</v>
      </c>
      <c r="G42" s="96">
        <v>52.49</v>
      </c>
      <c r="H42" s="221"/>
    </row>
    <row r="43" spans="2:8" x14ac:dyDescent="0.25">
      <c r="B43" s="1">
        <v>23</v>
      </c>
      <c r="C43" s="95">
        <v>40.14</v>
      </c>
      <c r="D43" s="96">
        <v>54.48</v>
      </c>
      <c r="E43" s="96">
        <v>52.08</v>
      </c>
      <c r="F43" s="96">
        <v>53.98</v>
      </c>
      <c r="G43" s="96">
        <v>52.32</v>
      </c>
      <c r="H43" s="221"/>
    </row>
    <row r="44" spans="2:8" x14ac:dyDescent="0.25">
      <c r="B44" s="1">
        <v>24</v>
      </c>
      <c r="C44" s="95">
        <v>40.130000000000003</v>
      </c>
      <c r="D44" s="96"/>
      <c r="E44" s="96">
        <v>52.11</v>
      </c>
      <c r="F44" s="96">
        <v>53.55</v>
      </c>
      <c r="G44" s="96">
        <v>52.26</v>
      </c>
      <c r="H44" s="221"/>
    </row>
    <row r="45" spans="2:8" x14ac:dyDescent="0.25">
      <c r="B45" s="1">
        <v>25</v>
      </c>
      <c r="C45" s="95">
        <v>40.020000000000003</v>
      </c>
      <c r="D45" s="96"/>
      <c r="E45" s="96">
        <v>52.01</v>
      </c>
      <c r="F45" s="96">
        <v>52.94</v>
      </c>
      <c r="G45" s="96">
        <v>52.96</v>
      </c>
      <c r="H45" s="221"/>
    </row>
    <row r="46" spans="2:8" x14ac:dyDescent="0.25">
      <c r="B46" s="1">
        <v>26</v>
      </c>
      <c r="C46" s="95">
        <v>40.020000000000003</v>
      </c>
      <c r="D46" s="96"/>
      <c r="E46" s="96">
        <v>51.51</v>
      </c>
      <c r="F46" s="96">
        <v>52.62</v>
      </c>
      <c r="G46" s="96">
        <v>52.39</v>
      </c>
      <c r="H46" s="221"/>
    </row>
    <row r="47" spans="2:8" x14ac:dyDescent="0.25">
      <c r="B47" s="1">
        <v>27</v>
      </c>
      <c r="C47" s="95">
        <v>40</v>
      </c>
      <c r="D47" s="96"/>
      <c r="E47" s="96">
        <v>51.94</v>
      </c>
      <c r="F47" s="96">
        <v>53.15</v>
      </c>
      <c r="G47" s="96">
        <v>52.87</v>
      </c>
      <c r="H47" s="221"/>
    </row>
    <row r="48" spans="2:8" x14ac:dyDescent="0.25">
      <c r="B48" s="1">
        <v>28</v>
      </c>
      <c r="C48" s="95">
        <v>39.99</v>
      </c>
      <c r="D48" s="96"/>
      <c r="E48" s="96">
        <v>52.17</v>
      </c>
      <c r="F48" s="96">
        <v>52.69</v>
      </c>
      <c r="G48" s="96">
        <v>51.99</v>
      </c>
      <c r="H48" s="221"/>
    </row>
    <row r="49" spans="2:8" x14ac:dyDescent="0.25">
      <c r="B49" s="1">
        <v>29</v>
      </c>
      <c r="C49" s="95">
        <v>40.270000000000003</v>
      </c>
      <c r="D49" s="96"/>
      <c r="E49" s="96">
        <v>52.56</v>
      </c>
      <c r="F49" s="96">
        <v>53.09</v>
      </c>
      <c r="G49" s="96">
        <v>52.65</v>
      </c>
      <c r="H49" s="221"/>
    </row>
    <row r="50" spans="2:8" x14ac:dyDescent="0.25">
      <c r="B50" s="1">
        <v>30</v>
      </c>
      <c r="C50" s="95">
        <v>40.340000000000003</v>
      </c>
      <c r="D50" s="96"/>
      <c r="E50" s="96">
        <v>52.35</v>
      </c>
      <c r="F50" s="96">
        <v>53.59</v>
      </c>
      <c r="G50" s="96">
        <v>51.9</v>
      </c>
      <c r="H50" s="221"/>
    </row>
    <row r="51" spans="2:8" x14ac:dyDescent="0.25">
      <c r="B51" s="1">
        <v>31</v>
      </c>
      <c r="C51" s="95">
        <v>40.29</v>
      </c>
      <c r="D51" s="96"/>
      <c r="E51" s="96">
        <v>52.29</v>
      </c>
      <c r="F51" s="96">
        <v>52.33</v>
      </c>
      <c r="G51" s="96">
        <v>52.79</v>
      </c>
      <c r="H51" s="221"/>
    </row>
    <row r="52" spans="2:8" x14ac:dyDescent="0.25">
      <c r="B52" s="1">
        <v>32</v>
      </c>
      <c r="C52" s="95">
        <v>40.21</v>
      </c>
      <c r="D52" s="96"/>
      <c r="E52" s="96">
        <v>51.97</v>
      </c>
      <c r="F52" s="96">
        <v>51.57</v>
      </c>
      <c r="G52" s="96">
        <v>52.53</v>
      </c>
      <c r="H52" s="221"/>
    </row>
    <row r="53" spans="2:8" x14ac:dyDescent="0.25">
      <c r="B53" s="1">
        <v>33</v>
      </c>
      <c r="C53" s="95">
        <v>40.229999999999997</v>
      </c>
      <c r="D53" s="96"/>
      <c r="E53" s="96">
        <v>52.1</v>
      </c>
      <c r="F53" s="96">
        <v>51.47</v>
      </c>
      <c r="G53" s="96">
        <v>52.24</v>
      </c>
      <c r="H53" s="221"/>
    </row>
    <row r="54" spans="2:8" x14ac:dyDescent="0.25">
      <c r="B54" s="1">
        <v>34</v>
      </c>
      <c r="C54" s="95">
        <v>40.03</v>
      </c>
      <c r="D54" s="96"/>
      <c r="E54" s="96">
        <v>51.91</v>
      </c>
      <c r="F54" s="96">
        <v>51.33</v>
      </c>
      <c r="G54" s="96">
        <v>52.13</v>
      </c>
      <c r="H54" s="221"/>
    </row>
    <row r="55" spans="2:8" x14ac:dyDescent="0.25">
      <c r="B55" s="1">
        <v>35</v>
      </c>
      <c r="C55" s="95">
        <v>40.299999999999997</v>
      </c>
      <c r="D55" s="96"/>
      <c r="E55" s="96">
        <v>51.66</v>
      </c>
      <c r="F55" s="96">
        <v>51.78</v>
      </c>
      <c r="G55" s="96">
        <v>52.45</v>
      </c>
      <c r="H55" s="221"/>
    </row>
    <row r="56" spans="2:8" x14ac:dyDescent="0.25">
      <c r="B56" s="1">
        <v>36</v>
      </c>
      <c r="C56" s="95">
        <v>40.46</v>
      </c>
      <c r="D56" s="96"/>
      <c r="E56" s="96">
        <v>52</v>
      </c>
      <c r="F56" s="96">
        <v>52.56</v>
      </c>
      <c r="G56" s="96">
        <v>54.16</v>
      </c>
      <c r="H56" s="221"/>
    </row>
    <row r="57" spans="2:8" x14ac:dyDescent="0.25">
      <c r="B57" s="1">
        <v>37</v>
      </c>
      <c r="C57" s="95">
        <v>39.93</v>
      </c>
      <c r="D57" s="96"/>
      <c r="E57" s="96">
        <v>51.88</v>
      </c>
      <c r="F57" s="96">
        <v>53.87</v>
      </c>
      <c r="G57" s="96">
        <v>52.1</v>
      </c>
      <c r="H57" s="221"/>
    </row>
    <row r="58" spans="2:8" x14ac:dyDescent="0.25">
      <c r="B58" s="1">
        <v>38</v>
      </c>
      <c r="C58" s="95">
        <v>39.979999999999997</v>
      </c>
      <c r="D58" s="96"/>
      <c r="E58" s="96">
        <v>51.28</v>
      </c>
      <c r="F58" s="96">
        <v>53.72</v>
      </c>
      <c r="G58" s="96"/>
      <c r="H58" s="221"/>
    </row>
    <row r="59" spans="2:8" x14ac:dyDescent="0.25">
      <c r="B59" s="1">
        <v>39</v>
      </c>
      <c r="C59" s="95">
        <v>40.130000000000003</v>
      </c>
      <c r="D59" s="96"/>
      <c r="E59" s="96">
        <v>51.1</v>
      </c>
      <c r="F59" s="96">
        <v>53.66</v>
      </c>
      <c r="G59" s="96"/>
      <c r="H59" s="221"/>
    </row>
    <row r="60" spans="2:8" x14ac:dyDescent="0.25">
      <c r="B60" s="1">
        <v>40</v>
      </c>
      <c r="C60" s="95"/>
      <c r="D60" s="96"/>
      <c r="E60" s="96">
        <v>51.51</v>
      </c>
      <c r="F60" s="96">
        <v>53.13</v>
      </c>
      <c r="G60" s="96"/>
      <c r="H60" s="221"/>
    </row>
    <row r="61" spans="2:8" x14ac:dyDescent="0.25">
      <c r="B61" s="1">
        <v>41</v>
      </c>
      <c r="C61" s="95"/>
      <c r="D61" s="96"/>
      <c r="E61" s="96">
        <v>50.71</v>
      </c>
      <c r="F61" s="96">
        <v>52.87</v>
      </c>
      <c r="G61" s="96"/>
      <c r="H61" s="221"/>
    </row>
    <row r="62" spans="2:8" x14ac:dyDescent="0.25">
      <c r="B62" s="1">
        <v>42</v>
      </c>
      <c r="C62" s="95"/>
      <c r="D62" s="96"/>
      <c r="E62" s="96">
        <v>50.31</v>
      </c>
      <c r="F62" s="96">
        <v>53.29</v>
      </c>
      <c r="G62" s="96"/>
      <c r="H62" s="221"/>
    </row>
    <row r="63" spans="2:8" x14ac:dyDescent="0.25">
      <c r="B63" s="1">
        <v>43</v>
      </c>
      <c r="C63" s="95"/>
      <c r="D63" s="96"/>
      <c r="E63" s="96">
        <v>49.69</v>
      </c>
      <c r="F63" s="96">
        <v>52.39</v>
      </c>
      <c r="G63" s="96"/>
      <c r="H63" s="221"/>
    </row>
    <row r="64" spans="2:8" x14ac:dyDescent="0.25">
      <c r="B64" s="1">
        <v>44</v>
      </c>
      <c r="C64" s="95"/>
      <c r="D64" s="96"/>
      <c r="E64" s="96">
        <v>48.82</v>
      </c>
      <c r="F64" s="96">
        <v>52.59</v>
      </c>
      <c r="G64" s="96"/>
      <c r="H64" s="221"/>
    </row>
    <row r="65" spans="2:8" x14ac:dyDescent="0.25">
      <c r="B65" s="1">
        <v>45</v>
      </c>
      <c r="C65" s="95"/>
      <c r="D65" s="96"/>
      <c r="E65" s="96">
        <v>49.97</v>
      </c>
      <c r="F65" s="96"/>
      <c r="G65" s="96"/>
      <c r="H65" s="221"/>
    </row>
    <row r="66" spans="2:8" ht="15.75" thickBot="1" x14ac:dyDescent="0.3">
      <c r="B66" s="1">
        <v>46</v>
      </c>
      <c r="C66" s="192"/>
      <c r="D66" s="193"/>
      <c r="E66" s="193">
        <v>50.84</v>
      </c>
      <c r="F66" s="193"/>
      <c r="G66" s="193"/>
      <c r="H66" s="22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2"/>
  <sheetViews>
    <sheetView topLeftCell="A35" zoomScale="75" zoomScaleNormal="75" workbookViewId="0">
      <selection activeCell="C59" sqref="C59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5.570312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61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thickBot="1" x14ac:dyDescent="0.3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5" t="s">
        <v>53</v>
      </c>
      <c r="L9" s="135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108</v>
      </c>
      <c r="C10" s="62">
        <v>8</v>
      </c>
      <c r="D10" s="62">
        <v>39</v>
      </c>
      <c r="E10" s="63">
        <f>D10</f>
        <v>39</v>
      </c>
      <c r="F10" s="204">
        <f>MIN(C21:C72)</f>
        <v>40.08</v>
      </c>
      <c r="G10" s="203">
        <f>AVERAGE(C21:C72)</f>
        <v>41.113947368421044</v>
      </c>
      <c r="H10" s="64"/>
      <c r="I10" s="116">
        <f>G10-F10</f>
        <v>1.0339473684210461</v>
      </c>
      <c r="J10" s="129">
        <v>1.8148148148148146E-2</v>
      </c>
      <c r="K10" s="129">
        <f>J10</f>
        <v>1.8148148148148146E-2</v>
      </c>
      <c r="L10" s="66">
        <f>K10</f>
        <v>1.8148148148148146E-2</v>
      </c>
      <c r="M10" s="67" t="s">
        <v>151</v>
      </c>
      <c r="N10" s="68"/>
      <c r="O10" s="123"/>
      <c r="P10" s="70"/>
    </row>
    <row r="11" spans="1:16" s="3" customFormat="1" ht="30" customHeight="1" x14ac:dyDescent="0.25">
      <c r="A11" s="60">
        <v>2</v>
      </c>
      <c r="B11" s="61" t="s">
        <v>109</v>
      </c>
      <c r="C11" s="62">
        <v>4</v>
      </c>
      <c r="D11" s="62">
        <v>61</v>
      </c>
      <c r="E11" s="63">
        <f>D11-D10</f>
        <v>22</v>
      </c>
      <c r="F11" s="206">
        <f>MIN(D21:D72)</f>
        <v>40.53</v>
      </c>
      <c r="G11" s="117">
        <f>AVERAGE(D21:D72)</f>
        <v>43.35318181818181</v>
      </c>
      <c r="H11" s="64"/>
      <c r="I11" s="116">
        <f>G11-F11</f>
        <v>2.8231818181818085</v>
      </c>
      <c r="J11" s="129">
        <v>3.1145833333333334E-2</v>
      </c>
      <c r="K11" s="129">
        <f>J11-J10</f>
        <v>1.2997685185185189E-2</v>
      </c>
      <c r="L11" s="66">
        <f>K11</f>
        <v>1.2997685185185189E-2</v>
      </c>
      <c r="M11" s="67" t="s">
        <v>152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109</v>
      </c>
      <c r="C12" s="62">
        <v>1</v>
      </c>
      <c r="D12" s="62">
        <v>83</v>
      </c>
      <c r="E12" s="63">
        <f>D12-D11</f>
        <v>22</v>
      </c>
      <c r="F12" s="200">
        <f>MIN(E19:E72)</f>
        <v>52.36</v>
      </c>
      <c r="G12" s="116">
        <f>AVERAGE(E21:E72)</f>
        <v>53.284761904761908</v>
      </c>
      <c r="H12" s="64"/>
      <c r="I12" s="116">
        <f t="shared" ref="I12:I14" si="0">G12-F12</f>
        <v>0.92476190476190823</v>
      </c>
      <c r="J12" s="129">
        <v>4.614583333333333E-2</v>
      </c>
      <c r="K12" s="129">
        <f>J12-J11</f>
        <v>1.4999999999999996E-2</v>
      </c>
      <c r="L12" s="66">
        <f>K12+L11</f>
        <v>2.7997685185185184E-2</v>
      </c>
      <c r="M12" s="67" t="s">
        <v>153</v>
      </c>
      <c r="N12" s="68"/>
      <c r="O12" s="143"/>
      <c r="P12" s="70"/>
    </row>
    <row r="13" spans="1:16" s="3" customFormat="1" ht="30" customHeight="1" thickBot="1" x14ac:dyDescent="0.3">
      <c r="A13" s="60">
        <v>4</v>
      </c>
      <c r="B13" s="61" t="s">
        <v>109</v>
      </c>
      <c r="C13" s="62">
        <v>33</v>
      </c>
      <c r="D13" s="62">
        <v>136</v>
      </c>
      <c r="E13" s="63">
        <f>D13-D12</f>
        <v>53</v>
      </c>
      <c r="F13" s="207">
        <f>MIN(F19:F72)</f>
        <v>40.06</v>
      </c>
      <c r="G13" s="203">
        <f>AVERAGE(F21:F72)</f>
        <v>48.168653846153831</v>
      </c>
      <c r="H13" s="64"/>
      <c r="I13" s="116">
        <f t="shared" si="0"/>
        <v>8.1086538461538282</v>
      </c>
      <c r="J13" s="129">
        <v>7.7175925925925926E-2</v>
      </c>
      <c r="K13" s="129">
        <f>J13-J12</f>
        <v>3.1030092592592595E-2</v>
      </c>
      <c r="L13" s="65">
        <f>K13+L12</f>
        <v>5.9027777777777776E-2</v>
      </c>
      <c r="M13" s="67" t="s">
        <v>154</v>
      </c>
      <c r="N13" s="68"/>
      <c r="O13" s="70"/>
      <c r="P13" s="70"/>
    </row>
    <row r="14" spans="1:16" s="3" customFormat="1" ht="30" customHeight="1" x14ac:dyDescent="0.25">
      <c r="A14" s="60">
        <v>5</v>
      </c>
      <c r="B14" s="61" t="s">
        <v>108</v>
      </c>
      <c r="C14" s="71">
        <v>2</v>
      </c>
      <c r="D14" s="62">
        <v>168</v>
      </c>
      <c r="E14" s="63">
        <f>D14-D13</f>
        <v>32</v>
      </c>
      <c r="F14" s="201">
        <f>MIN(G21:G72)</f>
        <v>52.08</v>
      </c>
      <c r="G14" s="116">
        <f>AVERAGE(G21:G72)</f>
        <v>53.512580645161293</v>
      </c>
      <c r="H14" s="64"/>
      <c r="I14" s="116">
        <f t="shared" si="0"/>
        <v>1.4325806451612948</v>
      </c>
      <c r="J14" s="129">
        <v>9.8472222222222225E-2</v>
      </c>
      <c r="K14" s="129">
        <f>J14-J13</f>
        <v>2.1296296296296299E-2</v>
      </c>
      <c r="L14" s="66">
        <f>K14+L10</f>
        <v>3.9444444444444449E-2</v>
      </c>
      <c r="M14" s="67" t="s">
        <v>155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108</v>
      </c>
      <c r="C15" s="74">
        <v>7</v>
      </c>
      <c r="D15" s="74">
        <v>211</v>
      </c>
      <c r="E15" s="63">
        <f>D15-D14</f>
        <v>43</v>
      </c>
      <c r="F15" s="128">
        <f>MIN(H21:H73)</f>
        <v>50.85</v>
      </c>
      <c r="G15" s="116">
        <f>AVERAGE(H21:H72)</f>
        <v>51.920238095238084</v>
      </c>
      <c r="H15" s="64"/>
      <c r="I15" s="116">
        <f>G15-F15</f>
        <v>1.0702380952380821</v>
      </c>
      <c r="J15" s="129">
        <v>0.1254976851851852</v>
      </c>
      <c r="K15" s="76">
        <f>J15-J14</f>
        <v>2.7025462962962973E-2</v>
      </c>
      <c r="L15" s="75">
        <f>K15+L14</f>
        <v>6.6469907407407422E-2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AVERAGE(F10,F14,F15)</f>
        <v>47.669999999999995</v>
      </c>
      <c r="G16" s="126">
        <f>AVERAGE(G10,G14,G15)</f>
        <v>48.848922036273478</v>
      </c>
      <c r="H16" s="217" t="s">
        <v>108</v>
      </c>
      <c r="I16" s="127">
        <f>AVERAGE(I10,I14,I15)</f>
        <v>1.1789220362734742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AVERAGE(F11,F12,F13)</f>
        <v>44.316666666666663</v>
      </c>
      <c r="G17" s="85">
        <f>AVERAGE(G11,G12,G13)</f>
        <v>48.268865856365856</v>
      </c>
      <c r="H17" s="218" t="s">
        <v>109</v>
      </c>
      <c r="I17" s="86">
        <f>AVERAGE(I11,I12,I13)</f>
        <v>3.9521991896991815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45.993333333333339</v>
      </c>
      <c r="G18" s="89">
        <f>AVERAGE(C21:H72)</f>
        <v>48.44364077669902</v>
      </c>
      <c r="H18" s="219"/>
      <c r="I18" s="91">
        <f>AVERAGE(I10:I15)</f>
        <v>2.565560612986328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Петушков Андрей</v>
      </c>
      <c r="D20" s="92" t="str">
        <f>B11</f>
        <v>Тыщенко Миша</v>
      </c>
      <c r="E20" s="92" t="str">
        <f>B12</f>
        <v>Тыщенко Миша</v>
      </c>
      <c r="F20" s="92" t="str">
        <f>B13</f>
        <v>Тыщенко Миша</v>
      </c>
      <c r="G20" s="2" t="str">
        <f>B14</f>
        <v>Петушков Андрей</v>
      </c>
      <c r="H20" s="2" t="str">
        <f>B15</f>
        <v>Петушков Андрей</v>
      </c>
    </row>
    <row r="21" spans="1:14" x14ac:dyDescent="0.25">
      <c r="B21" s="1">
        <v>1</v>
      </c>
      <c r="C21" s="93">
        <v>45.99</v>
      </c>
      <c r="D21" s="94">
        <v>41.12</v>
      </c>
      <c r="E21" s="94">
        <v>54.33</v>
      </c>
      <c r="F21" s="94">
        <v>52.81</v>
      </c>
      <c r="G21" s="94">
        <v>54.38</v>
      </c>
      <c r="H21" s="220">
        <v>52.27</v>
      </c>
      <c r="M21" s="2"/>
      <c r="N21" s="2"/>
    </row>
    <row r="22" spans="1:14" x14ac:dyDescent="0.25">
      <c r="B22" s="1">
        <v>2</v>
      </c>
      <c r="C22" s="95">
        <v>41.24</v>
      </c>
      <c r="D22" s="96">
        <v>41.05</v>
      </c>
      <c r="E22" s="96">
        <v>55.32</v>
      </c>
      <c r="F22" s="96">
        <v>52.09</v>
      </c>
      <c r="G22" s="96">
        <v>54.22</v>
      </c>
      <c r="H22" s="221">
        <v>52.68</v>
      </c>
      <c r="M22" s="3"/>
      <c r="N22" s="3"/>
    </row>
    <row r="23" spans="1:14" x14ac:dyDescent="0.25">
      <c r="B23" s="1">
        <v>3</v>
      </c>
      <c r="C23" s="95">
        <v>41.32</v>
      </c>
      <c r="D23" s="96">
        <v>44.04</v>
      </c>
      <c r="E23" s="96">
        <v>53.9</v>
      </c>
      <c r="F23" s="96">
        <v>53.01</v>
      </c>
      <c r="G23" s="96">
        <v>54.45</v>
      </c>
      <c r="H23" s="221">
        <v>52.73</v>
      </c>
      <c r="M23" s="3"/>
      <c r="N23" s="3"/>
    </row>
    <row r="24" spans="1:14" x14ac:dyDescent="0.25">
      <c r="B24" s="1">
        <v>4</v>
      </c>
      <c r="C24" s="95">
        <v>42.57</v>
      </c>
      <c r="D24" s="96">
        <v>44.85</v>
      </c>
      <c r="E24" s="96">
        <v>52.65</v>
      </c>
      <c r="F24" s="96">
        <v>54.42</v>
      </c>
      <c r="G24" s="96">
        <v>53.3</v>
      </c>
      <c r="H24" s="221">
        <v>52.44</v>
      </c>
      <c r="M24" s="3"/>
      <c r="N24" s="3"/>
    </row>
    <row r="25" spans="1:14" x14ac:dyDescent="0.25">
      <c r="B25" s="1">
        <v>5</v>
      </c>
      <c r="C25" s="95">
        <v>41.22</v>
      </c>
      <c r="D25" s="96">
        <v>41.94</v>
      </c>
      <c r="E25" s="96">
        <v>52.67</v>
      </c>
      <c r="F25" s="96">
        <v>52.43</v>
      </c>
      <c r="G25" s="96">
        <v>53.26</v>
      </c>
      <c r="H25" s="221">
        <v>52.3</v>
      </c>
    </row>
    <row r="26" spans="1:14" x14ac:dyDescent="0.25">
      <c r="B26" s="1">
        <v>6</v>
      </c>
      <c r="C26" s="95">
        <v>42.27</v>
      </c>
      <c r="D26" s="96">
        <v>41.09</v>
      </c>
      <c r="E26" s="96">
        <v>53.29</v>
      </c>
      <c r="F26" s="96">
        <v>52.87</v>
      </c>
      <c r="G26" s="96">
        <v>54.18</v>
      </c>
      <c r="H26" s="221">
        <v>52.31</v>
      </c>
    </row>
    <row r="27" spans="1:14" x14ac:dyDescent="0.25">
      <c r="B27" s="1">
        <v>7</v>
      </c>
      <c r="C27" s="95">
        <v>43.28</v>
      </c>
      <c r="D27" s="96">
        <v>45.1</v>
      </c>
      <c r="E27" s="96">
        <v>53.26</v>
      </c>
      <c r="F27" s="96">
        <v>52.27</v>
      </c>
      <c r="G27" s="96">
        <v>55.05</v>
      </c>
      <c r="H27" s="221">
        <v>52.1</v>
      </c>
    </row>
    <row r="28" spans="1:14" x14ac:dyDescent="0.25">
      <c r="B28" s="1">
        <v>8</v>
      </c>
      <c r="C28" s="95">
        <v>41.63</v>
      </c>
      <c r="D28" s="96">
        <v>43.97</v>
      </c>
      <c r="E28" s="96">
        <v>53.26</v>
      </c>
      <c r="F28" s="96">
        <v>52.69</v>
      </c>
      <c r="G28" s="96">
        <v>54.56</v>
      </c>
      <c r="H28" s="221">
        <v>51.96</v>
      </c>
    </row>
    <row r="29" spans="1:14" x14ac:dyDescent="0.25">
      <c r="B29" s="1">
        <v>9</v>
      </c>
      <c r="C29" s="124">
        <v>41.87</v>
      </c>
      <c r="D29" s="96">
        <v>41.48</v>
      </c>
      <c r="E29" s="96">
        <v>53.02</v>
      </c>
      <c r="F29" s="96">
        <v>59.19</v>
      </c>
      <c r="G29" s="96">
        <v>54.11</v>
      </c>
      <c r="H29" s="221">
        <v>51.72</v>
      </c>
    </row>
    <row r="30" spans="1:14" x14ac:dyDescent="0.25">
      <c r="B30" s="1">
        <v>10</v>
      </c>
      <c r="C30" s="95">
        <v>41.15</v>
      </c>
      <c r="D30" s="96">
        <v>40.950000000000003</v>
      </c>
      <c r="E30" s="96">
        <v>53.87</v>
      </c>
      <c r="F30" s="96">
        <v>52.16</v>
      </c>
      <c r="G30" s="96">
        <v>54.59</v>
      </c>
      <c r="H30" s="221">
        <v>51.28</v>
      </c>
    </row>
    <row r="31" spans="1:14" x14ac:dyDescent="0.25">
      <c r="B31" s="1">
        <v>11</v>
      </c>
      <c r="C31" s="95">
        <v>41.05</v>
      </c>
      <c r="D31" s="96">
        <v>40.75</v>
      </c>
      <c r="E31" s="96">
        <v>52.5</v>
      </c>
      <c r="F31" s="96">
        <v>52.23</v>
      </c>
      <c r="G31" s="96">
        <v>53.97</v>
      </c>
      <c r="H31" s="221">
        <v>52.03</v>
      </c>
    </row>
    <row r="32" spans="1:14" x14ac:dyDescent="0.25">
      <c r="B32" s="1">
        <v>12</v>
      </c>
      <c r="C32" s="95">
        <v>40.31</v>
      </c>
      <c r="D32" s="96">
        <v>40.76</v>
      </c>
      <c r="E32" s="96">
        <v>53.26</v>
      </c>
      <c r="F32" s="96">
        <v>51.45</v>
      </c>
      <c r="G32" s="96">
        <v>53.83</v>
      </c>
      <c r="H32" s="221">
        <v>52.07</v>
      </c>
    </row>
    <row r="33" spans="2:8" x14ac:dyDescent="0.25">
      <c r="B33" s="1">
        <v>13</v>
      </c>
      <c r="C33" s="95">
        <v>40.36</v>
      </c>
      <c r="D33" s="96">
        <v>40.590000000000003</v>
      </c>
      <c r="E33" s="96">
        <v>52.36</v>
      </c>
      <c r="F33" s="96">
        <v>51.37</v>
      </c>
      <c r="G33" s="96">
        <v>53.5</v>
      </c>
      <c r="H33" s="221">
        <v>51.5</v>
      </c>
    </row>
    <row r="34" spans="2:8" x14ac:dyDescent="0.25">
      <c r="B34" s="1">
        <v>14</v>
      </c>
      <c r="C34" s="106">
        <v>40.35</v>
      </c>
      <c r="D34" s="96">
        <v>40.53</v>
      </c>
      <c r="E34" s="96">
        <v>52.73</v>
      </c>
      <c r="F34" s="96">
        <v>52.03</v>
      </c>
      <c r="G34" s="96">
        <v>53.07</v>
      </c>
      <c r="H34" s="221">
        <v>51.53</v>
      </c>
    </row>
    <row r="35" spans="2:8" x14ac:dyDescent="0.25">
      <c r="B35" s="1">
        <v>15</v>
      </c>
      <c r="C35" s="95">
        <v>40.25</v>
      </c>
      <c r="D35" s="96">
        <v>40.64</v>
      </c>
      <c r="E35" s="96">
        <v>53.1</v>
      </c>
      <c r="F35" s="96">
        <v>53.01</v>
      </c>
      <c r="G35" s="96">
        <v>53.48</v>
      </c>
      <c r="H35" s="221">
        <v>51.75</v>
      </c>
    </row>
    <row r="36" spans="2:8" x14ac:dyDescent="0.25">
      <c r="B36" s="1">
        <v>16</v>
      </c>
      <c r="C36" s="95">
        <v>40.32</v>
      </c>
      <c r="D36" s="142">
        <v>40.6</v>
      </c>
      <c r="E36" s="96">
        <v>52.41</v>
      </c>
      <c r="F36" s="96">
        <v>52.56</v>
      </c>
      <c r="G36" s="96">
        <v>53.91</v>
      </c>
      <c r="H36" s="221">
        <v>51.55</v>
      </c>
    </row>
    <row r="37" spans="2:8" x14ac:dyDescent="0.25">
      <c r="B37" s="1">
        <v>17</v>
      </c>
      <c r="C37" s="95">
        <v>40.31</v>
      </c>
      <c r="D37" s="96">
        <v>40.58</v>
      </c>
      <c r="E37" s="96">
        <v>53.36</v>
      </c>
      <c r="F37" s="96">
        <v>53.56</v>
      </c>
      <c r="G37" s="96">
        <v>53.11</v>
      </c>
      <c r="H37" s="221">
        <v>51.75</v>
      </c>
    </row>
    <row r="38" spans="2:8" x14ac:dyDescent="0.25">
      <c r="B38" s="1">
        <v>18</v>
      </c>
      <c r="C38" s="95">
        <v>40.08</v>
      </c>
      <c r="D38" s="96">
        <v>40.659999999999997</v>
      </c>
      <c r="E38" s="96">
        <v>52.88</v>
      </c>
      <c r="F38" s="96">
        <v>53.07</v>
      </c>
      <c r="G38" s="96">
        <v>53.48</v>
      </c>
      <c r="H38" s="221">
        <v>51.77</v>
      </c>
    </row>
    <row r="39" spans="2:8" x14ac:dyDescent="0.25">
      <c r="B39" s="1">
        <v>19</v>
      </c>
      <c r="C39" s="95">
        <v>40.86</v>
      </c>
      <c r="D39" s="96">
        <v>41.4</v>
      </c>
      <c r="E39" s="96">
        <v>52.68</v>
      </c>
      <c r="F39" s="96">
        <v>50.48</v>
      </c>
      <c r="G39" s="96">
        <v>53.08</v>
      </c>
      <c r="H39" s="221">
        <v>51.79</v>
      </c>
    </row>
    <row r="40" spans="2:8" x14ac:dyDescent="0.25">
      <c r="B40" s="1">
        <v>20</v>
      </c>
      <c r="C40" s="95">
        <v>41.15</v>
      </c>
      <c r="D40" s="96">
        <v>52.53</v>
      </c>
      <c r="E40" s="96">
        <v>53.73</v>
      </c>
      <c r="F40" s="96">
        <v>49.29</v>
      </c>
      <c r="G40" s="96">
        <v>53.27</v>
      </c>
      <c r="H40" s="221">
        <v>52.42</v>
      </c>
    </row>
    <row r="41" spans="2:8" x14ac:dyDescent="0.25">
      <c r="B41" s="1">
        <v>21</v>
      </c>
      <c r="C41" s="95">
        <v>42.43</v>
      </c>
      <c r="D41" s="96">
        <v>54.49</v>
      </c>
      <c r="E41" s="96">
        <v>54.4</v>
      </c>
      <c r="F41" s="96">
        <v>47.64</v>
      </c>
      <c r="G41" s="96">
        <v>52.68</v>
      </c>
      <c r="H41" s="221">
        <v>50.85</v>
      </c>
    </row>
    <row r="42" spans="2:8" x14ac:dyDescent="0.25">
      <c r="B42" s="1">
        <v>22</v>
      </c>
      <c r="C42" s="95">
        <v>40.409999999999997</v>
      </c>
      <c r="D42" s="96">
        <v>54.65</v>
      </c>
      <c r="E42" s="96"/>
      <c r="F42" s="96">
        <v>48.23</v>
      </c>
      <c r="G42" s="96">
        <v>53.04</v>
      </c>
      <c r="H42" s="221">
        <v>51.59</v>
      </c>
    </row>
    <row r="43" spans="2:8" x14ac:dyDescent="0.25">
      <c r="B43" s="1">
        <v>23</v>
      </c>
      <c r="C43" s="95">
        <v>40.549999999999997</v>
      </c>
      <c r="D43" s="96"/>
      <c r="E43" s="96"/>
      <c r="F43" s="96">
        <v>47.6</v>
      </c>
      <c r="G43" s="96">
        <v>52.61</v>
      </c>
      <c r="H43" s="221">
        <v>51.31</v>
      </c>
    </row>
    <row r="44" spans="2:8" x14ac:dyDescent="0.25">
      <c r="B44" s="1">
        <v>24</v>
      </c>
      <c r="C44" s="95">
        <v>40.24</v>
      </c>
      <c r="D44" s="96"/>
      <c r="E44" s="96"/>
      <c r="F44" s="96">
        <v>51.62</v>
      </c>
      <c r="G44" s="96">
        <v>53.43</v>
      </c>
      <c r="H44" s="221">
        <v>51.12</v>
      </c>
    </row>
    <row r="45" spans="2:8" x14ac:dyDescent="0.25">
      <c r="B45" s="1">
        <v>25</v>
      </c>
      <c r="C45" s="95">
        <v>40.229999999999997</v>
      </c>
      <c r="D45" s="96"/>
      <c r="E45" s="96"/>
      <c r="F45" s="96">
        <v>46.64</v>
      </c>
      <c r="G45" s="96">
        <v>52.45</v>
      </c>
      <c r="H45" s="221">
        <v>52.37</v>
      </c>
    </row>
    <row r="46" spans="2:8" x14ac:dyDescent="0.25">
      <c r="B46" s="1">
        <v>26</v>
      </c>
      <c r="C46" s="95">
        <v>45.2</v>
      </c>
      <c r="D46" s="96"/>
      <c r="E46" s="96"/>
      <c r="F46" s="96">
        <v>49.11</v>
      </c>
      <c r="G46" s="96">
        <v>53.44</v>
      </c>
      <c r="H46" s="221">
        <v>53.47</v>
      </c>
    </row>
    <row r="47" spans="2:8" x14ac:dyDescent="0.25">
      <c r="B47" s="1">
        <v>27</v>
      </c>
      <c r="C47" s="95">
        <v>40.61</v>
      </c>
      <c r="D47" s="96"/>
      <c r="E47" s="96"/>
      <c r="F47" s="96">
        <v>45.05</v>
      </c>
      <c r="G47" s="96">
        <v>53.03</v>
      </c>
      <c r="H47" s="221">
        <v>51.5</v>
      </c>
    </row>
    <row r="48" spans="2:8" x14ac:dyDescent="0.25">
      <c r="B48" s="1">
        <v>28</v>
      </c>
      <c r="C48" s="95">
        <v>40.299999999999997</v>
      </c>
      <c r="D48" s="96"/>
      <c r="E48" s="96"/>
      <c r="F48" s="96">
        <v>45.07</v>
      </c>
      <c r="G48" s="96">
        <v>52.08</v>
      </c>
      <c r="H48" s="221">
        <v>51.39</v>
      </c>
    </row>
    <row r="49" spans="2:8" x14ac:dyDescent="0.25">
      <c r="B49" s="1">
        <v>29</v>
      </c>
      <c r="C49" s="95">
        <v>40.46</v>
      </c>
      <c r="D49" s="96"/>
      <c r="E49" s="96"/>
      <c r="F49" s="96">
        <v>43.87</v>
      </c>
      <c r="G49" s="96">
        <v>52.37</v>
      </c>
      <c r="H49" s="221">
        <v>51.61</v>
      </c>
    </row>
    <row r="50" spans="2:8" x14ac:dyDescent="0.25">
      <c r="B50" s="1">
        <v>30</v>
      </c>
      <c r="C50" s="95">
        <v>40.61</v>
      </c>
      <c r="D50" s="96"/>
      <c r="E50" s="96"/>
      <c r="F50" s="96">
        <v>42.53</v>
      </c>
      <c r="G50" s="96">
        <v>52.79</v>
      </c>
      <c r="H50" s="221">
        <v>51.14</v>
      </c>
    </row>
    <row r="51" spans="2:8" x14ac:dyDescent="0.25">
      <c r="B51" s="1">
        <v>31</v>
      </c>
      <c r="C51" s="95">
        <v>40.56</v>
      </c>
      <c r="D51" s="96"/>
      <c r="E51" s="96"/>
      <c r="F51" s="96">
        <v>41.99</v>
      </c>
      <c r="G51" s="96">
        <v>54.17</v>
      </c>
      <c r="H51" s="221">
        <v>51.28</v>
      </c>
    </row>
    <row r="52" spans="2:8" x14ac:dyDescent="0.25">
      <c r="B52" s="1">
        <v>32</v>
      </c>
      <c r="C52" s="95">
        <v>40.340000000000003</v>
      </c>
      <c r="D52" s="96"/>
      <c r="E52" s="96"/>
      <c r="F52" s="96">
        <v>41.19</v>
      </c>
      <c r="G52" s="96"/>
      <c r="H52" s="221">
        <v>51.27</v>
      </c>
    </row>
    <row r="53" spans="2:8" x14ac:dyDescent="0.25">
      <c r="B53" s="1">
        <v>33</v>
      </c>
      <c r="C53" s="95">
        <v>40.21</v>
      </c>
      <c r="D53" s="96"/>
      <c r="E53" s="96"/>
      <c r="F53" s="96">
        <v>40.75</v>
      </c>
      <c r="G53" s="96"/>
      <c r="H53" s="221">
        <v>51.15</v>
      </c>
    </row>
    <row r="54" spans="2:8" x14ac:dyDescent="0.25">
      <c r="B54" s="1">
        <v>34</v>
      </c>
      <c r="C54" s="95">
        <v>40.33</v>
      </c>
      <c r="D54" s="96"/>
      <c r="E54" s="96"/>
      <c r="F54" s="96">
        <v>40.869999999999997</v>
      </c>
      <c r="G54" s="96"/>
      <c r="H54" s="221">
        <v>51.02</v>
      </c>
    </row>
    <row r="55" spans="2:8" x14ac:dyDescent="0.25">
      <c r="B55" s="1">
        <v>35</v>
      </c>
      <c r="C55" s="95">
        <v>40.15</v>
      </c>
      <c r="D55" s="96"/>
      <c r="E55" s="96"/>
      <c r="F55" s="96">
        <v>40.299999999999997</v>
      </c>
      <c r="G55" s="96"/>
      <c r="H55" s="221">
        <v>51.56</v>
      </c>
    </row>
    <row r="56" spans="2:8" x14ac:dyDescent="0.25">
      <c r="B56" s="1">
        <v>36</v>
      </c>
      <c r="C56" s="95">
        <v>40.880000000000003</v>
      </c>
      <c r="D56" s="96"/>
      <c r="E56" s="96"/>
      <c r="F56" s="96">
        <v>40.479999999999997</v>
      </c>
      <c r="G56" s="96"/>
      <c r="H56" s="221">
        <v>51.5</v>
      </c>
    </row>
    <row r="57" spans="2:8" x14ac:dyDescent="0.25">
      <c r="B57" s="1">
        <v>37</v>
      </c>
      <c r="C57" s="95">
        <v>40.340000000000003</v>
      </c>
      <c r="D57" s="96"/>
      <c r="E57" s="96"/>
      <c r="F57" s="96">
        <v>40.54</v>
      </c>
      <c r="G57" s="96"/>
      <c r="H57" s="221">
        <v>51.38</v>
      </c>
    </row>
    <row r="58" spans="2:8" x14ac:dyDescent="0.25">
      <c r="B58" s="1">
        <v>38</v>
      </c>
      <c r="C58" s="95">
        <v>40.9</v>
      </c>
      <c r="D58" s="96"/>
      <c r="E58" s="96"/>
      <c r="F58" s="96">
        <v>40.24</v>
      </c>
      <c r="G58" s="96"/>
      <c r="H58" s="221">
        <v>50.88</v>
      </c>
    </row>
    <row r="59" spans="2:8" x14ac:dyDescent="0.25">
      <c r="B59" s="1">
        <v>39</v>
      </c>
      <c r="C59" s="95"/>
      <c r="D59" s="96"/>
      <c r="E59" s="96"/>
      <c r="F59" s="96">
        <v>40.119999999999997</v>
      </c>
      <c r="G59" s="96"/>
      <c r="H59" s="221">
        <v>52.31</v>
      </c>
    </row>
    <row r="60" spans="2:8" x14ac:dyDescent="0.25">
      <c r="B60" s="1">
        <v>40</v>
      </c>
      <c r="C60" s="95"/>
      <c r="D60" s="96"/>
      <c r="E60" s="96"/>
      <c r="F60" s="96">
        <v>40.25</v>
      </c>
      <c r="G60" s="96"/>
      <c r="H60" s="221">
        <v>54.25</v>
      </c>
    </row>
    <row r="61" spans="2:8" x14ac:dyDescent="0.25">
      <c r="B61" s="1">
        <v>41</v>
      </c>
      <c r="C61" s="95"/>
      <c r="D61" s="96"/>
      <c r="E61" s="96"/>
      <c r="F61" s="96">
        <v>40.18</v>
      </c>
      <c r="G61" s="96"/>
      <c r="H61" s="221">
        <v>54.32</v>
      </c>
    </row>
    <row r="62" spans="2:8" x14ac:dyDescent="0.25">
      <c r="B62" s="1">
        <v>42</v>
      </c>
      <c r="C62" s="95"/>
      <c r="D62" s="96"/>
      <c r="E62" s="96"/>
      <c r="F62" s="96">
        <v>42.93</v>
      </c>
      <c r="G62" s="96"/>
      <c r="H62" s="221">
        <v>53.43</v>
      </c>
    </row>
    <row r="63" spans="2:8" x14ac:dyDescent="0.25">
      <c r="B63" s="1">
        <v>43</v>
      </c>
      <c r="C63" s="95"/>
      <c r="D63" s="96"/>
      <c r="E63" s="96"/>
      <c r="F63" s="96">
        <v>40.68</v>
      </c>
      <c r="G63" s="96"/>
      <c r="H63" s="221"/>
    </row>
    <row r="64" spans="2:8" x14ac:dyDescent="0.25">
      <c r="B64" s="1">
        <v>44</v>
      </c>
      <c r="C64" s="95"/>
      <c r="D64" s="96"/>
      <c r="E64" s="96"/>
      <c r="F64" s="96">
        <v>40.06</v>
      </c>
      <c r="G64" s="96"/>
      <c r="H64" s="221"/>
    </row>
    <row r="65" spans="2:8" x14ac:dyDescent="0.25">
      <c r="B65" s="1">
        <v>45</v>
      </c>
      <c r="C65" s="95"/>
      <c r="D65" s="96"/>
      <c r="E65" s="96"/>
      <c r="F65" s="191">
        <v>40.369999999999997</v>
      </c>
      <c r="G65" s="96"/>
      <c r="H65" s="221"/>
    </row>
    <row r="66" spans="2:8" x14ac:dyDescent="0.25">
      <c r="B66" s="1">
        <v>46</v>
      </c>
      <c r="C66" s="95"/>
      <c r="D66" s="96"/>
      <c r="E66" s="96"/>
      <c r="F66" s="96">
        <v>49.69</v>
      </c>
      <c r="G66" s="96"/>
      <c r="H66" s="221"/>
    </row>
    <row r="67" spans="2:8" x14ac:dyDescent="0.25">
      <c r="B67" s="1">
        <v>47</v>
      </c>
      <c r="C67" s="95"/>
      <c r="D67" s="96"/>
      <c r="E67" s="96"/>
      <c r="F67" s="96">
        <v>52.95</v>
      </c>
      <c r="G67" s="96"/>
      <c r="H67" s="221"/>
    </row>
    <row r="68" spans="2:8" x14ac:dyDescent="0.25">
      <c r="B68" s="1">
        <v>48</v>
      </c>
      <c r="C68" s="95"/>
      <c r="D68" s="96"/>
      <c r="E68" s="96"/>
      <c r="F68" s="96">
        <v>53.73</v>
      </c>
      <c r="G68" s="96"/>
      <c r="H68" s="221"/>
    </row>
    <row r="69" spans="2:8" x14ac:dyDescent="0.25">
      <c r="B69" s="1">
        <v>49</v>
      </c>
      <c r="C69" s="95"/>
      <c r="D69" s="96"/>
      <c r="E69" s="96"/>
      <c r="F69" s="96">
        <v>54.59</v>
      </c>
      <c r="G69" s="96"/>
      <c r="H69" s="221"/>
    </row>
    <row r="70" spans="2:8" x14ac:dyDescent="0.25">
      <c r="B70" s="1">
        <v>50</v>
      </c>
      <c r="C70" s="95"/>
      <c r="D70" s="96"/>
      <c r="E70" s="96"/>
      <c r="F70" s="96">
        <v>54.64</v>
      </c>
      <c r="G70" s="96"/>
      <c r="H70" s="221"/>
    </row>
    <row r="71" spans="2:8" x14ac:dyDescent="0.25">
      <c r="B71" s="1">
        <v>51</v>
      </c>
      <c r="C71" s="95"/>
      <c r="D71" s="96"/>
      <c r="E71" s="96"/>
      <c r="F71" s="96">
        <v>54.43</v>
      </c>
      <c r="G71" s="96"/>
      <c r="H71" s="221"/>
    </row>
    <row r="72" spans="2:8" ht="15.75" thickBot="1" x14ac:dyDescent="0.3">
      <c r="B72" s="1">
        <v>52</v>
      </c>
      <c r="C72" s="192"/>
      <c r="D72" s="193"/>
      <c r="E72" s="193"/>
      <c r="F72" s="193">
        <v>53.44</v>
      </c>
      <c r="G72" s="193"/>
      <c r="H72" s="22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5"/>
  <sheetViews>
    <sheetView topLeftCell="A11" zoomScale="75" zoomScaleNormal="75" workbookViewId="0">
      <selection activeCell="O15" sqref="O15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4.71093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92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x14ac:dyDescent="0.25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5" t="s">
        <v>53</v>
      </c>
      <c r="L9" s="135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94</v>
      </c>
      <c r="C10" s="62">
        <v>10</v>
      </c>
      <c r="D10" s="62">
        <v>22</v>
      </c>
      <c r="E10" s="63">
        <f>D10</f>
        <v>22</v>
      </c>
      <c r="F10" s="200">
        <f>MIN(C21:C64)</f>
        <v>40.299999999999997</v>
      </c>
      <c r="G10" s="116">
        <f>AVERAGE(C21:C64)</f>
        <v>41.286363636363632</v>
      </c>
      <c r="H10" s="64"/>
      <c r="I10" s="116">
        <f>G10-F10</f>
        <v>0.98636363636363455</v>
      </c>
      <c r="J10" s="129">
        <v>1.0567129629629629E-2</v>
      </c>
      <c r="K10" s="129">
        <f>J10</f>
        <v>1.0567129629629629E-2</v>
      </c>
      <c r="L10" s="66">
        <f>K10</f>
        <v>1.0567129629629629E-2</v>
      </c>
      <c r="M10" s="67" t="s">
        <v>156</v>
      </c>
      <c r="N10" s="68"/>
      <c r="O10" s="123"/>
      <c r="P10" s="70"/>
    </row>
    <row r="11" spans="1:16" s="3" customFormat="1" ht="30" customHeight="1" thickBot="1" x14ac:dyDescent="0.3">
      <c r="A11" s="60">
        <v>2</v>
      </c>
      <c r="B11" s="61" t="s">
        <v>94</v>
      </c>
      <c r="C11" s="62">
        <v>3</v>
      </c>
      <c r="D11" s="62">
        <v>67</v>
      </c>
      <c r="E11" s="63">
        <f>D11-D10</f>
        <v>45</v>
      </c>
      <c r="F11" s="202">
        <f>MIN(D21:D64)</f>
        <v>39.9</v>
      </c>
      <c r="G11" s="199">
        <f>AVERAGE(D21:D64)</f>
        <v>43.387272727272745</v>
      </c>
      <c r="H11" s="64"/>
      <c r="I11" s="116">
        <f>G11-F11</f>
        <v>3.487272727272746</v>
      </c>
      <c r="J11" s="129">
        <v>3.4629629629629628E-2</v>
      </c>
      <c r="K11" s="129">
        <f>J11-J10</f>
        <v>2.4062500000000001E-2</v>
      </c>
      <c r="L11" s="66">
        <f>K11+L10</f>
        <v>3.4629629629629628E-2</v>
      </c>
      <c r="M11" s="67" t="s">
        <v>157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133</v>
      </c>
      <c r="C12" s="62">
        <v>4</v>
      </c>
      <c r="D12" s="62">
        <v>90</v>
      </c>
      <c r="E12" s="63">
        <f>D12-D11</f>
        <v>23</v>
      </c>
      <c r="F12" s="210">
        <f>MIN(E19:E64)</f>
        <v>52.76</v>
      </c>
      <c r="G12" s="116">
        <f>AVERAGE(E21:E64)</f>
        <v>53.5</v>
      </c>
      <c r="H12" s="64"/>
      <c r="I12" s="116">
        <f t="shared" ref="I12:I14" si="0">G12-F12</f>
        <v>0.74000000000000199</v>
      </c>
      <c r="J12" s="129">
        <v>5.0347222222222217E-2</v>
      </c>
      <c r="K12" s="129">
        <f>J12-J11</f>
        <v>1.5717592592592589E-2</v>
      </c>
      <c r="L12" s="66">
        <f>K12</f>
        <v>1.5717592592592589E-2</v>
      </c>
      <c r="M12" s="67" t="s">
        <v>158</v>
      </c>
      <c r="N12" s="68"/>
      <c r="O12" s="143"/>
      <c r="P12" s="70"/>
    </row>
    <row r="13" spans="1:16" s="3" customFormat="1" ht="30" customHeight="1" thickBot="1" x14ac:dyDescent="0.3">
      <c r="A13" s="60">
        <v>4</v>
      </c>
      <c r="B13" s="61" t="s">
        <v>133</v>
      </c>
      <c r="C13" s="62">
        <v>5</v>
      </c>
      <c r="D13" s="62">
        <v>128</v>
      </c>
      <c r="E13" s="63">
        <f>D13-D12</f>
        <v>38</v>
      </c>
      <c r="F13" s="204">
        <f>MIN(F19:F64)</f>
        <v>40.130000000000003</v>
      </c>
      <c r="G13" s="203">
        <f>AVERAGE(F21:F64)</f>
        <v>45.872702702702711</v>
      </c>
      <c r="H13" s="64"/>
      <c r="I13" s="116">
        <f t="shared" si="0"/>
        <v>5.742702702702708</v>
      </c>
      <c r="J13" s="129">
        <v>7.2002314814814811E-2</v>
      </c>
      <c r="K13" s="129">
        <f>J13-J12</f>
        <v>2.1655092592592594E-2</v>
      </c>
      <c r="L13" s="66">
        <f>K13+L12</f>
        <v>3.7372685185185182E-2</v>
      </c>
      <c r="M13" s="67" t="s">
        <v>159</v>
      </c>
      <c r="N13" s="68"/>
      <c r="O13" s="70"/>
      <c r="P13" s="70"/>
    </row>
    <row r="14" spans="1:16" s="3" customFormat="1" ht="30" customHeight="1" x14ac:dyDescent="0.25">
      <c r="A14" s="60">
        <v>5</v>
      </c>
      <c r="B14" s="61" t="s">
        <v>133</v>
      </c>
      <c r="C14" s="71">
        <v>3</v>
      </c>
      <c r="D14" s="62">
        <v>174</v>
      </c>
      <c r="E14" s="63">
        <f>D14-D13</f>
        <v>46</v>
      </c>
      <c r="F14" s="201">
        <f>MIN(G21:G65)</f>
        <v>51.31</v>
      </c>
      <c r="G14" s="116">
        <f>AVERAGE(G21:G65)</f>
        <v>52.785777777777767</v>
      </c>
      <c r="H14" s="64"/>
      <c r="I14" s="116">
        <f t="shared" si="0"/>
        <v>1.4757777777777648</v>
      </c>
      <c r="J14" s="129">
        <v>0.10153935185185185</v>
      </c>
      <c r="K14" s="129">
        <f>J14-J13</f>
        <v>2.9537037037037042E-2</v>
      </c>
      <c r="L14" s="65">
        <f>K14+L13</f>
        <v>6.6909722222222218E-2</v>
      </c>
      <c r="M14" s="67" t="s">
        <v>160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94</v>
      </c>
      <c r="C15" s="188" t="s">
        <v>134</v>
      </c>
      <c r="D15" s="74">
        <v>209</v>
      </c>
      <c r="E15" s="63">
        <f>D15-D14</f>
        <v>35</v>
      </c>
      <c r="F15" s="128">
        <f>MIN(H21:H65)</f>
        <v>52.4</v>
      </c>
      <c r="G15" s="116">
        <f>AVERAGE(H21:H64)</f>
        <v>53.44903225806452</v>
      </c>
      <c r="H15" s="64"/>
      <c r="I15" s="116">
        <f>G15-F15</f>
        <v>1.0490322580645213</v>
      </c>
      <c r="J15" s="129">
        <v>0.1254976851851852</v>
      </c>
      <c r="K15" s="76">
        <f>J15-J14</f>
        <v>2.3958333333333345E-2</v>
      </c>
      <c r="L15" s="75">
        <f>K15+L11</f>
        <v>5.8587962962962974E-2</v>
      </c>
      <c r="M15" s="67"/>
      <c r="N15" s="225" t="s">
        <v>223</v>
      </c>
      <c r="O15" s="299" t="s">
        <v>224</v>
      </c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AVERAGE(F10,F12,F15)</f>
        <v>48.486666666666672</v>
      </c>
      <c r="G16" s="126">
        <f>AVERAGE(G10,G12,G15)</f>
        <v>49.411798631476053</v>
      </c>
      <c r="H16" s="217" t="s">
        <v>94</v>
      </c>
      <c r="I16" s="127">
        <f>AVERAGE(I10,I12,I15)</f>
        <v>0.92513196480938598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AVERAGE(F12,F13,F14)</f>
        <v>48.066666666666663</v>
      </c>
      <c r="G17" s="85">
        <f>AVERAGE(G12,G13,G14)</f>
        <v>50.719493493493495</v>
      </c>
      <c r="H17" s="218" t="s">
        <v>133</v>
      </c>
      <c r="I17" s="86">
        <f>AVERAGE(I12,I13,I14)</f>
        <v>2.6528268268268249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46.133333333333326</v>
      </c>
      <c r="G18" s="89">
        <f>AVERAGE(C21:H64)</f>
        <v>48.359599999999944</v>
      </c>
      <c r="H18" s="90"/>
      <c r="I18" s="91">
        <f>AVERAGE(I10:I15)</f>
        <v>2.2468581836968959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Линнык Владимир</v>
      </c>
      <c r="D20" s="92" t="str">
        <f>B11</f>
        <v>Линнык Владимир</v>
      </c>
      <c r="E20" s="92" t="str">
        <f>B12</f>
        <v>Пикулин Паша</v>
      </c>
      <c r="F20" s="92" t="str">
        <f>B13</f>
        <v>Пикулин Паша</v>
      </c>
      <c r="G20" s="2" t="str">
        <f>B14</f>
        <v>Пикулин Паша</v>
      </c>
      <c r="H20" s="2" t="str">
        <f>B15</f>
        <v>Линнык Владимир</v>
      </c>
    </row>
    <row r="21" spans="1:14" x14ac:dyDescent="0.25">
      <c r="B21" s="1">
        <v>1</v>
      </c>
      <c r="C21" s="93">
        <v>43.81</v>
      </c>
      <c r="D21" s="94">
        <v>41.65</v>
      </c>
      <c r="E21" s="94">
        <v>54.02</v>
      </c>
      <c r="F21" s="94">
        <v>52.22</v>
      </c>
      <c r="G21" s="94">
        <v>54.02</v>
      </c>
      <c r="H21" s="220">
        <v>53.8</v>
      </c>
      <c r="M21" s="2"/>
      <c r="N21" s="2"/>
    </row>
    <row r="22" spans="1:14" x14ac:dyDescent="0.25">
      <c r="B22" s="1">
        <v>2</v>
      </c>
      <c r="C22" s="95">
        <v>41.25</v>
      </c>
      <c r="D22" s="96">
        <v>40.35</v>
      </c>
      <c r="E22" s="96">
        <v>53.39</v>
      </c>
      <c r="F22" s="96">
        <v>52.4</v>
      </c>
      <c r="G22" s="96">
        <v>53.62</v>
      </c>
      <c r="H22" s="221">
        <v>58.37</v>
      </c>
      <c r="M22" s="3"/>
      <c r="N22" s="3"/>
    </row>
    <row r="23" spans="1:14" x14ac:dyDescent="0.25">
      <c r="B23" s="1">
        <v>3</v>
      </c>
      <c r="C23" s="95">
        <v>41.65</v>
      </c>
      <c r="D23" s="96">
        <v>40.17</v>
      </c>
      <c r="E23" s="96">
        <v>54.44</v>
      </c>
      <c r="F23" s="96">
        <v>52.03</v>
      </c>
      <c r="G23" s="96">
        <v>53.63</v>
      </c>
      <c r="H23" s="221">
        <v>55.95</v>
      </c>
      <c r="M23" s="3"/>
      <c r="N23" s="3"/>
    </row>
    <row r="24" spans="1:14" x14ac:dyDescent="0.25">
      <c r="B24" s="1">
        <v>4</v>
      </c>
      <c r="C24" s="95">
        <v>44.51</v>
      </c>
      <c r="D24" s="96">
        <v>40.26</v>
      </c>
      <c r="E24" s="96">
        <v>53.57</v>
      </c>
      <c r="F24" s="96">
        <v>51.45</v>
      </c>
      <c r="G24" s="96">
        <v>53.06</v>
      </c>
      <c r="H24" s="221">
        <v>53.01</v>
      </c>
      <c r="M24" s="3"/>
      <c r="N24" s="3"/>
    </row>
    <row r="25" spans="1:14" x14ac:dyDescent="0.25">
      <c r="B25" s="1">
        <v>5</v>
      </c>
      <c r="C25" s="95">
        <v>41.46</v>
      </c>
      <c r="D25" s="96">
        <v>40.21</v>
      </c>
      <c r="E25" s="96">
        <v>53.68</v>
      </c>
      <c r="F25" s="96">
        <v>50.73</v>
      </c>
      <c r="G25" s="96">
        <v>53.06</v>
      </c>
      <c r="H25" s="221">
        <v>53.12</v>
      </c>
    </row>
    <row r="26" spans="1:14" x14ac:dyDescent="0.25">
      <c r="B26" s="1">
        <v>6</v>
      </c>
      <c r="C26" s="95">
        <v>42.75</v>
      </c>
      <c r="D26" s="96">
        <v>40.409999999999997</v>
      </c>
      <c r="E26" s="96">
        <v>53.58</v>
      </c>
      <c r="F26" s="96">
        <v>50.67</v>
      </c>
      <c r="G26" s="96">
        <v>53.27</v>
      </c>
      <c r="H26" s="221">
        <v>53.16</v>
      </c>
    </row>
    <row r="27" spans="1:14" x14ac:dyDescent="0.25">
      <c r="B27" s="1">
        <v>7</v>
      </c>
      <c r="C27" s="95">
        <v>43.49</v>
      </c>
      <c r="D27" s="96">
        <v>40.21</v>
      </c>
      <c r="E27" s="96">
        <v>53.43</v>
      </c>
      <c r="F27" s="96">
        <v>50.87</v>
      </c>
      <c r="G27" s="96">
        <v>53.07</v>
      </c>
      <c r="H27" s="221">
        <v>53.32</v>
      </c>
    </row>
    <row r="28" spans="1:14" x14ac:dyDescent="0.25">
      <c r="B28" s="1">
        <v>8</v>
      </c>
      <c r="C28" s="95">
        <v>40.65</v>
      </c>
      <c r="D28" s="96">
        <v>40.24</v>
      </c>
      <c r="E28" s="96">
        <v>53.29</v>
      </c>
      <c r="F28" s="96">
        <v>50.87</v>
      </c>
      <c r="G28" s="96">
        <v>53.2</v>
      </c>
      <c r="H28" s="221">
        <v>53.9</v>
      </c>
    </row>
    <row r="29" spans="1:14" x14ac:dyDescent="0.25">
      <c r="B29" s="1">
        <v>9</v>
      </c>
      <c r="C29" s="124">
        <v>40.69</v>
      </c>
      <c r="D29" s="96">
        <v>40.06</v>
      </c>
      <c r="E29" s="96">
        <v>53.99</v>
      </c>
      <c r="F29" s="96">
        <v>50.91</v>
      </c>
      <c r="G29" s="96">
        <v>54.74</v>
      </c>
      <c r="H29" s="221">
        <v>53.9</v>
      </c>
    </row>
    <row r="30" spans="1:14" x14ac:dyDescent="0.25">
      <c r="B30" s="1">
        <v>10</v>
      </c>
      <c r="C30" s="95">
        <v>40.700000000000003</v>
      </c>
      <c r="D30" s="96">
        <v>40.44</v>
      </c>
      <c r="E30" s="96">
        <v>53.18</v>
      </c>
      <c r="F30" s="96">
        <v>50.95</v>
      </c>
      <c r="G30" s="96">
        <v>53.56</v>
      </c>
      <c r="H30" s="221">
        <v>52.63</v>
      </c>
    </row>
    <row r="31" spans="1:14" x14ac:dyDescent="0.25">
      <c r="B31" s="1">
        <v>11</v>
      </c>
      <c r="C31" s="95">
        <v>40.520000000000003</v>
      </c>
      <c r="D31" s="96">
        <v>40.29</v>
      </c>
      <c r="E31" s="96">
        <v>52.89</v>
      </c>
      <c r="F31" s="96">
        <v>50.22</v>
      </c>
      <c r="G31" s="96">
        <v>52.77</v>
      </c>
      <c r="H31" s="221">
        <v>53.01</v>
      </c>
    </row>
    <row r="32" spans="1:14" x14ac:dyDescent="0.25">
      <c r="B32" s="1">
        <v>12</v>
      </c>
      <c r="C32" s="95">
        <v>40.35</v>
      </c>
      <c r="D32" s="96">
        <v>40.65</v>
      </c>
      <c r="E32" s="96">
        <v>53.24</v>
      </c>
      <c r="F32" s="96">
        <v>49.81</v>
      </c>
      <c r="G32" s="96">
        <v>52.16</v>
      </c>
      <c r="H32" s="221">
        <v>52.6</v>
      </c>
    </row>
    <row r="33" spans="2:8" x14ac:dyDescent="0.25">
      <c r="B33" s="1">
        <v>13</v>
      </c>
      <c r="C33" s="95">
        <v>40.43</v>
      </c>
      <c r="D33" s="96">
        <v>41.22</v>
      </c>
      <c r="E33" s="96">
        <v>53.35</v>
      </c>
      <c r="F33" s="96">
        <v>48.05</v>
      </c>
      <c r="G33" s="96">
        <v>51.92</v>
      </c>
      <c r="H33" s="221">
        <v>52.55</v>
      </c>
    </row>
    <row r="34" spans="2:8" x14ac:dyDescent="0.25">
      <c r="B34" s="1">
        <v>14</v>
      </c>
      <c r="C34" s="106">
        <v>40.42</v>
      </c>
      <c r="D34" s="96">
        <v>39.979999999999997</v>
      </c>
      <c r="E34" s="96">
        <v>52.8</v>
      </c>
      <c r="F34" s="96">
        <v>47.78</v>
      </c>
      <c r="G34" s="96">
        <v>53.89</v>
      </c>
      <c r="H34" s="221">
        <v>54.01</v>
      </c>
    </row>
    <row r="35" spans="2:8" x14ac:dyDescent="0.25">
      <c r="B35" s="1">
        <v>15</v>
      </c>
      <c r="C35" s="95">
        <v>41.49</v>
      </c>
      <c r="D35" s="96">
        <v>40.21</v>
      </c>
      <c r="E35" s="96">
        <v>54.25</v>
      </c>
      <c r="F35" s="96">
        <v>47.99</v>
      </c>
      <c r="G35" s="96">
        <v>53.73</v>
      </c>
      <c r="H35" s="221">
        <v>52.52</v>
      </c>
    </row>
    <row r="36" spans="2:8" x14ac:dyDescent="0.25">
      <c r="B36" s="1">
        <v>16</v>
      </c>
      <c r="C36" s="95">
        <v>40.729999999999997</v>
      </c>
      <c r="D36" s="142">
        <v>40.07</v>
      </c>
      <c r="E36" s="96">
        <v>52.79</v>
      </c>
      <c r="F36" s="96">
        <v>49.78</v>
      </c>
      <c r="G36" s="96">
        <v>53.76</v>
      </c>
      <c r="H36" s="221">
        <v>52.78</v>
      </c>
    </row>
    <row r="37" spans="2:8" x14ac:dyDescent="0.25">
      <c r="B37" s="1">
        <v>17</v>
      </c>
      <c r="C37" s="95">
        <v>40.61</v>
      </c>
      <c r="D37" s="96">
        <v>40.1</v>
      </c>
      <c r="E37" s="96">
        <v>53.12</v>
      </c>
      <c r="F37" s="96">
        <v>46.75</v>
      </c>
      <c r="G37" s="96">
        <v>53.77</v>
      </c>
      <c r="H37" s="221">
        <v>53.19</v>
      </c>
    </row>
    <row r="38" spans="2:8" x14ac:dyDescent="0.25">
      <c r="B38" s="1">
        <v>18</v>
      </c>
      <c r="C38" s="95">
        <v>40.76</v>
      </c>
      <c r="D38" s="96">
        <v>40.07</v>
      </c>
      <c r="E38" s="96">
        <v>52.76</v>
      </c>
      <c r="F38" s="96">
        <v>46.97</v>
      </c>
      <c r="G38" s="96">
        <v>53.8</v>
      </c>
      <c r="H38" s="221">
        <v>52.4</v>
      </c>
    </row>
    <row r="39" spans="2:8" x14ac:dyDescent="0.25">
      <c r="B39" s="1">
        <v>19</v>
      </c>
      <c r="C39" s="95">
        <v>40.299999999999997</v>
      </c>
      <c r="D39" s="96">
        <v>41.4</v>
      </c>
      <c r="E39" s="96">
        <v>54.59</v>
      </c>
      <c r="F39" s="96">
        <v>45.69</v>
      </c>
      <c r="G39" s="96">
        <v>53.36</v>
      </c>
      <c r="H39" s="221">
        <v>52.96</v>
      </c>
    </row>
    <row r="40" spans="2:8" x14ac:dyDescent="0.25">
      <c r="B40" s="1">
        <v>20</v>
      </c>
      <c r="C40" s="95">
        <v>40.409999999999997</v>
      </c>
      <c r="D40" s="96">
        <v>43.87</v>
      </c>
      <c r="E40" s="96">
        <v>53.26</v>
      </c>
      <c r="F40" s="96">
        <v>45.89</v>
      </c>
      <c r="G40" s="96">
        <v>53.15</v>
      </c>
      <c r="H40" s="221">
        <v>53.22</v>
      </c>
    </row>
    <row r="41" spans="2:8" x14ac:dyDescent="0.25">
      <c r="B41" s="1">
        <v>21</v>
      </c>
      <c r="C41" s="95">
        <v>40.42</v>
      </c>
      <c r="D41" s="96">
        <v>40.869999999999997</v>
      </c>
      <c r="E41" s="96">
        <v>53.5</v>
      </c>
      <c r="F41" s="96">
        <v>44.79</v>
      </c>
      <c r="G41" s="96">
        <v>52.96</v>
      </c>
      <c r="H41" s="221">
        <v>53.07</v>
      </c>
    </row>
    <row r="42" spans="2:8" x14ac:dyDescent="0.25">
      <c r="B42" s="1">
        <v>22</v>
      </c>
      <c r="C42" s="95">
        <v>40.9</v>
      </c>
      <c r="D42" s="96">
        <v>40.5</v>
      </c>
      <c r="E42" s="96">
        <v>53.88</v>
      </c>
      <c r="F42" s="96">
        <v>44.9</v>
      </c>
      <c r="G42" s="96">
        <v>52.89</v>
      </c>
      <c r="H42" s="221">
        <v>52.4</v>
      </c>
    </row>
    <row r="43" spans="2:8" x14ac:dyDescent="0.25">
      <c r="B43" s="1">
        <v>23</v>
      </c>
      <c r="C43" s="95"/>
      <c r="D43" s="96">
        <v>42.21</v>
      </c>
      <c r="E43" s="96"/>
      <c r="F43" s="96">
        <v>43.51</v>
      </c>
      <c r="G43" s="96">
        <v>52.96</v>
      </c>
      <c r="H43" s="221">
        <v>52.62</v>
      </c>
    </row>
    <row r="44" spans="2:8" x14ac:dyDescent="0.25">
      <c r="B44" s="1">
        <v>24</v>
      </c>
      <c r="C44" s="95"/>
      <c r="D44" s="96">
        <v>42.74</v>
      </c>
      <c r="E44" s="96"/>
      <c r="F44" s="96">
        <v>42.47</v>
      </c>
      <c r="G44" s="96">
        <v>53.07</v>
      </c>
      <c r="H44" s="221">
        <v>52.92</v>
      </c>
    </row>
    <row r="45" spans="2:8" x14ac:dyDescent="0.25">
      <c r="B45" s="1">
        <v>25</v>
      </c>
      <c r="C45" s="95"/>
      <c r="D45" s="96">
        <v>41.82</v>
      </c>
      <c r="E45" s="96"/>
      <c r="F45" s="96">
        <v>42.32</v>
      </c>
      <c r="G45" s="96">
        <v>52.94</v>
      </c>
      <c r="H45" s="221">
        <v>52.65</v>
      </c>
    </row>
    <row r="46" spans="2:8" x14ac:dyDescent="0.25">
      <c r="B46" s="1">
        <v>26</v>
      </c>
      <c r="C46" s="95"/>
      <c r="D46" s="96">
        <v>40.840000000000003</v>
      </c>
      <c r="E46" s="96"/>
      <c r="F46" s="96">
        <v>41.41</v>
      </c>
      <c r="G46" s="96">
        <v>52.3</v>
      </c>
      <c r="H46" s="221">
        <v>52.43</v>
      </c>
    </row>
    <row r="47" spans="2:8" x14ac:dyDescent="0.25">
      <c r="B47" s="1">
        <v>27</v>
      </c>
      <c r="C47" s="95"/>
      <c r="D47" s="96">
        <v>40.18</v>
      </c>
      <c r="E47" s="96"/>
      <c r="F47" s="96">
        <v>41.65</v>
      </c>
      <c r="G47" s="96">
        <v>51.96</v>
      </c>
      <c r="H47" s="221">
        <v>52.92</v>
      </c>
    </row>
    <row r="48" spans="2:8" x14ac:dyDescent="0.25">
      <c r="B48" s="1">
        <v>28</v>
      </c>
      <c r="C48" s="95"/>
      <c r="D48" s="96">
        <v>40.14</v>
      </c>
      <c r="E48" s="96"/>
      <c r="F48" s="96">
        <v>40.729999999999997</v>
      </c>
      <c r="G48" s="96">
        <v>52.36</v>
      </c>
      <c r="H48" s="221">
        <v>53.14</v>
      </c>
    </row>
    <row r="49" spans="2:8" x14ac:dyDescent="0.25">
      <c r="B49" s="1">
        <v>29</v>
      </c>
      <c r="C49" s="95"/>
      <c r="D49" s="96">
        <v>40.19</v>
      </c>
      <c r="E49" s="96"/>
      <c r="F49" s="96">
        <v>40.58</v>
      </c>
      <c r="G49" s="96">
        <v>52.02</v>
      </c>
      <c r="H49" s="221">
        <v>54.3</v>
      </c>
    </row>
    <row r="50" spans="2:8" x14ac:dyDescent="0.25">
      <c r="B50" s="1">
        <v>30</v>
      </c>
      <c r="C50" s="95"/>
      <c r="D50" s="96">
        <v>40.07</v>
      </c>
      <c r="E50" s="96"/>
      <c r="F50" s="96">
        <v>40.5</v>
      </c>
      <c r="G50" s="2">
        <v>52.78</v>
      </c>
      <c r="H50" s="221">
        <v>54.77</v>
      </c>
    </row>
    <row r="51" spans="2:8" x14ac:dyDescent="0.25">
      <c r="B51" s="1">
        <v>31</v>
      </c>
      <c r="C51" s="95"/>
      <c r="D51" s="96">
        <v>39.9</v>
      </c>
      <c r="E51" s="96"/>
      <c r="F51" s="96">
        <v>40.299999999999997</v>
      </c>
      <c r="G51" s="96">
        <v>52.14</v>
      </c>
      <c r="H51" s="221">
        <v>55.3</v>
      </c>
    </row>
    <row r="52" spans="2:8" x14ac:dyDescent="0.25">
      <c r="B52" s="1">
        <v>32</v>
      </c>
      <c r="C52" s="95"/>
      <c r="D52" s="96">
        <v>40.01</v>
      </c>
      <c r="E52" s="96"/>
      <c r="F52" s="96">
        <v>40.61</v>
      </c>
      <c r="G52" s="96">
        <v>51.69</v>
      </c>
      <c r="H52" s="221"/>
    </row>
    <row r="53" spans="2:8" x14ac:dyDescent="0.25">
      <c r="B53" s="1">
        <v>33</v>
      </c>
      <c r="C53" s="95"/>
      <c r="D53" s="96">
        <v>40.590000000000003</v>
      </c>
      <c r="E53" s="96"/>
      <c r="F53" s="96">
        <v>40.33</v>
      </c>
      <c r="G53" s="96">
        <v>51.56</v>
      </c>
      <c r="H53" s="221"/>
    </row>
    <row r="54" spans="2:8" x14ac:dyDescent="0.25">
      <c r="B54" s="1">
        <v>34</v>
      </c>
      <c r="C54" s="95"/>
      <c r="D54" s="96">
        <v>40.299999999999997</v>
      </c>
      <c r="E54" s="96"/>
      <c r="F54" s="96">
        <v>40.28</v>
      </c>
      <c r="G54" s="96">
        <v>52.09</v>
      </c>
      <c r="H54" s="221"/>
    </row>
    <row r="55" spans="2:8" x14ac:dyDescent="0.25">
      <c r="B55" s="1">
        <v>35</v>
      </c>
      <c r="C55" s="95"/>
      <c r="D55" s="96">
        <v>40.299999999999997</v>
      </c>
      <c r="E55" s="96"/>
      <c r="F55" s="96">
        <v>40.130000000000003</v>
      </c>
      <c r="G55" s="96">
        <v>51.72</v>
      </c>
      <c r="H55" s="221"/>
    </row>
    <row r="56" spans="2:8" x14ac:dyDescent="0.25">
      <c r="B56" s="1">
        <v>36</v>
      </c>
      <c r="C56" s="95"/>
      <c r="D56" s="96">
        <v>45.91</v>
      </c>
      <c r="E56" s="96"/>
      <c r="F56" s="96">
        <v>40.159999999999997</v>
      </c>
      <c r="G56" s="96">
        <v>51.8</v>
      </c>
      <c r="H56" s="221"/>
    </row>
    <row r="57" spans="2:8" x14ac:dyDescent="0.25">
      <c r="B57" s="1">
        <v>37</v>
      </c>
      <c r="C57" s="95"/>
      <c r="D57" s="96">
        <v>53.88</v>
      </c>
      <c r="E57" s="96"/>
      <c r="F57" s="96">
        <v>40.590000000000003</v>
      </c>
      <c r="G57" s="96">
        <v>51.7</v>
      </c>
      <c r="H57" s="221"/>
    </row>
    <row r="58" spans="2:8" x14ac:dyDescent="0.25">
      <c r="B58" s="1">
        <v>38</v>
      </c>
      <c r="C58" s="95"/>
      <c r="D58" s="96">
        <v>54.48</v>
      </c>
      <c r="E58" s="96"/>
      <c r="F58" s="96"/>
      <c r="G58" s="96">
        <v>52.05</v>
      </c>
      <c r="H58" s="221"/>
    </row>
    <row r="59" spans="2:8" x14ac:dyDescent="0.25">
      <c r="B59" s="1">
        <v>39</v>
      </c>
      <c r="C59" s="95"/>
      <c r="D59" s="96">
        <v>53.91</v>
      </c>
      <c r="E59" s="96"/>
      <c r="F59" s="96"/>
      <c r="G59" s="96">
        <v>51.79</v>
      </c>
      <c r="H59" s="221"/>
    </row>
    <row r="60" spans="2:8" x14ac:dyDescent="0.25">
      <c r="B60" s="1">
        <v>40</v>
      </c>
      <c r="C60" s="95"/>
      <c r="D60" s="96">
        <v>55.38</v>
      </c>
      <c r="E60" s="96"/>
      <c r="F60" s="96"/>
      <c r="G60" s="96">
        <v>52.29</v>
      </c>
      <c r="H60" s="221"/>
    </row>
    <row r="61" spans="2:8" x14ac:dyDescent="0.25">
      <c r="B61" s="1">
        <v>41</v>
      </c>
      <c r="C61" s="95"/>
      <c r="D61" s="96">
        <v>55.73</v>
      </c>
      <c r="E61" s="96"/>
      <c r="F61" s="96"/>
      <c r="G61" s="96">
        <v>51.31</v>
      </c>
      <c r="H61" s="221"/>
    </row>
    <row r="62" spans="2:8" x14ac:dyDescent="0.25">
      <c r="B62" s="1">
        <v>42</v>
      </c>
      <c r="C62" s="95"/>
      <c r="D62" s="96">
        <v>58.08</v>
      </c>
      <c r="E62" s="96"/>
      <c r="F62" s="96"/>
      <c r="G62" s="96">
        <v>52.75</v>
      </c>
      <c r="H62" s="221"/>
    </row>
    <row r="63" spans="2:8" x14ac:dyDescent="0.25">
      <c r="B63" s="1">
        <v>43</v>
      </c>
      <c r="C63" s="95"/>
      <c r="D63" s="96">
        <v>54.68</v>
      </c>
      <c r="E63" s="96"/>
      <c r="F63" s="96"/>
      <c r="G63" s="96">
        <v>54.21</v>
      </c>
      <c r="H63" s="221"/>
    </row>
    <row r="64" spans="2:8" x14ac:dyDescent="0.25">
      <c r="B64" s="1">
        <v>44</v>
      </c>
      <c r="C64" s="96"/>
      <c r="D64" s="96">
        <v>54.47</v>
      </c>
      <c r="E64" s="96"/>
      <c r="F64" s="96"/>
      <c r="G64" s="96">
        <v>52.49</v>
      </c>
      <c r="H64" s="96"/>
    </row>
    <row r="65" spans="2:8" ht="15.75" thickBot="1" x14ac:dyDescent="0.3">
      <c r="B65" s="1">
        <v>45</v>
      </c>
      <c r="C65" s="297"/>
      <c r="D65" s="140"/>
      <c r="E65" s="140"/>
      <c r="F65" s="140"/>
      <c r="G65" s="193">
        <v>51.99</v>
      </c>
      <c r="H65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7"/>
  <sheetViews>
    <sheetView topLeftCell="A37" zoomScale="75" zoomScaleNormal="75" workbookViewId="0">
      <selection activeCell="L70" sqref="L70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121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thickBot="1" x14ac:dyDescent="0.3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1" t="s">
        <v>53</v>
      </c>
      <c r="L9" s="131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122</v>
      </c>
      <c r="C10" s="62">
        <v>1</v>
      </c>
      <c r="D10" s="62">
        <v>39</v>
      </c>
      <c r="E10" s="63">
        <f>D10</f>
        <v>39</v>
      </c>
      <c r="F10" s="207">
        <f>MIN(C21:C67)</f>
        <v>40.08</v>
      </c>
      <c r="G10" s="203">
        <f>AVERAGE(C21:C67)</f>
        <v>40.726666666666667</v>
      </c>
      <c r="H10" s="64"/>
      <c r="I10" s="116">
        <f>G10-F10</f>
        <v>0.64666666666666828</v>
      </c>
      <c r="J10" s="129">
        <v>1.8437499999999999E-2</v>
      </c>
      <c r="K10" s="129">
        <f>J10</f>
        <v>1.8437499999999999E-2</v>
      </c>
      <c r="L10" s="66">
        <f>K10</f>
        <v>1.8437499999999999E-2</v>
      </c>
      <c r="M10" s="67" t="s">
        <v>161</v>
      </c>
      <c r="N10" s="68"/>
      <c r="O10" s="123"/>
      <c r="P10" s="70"/>
    </row>
    <row r="11" spans="1:16" s="3" customFormat="1" ht="30" customHeight="1" x14ac:dyDescent="0.25">
      <c r="A11" s="60">
        <v>2</v>
      </c>
      <c r="B11" s="61" t="s">
        <v>123</v>
      </c>
      <c r="C11" s="62">
        <v>21</v>
      </c>
      <c r="D11" s="62">
        <v>86</v>
      </c>
      <c r="E11" s="63">
        <f>D11-D10</f>
        <v>47</v>
      </c>
      <c r="F11" s="206">
        <f>MIN(D21:D66)</f>
        <v>40.479999999999997</v>
      </c>
      <c r="G11" s="117">
        <f>AVERAGE(D21:D66)</f>
        <v>48.853043478260886</v>
      </c>
      <c r="H11" s="64"/>
      <c r="I11" s="116">
        <f>G11-F11</f>
        <v>8.3730434782608896</v>
      </c>
      <c r="J11" s="129">
        <v>4.6388888888888889E-2</v>
      </c>
      <c r="K11" s="129">
        <f>J11-J10</f>
        <v>2.795138888888889E-2</v>
      </c>
      <c r="L11" s="66">
        <f>K11</f>
        <v>2.795138888888889E-2</v>
      </c>
      <c r="M11" s="67" t="s">
        <v>162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122</v>
      </c>
      <c r="C12" s="62">
        <v>7</v>
      </c>
      <c r="D12" s="62">
        <v>123</v>
      </c>
      <c r="E12" s="63">
        <f>D12-D11</f>
        <v>37</v>
      </c>
      <c r="F12" s="200">
        <f>MIN(E19:E67)</f>
        <v>40.69</v>
      </c>
      <c r="G12" s="116">
        <f>AVERAGE(E21:E67)</f>
        <v>48.793611111111119</v>
      </c>
      <c r="H12" s="64"/>
      <c r="I12" s="116">
        <f t="shared" ref="I12:I14" si="0">G12-F12</f>
        <v>8.1036111111111211</v>
      </c>
      <c r="J12" s="129">
        <v>6.8784722222222219E-2</v>
      </c>
      <c r="K12" s="129">
        <f>J12-J11</f>
        <v>2.239583333333333E-2</v>
      </c>
      <c r="L12" s="66">
        <f>K12+L10</f>
        <v>4.0833333333333333E-2</v>
      </c>
      <c r="M12" s="67" t="s">
        <v>163</v>
      </c>
      <c r="N12" s="68"/>
      <c r="O12" s="143"/>
      <c r="P12" s="70"/>
    </row>
    <row r="13" spans="1:16" s="3" customFormat="1" ht="30" customHeight="1" thickBot="1" x14ac:dyDescent="0.3">
      <c r="A13" s="60">
        <v>4</v>
      </c>
      <c r="B13" s="61" t="s">
        <v>123</v>
      </c>
      <c r="C13" s="62">
        <v>6</v>
      </c>
      <c r="D13" s="62">
        <v>152</v>
      </c>
      <c r="E13" s="63">
        <f>D13-D12</f>
        <v>29</v>
      </c>
      <c r="F13" s="204">
        <f>MIN(F19:F67)</f>
        <v>40.4</v>
      </c>
      <c r="G13" s="203">
        <f>AVERAGE(F21:F67)</f>
        <v>51.821785714285703</v>
      </c>
      <c r="H13" s="64"/>
      <c r="I13" s="116">
        <f t="shared" si="0"/>
        <v>11.421785714285704</v>
      </c>
      <c r="J13" s="129">
        <v>8.7523148148148155E-2</v>
      </c>
      <c r="K13" s="129">
        <f>J13-J12</f>
        <v>1.8738425925925936E-2</v>
      </c>
      <c r="L13" s="66">
        <f>K13+L11</f>
        <v>4.6689814814814823E-2</v>
      </c>
      <c r="M13" s="67" t="s">
        <v>164</v>
      </c>
      <c r="N13" s="68"/>
      <c r="O13" s="70"/>
      <c r="P13" s="70"/>
    </row>
    <row r="14" spans="1:16" s="3" customFormat="1" ht="30" customHeight="1" x14ac:dyDescent="0.25">
      <c r="A14" s="60">
        <v>5</v>
      </c>
      <c r="B14" s="61" t="s">
        <v>123</v>
      </c>
      <c r="C14" s="71">
        <v>4</v>
      </c>
      <c r="D14" s="62">
        <v>173</v>
      </c>
      <c r="E14" s="63">
        <f>D14-D13</f>
        <v>21</v>
      </c>
      <c r="F14" s="201">
        <f>MIN(G21:G67)</f>
        <v>53.36</v>
      </c>
      <c r="G14" s="116">
        <f>AVERAGE(G21:G67)</f>
        <v>54.293000000000006</v>
      </c>
      <c r="H14" s="64"/>
      <c r="I14" s="116">
        <f t="shared" si="0"/>
        <v>0.93300000000000693</v>
      </c>
      <c r="J14" s="129">
        <v>0.10212962962962963</v>
      </c>
      <c r="K14" s="129">
        <f>J14-J13</f>
        <v>1.460648148148147E-2</v>
      </c>
      <c r="L14" s="65">
        <f>K14+L13</f>
        <v>6.1296296296296293E-2</v>
      </c>
      <c r="M14" s="67" t="s">
        <v>165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122</v>
      </c>
      <c r="C15" s="74">
        <v>33</v>
      </c>
      <c r="D15" s="74">
        <v>210</v>
      </c>
      <c r="E15" s="63">
        <f>D15-D14</f>
        <v>37</v>
      </c>
      <c r="F15" s="128">
        <f>MIN(H21:H67)</f>
        <v>51</v>
      </c>
      <c r="G15" s="116">
        <f>AVERAGE(H21:H67)</f>
        <v>51.855833333333322</v>
      </c>
      <c r="H15" s="64"/>
      <c r="I15" s="116">
        <f>G15-F15</f>
        <v>0.85583333333332234</v>
      </c>
      <c r="J15" s="129">
        <v>0.1254976851851852</v>
      </c>
      <c r="K15" s="76">
        <f>J15-J14</f>
        <v>2.3368055555555572E-2</v>
      </c>
      <c r="L15" s="75">
        <f>K15+L12</f>
        <v>6.4201388888888905E-2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AVERAGE(F10,F12,F15)</f>
        <v>43.923333333333325</v>
      </c>
      <c r="G16" s="126">
        <f>AVERAGE(G10,G12,G15)</f>
        <v>47.125370370370369</v>
      </c>
      <c r="H16" s="217" t="s">
        <v>122</v>
      </c>
      <c r="I16" s="127">
        <f>AVERAGE(I10,I12,I15)</f>
        <v>3.2020370370370372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AVERAGE(F11,F13,F14)</f>
        <v>44.74666666666667</v>
      </c>
      <c r="G17" s="85">
        <f>AVERAGE(G11,G13,G14)</f>
        <v>51.655943064182196</v>
      </c>
      <c r="H17" s="218" t="s">
        <v>123</v>
      </c>
      <c r="I17" s="86">
        <f>AVERAGE(I11,I13,I14)</f>
        <v>6.9092763975155336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44.335000000000001</v>
      </c>
      <c r="G18" s="89">
        <f>AVERAGE(C21:H67)</f>
        <v>48.76014634146339</v>
      </c>
      <c r="H18" s="90"/>
      <c r="I18" s="91">
        <f>AVERAGE(I10:I15)</f>
        <v>5.0556567172762854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Лысенский Денис</v>
      </c>
      <c r="D20" s="92" t="str">
        <f>B11</f>
        <v>Гобади Курош</v>
      </c>
      <c r="E20" s="92" t="str">
        <f>B12</f>
        <v>Лысенский Денис</v>
      </c>
      <c r="F20" s="92" t="str">
        <f>B13</f>
        <v>Гобади Курош</v>
      </c>
      <c r="G20" s="2" t="str">
        <f>B14</f>
        <v>Гобади Курош</v>
      </c>
      <c r="H20" s="2" t="str">
        <f>B15</f>
        <v>Лысенский Денис</v>
      </c>
    </row>
    <row r="21" spans="1:14" x14ac:dyDescent="0.25">
      <c r="B21" s="1">
        <v>1</v>
      </c>
      <c r="C21" s="93">
        <v>45.73</v>
      </c>
      <c r="D21" s="94">
        <v>40.65</v>
      </c>
      <c r="E21" s="94">
        <v>54.12</v>
      </c>
      <c r="F21" s="94">
        <v>41.31</v>
      </c>
      <c r="G21" s="94">
        <v>54.55</v>
      </c>
      <c r="H21" s="220">
        <v>52.37</v>
      </c>
      <c r="M21" s="2"/>
      <c r="N21" s="2"/>
    </row>
    <row r="22" spans="1:14" x14ac:dyDescent="0.25">
      <c r="B22" s="1">
        <v>2</v>
      </c>
      <c r="C22" s="95">
        <v>40.86</v>
      </c>
      <c r="D22" s="96">
        <v>41.73</v>
      </c>
      <c r="E22" s="96">
        <v>54.31</v>
      </c>
      <c r="F22" s="96">
        <v>40.520000000000003</v>
      </c>
      <c r="G22" s="96">
        <v>54.14</v>
      </c>
      <c r="H22" s="221">
        <v>52.59</v>
      </c>
      <c r="M22" s="3"/>
      <c r="N22" s="3"/>
    </row>
    <row r="23" spans="1:14" x14ac:dyDescent="0.25">
      <c r="B23" s="1">
        <v>3</v>
      </c>
      <c r="C23" s="95">
        <v>41.09</v>
      </c>
      <c r="D23" s="96">
        <v>44.56</v>
      </c>
      <c r="E23" s="96">
        <v>54.07</v>
      </c>
      <c r="F23" s="96">
        <v>40.4</v>
      </c>
      <c r="G23" s="96">
        <v>54.48</v>
      </c>
      <c r="H23" s="221">
        <v>52.64</v>
      </c>
      <c r="M23" s="3"/>
      <c r="N23" s="3"/>
    </row>
    <row r="24" spans="1:14" x14ac:dyDescent="0.25">
      <c r="B24" s="1">
        <v>4</v>
      </c>
      <c r="C24" s="95">
        <v>41.8</v>
      </c>
      <c r="D24" s="96">
        <v>41.31</v>
      </c>
      <c r="E24" s="96">
        <v>53.36</v>
      </c>
      <c r="F24" s="96">
        <v>40.43</v>
      </c>
      <c r="G24" s="96">
        <v>54.42</v>
      </c>
      <c r="H24" s="221">
        <v>52.03</v>
      </c>
      <c r="M24" s="3"/>
      <c r="N24" s="3"/>
    </row>
    <row r="25" spans="1:14" x14ac:dyDescent="0.25">
      <c r="B25" s="1">
        <v>5</v>
      </c>
      <c r="C25" s="95">
        <v>42.23</v>
      </c>
      <c r="D25" s="96">
        <v>40.630000000000003</v>
      </c>
      <c r="E25" s="96">
        <v>53.69</v>
      </c>
      <c r="F25" s="96">
        <v>45.01</v>
      </c>
      <c r="G25" s="96">
        <v>54.18</v>
      </c>
      <c r="H25" s="221">
        <v>52.67</v>
      </c>
    </row>
    <row r="26" spans="1:14" x14ac:dyDescent="0.25">
      <c r="B26" s="1">
        <v>6</v>
      </c>
      <c r="C26" s="95">
        <v>42.8</v>
      </c>
      <c r="D26" s="96">
        <v>41.3</v>
      </c>
      <c r="E26" s="96">
        <v>53.29</v>
      </c>
      <c r="F26" s="96">
        <v>52.59</v>
      </c>
      <c r="G26" s="96">
        <v>54.07</v>
      </c>
      <c r="H26" s="221">
        <v>51.96</v>
      </c>
    </row>
    <row r="27" spans="1:14" x14ac:dyDescent="0.25">
      <c r="B27" s="1">
        <v>7</v>
      </c>
      <c r="C27" s="95">
        <v>42.72</v>
      </c>
      <c r="D27" s="96">
        <v>44.24</v>
      </c>
      <c r="E27" s="96">
        <v>53.14</v>
      </c>
      <c r="F27" s="96">
        <v>54.37</v>
      </c>
      <c r="G27" s="96">
        <v>54.09</v>
      </c>
      <c r="H27" s="221">
        <v>51.98</v>
      </c>
    </row>
    <row r="28" spans="1:14" x14ac:dyDescent="0.25">
      <c r="B28" s="1">
        <v>8</v>
      </c>
      <c r="C28" s="95">
        <v>40.340000000000003</v>
      </c>
      <c r="D28" s="96">
        <v>41.9</v>
      </c>
      <c r="E28" s="96">
        <v>53.72</v>
      </c>
      <c r="F28" s="96">
        <v>54.19</v>
      </c>
      <c r="G28" s="96">
        <v>54.5</v>
      </c>
      <c r="H28" s="221">
        <v>52.29</v>
      </c>
    </row>
    <row r="29" spans="1:14" x14ac:dyDescent="0.25">
      <c r="B29" s="1">
        <v>9</v>
      </c>
      <c r="C29" s="124">
        <v>40.590000000000003</v>
      </c>
      <c r="D29" s="96">
        <v>41.09</v>
      </c>
      <c r="E29" s="96">
        <v>54</v>
      </c>
      <c r="F29" s="96">
        <v>54.58</v>
      </c>
      <c r="G29" s="96">
        <v>54.23</v>
      </c>
      <c r="H29" s="221">
        <v>52.05</v>
      </c>
    </row>
    <row r="30" spans="1:14" x14ac:dyDescent="0.25">
      <c r="B30" s="1">
        <v>10</v>
      </c>
      <c r="C30" s="95">
        <v>40.57</v>
      </c>
      <c r="D30" s="96">
        <v>40.82</v>
      </c>
      <c r="E30" s="96">
        <v>52.97</v>
      </c>
      <c r="F30" s="96">
        <v>54.58</v>
      </c>
      <c r="G30" s="96">
        <v>54.28</v>
      </c>
      <c r="H30" s="221">
        <v>52.19</v>
      </c>
    </row>
    <row r="31" spans="1:14" x14ac:dyDescent="0.25">
      <c r="B31" s="1">
        <v>11</v>
      </c>
      <c r="C31" s="95">
        <v>40.36</v>
      </c>
      <c r="D31" s="96">
        <v>40.6</v>
      </c>
      <c r="E31" s="96">
        <v>52.75</v>
      </c>
      <c r="F31" s="96">
        <v>54.85</v>
      </c>
      <c r="G31" s="96">
        <v>54.25</v>
      </c>
      <c r="H31" s="221">
        <v>52.08</v>
      </c>
    </row>
    <row r="32" spans="1:14" x14ac:dyDescent="0.25">
      <c r="B32" s="1">
        <v>12</v>
      </c>
      <c r="C32" s="95">
        <v>40.32</v>
      </c>
      <c r="D32" s="96">
        <v>40.53</v>
      </c>
      <c r="E32" s="96">
        <v>53.46</v>
      </c>
      <c r="F32" s="96">
        <v>54.31</v>
      </c>
      <c r="G32" s="96">
        <v>55.15</v>
      </c>
      <c r="H32" s="221">
        <v>51.98</v>
      </c>
    </row>
    <row r="33" spans="2:8" x14ac:dyDescent="0.25">
      <c r="B33" s="1">
        <v>13</v>
      </c>
      <c r="C33" s="95">
        <v>40.43</v>
      </c>
      <c r="D33" s="96">
        <v>40.69</v>
      </c>
      <c r="E33" s="96">
        <v>53.76</v>
      </c>
      <c r="F33" s="96">
        <v>54.48</v>
      </c>
      <c r="G33" s="96">
        <v>54.53</v>
      </c>
      <c r="H33" s="221">
        <v>51.88</v>
      </c>
    </row>
    <row r="34" spans="2:8" x14ac:dyDescent="0.25">
      <c r="B34" s="1">
        <v>14</v>
      </c>
      <c r="C34" s="106">
        <v>40.450000000000003</v>
      </c>
      <c r="D34" s="96">
        <v>40.479999999999997</v>
      </c>
      <c r="E34" s="96">
        <v>52.69</v>
      </c>
      <c r="F34" s="96">
        <v>54.71</v>
      </c>
      <c r="G34" s="96">
        <v>54.3</v>
      </c>
      <c r="H34" s="221">
        <v>53.4</v>
      </c>
    </row>
    <row r="35" spans="2:8" x14ac:dyDescent="0.25">
      <c r="B35" s="1">
        <v>15</v>
      </c>
      <c r="C35" s="95">
        <v>40.380000000000003</v>
      </c>
      <c r="D35" s="96">
        <v>40.56</v>
      </c>
      <c r="E35" s="96">
        <v>52.53</v>
      </c>
      <c r="F35" s="96">
        <v>53.61</v>
      </c>
      <c r="G35" s="298">
        <v>54.82</v>
      </c>
      <c r="H35" s="221">
        <v>51.37</v>
      </c>
    </row>
    <row r="36" spans="2:8" x14ac:dyDescent="0.25">
      <c r="B36" s="1">
        <v>16</v>
      </c>
      <c r="C36" s="95">
        <v>40.380000000000003</v>
      </c>
      <c r="D36" s="142">
        <v>40.64</v>
      </c>
      <c r="E36" s="96">
        <v>51.51</v>
      </c>
      <c r="F36" s="96">
        <v>53.08</v>
      </c>
      <c r="G36" s="96">
        <v>54.38</v>
      </c>
      <c r="H36" s="221">
        <v>51.49</v>
      </c>
    </row>
    <row r="37" spans="2:8" x14ac:dyDescent="0.25">
      <c r="B37" s="1">
        <v>17</v>
      </c>
      <c r="C37" s="95">
        <v>40.44</v>
      </c>
      <c r="D37" s="96">
        <v>40.75</v>
      </c>
      <c r="E37" s="96">
        <v>51.62</v>
      </c>
      <c r="F37" s="96">
        <v>53.63</v>
      </c>
      <c r="G37" s="96">
        <v>53.83</v>
      </c>
      <c r="H37" s="221">
        <v>51.57</v>
      </c>
    </row>
    <row r="38" spans="2:8" x14ac:dyDescent="0.25">
      <c r="B38" s="1">
        <v>18</v>
      </c>
      <c r="C38" s="95">
        <v>40.33</v>
      </c>
      <c r="D38" s="96">
        <v>40.64</v>
      </c>
      <c r="E38" s="96">
        <v>50.7</v>
      </c>
      <c r="F38" s="96">
        <v>52.5</v>
      </c>
      <c r="G38" s="96">
        <v>53.36</v>
      </c>
      <c r="H38" s="221">
        <v>51</v>
      </c>
    </row>
    <row r="39" spans="2:8" x14ac:dyDescent="0.25">
      <c r="B39" s="1">
        <v>19</v>
      </c>
      <c r="C39" s="95">
        <v>40.159999999999997</v>
      </c>
      <c r="D39" s="96">
        <v>45.47</v>
      </c>
      <c r="E39" s="96">
        <v>49.51</v>
      </c>
      <c r="F39" s="96">
        <v>52.67</v>
      </c>
      <c r="G39" s="96">
        <v>53.9</v>
      </c>
      <c r="H39" s="221">
        <v>51.67</v>
      </c>
    </row>
    <row r="40" spans="2:8" x14ac:dyDescent="0.25">
      <c r="B40" s="1">
        <v>20</v>
      </c>
      <c r="C40" s="95">
        <v>40.229999999999997</v>
      </c>
      <c r="D40" s="96">
        <v>54.06</v>
      </c>
      <c r="E40" s="96">
        <v>48.78</v>
      </c>
      <c r="F40" s="96">
        <v>52.42</v>
      </c>
      <c r="G40" s="96">
        <v>54.4</v>
      </c>
      <c r="H40" s="221">
        <v>51.25</v>
      </c>
    </row>
    <row r="41" spans="2:8" x14ac:dyDescent="0.25">
      <c r="B41" s="1">
        <v>21</v>
      </c>
      <c r="C41" s="95">
        <v>40.369999999999997</v>
      </c>
      <c r="D41" s="96">
        <v>54.41</v>
      </c>
      <c r="E41" s="96">
        <v>47.94</v>
      </c>
      <c r="F41" s="96">
        <v>54.41</v>
      </c>
      <c r="G41" s="96"/>
      <c r="H41" s="221">
        <v>51.37</v>
      </c>
    </row>
    <row r="42" spans="2:8" x14ac:dyDescent="0.25">
      <c r="B42" s="1">
        <v>22</v>
      </c>
      <c r="C42" s="95">
        <v>40.14</v>
      </c>
      <c r="D42" s="96">
        <v>54.95</v>
      </c>
      <c r="E42" s="96">
        <v>46.96</v>
      </c>
      <c r="F42" s="96">
        <v>55.03</v>
      </c>
      <c r="G42" s="96"/>
      <c r="H42" s="221">
        <v>51.1</v>
      </c>
    </row>
    <row r="43" spans="2:8" x14ac:dyDescent="0.25">
      <c r="B43" s="1">
        <v>23</v>
      </c>
      <c r="C43" s="95">
        <v>40.5</v>
      </c>
      <c r="D43" s="96">
        <v>55.13</v>
      </c>
      <c r="E43" s="96">
        <v>47.19</v>
      </c>
      <c r="F43" s="96">
        <v>54.84</v>
      </c>
      <c r="G43" s="96"/>
      <c r="H43" s="221">
        <v>51.01</v>
      </c>
    </row>
    <row r="44" spans="2:8" x14ac:dyDescent="0.25">
      <c r="B44" s="1">
        <v>24</v>
      </c>
      <c r="C44" s="95">
        <v>40.32</v>
      </c>
      <c r="D44" s="96">
        <v>55.28</v>
      </c>
      <c r="E44" s="96">
        <v>46.35</v>
      </c>
      <c r="F44" s="96">
        <v>54.72</v>
      </c>
      <c r="G44" s="96"/>
      <c r="H44" s="221">
        <v>51.24</v>
      </c>
    </row>
    <row r="45" spans="2:8" x14ac:dyDescent="0.25">
      <c r="B45" s="1">
        <v>25</v>
      </c>
      <c r="C45" s="95">
        <v>40.22</v>
      </c>
      <c r="D45" s="96">
        <v>55.2</v>
      </c>
      <c r="E45" s="96">
        <v>45.43</v>
      </c>
      <c r="F45" s="96">
        <v>54.59</v>
      </c>
      <c r="G45" s="96"/>
      <c r="H45" s="221">
        <v>51.59</v>
      </c>
    </row>
    <row r="46" spans="2:8" x14ac:dyDescent="0.25">
      <c r="B46" s="1">
        <v>26</v>
      </c>
      <c r="C46" s="95">
        <v>40.17</v>
      </c>
      <c r="D46" s="96">
        <v>54.43</v>
      </c>
      <c r="E46" s="96">
        <v>45.35</v>
      </c>
      <c r="F46" s="96">
        <v>54.04</v>
      </c>
      <c r="G46" s="96"/>
      <c r="H46" s="221">
        <v>52.01</v>
      </c>
    </row>
    <row r="47" spans="2:8" x14ac:dyDescent="0.25">
      <c r="B47" s="1">
        <v>27</v>
      </c>
      <c r="C47" s="95">
        <v>40.08</v>
      </c>
      <c r="D47" s="96">
        <v>53.98</v>
      </c>
      <c r="E47" s="191">
        <v>44.49</v>
      </c>
      <c r="F47" s="96">
        <v>55</v>
      </c>
      <c r="G47" s="96"/>
      <c r="H47" s="221">
        <v>51.79</v>
      </c>
    </row>
    <row r="48" spans="2:8" x14ac:dyDescent="0.25">
      <c r="B48" s="1">
        <v>28</v>
      </c>
      <c r="C48" s="95">
        <v>40.28</v>
      </c>
      <c r="D48" s="96">
        <v>54.12</v>
      </c>
      <c r="E48" s="96">
        <v>45.23</v>
      </c>
      <c r="F48" s="96">
        <v>54.14</v>
      </c>
      <c r="G48" s="96"/>
      <c r="H48" s="221">
        <v>51.54</v>
      </c>
    </row>
    <row r="49" spans="2:8" x14ac:dyDescent="0.25">
      <c r="B49" s="1">
        <v>29</v>
      </c>
      <c r="C49" s="95">
        <v>40.450000000000003</v>
      </c>
      <c r="D49" s="96">
        <v>55.17</v>
      </c>
      <c r="E49" s="96">
        <v>43.45</v>
      </c>
      <c r="F49" s="96"/>
      <c r="G49" s="96"/>
      <c r="H49" s="221">
        <v>51.88</v>
      </c>
    </row>
    <row r="50" spans="2:8" x14ac:dyDescent="0.25">
      <c r="B50" s="1">
        <v>30</v>
      </c>
      <c r="C50" s="95">
        <v>40.4</v>
      </c>
      <c r="D50" s="96">
        <v>53.91</v>
      </c>
      <c r="E50" s="96">
        <v>42.44</v>
      </c>
      <c r="F50" s="96"/>
      <c r="G50" s="96"/>
      <c r="H50" s="221">
        <v>51.52</v>
      </c>
    </row>
    <row r="51" spans="2:8" x14ac:dyDescent="0.25">
      <c r="B51" s="1">
        <v>31</v>
      </c>
      <c r="C51" s="95">
        <v>40.22</v>
      </c>
      <c r="D51" s="96">
        <v>53.64</v>
      </c>
      <c r="E51" s="96">
        <v>41.85</v>
      </c>
      <c r="F51" s="96"/>
      <c r="G51" s="96"/>
      <c r="H51" s="221">
        <v>51.75</v>
      </c>
    </row>
    <row r="52" spans="2:8" x14ac:dyDescent="0.25">
      <c r="B52" s="1">
        <v>32</v>
      </c>
      <c r="C52" s="95">
        <v>40.56</v>
      </c>
      <c r="D52" s="96">
        <v>53.57</v>
      </c>
      <c r="E52" s="96">
        <v>41.47</v>
      </c>
      <c r="F52" s="96"/>
      <c r="G52" s="96"/>
      <c r="H52" s="221">
        <v>52.42</v>
      </c>
    </row>
    <row r="53" spans="2:8" x14ac:dyDescent="0.25">
      <c r="B53" s="1">
        <v>33</v>
      </c>
      <c r="C53" s="95">
        <v>40.33</v>
      </c>
      <c r="D53" s="96">
        <v>54.01</v>
      </c>
      <c r="E53" s="96">
        <v>41.21</v>
      </c>
      <c r="F53" s="96"/>
      <c r="G53" s="96"/>
      <c r="H53" s="221">
        <v>52.02</v>
      </c>
    </row>
    <row r="54" spans="2:8" x14ac:dyDescent="0.25">
      <c r="B54" s="1">
        <v>34</v>
      </c>
      <c r="C54" s="95">
        <v>40.28</v>
      </c>
      <c r="D54" s="96">
        <v>53.75</v>
      </c>
      <c r="E54" s="96">
        <v>41.31</v>
      </c>
      <c r="F54" s="96"/>
      <c r="G54" s="96"/>
      <c r="H54" s="221">
        <v>51.65</v>
      </c>
    </row>
    <row r="55" spans="2:8" x14ac:dyDescent="0.25">
      <c r="B55" s="1">
        <v>35</v>
      </c>
      <c r="C55" s="95">
        <v>40.340000000000003</v>
      </c>
      <c r="D55" s="96">
        <v>54.01</v>
      </c>
      <c r="E55" s="96">
        <v>41.23</v>
      </c>
      <c r="F55" s="96"/>
      <c r="G55" s="96"/>
      <c r="H55" s="221">
        <v>52.09</v>
      </c>
    </row>
    <row r="56" spans="2:8" x14ac:dyDescent="0.25">
      <c r="B56" s="1">
        <v>36</v>
      </c>
      <c r="C56" s="95">
        <v>40.369999999999997</v>
      </c>
      <c r="D56" s="96">
        <v>53.56</v>
      </c>
      <c r="E56" s="96">
        <v>40.69</v>
      </c>
      <c r="F56" s="96"/>
      <c r="G56" s="96"/>
      <c r="H56" s="221">
        <v>51.37</v>
      </c>
    </row>
    <row r="57" spans="2:8" x14ac:dyDescent="0.25">
      <c r="B57" s="1">
        <v>37</v>
      </c>
      <c r="C57" s="95">
        <v>40.39</v>
      </c>
      <c r="D57" s="96">
        <v>52.98</v>
      </c>
      <c r="E57" s="96"/>
      <c r="F57" s="96"/>
      <c r="G57" s="96"/>
      <c r="H57" s="221"/>
    </row>
    <row r="58" spans="2:8" x14ac:dyDescent="0.25">
      <c r="B58" s="1">
        <v>38</v>
      </c>
      <c r="C58" s="95">
        <v>40.39</v>
      </c>
      <c r="D58" s="96">
        <v>53.05</v>
      </c>
      <c r="E58" s="96"/>
      <c r="F58" s="96"/>
      <c r="G58" s="96"/>
      <c r="H58" s="221"/>
    </row>
    <row r="59" spans="2:8" x14ac:dyDescent="0.25">
      <c r="B59" s="1">
        <v>39</v>
      </c>
      <c r="C59" s="95">
        <v>40.32</v>
      </c>
      <c r="D59" s="96">
        <v>53.66</v>
      </c>
      <c r="E59" s="96"/>
      <c r="F59" s="96"/>
      <c r="G59" s="96"/>
      <c r="H59" s="221"/>
    </row>
    <row r="60" spans="2:8" x14ac:dyDescent="0.25">
      <c r="B60" s="1">
        <v>40</v>
      </c>
      <c r="C60" s="95"/>
      <c r="D60" s="96">
        <v>53.81</v>
      </c>
      <c r="E60" s="96"/>
      <c r="F60" s="96"/>
      <c r="G60" s="96"/>
      <c r="H60" s="221"/>
    </row>
    <row r="61" spans="2:8" x14ac:dyDescent="0.25">
      <c r="B61" s="1">
        <v>41</v>
      </c>
      <c r="C61" s="95"/>
      <c r="D61" s="96">
        <v>53.61</v>
      </c>
      <c r="E61" s="96"/>
      <c r="F61" s="96"/>
      <c r="G61" s="96"/>
      <c r="H61" s="221"/>
    </row>
    <row r="62" spans="2:8" x14ac:dyDescent="0.25">
      <c r="B62" s="1">
        <v>42</v>
      </c>
      <c r="C62" s="95"/>
      <c r="D62" s="96">
        <v>53.68</v>
      </c>
      <c r="E62" s="96"/>
      <c r="F62" s="96"/>
      <c r="G62" s="96"/>
      <c r="H62" s="221"/>
    </row>
    <row r="63" spans="2:8" x14ac:dyDescent="0.25">
      <c r="B63" s="1">
        <v>43</v>
      </c>
      <c r="C63" s="95"/>
      <c r="D63" s="96">
        <v>53.76</v>
      </c>
      <c r="E63" s="96"/>
      <c r="F63" s="96"/>
      <c r="G63" s="96"/>
      <c r="H63" s="221"/>
    </row>
    <row r="64" spans="2:8" x14ac:dyDescent="0.25">
      <c r="B64" s="1">
        <v>44</v>
      </c>
      <c r="C64" s="95"/>
      <c r="D64" s="96">
        <v>53.32</v>
      </c>
      <c r="E64" s="96"/>
      <c r="F64" s="96"/>
      <c r="G64" s="96"/>
      <c r="H64" s="221"/>
    </row>
    <row r="65" spans="2:8" x14ac:dyDescent="0.25">
      <c r="B65" s="1">
        <v>45</v>
      </c>
      <c r="C65" s="95"/>
      <c r="D65" s="96">
        <v>53.55</v>
      </c>
      <c r="E65" s="96"/>
      <c r="F65" s="96"/>
      <c r="G65" s="96"/>
      <c r="H65" s="221"/>
    </row>
    <row r="66" spans="2:8" x14ac:dyDescent="0.25">
      <c r="B66" s="1">
        <v>46</v>
      </c>
      <c r="C66" s="95"/>
      <c r="D66" s="96">
        <v>54.05</v>
      </c>
      <c r="E66" s="96"/>
      <c r="F66" s="96"/>
      <c r="G66" s="96"/>
      <c r="H66" s="221"/>
    </row>
    <row r="67" spans="2:8" ht="15.75" thickBot="1" x14ac:dyDescent="0.3">
      <c r="B67" s="1">
        <v>47</v>
      </c>
      <c r="C67" s="192"/>
      <c r="D67" s="193"/>
      <c r="E67" s="193"/>
      <c r="F67" s="193"/>
      <c r="G67" s="193"/>
      <c r="H67" s="22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9"/>
  <sheetViews>
    <sheetView topLeftCell="A37" zoomScale="75" zoomScaleNormal="75" workbookViewId="0">
      <selection activeCell="G58" sqref="G58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105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thickBot="1" x14ac:dyDescent="0.3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5" t="s">
        <v>53</v>
      </c>
      <c r="L9" s="135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131</v>
      </c>
      <c r="C10" s="62">
        <v>5</v>
      </c>
      <c r="D10" s="62">
        <v>44</v>
      </c>
      <c r="E10" s="63">
        <f>D10</f>
        <v>44</v>
      </c>
      <c r="F10" s="207">
        <f>MIN(C21:C69)</f>
        <v>39.85</v>
      </c>
      <c r="G10" s="203">
        <f>AVERAGE(C21:C69)</f>
        <v>40.501590909090908</v>
      </c>
      <c r="H10" s="64"/>
      <c r="I10" s="116">
        <f>G10-F10</f>
        <v>0.65159090909090622</v>
      </c>
      <c r="J10" s="129">
        <v>2.0706018518518519E-2</v>
      </c>
      <c r="K10" s="129">
        <f>J10</f>
        <v>2.0706018518518519E-2</v>
      </c>
      <c r="L10" s="66">
        <f>K10</f>
        <v>2.0706018518518519E-2</v>
      </c>
      <c r="M10" s="67" t="s">
        <v>166</v>
      </c>
      <c r="N10" s="68"/>
      <c r="O10" s="123"/>
      <c r="P10" s="70"/>
    </row>
    <row r="11" spans="1:16" s="3" customFormat="1" ht="30" customHeight="1" thickBot="1" x14ac:dyDescent="0.3">
      <c r="A11" s="60">
        <v>2</v>
      </c>
      <c r="B11" s="61" t="s">
        <v>107</v>
      </c>
      <c r="C11" s="62">
        <v>2</v>
      </c>
      <c r="D11" s="62">
        <v>72</v>
      </c>
      <c r="E11" s="63">
        <f>D11-D10</f>
        <v>28</v>
      </c>
      <c r="F11" s="211">
        <f>MIN(D21:D69)</f>
        <v>40.67</v>
      </c>
      <c r="G11" s="199">
        <f>AVERAGE(D21:D69)</f>
        <v>48.097777777777772</v>
      </c>
      <c r="H11" s="64"/>
      <c r="I11" s="116">
        <f>G11-F11</f>
        <v>7.42777777777777</v>
      </c>
      <c r="J11" s="129">
        <v>3.7650462962962962E-2</v>
      </c>
      <c r="K11" s="129">
        <f>J11-J10</f>
        <v>1.6944444444444443E-2</v>
      </c>
      <c r="L11" s="66">
        <f>K11</f>
        <v>1.6944444444444443E-2</v>
      </c>
      <c r="M11" s="67" t="s">
        <v>167</v>
      </c>
      <c r="N11" s="68"/>
      <c r="O11" s="69"/>
      <c r="P11" s="70"/>
    </row>
    <row r="12" spans="1:16" s="3" customFormat="1" ht="30" customHeight="1" x14ac:dyDescent="0.25">
      <c r="A12" s="60">
        <v>3</v>
      </c>
      <c r="B12" s="61" t="s">
        <v>131</v>
      </c>
      <c r="C12" s="62">
        <v>3</v>
      </c>
      <c r="D12" s="62">
        <v>89</v>
      </c>
      <c r="E12" s="63">
        <f>D12-D11</f>
        <v>17</v>
      </c>
      <c r="F12" s="201">
        <f>MIN(E19:E69)</f>
        <v>52.17</v>
      </c>
      <c r="G12" s="116">
        <f>AVERAGE(E21:E69)</f>
        <v>53.149374999999992</v>
      </c>
      <c r="H12" s="64"/>
      <c r="I12" s="116">
        <f t="shared" ref="I12:I14" si="0">G12-F12</f>
        <v>0.97937499999999034</v>
      </c>
      <c r="J12" s="129">
        <v>4.9571759259259253E-2</v>
      </c>
      <c r="K12" s="129">
        <f>J12-J11</f>
        <v>1.1921296296296291E-2</v>
      </c>
      <c r="L12" s="66">
        <f>K12+L10</f>
        <v>3.262731481481481E-2</v>
      </c>
      <c r="M12" s="67" t="s">
        <v>168</v>
      </c>
      <c r="N12" s="68"/>
      <c r="O12" s="143"/>
      <c r="P12" s="70"/>
    </row>
    <row r="13" spans="1:16" s="3" customFormat="1" ht="30" customHeight="1" x14ac:dyDescent="0.25">
      <c r="A13" s="60">
        <v>4</v>
      </c>
      <c r="B13" s="61" t="s">
        <v>107</v>
      </c>
      <c r="C13" s="62">
        <v>21</v>
      </c>
      <c r="D13" s="62">
        <v>122</v>
      </c>
      <c r="E13" s="63">
        <f>D13-D12</f>
        <v>33</v>
      </c>
      <c r="F13" s="128">
        <f>MIN(F19:F69)</f>
        <v>41.04</v>
      </c>
      <c r="G13" s="116">
        <f>AVERAGE(F21:F69)</f>
        <v>48.276249999999997</v>
      </c>
      <c r="H13" s="64"/>
      <c r="I13" s="116">
        <f t="shared" si="0"/>
        <v>7.2362499999999983</v>
      </c>
      <c r="J13" s="129">
        <v>6.9537037037037036E-2</v>
      </c>
      <c r="K13" s="129">
        <f>J13-J12</f>
        <v>1.9965277777777783E-2</v>
      </c>
      <c r="L13" s="66">
        <f>K13+L11</f>
        <v>3.6909722222222226E-2</v>
      </c>
      <c r="M13" s="67" t="s">
        <v>169</v>
      </c>
      <c r="N13" s="68"/>
      <c r="O13" s="70"/>
      <c r="P13" s="70"/>
    </row>
    <row r="14" spans="1:16" s="3" customFormat="1" ht="30" customHeight="1" x14ac:dyDescent="0.25">
      <c r="A14" s="60">
        <v>5</v>
      </c>
      <c r="B14" s="61" t="s">
        <v>107</v>
      </c>
      <c r="C14" s="71">
        <v>69</v>
      </c>
      <c r="D14" s="62">
        <v>160</v>
      </c>
      <c r="E14" s="63">
        <f>D14-D13</f>
        <v>38</v>
      </c>
      <c r="F14" s="128">
        <f>MIN(G21:G69)</f>
        <v>40.840000000000003</v>
      </c>
      <c r="G14" s="116">
        <f>AVERAGE(G21:G69)</f>
        <v>53.211621621621617</v>
      </c>
      <c r="H14" s="64"/>
      <c r="I14" s="116">
        <f t="shared" si="0"/>
        <v>12.371621621621614</v>
      </c>
      <c r="J14" s="129">
        <v>9.4259259259259265E-2</v>
      </c>
      <c r="K14" s="129">
        <f>J14-J13</f>
        <v>2.4722222222222229E-2</v>
      </c>
      <c r="L14" s="65">
        <f>K14+L13</f>
        <v>6.1631944444444454E-2</v>
      </c>
      <c r="M14" s="67" t="s">
        <v>170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131</v>
      </c>
      <c r="C15" s="74">
        <v>21</v>
      </c>
      <c r="D15" s="74">
        <v>210</v>
      </c>
      <c r="E15" s="63">
        <f>D15-D14</f>
        <v>50</v>
      </c>
      <c r="F15" s="128">
        <f>MIN(H21:H70)</f>
        <v>50.96</v>
      </c>
      <c r="G15" s="116">
        <f>AVERAGE(H21:H69)</f>
        <v>51.999795918367361</v>
      </c>
      <c r="H15" s="64"/>
      <c r="I15" s="116">
        <f>G15-F15</f>
        <v>1.0397959183673606</v>
      </c>
      <c r="J15" s="129">
        <v>0.1254976851851852</v>
      </c>
      <c r="K15" s="76">
        <f>J15-J14</f>
        <v>3.1238425925925933E-2</v>
      </c>
      <c r="L15" s="75">
        <f>K15+L12</f>
        <v>6.3865740740740751E-2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AVERAGE(F10,F12,F15)</f>
        <v>47.660000000000004</v>
      </c>
      <c r="G16" s="126">
        <f>AVERAGE(G10,G12,G15)</f>
        <v>48.550253942486087</v>
      </c>
      <c r="H16" s="217" t="s">
        <v>131</v>
      </c>
      <c r="I16" s="127">
        <f>AVERAGE(I10,I12,I15)</f>
        <v>0.89025394248608569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AVERAGE(F11,F13,F14)</f>
        <v>40.85</v>
      </c>
      <c r="G17" s="85">
        <f>AVERAGE(G11,G13,G14)</f>
        <v>49.861883133133126</v>
      </c>
      <c r="H17" s="218" t="s">
        <v>107</v>
      </c>
      <c r="I17" s="86">
        <f>AVERAGE(I11,I13,I14)</f>
        <v>9.0118831331331268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44.254999999999995</v>
      </c>
      <c r="G18" s="89">
        <f>AVERAGE(C21:H69)</f>
        <v>48.745170731707297</v>
      </c>
      <c r="H18" s="219"/>
      <c r="I18" s="91">
        <f>AVERAGE(I10:I15)</f>
        <v>4.9510685378096069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Манило Денис</v>
      </c>
      <c r="D20" s="92" t="str">
        <f>B11</f>
        <v>Загорулько Иван</v>
      </c>
      <c r="E20" s="92" t="str">
        <f>B12</f>
        <v>Манило Денис</v>
      </c>
      <c r="F20" s="92" t="str">
        <f>B13</f>
        <v>Загорулько Иван</v>
      </c>
      <c r="G20" s="2" t="str">
        <f>B14</f>
        <v>Загорулько Иван</v>
      </c>
      <c r="H20" s="2" t="str">
        <f>B15</f>
        <v>Манило Денис</v>
      </c>
    </row>
    <row r="21" spans="1:14" x14ac:dyDescent="0.25">
      <c r="B21" s="1">
        <v>1</v>
      </c>
      <c r="C21" s="93">
        <v>44.35</v>
      </c>
      <c r="D21" s="94">
        <v>40.97</v>
      </c>
      <c r="E21" s="94">
        <v>53.05</v>
      </c>
      <c r="F21" s="94">
        <v>56.33</v>
      </c>
      <c r="G21" s="94">
        <v>41.06</v>
      </c>
      <c r="H21" s="220">
        <v>52.89</v>
      </c>
      <c r="M21" s="2"/>
      <c r="N21" s="2"/>
    </row>
    <row r="22" spans="1:14" x14ac:dyDescent="0.25">
      <c r="B22" s="1">
        <v>2</v>
      </c>
      <c r="C22" s="95">
        <v>40.380000000000003</v>
      </c>
      <c r="D22" s="96">
        <v>45.18</v>
      </c>
      <c r="E22" s="96">
        <v>53.42</v>
      </c>
      <c r="F22" s="96">
        <v>54.09</v>
      </c>
      <c r="G22" s="96">
        <v>40.840000000000003</v>
      </c>
      <c r="H22" s="221">
        <v>52.48</v>
      </c>
      <c r="M22" s="3"/>
      <c r="N22" s="3"/>
    </row>
    <row r="23" spans="1:14" x14ac:dyDescent="0.25">
      <c r="B23" s="1">
        <v>3</v>
      </c>
      <c r="C23" s="95">
        <v>41.65</v>
      </c>
      <c r="D23" s="96">
        <v>43.98</v>
      </c>
      <c r="E23" s="96">
        <v>53.17</v>
      </c>
      <c r="F23" s="96">
        <v>53.31</v>
      </c>
      <c r="G23" s="96">
        <v>41.12</v>
      </c>
      <c r="H23" s="221">
        <v>52.51</v>
      </c>
      <c r="M23" s="3"/>
      <c r="N23" s="3"/>
    </row>
    <row r="24" spans="1:14" x14ac:dyDescent="0.25">
      <c r="B24" s="1">
        <v>4</v>
      </c>
      <c r="C24" s="95">
        <v>41.86</v>
      </c>
      <c r="D24" s="96">
        <v>41.94</v>
      </c>
      <c r="E24" s="96">
        <v>53.26</v>
      </c>
      <c r="F24" s="96">
        <v>54.14</v>
      </c>
      <c r="G24" s="96">
        <v>51.37</v>
      </c>
      <c r="H24" s="221">
        <v>53.24</v>
      </c>
      <c r="M24" s="3"/>
      <c r="N24" s="3"/>
    </row>
    <row r="25" spans="1:14" x14ac:dyDescent="0.25">
      <c r="B25" s="1">
        <v>5</v>
      </c>
      <c r="C25" s="95">
        <v>42.17</v>
      </c>
      <c r="D25" s="96">
        <v>41.35</v>
      </c>
      <c r="E25" s="96">
        <v>52.83</v>
      </c>
      <c r="F25" s="96">
        <v>53.69</v>
      </c>
      <c r="G25" s="96">
        <v>53.07</v>
      </c>
      <c r="H25" s="221">
        <v>54.12</v>
      </c>
    </row>
    <row r="26" spans="1:14" x14ac:dyDescent="0.25">
      <c r="B26" s="1">
        <v>6</v>
      </c>
      <c r="C26" s="95">
        <v>42.08</v>
      </c>
      <c r="D26" s="96">
        <v>40.76</v>
      </c>
      <c r="E26" s="96">
        <v>52.78</v>
      </c>
      <c r="F26" s="96">
        <v>52.94</v>
      </c>
      <c r="G26" s="96">
        <v>54.39</v>
      </c>
      <c r="H26" s="221">
        <v>54.09</v>
      </c>
    </row>
    <row r="27" spans="1:14" x14ac:dyDescent="0.25">
      <c r="B27" s="1">
        <v>7</v>
      </c>
      <c r="C27" s="95">
        <v>39.99</v>
      </c>
      <c r="D27" s="96">
        <v>40.67</v>
      </c>
      <c r="E27" s="96">
        <v>53.69</v>
      </c>
      <c r="F27" s="96">
        <v>53.07</v>
      </c>
      <c r="G27" s="96">
        <v>57.07</v>
      </c>
      <c r="H27" s="221">
        <v>53.84</v>
      </c>
    </row>
    <row r="28" spans="1:14" x14ac:dyDescent="0.25">
      <c r="B28" s="1">
        <v>8</v>
      </c>
      <c r="C28" s="95">
        <v>39.94</v>
      </c>
      <c r="D28" s="96">
        <v>40.799999999999997</v>
      </c>
      <c r="E28" s="96">
        <v>52.88</v>
      </c>
      <c r="F28" s="96">
        <v>52.5</v>
      </c>
      <c r="G28" s="96">
        <v>54.59</v>
      </c>
      <c r="H28" s="221">
        <v>52.54</v>
      </c>
    </row>
    <row r="29" spans="1:14" x14ac:dyDescent="0.25">
      <c r="B29" s="1">
        <v>9</v>
      </c>
      <c r="C29" s="124">
        <v>41.77</v>
      </c>
      <c r="D29" s="96">
        <v>40.98</v>
      </c>
      <c r="E29" s="96">
        <v>52.65</v>
      </c>
      <c r="F29" s="96">
        <v>52.37</v>
      </c>
      <c r="G29" s="96">
        <v>55.13</v>
      </c>
      <c r="H29" s="221">
        <v>53.26</v>
      </c>
    </row>
    <row r="30" spans="1:14" x14ac:dyDescent="0.25">
      <c r="B30" s="1">
        <v>10</v>
      </c>
      <c r="C30" s="95">
        <v>40.590000000000003</v>
      </c>
      <c r="D30" s="96">
        <v>40.880000000000003</v>
      </c>
      <c r="E30" s="96">
        <v>52.53</v>
      </c>
      <c r="F30" s="96">
        <v>53.34</v>
      </c>
      <c r="G30" s="96">
        <v>55.53</v>
      </c>
      <c r="H30" s="221">
        <v>52.8</v>
      </c>
    </row>
    <row r="31" spans="1:14" x14ac:dyDescent="0.25">
      <c r="B31" s="1">
        <v>11</v>
      </c>
      <c r="C31" s="95">
        <v>40.229999999999997</v>
      </c>
      <c r="D31" s="96">
        <v>40.79</v>
      </c>
      <c r="E31" s="96">
        <v>52.42</v>
      </c>
      <c r="F31" s="96">
        <v>51.77</v>
      </c>
      <c r="G31" s="96">
        <v>54.92</v>
      </c>
      <c r="H31" s="221">
        <v>53.3</v>
      </c>
    </row>
    <row r="32" spans="1:14" x14ac:dyDescent="0.25">
      <c r="B32" s="1">
        <v>12</v>
      </c>
      <c r="C32" s="95">
        <v>40.01</v>
      </c>
      <c r="D32" s="96">
        <v>41.06</v>
      </c>
      <c r="E32" s="96">
        <v>52.17</v>
      </c>
      <c r="F32" s="96">
        <v>51.6</v>
      </c>
      <c r="G32" s="96">
        <v>54.48</v>
      </c>
      <c r="H32" s="221">
        <v>52.44</v>
      </c>
    </row>
    <row r="33" spans="2:8" x14ac:dyDescent="0.25">
      <c r="B33" s="1">
        <v>13</v>
      </c>
      <c r="C33" s="95">
        <v>40.020000000000003</v>
      </c>
      <c r="D33" s="96">
        <v>40.89</v>
      </c>
      <c r="E33" s="96">
        <v>53.03</v>
      </c>
      <c r="F33" s="96">
        <v>51.22</v>
      </c>
      <c r="G33" s="96">
        <v>53.31</v>
      </c>
      <c r="H33" s="221">
        <v>52.12</v>
      </c>
    </row>
    <row r="34" spans="2:8" x14ac:dyDescent="0.25">
      <c r="B34" s="1">
        <v>14</v>
      </c>
      <c r="C34" s="106">
        <v>40.049999999999997</v>
      </c>
      <c r="D34" s="96">
        <v>42.51</v>
      </c>
      <c r="E34" s="96">
        <v>56.14</v>
      </c>
      <c r="F34" s="96">
        <v>50.16</v>
      </c>
      <c r="G34" s="96">
        <v>54.65</v>
      </c>
      <c r="H34" s="221">
        <v>52.04</v>
      </c>
    </row>
    <row r="35" spans="2:8" x14ac:dyDescent="0.25">
      <c r="B35" s="1">
        <v>15</v>
      </c>
      <c r="C35" s="95">
        <v>40.14</v>
      </c>
      <c r="D35" s="96">
        <v>54.37</v>
      </c>
      <c r="E35" s="96">
        <v>53.39</v>
      </c>
      <c r="F35" s="96">
        <v>49.01</v>
      </c>
      <c r="G35" s="96">
        <v>53.79</v>
      </c>
      <c r="H35" s="221">
        <v>51.73</v>
      </c>
    </row>
    <row r="36" spans="2:8" x14ac:dyDescent="0.25">
      <c r="B36" s="1">
        <v>16</v>
      </c>
      <c r="C36" s="95">
        <v>42.22</v>
      </c>
      <c r="D36" s="142">
        <v>55.24</v>
      </c>
      <c r="E36" s="96">
        <v>52.98</v>
      </c>
      <c r="F36" s="96">
        <v>48.51</v>
      </c>
      <c r="G36" s="96">
        <v>53.23</v>
      </c>
      <c r="H36" s="221">
        <v>51.53</v>
      </c>
    </row>
    <row r="37" spans="2:8" x14ac:dyDescent="0.25">
      <c r="B37" s="1">
        <v>17</v>
      </c>
      <c r="C37" s="95">
        <v>40.17</v>
      </c>
      <c r="D37" s="96">
        <v>56.84</v>
      </c>
      <c r="E37" s="96"/>
      <c r="F37" s="96">
        <v>48.89</v>
      </c>
      <c r="G37" s="96">
        <v>53.13</v>
      </c>
      <c r="H37" s="221">
        <v>51.49</v>
      </c>
    </row>
    <row r="38" spans="2:8" x14ac:dyDescent="0.25">
      <c r="B38" s="1">
        <v>18</v>
      </c>
      <c r="C38" s="95">
        <v>40.51</v>
      </c>
      <c r="D38" s="96">
        <v>56.58</v>
      </c>
      <c r="E38" s="96"/>
      <c r="F38" s="96">
        <v>48.66</v>
      </c>
      <c r="G38" s="96">
        <v>53.92</v>
      </c>
      <c r="H38" s="221">
        <v>51.43</v>
      </c>
    </row>
    <row r="39" spans="2:8" x14ac:dyDescent="0.25">
      <c r="B39" s="1">
        <v>19</v>
      </c>
      <c r="C39" s="95">
        <v>39.86</v>
      </c>
      <c r="D39" s="96">
        <v>56.24</v>
      </c>
      <c r="E39" s="96"/>
      <c r="F39" s="96">
        <v>48.59</v>
      </c>
      <c r="G39" s="96">
        <v>55.63</v>
      </c>
      <c r="H39" s="221">
        <v>51.78</v>
      </c>
    </row>
    <row r="40" spans="2:8" x14ac:dyDescent="0.25">
      <c r="B40" s="1">
        <v>20</v>
      </c>
      <c r="C40" s="95">
        <v>39.99</v>
      </c>
      <c r="D40" s="96">
        <v>55.07</v>
      </c>
      <c r="E40" s="96"/>
      <c r="F40" s="96">
        <v>46.69</v>
      </c>
      <c r="G40" s="96">
        <v>55.69</v>
      </c>
      <c r="H40" s="221">
        <v>51.47</v>
      </c>
    </row>
    <row r="41" spans="2:8" x14ac:dyDescent="0.25">
      <c r="B41" s="1">
        <v>21</v>
      </c>
      <c r="C41" s="95">
        <v>39.97</v>
      </c>
      <c r="D41" s="96">
        <v>54.38</v>
      </c>
      <c r="E41" s="96"/>
      <c r="F41" s="96">
        <v>46.37</v>
      </c>
      <c r="G41" s="96">
        <v>55.36</v>
      </c>
      <c r="H41" s="221">
        <v>51.56</v>
      </c>
    </row>
    <row r="42" spans="2:8" x14ac:dyDescent="0.25">
      <c r="B42" s="1">
        <v>22</v>
      </c>
      <c r="C42" s="95">
        <v>40.31</v>
      </c>
      <c r="D42" s="96">
        <v>54.98</v>
      </c>
      <c r="E42" s="96"/>
      <c r="F42" s="96">
        <v>47.68</v>
      </c>
      <c r="G42" s="96">
        <v>55.15</v>
      </c>
      <c r="H42" s="221">
        <v>51.19</v>
      </c>
    </row>
    <row r="43" spans="2:8" x14ac:dyDescent="0.25">
      <c r="B43" s="1">
        <v>23</v>
      </c>
      <c r="C43" s="95">
        <v>40.25</v>
      </c>
      <c r="D43" s="96">
        <v>54.79</v>
      </c>
      <c r="E43" s="96"/>
      <c r="F43" s="96">
        <v>44.99</v>
      </c>
      <c r="G43" s="96">
        <v>55.52</v>
      </c>
      <c r="H43" s="221">
        <v>51.98</v>
      </c>
    </row>
    <row r="44" spans="2:8" x14ac:dyDescent="0.25">
      <c r="B44" s="1">
        <v>24</v>
      </c>
      <c r="C44" s="95">
        <v>40.1</v>
      </c>
      <c r="D44" s="96">
        <v>54.77</v>
      </c>
      <c r="E44" s="96"/>
      <c r="F44" s="96">
        <v>43.12</v>
      </c>
      <c r="G44" s="96">
        <v>54.96</v>
      </c>
      <c r="H44" s="221">
        <v>51.34</v>
      </c>
    </row>
    <row r="45" spans="2:8" x14ac:dyDescent="0.25">
      <c r="B45" s="1">
        <v>25</v>
      </c>
      <c r="C45" s="95">
        <v>40.22</v>
      </c>
      <c r="D45" s="96">
        <v>54.41</v>
      </c>
      <c r="E45" s="96"/>
      <c r="F45" s="96">
        <v>41.85</v>
      </c>
      <c r="G45" s="96">
        <v>55.17</v>
      </c>
      <c r="H45" s="221">
        <v>53.28</v>
      </c>
    </row>
    <row r="46" spans="2:8" x14ac:dyDescent="0.25">
      <c r="B46" s="1">
        <v>26</v>
      </c>
      <c r="C46" s="95">
        <v>40.19</v>
      </c>
      <c r="D46" s="96">
        <v>54.11</v>
      </c>
      <c r="E46" s="96"/>
      <c r="F46" s="96">
        <v>41.47</v>
      </c>
      <c r="G46" s="96">
        <v>53.87</v>
      </c>
      <c r="H46" s="221">
        <v>52.67</v>
      </c>
    </row>
    <row r="47" spans="2:8" x14ac:dyDescent="0.25">
      <c r="B47" s="1">
        <v>27</v>
      </c>
      <c r="C47" s="95">
        <v>40.07</v>
      </c>
      <c r="D47" s="96">
        <v>54.1</v>
      </c>
      <c r="E47" s="96"/>
      <c r="F47" s="96">
        <v>41.65</v>
      </c>
      <c r="G47" s="96">
        <v>54.19</v>
      </c>
      <c r="H47" s="221">
        <v>51.78</v>
      </c>
    </row>
    <row r="48" spans="2:8" x14ac:dyDescent="0.25">
      <c r="B48" s="1">
        <v>28</v>
      </c>
      <c r="C48" s="95">
        <v>40.04</v>
      </c>
      <c r="D48" s="96"/>
      <c r="E48" s="96"/>
      <c r="F48" s="96">
        <v>41.39</v>
      </c>
      <c r="G48" s="96">
        <v>53.45</v>
      </c>
      <c r="H48" s="221">
        <v>51.39</v>
      </c>
    </row>
    <row r="49" spans="2:8" x14ac:dyDescent="0.25">
      <c r="B49" s="1">
        <v>29</v>
      </c>
      <c r="C49" s="95">
        <v>40.14</v>
      </c>
      <c r="D49" s="96"/>
      <c r="E49" s="96"/>
      <c r="F49" s="96">
        <v>41.1</v>
      </c>
      <c r="G49" s="96">
        <v>54.47</v>
      </c>
      <c r="H49" s="221">
        <v>51</v>
      </c>
    </row>
    <row r="50" spans="2:8" x14ac:dyDescent="0.25">
      <c r="B50" s="1">
        <v>30</v>
      </c>
      <c r="C50" s="95">
        <v>40.32</v>
      </c>
      <c r="D50" s="96"/>
      <c r="E50" s="96"/>
      <c r="F50" s="96">
        <v>41.16</v>
      </c>
      <c r="G50" s="96">
        <v>54.23</v>
      </c>
      <c r="H50" s="221">
        <v>51.15</v>
      </c>
    </row>
    <row r="51" spans="2:8" x14ac:dyDescent="0.25">
      <c r="B51" s="1">
        <v>31</v>
      </c>
      <c r="C51" s="95">
        <v>40.25</v>
      </c>
      <c r="D51" s="96"/>
      <c r="E51" s="96"/>
      <c r="F51" s="96">
        <v>42.14</v>
      </c>
      <c r="G51" s="96">
        <v>53.54</v>
      </c>
      <c r="H51" s="221">
        <v>51.41</v>
      </c>
    </row>
    <row r="52" spans="2:8" x14ac:dyDescent="0.25">
      <c r="B52" s="1">
        <v>32</v>
      </c>
      <c r="C52" s="95">
        <v>40.32</v>
      </c>
      <c r="D52" s="96"/>
      <c r="E52" s="96"/>
      <c r="F52" s="96">
        <v>41.04</v>
      </c>
      <c r="G52" s="96">
        <v>53.97</v>
      </c>
      <c r="H52" s="221">
        <v>50.96</v>
      </c>
    </row>
    <row r="53" spans="2:8" x14ac:dyDescent="0.25">
      <c r="B53" s="1">
        <v>33</v>
      </c>
      <c r="C53" s="95">
        <v>40.22</v>
      </c>
      <c r="D53" s="96"/>
      <c r="E53" s="96"/>
      <c r="F53" s="96"/>
      <c r="G53" s="96">
        <v>53.59</v>
      </c>
      <c r="H53" s="221">
        <v>51.99</v>
      </c>
    </row>
    <row r="54" spans="2:8" x14ac:dyDescent="0.25">
      <c r="B54" s="1">
        <v>34</v>
      </c>
      <c r="C54" s="95">
        <v>40.130000000000003</v>
      </c>
      <c r="D54" s="96"/>
      <c r="E54" s="96"/>
      <c r="F54" s="96"/>
      <c r="G54" s="96">
        <v>53.36</v>
      </c>
      <c r="H54" s="221">
        <v>51.16</v>
      </c>
    </row>
    <row r="55" spans="2:8" x14ac:dyDescent="0.25">
      <c r="B55" s="1">
        <v>35</v>
      </c>
      <c r="C55" s="95">
        <v>39.99</v>
      </c>
      <c r="D55" s="96"/>
      <c r="E55" s="96"/>
      <c r="F55" s="96"/>
      <c r="G55" s="96">
        <v>53.88</v>
      </c>
      <c r="H55" s="221">
        <v>51.35</v>
      </c>
    </row>
    <row r="56" spans="2:8" x14ac:dyDescent="0.25">
      <c r="B56" s="1">
        <v>36</v>
      </c>
      <c r="C56" s="95">
        <v>40.06</v>
      </c>
      <c r="D56" s="96"/>
      <c r="E56" s="96"/>
      <c r="F56" s="96"/>
      <c r="G56" s="96">
        <v>53.31</v>
      </c>
      <c r="H56" s="221">
        <v>51.49</v>
      </c>
    </row>
    <row r="57" spans="2:8" x14ac:dyDescent="0.25">
      <c r="B57" s="1">
        <v>37</v>
      </c>
      <c r="C57" s="95">
        <v>40.01</v>
      </c>
      <c r="D57" s="96"/>
      <c r="E57" s="96"/>
      <c r="F57" s="96"/>
      <c r="G57" s="96">
        <v>53.89</v>
      </c>
      <c r="H57" s="221">
        <v>51.93</v>
      </c>
    </row>
    <row r="58" spans="2:8" x14ac:dyDescent="0.25">
      <c r="B58" s="1">
        <v>38</v>
      </c>
      <c r="C58" s="233">
        <v>40.04</v>
      </c>
      <c r="D58" s="96"/>
      <c r="E58" s="96"/>
      <c r="F58" s="96"/>
      <c r="G58" s="96"/>
      <c r="H58" s="221">
        <v>51.71</v>
      </c>
    </row>
    <row r="59" spans="2:8" x14ac:dyDescent="0.25">
      <c r="B59" s="1">
        <v>39</v>
      </c>
      <c r="C59" s="95">
        <v>40.03</v>
      </c>
      <c r="D59" s="96"/>
      <c r="E59" s="96"/>
      <c r="F59" s="96"/>
      <c r="G59" s="96"/>
      <c r="H59" s="221">
        <v>51.22</v>
      </c>
    </row>
    <row r="60" spans="2:8" x14ac:dyDescent="0.25">
      <c r="B60" s="1">
        <v>40</v>
      </c>
      <c r="C60" s="95">
        <v>40.229999999999997</v>
      </c>
      <c r="D60" s="96"/>
      <c r="E60" s="96"/>
      <c r="F60" s="96"/>
      <c r="G60" s="96"/>
      <c r="H60" s="221">
        <v>51.48</v>
      </c>
    </row>
    <row r="61" spans="2:8" x14ac:dyDescent="0.25">
      <c r="B61" s="1">
        <v>41</v>
      </c>
      <c r="C61" s="95">
        <v>39.93</v>
      </c>
      <c r="D61" s="96"/>
      <c r="E61" s="96"/>
      <c r="F61" s="96"/>
      <c r="G61" s="96"/>
      <c r="H61" s="221">
        <v>51.45</v>
      </c>
    </row>
    <row r="62" spans="2:8" x14ac:dyDescent="0.25">
      <c r="B62" s="1">
        <v>42</v>
      </c>
      <c r="C62" s="95">
        <v>39.979999999999997</v>
      </c>
      <c r="D62" s="96"/>
      <c r="E62" s="96"/>
      <c r="F62" s="96"/>
      <c r="G62" s="96"/>
      <c r="H62" s="221">
        <v>52.06</v>
      </c>
    </row>
    <row r="63" spans="2:8" x14ac:dyDescent="0.25">
      <c r="B63" s="1">
        <v>43</v>
      </c>
      <c r="C63" s="95">
        <v>41.44</v>
      </c>
      <c r="D63" s="96"/>
      <c r="E63" s="96"/>
      <c r="F63" s="96"/>
      <c r="G63" s="96"/>
      <c r="H63" s="221">
        <v>51.39</v>
      </c>
    </row>
    <row r="64" spans="2:8" x14ac:dyDescent="0.25">
      <c r="B64" s="1">
        <v>44</v>
      </c>
      <c r="C64" s="95">
        <v>39.85</v>
      </c>
      <c r="D64" s="96"/>
      <c r="E64" s="96"/>
      <c r="F64" s="96"/>
      <c r="G64" s="96"/>
      <c r="H64" s="221">
        <v>51.42</v>
      </c>
    </row>
    <row r="65" spans="2:8" x14ac:dyDescent="0.25">
      <c r="B65" s="1">
        <v>45</v>
      </c>
      <c r="C65" s="95"/>
      <c r="D65" s="96"/>
      <c r="E65" s="96"/>
      <c r="F65" s="96"/>
      <c r="G65" s="96"/>
      <c r="H65" s="221">
        <v>52.19</v>
      </c>
    </row>
    <row r="66" spans="2:8" x14ac:dyDescent="0.25">
      <c r="B66" s="1">
        <v>46</v>
      </c>
      <c r="C66" s="95"/>
      <c r="D66" s="96"/>
      <c r="E66" s="96"/>
      <c r="F66" s="96"/>
      <c r="G66" s="96"/>
      <c r="H66" s="221">
        <v>51.3</v>
      </c>
    </row>
    <row r="67" spans="2:8" x14ac:dyDescent="0.25">
      <c r="B67" s="1">
        <v>47</v>
      </c>
      <c r="C67" s="95"/>
      <c r="D67" s="96"/>
      <c r="E67" s="96"/>
      <c r="F67" s="96"/>
      <c r="G67" s="96"/>
      <c r="H67" s="221">
        <v>52.17</v>
      </c>
    </row>
    <row r="68" spans="2:8" x14ac:dyDescent="0.25">
      <c r="B68" s="1">
        <v>48</v>
      </c>
      <c r="C68" s="95"/>
      <c r="D68" s="96"/>
      <c r="E68" s="96"/>
      <c r="F68" s="96"/>
      <c r="G68" s="96"/>
      <c r="H68" s="221">
        <v>51.36</v>
      </c>
    </row>
    <row r="69" spans="2:8" ht="15.75" thickBot="1" x14ac:dyDescent="0.3">
      <c r="B69" s="1">
        <v>49</v>
      </c>
      <c r="C69" s="192"/>
      <c r="D69" s="193"/>
      <c r="E69" s="193"/>
      <c r="F69" s="193"/>
      <c r="G69" s="193"/>
      <c r="H69" s="222">
        <v>51.51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7"/>
  <sheetViews>
    <sheetView topLeftCell="A37" zoomScale="75" zoomScaleNormal="75" workbookViewId="0">
      <selection activeCell="J59" sqref="J59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124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thickBot="1" x14ac:dyDescent="0.3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5" t="s">
        <v>53</v>
      </c>
      <c r="L9" s="135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126</v>
      </c>
      <c r="C10" s="62">
        <v>69</v>
      </c>
      <c r="D10" s="62">
        <v>41</v>
      </c>
      <c r="E10" s="63">
        <f>D10</f>
        <v>41</v>
      </c>
      <c r="F10" s="207">
        <f>MIN(C21:C67)</f>
        <v>40.159999999999997</v>
      </c>
      <c r="G10" s="203">
        <f>AVERAGE(C21:C67)</f>
        <v>41.102195121951233</v>
      </c>
      <c r="H10" s="64"/>
      <c r="I10" s="116">
        <f>G10-F10</f>
        <v>0.94219512195123656</v>
      </c>
      <c r="J10" s="129">
        <v>1.9571759259259257E-2</v>
      </c>
      <c r="K10" s="129">
        <f>J10</f>
        <v>1.9571759259259257E-2</v>
      </c>
      <c r="L10" s="66">
        <f>K10</f>
        <v>1.9571759259259257E-2</v>
      </c>
      <c r="M10" s="67" t="s">
        <v>171</v>
      </c>
      <c r="N10" s="68"/>
      <c r="O10" s="123"/>
      <c r="P10" s="70"/>
    </row>
    <row r="11" spans="1:16" s="3" customFormat="1" ht="30" customHeight="1" thickBot="1" x14ac:dyDescent="0.3">
      <c r="A11" s="60">
        <v>2</v>
      </c>
      <c r="B11" s="61" t="s">
        <v>125</v>
      </c>
      <c r="C11" s="62">
        <v>1</v>
      </c>
      <c r="D11" s="62">
        <v>60</v>
      </c>
      <c r="E11" s="63">
        <f>D11-D10</f>
        <v>19</v>
      </c>
      <c r="F11" s="211">
        <f>MIN(D21:D67)</f>
        <v>40.26</v>
      </c>
      <c r="G11" s="199">
        <f>AVERAGE(D21:D67)</f>
        <v>42.956666666666656</v>
      </c>
      <c r="H11" s="64"/>
      <c r="I11" s="116">
        <f>G11-F11</f>
        <v>2.6966666666666583</v>
      </c>
      <c r="J11" s="129">
        <v>3.050925925925926E-2</v>
      </c>
      <c r="K11" s="129">
        <f>J11-J10</f>
        <v>1.0937500000000003E-2</v>
      </c>
      <c r="L11" s="66">
        <f>K11</f>
        <v>1.0937500000000003E-2</v>
      </c>
      <c r="M11" s="67" t="s">
        <v>173</v>
      </c>
      <c r="N11" s="68"/>
      <c r="O11" s="69"/>
      <c r="P11" s="70"/>
    </row>
    <row r="12" spans="1:16" s="3" customFormat="1" ht="30" customHeight="1" x14ac:dyDescent="0.25">
      <c r="A12" s="60">
        <v>3</v>
      </c>
      <c r="B12" s="61" t="s">
        <v>126</v>
      </c>
      <c r="C12" s="62">
        <v>13</v>
      </c>
      <c r="D12" s="62">
        <v>108</v>
      </c>
      <c r="E12" s="63">
        <f>D12-D11</f>
        <v>48</v>
      </c>
      <c r="F12" s="201">
        <f>MIN(E19:E67)</f>
        <v>48.49</v>
      </c>
      <c r="G12" s="116">
        <f>AVERAGE(E21:E67)</f>
        <v>52.295744680851058</v>
      </c>
      <c r="H12" s="64"/>
      <c r="I12" s="116">
        <f t="shared" ref="I12:I14" si="0">G12-F12</f>
        <v>3.8057446808510562</v>
      </c>
      <c r="J12" s="129">
        <v>6.1018518518518521E-2</v>
      </c>
      <c r="K12" s="129">
        <f>J12-J11</f>
        <v>3.050925925925926E-2</v>
      </c>
      <c r="L12" s="66">
        <f>K12+L10</f>
        <v>5.0081018518518518E-2</v>
      </c>
      <c r="M12" s="67" t="s">
        <v>172</v>
      </c>
      <c r="N12" s="68"/>
      <c r="O12" s="143"/>
      <c r="P12" s="70"/>
    </row>
    <row r="13" spans="1:16" s="3" customFormat="1" ht="30" customHeight="1" x14ac:dyDescent="0.25">
      <c r="A13" s="60">
        <v>4</v>
      </c>
      <c r="B13" s="61" t="s">
        <v>126</v>
      </c>
      <c r="C13" s="62">
        <v>8</v>
      </c>
      <c r="D13" s="62">
        <v>127</v>
      </c>
      <c r="E13" s="63">
        <f>D13-D12</f>
        <v>19</v>
      </c>
      <c r="F13" s="128">
        <f>MIN(F19:F67)</f>
        <v>40.369999999999997</v>
      </c>
      <c r="G13" s="116">
        <f>AVERAGE(F21:F67)</f>
        <v>42.116666666666674</v>
      </c>
      <c r="H13" s="64"/>
      <c r="I13" s="116">
        <f t="shared" si="0"/>
        <v>1.7466666666666768</v>
      </c>
      <c r="J13" s="129">
        <v>7.1805555555555553E-2</v>
      </c>
      <c r="K13" s="129">
        <f>J13-J12</f>
        <v>1.0787037037037032E-2</v>
      </c>
      <c r="L13" s="65">
        <f>K13+L12</f>
        <v>6.086805555555555E-2</v>
      </c>
      <c r="M13" s="67" t="s">
        <v>173</v>
      </c>
      <c r="N13" s="68"/>
      <c r="O13" s="70"/>
      <c r="P13" s="70"/>
    </row>
    <row r="14" spans="1:16" s="3" customFormat="1" ht="30" customHeight="1" x14ac:dyDescent="0.25">
      <c r="A14" s="60">
        <v>5</v>
      </c>
      <c r="B14" s="61" t="s">
        <v>125</v>
      </c>
      <c r="C14" s="71">
        <v>7</v>
      </c>
      <c r="D14" s="62">
        <v>165</v>
      </c>
      <c r="E14" s="63">
        <f>D14-D13</f>
        <v>38</v>
      </c>
      <c r="F14" s="128">
        <f>MIN(G21:G67)</f>
        <v>52.71</v>
      </c>
      <c r="G14" s="116">
        <f>AVERAGE(G21:G67)</f>
        <v>53.954054054054062</v>
      </c>
      <c r="H14" s="64"/>
      <c r="I14" s="116">
        <f t="shared" si="0"/>
        <v>1.244054054054061</v>
      </c>
      <c r="J14" s="129">
        <v>9.6979166666666672E-2</v>
      </c>
      <c r="K14" s="129">
        <f>J14-J13</f>
        <v>2.5173611111111119E-2</v>
      </c>
      <c r="L14" s="66">
        <f>K14+L11</f>
        <v>3.6111111111111122E-2</v>
      </c>
      <c r="M14" s="67" t="s">
        <v>174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125</v>
      </c>
      <c r="C15" s="74">
        <v>10</v>
      </c>
      <c r="D15" s="74">
        <v>210</v>
      </c>
      <c r="E15" s="63">
        <f>D15-D14</f>
        <v>45</v>
      </c>
      <c r="F15" s="128">
        <f>MIN(H21:H68)</f>
        <v>52.04</v>
      </c>
      <c r="G15" s="116">
        <f>AVERAGE(H21:H67)</f>
        <v>53.135227272727271</v>
      </c>
      <c r="H15" s="64"/>
      <c r="I15" s="116">
        <f>G15-F15</f>
        <v>1.0952272727272714</v>
      </c>
      <c r="J15" s="129">
        <v>0.1254976851851852</v>
      </c>
      <c r="K15" s="129">
        <f>J15-J14</f>
        <v>2.8518518518518526E-2</v>
      </c>
      <c r="L15" s="75">
        <f>K15+L14</f>
        <v>6.4629629629629648E-2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AVERAGE(F10,F12,F13)</f>
        <v>43.006666666666668</v>
      </c>
      <c r="G16" s="126">
        <f>AVERAGE(G10,G12,G13)</f>
        <v>45.171535489822986</v>
      </c>
      <c r="H16" s="217" t="s">
        <v>126</v>
      </c>
      <c r="I16" s="127">
        <f>AVERAGE(I10,I12,I13)</f>
        <v>2.1648688231563233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AVERAGE(F11,F14,F15)</f>
        <v>48.336666666666666</v>
      </c>
      <c r="G17" s="85">
        <f>AVERAGE(G11,G14,G15)</f>
        <v>50.015315997815996</v>
      </c>
      <c r="H17" s="218" t="s">
        <v>125</v>
      </c>
      <c r="I17" s="86">
        <f>AVERAGE(I11,I14,I15)</f>
        <v>1.6786493311493302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45.671666666666674</v>
      </c>
      <c r="G18" s="89">
        <f>AVERAGE(C21:H67)</f>
        <v>48.822731707317097</v>
      </c>
      <c r="H18" s="219"/>
      <c r="I18" s="91">
        <f>AVERAGE(I10:I15)</f>
        <v>1.9217590771528268</v>
      </c>
      <c r="J18" s="83"/>
      <c r="K18" s="83"/>
      <c r="L18" s="83"/>
      <c r="M18" s="87"/>
      <c r="N18" s="87"/>
    </row>
    <row r="19" spans="1:14" x14ac:dyDescent="0.25">
      <c r="H19" s="92"/>
    </row>
    <row r="20" spans="1:14" ht="15.75" thickBot="1" x14ac:dyDescent="0.3">
      <c r="C20" s="92" t="str">
        <f>B10</f>
        <v>Шутка Виталий</v>
      </c>
      <c r="D20" s="92" t="str">
        <f>B11</f>
        <v>Фортуна Таня</v>
      </c>
      <c r="E20" s="92" t="str">
        <f>B12</f>
        <v>Шутка Виталий</v>
      </c>
      <c r="F20" s="92" t="str">
        <f>B13</f>
        <v>Шутка Виталий</v>
      </c>
      <c r="G20" s="2" t="str">
        <f>B14</f>
        <v>Фортуна Таня</v>
      </c>
      <c r="H20" s="2" t="str">
        <f>B15</f>
        <v>Фортуна Таня</v>
      </c>
    </row>
    <row r="21" spans="1:14" x14ac:dyDescent="0.25">
      <c r="B21" s="1">
        <v>1</v>
      </c>
      <c r="C21" s="93">
        <v>44.47</v>
      </c>
      <c r="D21" s="94">
        <v>44.35</v>
      </c>
      <c r="E21" s="94">
        <v>53.43</v>
      </c>
      <c r="F21" s="94">
        <v>46.19</v>
      </c>
      <c r="G21" s="94">
        <v>54.29</v>
      </c>
      <c r="H21" s="220">
        <v>53.62</v>
      </c>
      <c r="M21" s="2"/>
      <c r="N21" s="2"/>
    </row>
    <row r="22" spans="1:14" x14ac:dyDescent="0.25">
      <c r="B22" s="1">
        <v>2</v>
      </c>
      <c r="C22" s="95">
        <v>40.75</v>
      </c>
      <c r="D22" s="96">
        <v>41.17</v>
      </c>
      <c r="E22" s="96">
        <v>54.82</v>
      </c>
      <c r="F22" s="96">
        <v>46.79</v>
      </c>
      <c r="G22" s="96">
        <v>54.5</v>
      </c>
      <c r="H22" s="221">
        <v>54.87</v>
      </c>
      <c r="M22" s="3"/>
      <c r="N22" s="3"/>
    </row>
    <row r="23" spans="1:14" x14ac:dyDescent="0.25">
      <c r="B23" s="1">
        <v>3</v>
      </c>
      <c r="C23" s="95">
        <v>41.17</v>
      </c>
      <c r="D23" s="96">
        <v>40.75</v>
      </c>
      <c r="E23" s="96">
        <v>53.91</v>
      </c>
      <c r="F23" s="96">
        <v>46.25</v>
      </c>
      <c r="G23" s="96">
        <v>54.29</v>
      </c>
      <c r="H23" s="221">
        <v>52.52</v>
      </c>
      <c r="M23" s="3"/>
      <c r="N23" s="3"/>
    </row>
    <row r="24" spans="1:14" x14ac:dyDescent="0.25">
      <c r="B24" s="1">
        <v>4</v>
      </c>
      <c r="C24" s="95">
        <v>43.72</v>
      </c>
      <c r="D24" s="96">
        <v>44.6</v>
      </c>
      <c r="E24" s="96">
        <v>53.04</v>
      </c>
      <c r="F24" s="96">
        <v>43.9</v>
      </c>
      <c r="G24" s="96">
        <v>54.7</v>
      </c>
      <c r="H24" s="221">
        <v>54.2</v>
      </c>
      <c r="M24" s="3"/>
      <c r="N24" s="3"/>
    </row>
    <row r="25" spans="1:14" x14ac:dyDescent="0.25">
      <c r="B25" s="1">
        <v>5</v>
      </c>
      <c r="C25" s="95">
        <v>41.99</v>
      </c>
      <c r="D25" s="96">
        <v>43.91</v>
      </c>
      <c r="E25" s="96">
        <v>52.76</v>
      </c>
      <c r="F25" s="96">
        <v>43.12</v>
      </c>
      <c r="G25" s="96">
        <v>54.37</v>
      </c>
      <c r="H25" s="221">
        <v>54.07</v>
      </c>
    </row>
    <row r="26" spans="1:14" x14ac:dyDescent="0.25">
      <c r="B26" s="1">
        <v>6</v>
      </c>
      <c r="C26" s="95">
        <v>42.95</v>
      </c>
      <c r="D26" s="96">
        <v>41.76</v>
      </c>
      <c r="E26" s="96">
        <v>52.47</v>
      </c>
      <c r="F26" s="96">
        <v>42.26</v>
      </c>
      <c r="G26" s="96">
        <v>55.45</v>
      </c>
      <c r="H26" s="221">
        <v>55.18</v>
      </c>
    </row>
    <row r="27" spans="1:14" x14ac:dyDescent="0.25">
      <c r="B27" s="1">
        <v>7</v>
      </c>
      <c r="C27" s="95">
        <v>43.32</v>
      </c>
      <c r="D27" s="96">
        <v>40.869999999999997</v>
      </c>
      <c r="E27" s="96">
        <v>52.37</v>
      </c>
      <c r="F27" s="96">
        <v>41.31</v>
      </c>
      <c r="G27" s="96">
        <v>54.44</v>
      </c>
      <c r="H27" s="221">
        <v>54.22</v>
      </c>
    </row>
    <row r="28" spans="1:14" x14ac:dyDescent="0.25">
      <c r="B28" s="1">
        <v>8</v>
      </c>
      <c r="C28" s="95">
        <v>41.89</v>
      </c>
      <c r="D28" s="96">
        <v>40.57</v>
      </c>
      <c r="E28" s="96">
        <v>52.61</v>
      </c>
      <c r="F28" s="96">
        <v>41</v>
      </c>
      <c r="G28" s="96">
        <v>53.61</v>
      </c>
      <c r="H28" s="221">
        <v>53.61</v>
      </c>
    </row>
    <row r="29" spans="1:14" x14ac:dyDescent="0.25">
      <c r="B29" s="1">
        <v>9</v>
      </c>
      <c r="C29" s="124">
        <v>41.73</v>
      </c>
      <c r="D29" s="96">
        <v>41.06</v>
      </c>
      <c r="E29" s="96">
        <v>53.94</v>
      </c>
      <c r="F29" s="96">
        <v>41.62</v>
      </c>
      <c r="G29" s="96">
        <v>54.06</v>
      </c>
      <c r="H29" s="221">
        <v>52.97</v>
      </c>
    </row>
    <row r="30" spans="1:14" x14ac:dyDescent="0.25">
      <c r="B30" s="1">
        <v>10</v>
      </c>
      <c r="C30" s="95">
        <v>41.93</v>
      </c>
      <c r="D30" s="96">
        <v>40.54</v>
      </c>
      <c r="E30" s="96">
        <v>52.92</v>
      </c>
      <c r="F30" s="96">
        <v>40.909999999999997</v>
      </c>
      <c r="G30" s="96">
        <v>53.76</v>
      </c>
      <c r="H30" s="221">
        <v>54.31</v>
      </c>
    </row>
    <row r="31" spans="1:14" x14ac:dyDescent="0.25">
      <c r="B31" s="1">
        <v>11</v>
      </c>
      <c r="C31" s="95">
        <v>41.96</v>
      </c>
      <c r="D31" s="96">
        <v>40.26</v>
      </c>
      <c r="E31" s="96">
        <v>52.14</v>
      </c>
      <c r="F31" s="96">
        <v>40.549999999999997</v>
      </c>
      <c r="G31" s="96">
        <v>53.67</v>
      </c>
      <c r="H31" s="221">
        <v>52.98</v>
      </c>
    </row>
    <row r="32" spans="1:14" x14ac:dyDescent="0.25">
      <c r="B32" s="1">
        <v>12</v>
      </c>
      <c r="C32" s="95">
        <v>43.03</v>
      </c>
      <c r="D32" s="96">
        <v>40.53</v>
      </c>
      <c r="E32" s="96">
        <v>52.43</v>
      </c>
      <c r="F32" s="96">
        <v>40.369999999999997</v>
      </c>
      <c r="G32" s="96">
        <v>52.74</v>
      </c>
      <c r="H32" s="221">
        <v>53.21</v>
      </c>
    </row>
    <row r="33" spans="2:8" x14ac:dyDescent="0.25">
      <c r="B33" s="1">
        <v>13</v>
      </c>
      <c r="C33" s="95">
        <v>40.6</v>
      </c>
      <c r="D33" s="96">
        <v>40.29</v>
      </c>
      <c r="E33" s="96">
        <v>52.7</v>
      </c>
      <c r="F33" s="96">
        <v>40.729999999999997</v>
      </c>
      <c r="G33" s="96">
        <v>54.35</v>
      </c>
      <c r="H33" s="221">
        <v>53.52</v>
      </c>
    </row>
    <row r="34" spans="2:8" x14ac:dyDescent="0.25">
      <c r="B34" s="1">
        <v>14</v>
      </c>
      <c r="C34" s="106">
        <v>40.520000000000003</v>
      </c>
      <c r="D34" s="96">
        <v>40.409999999999997</v>
      </c>
      <c r="E34" s="96">
        <v>51.94</v>
      </c>
      <c r="F34" s="96">
        <v>40.58</v>
      </c>
      <c r="G34" s="96">
        <v>53.91</v>
      </c>
      <c r="H34" s="221">
        <v>52.45</v>
      </c>
    </row>
    <row r="35" spans="2:8" x14ac:dyDescent="0.25">
      <c r="B35" s="1">
        <v>15</v>
      </c>
      <c r="C35" s="95">
        <v>40.44</v>
      </c>
      <c r="D35" s="96">
        <v>40.409999999999997</v>
      </c>
      <c r="E35" s="96">
        <v>53.03</v>
      </c>
      <c r="F35" s="96">
        <v>40.58</v>
      </c>
      <c r="G35" s="96">
        <v>54.79</v>
      </c>
      <c r="H35" s="221">
        <v>53.23</v>
      </c>
    </row>
    <row r="36" spans="2:8" x14ac:dyDescent="0.25">
      <c r="B36" s="1">
        <v>16</v>
      </c>
      <c r="C36" s="95">
        <v>40.380000000000003</v>
      </c>
      <c r="D36" s="142">
        <v>40.54</v>
      </c>
      <c r="E36" s="96">
        <v>52.2</v>
      </c>
      <c r="F36" s="96">
        <v>40.369999999999997</v>
      </c>
      <c r="G36" s="96">
        <v>55.97</v>
      </c>
      <c r="H36" s="221">
        <v>52.68</v>
      </c>
    </row>
    <row r="37" spans="2:8" x14ac:dyDescent="0.25">
      <c r="B37" s="1">
        <v>17</v>
      </c>
      <c r="C37" s="95">
        <v>40.98</v>
      </c>
      <c r="D37" s="96">
        <v>55.69</v>
      </c>
      <c r="E37" s="96">
        <v>52.44</v>
      </c>
      <c r="F37" s="96">
        <v>40.83</v>
      </c>
      <c r="G37" s="96">
        <v>54.77</v>
      </c>
      <c r="H37" s="221">
        <v>53.59</v>
      </c>
    </row>
    <row r="38" spans="2:8" x14ac:dyDescent="0.25">
      <c r="B38" s="1">
        <v>18</v>
      </c>
      <c r="C38" s="95">
        <v>41.35</v>
      </c>
      <c r="D38" s="96">
        <v>55.51</v>
      </c>
      <c r="E38" s="96">
        <v>53.08</v>
      </c>
      <c r="F38" s="96">
        <v>40.74</v>
      </c>
      <c r="G38" s="96">
        <v>54.72</v>
      </c>
      <c r="H38" s="221">
        <v>53.35</v>
      </c>
    </row>
    <row r="39" spans="2:8" x14ac:dyDescent="0.25">
      <c r="B39" s="1">
        <v>19</v>
      </c>
      <c r="C39" s="95">
        <v>40.92</v>
      </c>
      <c r="D39" s="96"/>
      <c r="E39" s="96">
        <v>52.75</v>
      </c>
      <c r="F39" s="96"/>
      <c r="G39" s="96">
        <v>54.41</v>
      </c>
      <c r="H39" s="221">
        <v>54.12</v>
      </c>
    </row>
    <row r="40" spans="2:8" x14ac:dyDescent="0.25">
      <c r="B40" s="1">
        <v>20</v>
      </c>
      <c r="C40" s="95">
        <v>40.630000000000003</v>
      </c>
      <c r="D40" s="96"/>
      <c r="E40" s="96">
        <v>52.26</v>
      </c>
      <c r="F40" s="96"/>
      <c r="G40" s="96">
        <v>54</v>
      </c>
      <c r="H40" s="221">
        <v>53.73</v>
      </c>
    </row>
    <row r="41" spans="2:8" x14ac:dyDescent="0.25">
      <c r="B41" s="1">
        <v>21</v>
      </c>
      <c r="C41" s="95">
        <v>40.369999999999997</v>
      </c>
      <c r="D41" s="96"/>
      <c r="E41" s="96">
        <v>52.78</v>
      </c>
      <c r="F41" s="96"/>
      <c r="G41" s="96">
        <v>53.51</v>
      </c>
      <c r="H41" s="221">
        <v>53.87</v>
      </c>
    </row>
    <row r="42" spans="2:8" x14ac:dyDescent="0.25">
      <c r="B42" s="1">
        <v>22</v>
      </c>
      <c r="C42" s="95">
        <v>40.46</v>
      </c>
      <c r="D42" s="96"/>
      <c r="E42" s="96">
        <v>52.12</v>
      </c>
      <c r="F42" s="96"/>
      <c r="G42" s="96">
        <v>53.72</v>
      </c>
      <c r="H42" s="221">
        <v>53.95</v>
      </c>
    </row>
    <row r="43" spans="2:8" x14ac:dyDescent="0.25">
      <c r="B43" s="1">
        <v>23</v>
      </c>
      <c r="C43" s="95">
        <v>40.479999999999997</v>
      </c>
      <c r="D43" s="96"/>
      <c r="E43" s="96">
        <v>52.58</v>
      </c>
      <c r="F43" s="96"/>
      <c r="G43" s="96">
        <v>53.79</v>
      </c>
      <c r="H43" s="221">
        <v>52.75</v>
      </c>
    </row>
    <row r="44" spans="2:8" x14ac:dyDescent="0.25">
      <c r="B44" s="1">
        <v>24</v>
      </c>
      <c r="C44" s="95">
        <v>40.49</v>
      </c>
      <c r="D44" s="96"/>
      <c r="E44" s="96">
        <v>52.38</v>
      </c>
      <c r="F44" s="96"/>
      <c r="G44" s="96">
        <v>54.17</v>
      </c>
      <c r="H44" s="221">
        <v>52.52</v>
      </c>
    </row>
    <row r="45" spans="2:8" x14ac:dyDescent="0.25">
      <c r="B45" s="1">
        <v>25</v>
      </c>
      <c r="C45" s="95">
        <v>40.69</v>
      </c>
      <c r="D45" s="96"/>
      <c r="E45" s="96">
        <v>52.43</v>
      </c>
      <c r="F45" s="96"/>
      <c r="G45" s="96">
        <v>53.58</v>
      </c>
      <c r="H45" s="221">
        <v>52.54</v>
      </c>
    </row>
    <row r="46" spans="2:8" x14ac:dyDescent="0.25">
      <c r="B46" s="1">
        <v>26</v>
      </c>
      <c r="C46" s="95">
        <v>40.51</v>
      </c>
      <c r="D46" s="96"/>
      <c r="E46" s="96">
        <v>52.42</v>
      </c>
      <c r="F46" s="96"/>
      <c r="G46" s="96">
        <v>53.65</v>
      </c>
      <c r="H46" s="221">
        <v>52.34</v>
      </c>
    </row>
    <row r="47" spans="2:8" x14ac:dyDescent="0.25">
      <c r="B47" s="1">
        <v>27</v>
      </c>
      <c r="C47" s="95">
        <v>41.46</v>
      </c>
      <c r="D47" s="96"/>
      <c r="E47" s="96">
        <v>52.29</v>
      </c>
      <c r="F47" s="96"/>
      <c r="G47" s="96">
        <v>53.16</v>
      </c>
      <c r="H47" s="221">
        <v>52.75</v>
      </c>
    </row>
    <row r="48" spans="2:8" x14ac:dyDescent="0.25">
      <c r="B48" s="1">
        <v>28</v>
      </c>
      <c r="C48" s="95">
        <v>40.369999999999997</v>
      </c>
      <c r="D48" s="96"/>
      <c r="E48" s="96">
        <v>52.18</v>
      </c>
      <c r="F48" s="96"/>
      <c r="G48" s="96">
        <v>53.47</v>
      </c>
      <c r="H48" s="221">
        <v>52.48</v>
      </c>
    </row>
    <row r="49" spans="2:8" x14ac:dyDescent="0.25">
      <c r="B49" s="1">
        <v>29</v>
      </c>
      <c r="C49" s="95">
        <v>40.200000000000003</v>
      </c>
      <c r="D49" s="96"/>
      <c r="E49" s="96">
        <v>52.55</v>
      </c>
      <c r="F49" s="96"/>
      <c r="G49" s="96">
        <v>53.75</v>
      </c>
      <c r="H49" s="221">
        <v>53.21</v>
      </c>
    </row>
    <row r="50" spans="2:8" x14ac:dyDescent="0.25">
      <c r="B50" s="1">
        <v>30</v>
      </c>
      <c r="C50" s="95">
        <v>40.42</v>
      </c>
      <c r="D50" s="96"/>
      <c r="E50" s="96">
        <v>52.99</v>
      </c>
      <c r="F50" s="96"/>
      <c r="G50" s="96">
        <v>52.88</v>
      </c>
      <c r="H50" s="221">
        <v>52.52</v>
      </c>
    </row>
    <row r="51" spans="2:8" x14ac:dyDescent="0.25">
      <c r="B51" s="1">
        <v>31</v>
      </c>
      <c r="C51" s="95">
        <v>40.42</v>
      </c>
      <c r="D51" s="96"/>
      <c r="E51" s="96">
        <v>52.29</v>
      </c>
      <c r="F51" s="96"/>
      <c r="G51" s="96">
        <v>52.71</v>
      </c>
      <c r="H51" s="221">
        <v>53.46</v>
      </c>
    </row>
    <row r="52" spans="2:8" x14ac:dyDescent="0.25">
      <c r="B52" s="1">
        <v>32</v>
      </c>
      <c r="C52" s="95">
        <v>40.36</v>
      </c>
      <c r="D52" s="96"/>
      <c r="E52" s="96">
        <v>52.47</v>
      </c>
      <c r="F52" s="96"/>
      <c r="G52" s="96">
        <v>53.13</v>
      </c>
      <c r="H52" s="221">
        <v>52.92</v>
      </c>
    </row>
    <row r="53" spans="2:8" x14ac:dyDescent="0.25">
      <c r="B53" s="1">
        <v>33</v>
      </c>
      <c r="C53" s="95">
        <v>40.22</v>
      </c>
      <c r="D53" s="96"/>
      <c r="E53" s="96">
        <v>52.31</v>
      </c>
      <c r="F53" s="96"/>
      <c r="G53" s="96">
        <v>54.51</v>
      </c>
      <c r="H53" s="221">
        <v>52.29</v>
      </c>
    </row>
    <row r="54" spans="2:8" x14ac:dyDescent="0.25">
      <c r="B54" s="1">
        <v>34</v>
      </c>
      <c r="C54" s="95">
        <v>40.159999999999997</v>
      </c>
      <c r="D54" s="96"/>
      <c r="E54" s="96">
        <v>52.68</v>
      </c>
      <c r="F54" s="96"/>
      <c r="G54" s="96">
        <v>53.8</v>
      </c>
      <c r="H54" s="221">
        <v>52.27</v>
      </c>
    </row>
    <row r="55" spans="2:8" x14ac:dyDescent="0.25">
      <c r="B55" s="1">
        <v>35</v>
      </c>
      <c r="C55" s="95">
        <v>40.22</v>
      </c>
      <c r="D55" s="96"/>
      <c r="E55" s="96">
        <v>52.45</v>
      </c>
      <c r="F55" s="96"/>
      <c r="G55" s="96">
        <v>53.22</v>
      </c>
      <c r="H55" s="221">
        <v>52.36</v>
      </c>
    </row>
    <row r="56" spans="2:8" x14ac:dyDescent="0.25">
      <c r="B56" s="1">
        <v>36</v>
      </c>
      <c r="C56" s="95">
        <v>40.29</v>
      </c>
      <c r="D56" s="96"/>
      <c r="E56" s="96">
        <v>51.7</v>
      </c>
      <c r="F56" s="96"/>
      <c r="G56" s="96">
        <v>52.9</v>
      </c>
      <c r="H56" s="221">
        <v>52.77</v>
      </c>
    </row>
    <row r="57" spans="2:8" x14ac:dyDescent="0.25">
      <c r="B57" s="1">
        <v>37</v>
      </c>
      <c r="C57" s="95">
        <v>40.39</v>
      </c>
      <c r="D57" s="96"/>
      <c r="E57" s="96">
        <v>52.59</v>
      </c>
      <c r="F57" s="96"/>
      <c r="G57" s="96">
        <v>53.55</v>
      </c>
      <c r="H57" s="221">
        <v>52.9</v>
      </c>
    </row>
    <row r="58" spans="2:8" x14ac:dyDescent="0.25">
      <c r="B58" s="1">
        <v>38</v>
      </c>
      <c r="C58" s="95">
        <v>40.39</v>
      </c>
      <c r="D58" s="96"/>
      <c r="E58" s="96">
        <v>52.77</v>
      </c>
      <c r="F58" s="96"/>
      <c r="G58" s="96"/>
      <c r="H58" s="221">
        <v>52.73</v>
      </c>
    </row>
    <row r="59" spans="2:8" x14ac:dyDescent="0.25">
      <c r="B59" s="1">
        <v>39</v>
      </c>
      <c r="C59" s="95">
        <v>41.45</v>
      </c>
      <c r="D59" s="96"/>
      <c r="E59" s="96">
        <v>52.2</v>
      </c>
      <c r="F59" s="96"/>
      <c r="G59" s="96"/>
      <c r="H59" s="221">
        <v>52.04</v>
      </c>
    </row>
    <row r="60" spans="2:8" x14ac:dyDescent="0.25">
      <c r="B60" s="1">
        <v>40</v>
      </c>
      <c r="C60" s="95">
        <v>40.64</v>
      </c>
      <c r="D60" s="96"/>
      <c r="E60" s="96">
        <v>52.69</v>
      </c>
      <c r="F60" s="96"/>
      <c r="G60" s="96"/>
      <c r="H60" s="221">
        <v>52.58</v>
      </c>
    </row>
    <row r="61" spans="2:8" x14ac:dyDescent="0.25">
      <c r="B61" s="1">
        <v>41</v>
      </c>
      <c r="C61" s="95">
        <v>40.47</v>
      </c>
      <c r="D61" s="96"/>
      <c r="E61" s="96">
        <v>51.28</v>
      </c>
      <c r="F61" s="96"/>
      <c r="G61" s="96"/>
      <c r="H61" s="221">
        <v>52.45</v>
      </c>
    </row>
    <row r="62" spans="2:8" x14ac:dyDescent="0.25">
      <c r="B62" s="1">
        <v>42</v>
      </c>
      <c r="C62" s="95"/>
      <c r="D62" s="96"/>
      <c r="E62" s="96">
        <v>51.62</v>
      </c>
      <c r="F62" s="96"/>
      <c r="G62" s="96"/>
      <c r="H62" s="221">
        <v>52.51</v>
      </c>
    </row>
    <row r="63" spans="2:8" x14ac:dyDescent="0.25">
      <c r="B63" s="1">
        <v>43</v>
      </c>
      <c r="C63" s="95"/>
      <c r="D63" s="96"/>
      <c r="E63" s="96">
        <v>50.79</v>
      </c>
      <c r="F63" s="96"/>
      <c r="G63" s="96"/>
      <c r="H63" s="221">
        <v>52.54</v>
      </c>
    </row>
    <row r="64" spans="2:8" x14ac:dyDescent="0.25">
      <c r="B64" s="1">
        <v>44</v>
      </c>
      <c r="C64" s="95"/>
      <c r="D64" s="96"/>
      <c r="E64" s="96">
        <v>50.72</v>
      </c>
      <c r="F64" s="96"/>
      <c r="G64" s="96"/>
      <c r="H64" s="221">
        <v>52.77</v>
      </c>
    </row>
    <row r="65" spans="2:8" x14ac:dyDescent="0.25">
      <c r="B65" s="1">
        <v>45</v>
      </c>
      <c r="C65" s="95"/>
      <c r="D65" s="96"/>
      <c r="E65" s="96">
        <v>50.29</v>
      </c>
      <c r="F65" s="96"/>
      <c r="G65" s="96"/>
      <c r="H65" s="221"/>
    </row>
    <row r="66" spans="2:8" x14ac:dyDescent="0.25">
      <c r="B66" s="1">
        <v>46</v>
      </c>
      <c r="C66" s="95"/>
      <c r="D66" s="96"/>
      <c r="E66" s="96">
        <v>48.49</v>
      </c>
      <c r="F66" s="96"/>
      <c r="G66" s="96"/>
      <c r="H66" s="221"/>
    </row>
    <row r="67" spans="2:8" ht="15.75" thickBot="1" x14ac:dyDescent="0.3">
      <c r="B67" s="1">
        <v>47</v>
      </c>
      <c r="C67" s="192"/>
      <c r="D67" s="193"/>
      <c r="E67" s="193">
        <v>48.6</v>
      </c>
      <c r="F67" s="193"/>
      <c r="G67" s="193"/>
      <c r="H67" s="22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0"/>
  <sheetViews>
    <sheetView topLeftCell="A31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89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thickBot="1" x14ac:dyDescent="0.3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5" t="s">
        <v>53</v>
      </c>
      <c r="L9" s="135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129</v>
      </c>
      <c r="C10" s="62">
        <v>2</v>
      </c>
      <c r="D10" s="62">
        <v>43</v>
      </c>
      <c r="E10" s="63">
        <f>D10</f>
        <v>43</v>
      </c>
      <c r="F10" s="204">
        <f>MIN(C22:C70)</f>
        <v>40.31</v>
      </c>
      <c r="G10" s="203">
        <f>AVERAGE(C22:C70)</f>
        <v>41.050465116279064</v>
      </c>
      <c r="H10" s="64"/>
      <c r="I10" s="116">
        <f>G10-F10</f>
        <v>0.74046511627906142</v>
      </c>
      <c r="J10" s="129">
        <v>2.0520833333333332E-2</v>
      </c>
      <c r="K10" s="129">
        <f>J10</f>
        <v>2.0520833333333332E-2</v>
      </c>
      <c r="L10" s="66">
        <f>K10</f>
        <v>2.0520833333333332E-2</v>
      </c>
      <c r="M10" s="67" t="s">
        <v>175</v>
      </c>
      <c r="N10" s="68"/>
      <c r="O10" s="123"/>
      <c r="P10" s="70"/>
    </row>
    <row r="11" spans="1:16" s="3" customFormat="1" ht="30" customHeight="1" thickBot="1" x14ac:dyDescent="0.3">
      <c r="A11" s="60">
        <v>2</v>
      </c>
      <c r="B11" s="61" t="s">
        <v>91</v>
      </c>
      <c r="C11" s="62">
        <v>8</v>
      </c>
      <c r="D11" s="62">
        <v>93</v>
      </c>
      <c r="E11" s="63">
        <f>D11-D10</f>
        <v>50</v>
      </c>
      <c r="F11" s="213">
        <f>MIN(D22:D70)</f>
        <v>40.22</v>
      </c>
      <c r="G11" s="117">
        <f>AVERAGE(D22:D70)</f>
        <v>49.457551020408147</v>
      </c>
      <c r="H11" s="64"/>
      <c r="I11" s="116">
        <f>G11-F11</f>
        <v>9.2375510204081479</v>
      </c>
      <c r="J11" s="129">
        <v>5.0486111111111114E-2</v>
      </c>
      <c r="K11" s="129">
        <f>J11-J10</f>
        <v>2.9965277777777782E-2</v>
      </c>
      <c r="L11" s="66">
        <f>K11</f>
        <v>2.9965277777777782E-2</v>
      </c>
      <c r="M11" s="67" t="s">
        <v>152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91</v>
      </c>
      <c r="C12" s="62">
        <v>3</v>
      </c>
      <c r="D12" s="62">
        <v>130</v>
      </c>
      <c r="E12" s="63">
        <f>D12-D11</f>
        <v>37</v>
      </c>
      <c r="F12" s="207">
        <f>MIN(E20:E70)</f>
        <v>40.15</v>
      </c>
      <c r="G12" s="203">
        <f>AVERAGE(E22:E70)</f>
        <v>46.258888888888904</v>
      </c>
      <c r="H12" s="64"/>
      <c r="I12" s="116">
        <f t="shared" ref="I12:I14" si="0">G12-F12</f>
        <v>6.1088888888889059</v>
      </c>
      <c r="J12" s="129">
        <v>7.18287037037037E-2</v>
      </c>
      <c r="K12" s="129">
        <f>J12-J11</f>
        <v>2.1342592592592587E-2</v>
      </c>
      <c r="L12" s="65">
        <f>K12+L11</f>
        <v>5.1307870370370365E-2</v>
      </c>
      <c r="M12" s="67" t="s">
        <v>176</v>
      </c>
      <c r="N12" s="68"/>
      <c r="O12" s="143"/>
      <c r="P12" s="70"/>
    </row>
    <row r="13" spans="1:16" s="3" customFormat="1" ht="30" customHeight="1" thickBot="1" x14ac:dyDescent="0.3">
      <c r="A13" s="60">
        <v>4</v>
      </c>
      <c r="B13" s="61" t="s">
        <v>129</v>
      </c>
      <c r="C13" s="62">
        <v>21</v>
      </c>
      <c r="D13" s="62">
        <v>152</v>
      </c>
      <c r="E13" s="63">
        <f>D13-D12</f>
        <v>22</v>
      </c>
      <c r="F13" s="210">
        <f>MIN(F20:F70)</f>
        <v>52.93</v>
      </c>
      <c r="G13" s="116">
        <f>AVERAGE(F22:F70)</f>
        <v>54.738571428571426</v>
      </c>
      <c r="H13" s="64"/>
      <c r="I13" s="116">
        <f t="shared" si="0"/>
        <v>1.8085714285714261</v>
      </c>
      <c r="J13" s="129">
        <v>8.7199074074074068E-2</v>
      </c>
      <c r="K13" s="129">
        <f>J13-J12</f>
        <v>1.5370370370370368E-2</v>
      </c>
      <c r="L13" s="65">
        <f>K13+L10</f>
        <v>3.5891203703703703E-2</v>
      </c>
      <c r="M13" s="67" t="s">
        <v>177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135</v>
      </c>
      <c r="C14" s="71">
        <v>5</v>
      </c>
      <c r="D14" s="62">
        <v>193</v>
      </c>
      <c r="E14" s="63">
        <f>D14-D13</f>
        <v>41</v>
      </c>
      <c r="F14" s="204">
        <f>MIN(G22:G70)</f>
        <v>52.25</v>
      </c>
      <c r="G14" s="203">
        <f>AVERAGE(G22:G70)</f>
        <v>53.867499999999993</v>
      </c>
      <c r="H14" s="64"/>
      <c r="I14" s="116">
        <f t="shared" si="0"/>
        <v>1.6174999999999926</v>
      </c>
      <c r="J14" s="129">
        <v>0.11422453703703704</v>
      </c>
      <c r="K14" s="129">
        <f>J14-J13</f>
        <v>2.7025462962962973E-2</v>
      </c>
      <c r="L14" s="66">
        <f>K14</f>
        <v>2.7025462962962973E-2</v>
      </c>
      <c r="M14" s="67" t="s">
        <v>178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135</v>
      </c>
      <c r="C15" s="74">
        <v>2</v>
      </c>
      <c r="D15" s="74">
        <v>209</v>
      </c>
      <c r="E15" s="63">
        <f>D15-D14</f>
        <v>16</v>
      </c>
      <c r="F15" s="201">
        <f>MIN(H22:H71)</f>
        <v>53.57</v>
      </c>
      <c r="G15" s="116">
        <f>AVERAGE(H22:H70)</f>
        <v>54.579333333333338</v>
      </c>
      <c r="H15" s="64"/>
      <c r="I15" s="116">
        <f>G15-F15</f>
        <v>1.0093333333333376</v>
      </c>
      <c r="J15" s="129">
        <v>0.1254976851851852</v>
      </c>
      <c r="K15" s="76">
        <f>J15-J14</f>
        <v>1.1273148148148157E-2</v>
      </c>
      <c r="L15" s="75">
        <f>K15+L14</f>
        <v>3.829861111111113E-2</v>
      </c>
      <c r="M15" s="67"/>
      <c r="N15" s="68"/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AVERAGE(F10,F13)</f>
        <v>46.620000000000005</v>
      </c>
      <c r="G16" s="126">
        <f>AVERAGE(G10,G13)</f>
        <v>47.894518272425245</v>
      </c>
      <c r="H16" s="217" t="s">
        <v>129</v>
      </c>
      <c r="I16" s="127">
        <f>AVERAGE(I10,I13)</f>
        <v>1.2745182724252437</v>
      </c>
      <c r="J16" s="79"/>
      <c r="K16" s="79"/>
      <c r="L16" s="79"/>
      <c r="M16" s="80"/>
      <c r="N16" s="80"/>
    </row>
    <row r="17" spans="1:14" s="3" customFormat="1" ht="30" customHeight="1" x14ac:dyDescent="0.25">
      <c r="A17" s="214"/>
      <c r="B17" s="215"/>
      <c r="C17" s="216"/>
      <c r="D17" s="216"/>
      <c r="E17" s="216"/>
      <c r="F17" s="107">
        <f>AVERAGE(F11,F12)</f>
        <v>40.185000000000002</v>
      </c>
      <c r="G17" s="126">
        <f>AVERAGE(G11,G12)</f>
        <v>47.858219954648526</v>
      </c>
      <c r="H17" s="217" t="s">
        <v>91</v>
      </c>
      <c r="I17" s="127">
        <f>AVERAGE(I11,I12)</f>
        <v>7.6732199546485269</v>
      </c>
      <c r="J17" s="216"/>
      <c r="K17" s="216"/>
      <c r="L17" s="216"/>
      <c r="M17" s="80"/>
      <c r="N17" s="80"/>
    </row>
    <row r="18" spans="1:14" ht="27.75" customHeight="1" x14ac:dyDescent="0.25">
      <c r="A18" s="81"/>
      <c r="B18" s="81"/>
      <c r="C18" s="81"/>
      <c r="D18" s="82"/>
      <c r="E18" s="83"/>
      <c r="F18" s="84">
        <f>AVERAGE(,F14,F15)</f>
        <v>35.273333333333333</v>
      </c>
      <c r="G18" s="85">
        <f>AVERAGE(,G14,G15)</f>
        <v>36.148944444444446</v>
      </c>
      <c r="H18" s="218" t="s">
        <v>135</v>
      </c>
      <c r="I18" s="86">
        <f>AVERAGE(,I14,I15)</f>
        <v>0.87561111111111012</v>
      </c>
      <c r="J18" s="83"/>
      <c r="K18" s="83" t="s">
        <v>27</v>
      </c>
      <c r="L18" s="83"/>
      <c r="M18" s="80"/>
      <c r="N18" s="80"/>
    </row>
    <row r="19" spans="1:14" ht="30" customHeight="1" thickBot="1" x14ac:dyDescent="0.3">
      <c r="A19" s="87"/>
      <c r="B19" s="87"/>
      <c r="C19" s="87"/>
      <c r="D19" s="83"/>
      <c r="E19" s="83"/>
      <c r="F19" s="88">
        <f>AVERAGE(F10:F15)</f>
        <v>46.571666666666665</v>
      </c>
      <c r="G19" s="89">
        <f>AVERAGE(C22:H70)</f>
        <v>48.905931372548999</v>
      </c>
      <c r="H19" s="90"/>
      <c r="I19" s="91">
        <f>AVERAGE(I10:I15)</f>
        <v>3.4203849645801454</v>
      </c>
      <c r="J19" s="83"/>
      <c r="K19" s="83"/>
      <c r="L19" s="83"/>
      <c r="M19" s="87"/>
      <c r="N19" s="87"/>
    </row>
    <row r="21" spans="1:14" ht="15.75" thickBot="1" x14ac:dyDescent="0.3">
      <c r="C21" s="92" t="str">
        <f>B10</f>
        <v>Юрченко Вова</v>
      </c>
      <c r="D21" s="92" t="str">
        <f>B11</f>
        <v>Паненко Женя</v>
      </c>
      <c r="E21" s="92" t="str">
        <f>B12</f>
        <v>Паненко Женя</v>
      </c>
      <c r="F21" s="92" t="str">
        <f>B13</f>
        <v>Юрченко Вова</v>
      </c>
      <c r="G21" s="2" t="str">
        <f>B14</f>
        <v>Медведева Даша</v>
      </c>
      <c r="H21" s="2" t="str">
        <f>B15</f>
        <v>Медведева Даша</v>
      </c>
    </row>
    <row r="22" spans="1:14" x14ac:dyDescent="0.25">
      <c r="B22" s="1">
        <v>1</v>
      </c>
      <c r="C22" s="93">
        <v>45.25</v>
      </c>
      <c r="D22" s="94">
        <v>40.659999999999997</v>
      </c>
      <c r="E22" s="94">
        <v>52.49</v>
      </c>
      <c r="F22" s="94">
        <v>54.94</v>
      </c>
      <c r="G22" s="94">
        <v>56.95</v>
      </c>
      <c r="H22" s="220">
        <v>53.9</v>
      </c>
      <c r="M22" s="2"/>
      <c r="N22" s="2"/>
    </row>
    <row r="23" spans="1:14" x14ac:dyDescent="0.25">
      <c r="B23" s="1">
        <v>2</v>
      </c>
      <c r="C23" s="95">
        <v>41.18</v>
      </c>
      <c r="D23" s="96">
        <v>43.51</v>
      </c>
      <c r="E23" s="96">
        <v>52.46</v>
      </c>
      <c r="F23" s="96">
        <v>54.8</v>
      </c>
      <c r="G23" s="96">
        <v>56.45</v>
      </c>
      <c r="H23" s="221">
        <v>54</v>
      </c>
      <c r="M23" s="3"/>
      <c r="N23" s="3"/>
    </row>
    <row r="24" spans="1:14" x14ac:dyDescent="0.25">
      <c r="B24" s="1">
        <v>3</v>
      </c>
      <c r="C24" s="95">
        <v>41.13</v>
      </c>
      <c r="D24" s="96">
        <v>43.79</v>
      </c>
      <c r="E24" s="96">
        <v>52.19</v>
      </c>
      <c r="F24" s="96">
        <v>54.93</v>
      </c>
      <c r="G24" s="96">
        <v>55.25</v>
      </c>
      <c r="H24" s="221">
        <v>56.38</v>
      </c>
      <c r="M24" s="3"/>
      <c r="N24" s="3"/>
    </row>
    <row r="25" spans="1:14" x14ac:dyDescent="0.25">
      <c r="B25" s="1">
        <v>4</v>
      </c>
      <c r="C25" s="95">
        <v>42.27</v>
      </c>
      <c r="D25" s="96">
        <v>42.45</v>
      </c>
      <c r="E25" s="96">
        <v>52.14</v>
      </c>
      <c r="F25" s="96">
        <v>55.62</v>
      </c>
      <c r="G25" s="96">
        <v>55.21</v>
      </c>
      <c r="H25" s="221">
        <v>55.8</v>
      </c>
      <c r="M25" s="3"/>
      <c r="N25" s="3"/>
    </row>
    <row r="26" spans="1:14" x14ac:dyDescent="0.25">
      <c r="B26" s="1">
        <v>5</v>
      </c>
      <c r="C26" s="95">
        <v>41.48</v>
      </c>
      <c r="D26" s="96">
        <v>40.79</v>
      </c>
      <c r="E26" s="96">
        <v>51.48</v>
      </c>
      <c r="F26" s="96">
        <v>55.35</v>
      </c>
      <c r="G26" s="96">
        <v>54.89</v>
      </c>
      <c r="H26" s="221">
        <v>54.35</v>
      </c>
    </row>
    <row r="27" spans="1:14" x14ac:dyDescent="0.25">
      <c r="B27" s="1">
        <v>6</v>
      </c>
      <c r="C27" s="95">
        <v>41.84</v>
      </c>
      <c r="D27" s="96">
        <v>40.39</v>
      </c>
      <c r="E27" s="96">
        <v>51.74</v>
      </c>
      <c r="F27" s="96">
        <v>55.38</v>
      </c>
      <c r="G27" s="96">
        <v>54.56</v>
      </c>
      <c r="H27" s="221">
        <v>55.08</v>
      </c>
    </row>
    <row r="28" spans="1:14" x14ac:dyDescent="0.25">
      <c r="B28" s="1">
        <v>7</v>
      </c>
      <c r="C28" s="95">
        <v>43.3</v>
      </c>
      <c r="D28" s="96">
        <v>40.24</v>
      </c>
      <c r="E28" s="96">
        <v>52.05</v>
      </c>
      <c r="F28" s="96">
        <v>55.22</v>
      </c>
      <c r="G28" s="96">
        <v>54.23</v>
      </c>
      <c r="H28" s="221">
        <v>55.07</v>
      </c>
    </row>
    <row r="29" spans="1:14" x14ac:dyDescent="0.25">
      <c r="B29" s="1">
        <v>8</v>
      </c>
      <c r="C29" s="95">
        <v>40.71</v>
      </c>
      <c r="D29" s="96">
        <v>40.28</v>
      </c>
      <c r="E29" s="96">
        <v>51.91</v>
      </c>
      <c r="F29" s="96">
        <v>54.36</v>
      </c>
      <c r="G29" s="96">
        <v>54.24</v>
      </c>
      <c r="H29" s="221">
        <v>54.38</v>
      </c>
    </row>
    <row r="30" spans="1:14" x14ac:dyDescent="0.25">
      <c r="B30" s="1">
        <v>9</v>
      </c>
      <c r="C30" s="124">
        <v>40.44</v>
      </c>
      <c r="D30" s="96">
        <v>40.29</v>
      </c>
      <c r="E30" s="96">
        <v>51.68</v>
      </c>
      <c r="F30" s="96">
        <v>54.25</v>
      </c>
      <c r="G30" s="96">
        <v>54.24</v>
      </c>
      <c r="H30" s="221">
        <v>54.23</v>
      </c>
    </row>
    <row r="31" spans="1:14" x14ac:dyDescent="0.25">
      <c r="B31" s="1">
        <v>10</v>
      </c>
      <c r="C31" s="95">
        <v>40.85</v>
      </c>
      <c r="D31" s="96">
        <v>40.32</v>
      </c>
      <c r="E31" s="96">
        <v>51.65</v>
      </c>
      <c r="F31" s="96">
        <v>55.48</v>
      </c>
      <c r="G31" s="96">
        <v>54.52</v>
      </c>
      <c r="H31" s="221">
        <v>54.18</v>
      </c>
    </row>
    <row r="32" spans="1:14" x14ac:dyDescent="0.25">
      <c r="B32" s="1">
        <v>11</v>
      </c>
      <c r="C32" s="95">
        <v>40.590000000000003</v>
      </c>
      <c r="D32" s="96">
        <v>40.22</v>
      </c>
      <c r="E32" s="96">
        <v>50.22</v>
      </c>
      <c r="F32" s="96">
        <v>53.93</v>
      </c>
      <c r="G32" s="96">
        <v>53.91</v>
      </c>
      <c r="H32" s="221">
        <v>54.05</v>
      </c>
    </row>
    <row r="33" spans="2:8" x14ac:dyDescent="0.25">
      <c r="B33" s="1">
        <v>12</v>
      </c>
      <c r="C33" s="95">
        <v>40.340000000000003</v>
      </c>
      <c r="D33" s="96">
        <v>40.35</v>
      </c>
      <c r="E33" s="96">
        <v>50.37</v>
      </c>
      <c r="F33" s="96">
        <v>52.99</v>
      </c>
      <c r="G33" s="96">
        <v>53.82</v>
      </c>
      <c r="H33" s="221">
        <v>54.49</v>
      </c>
    </row>
    <row r="34" spans="2:8" x14ac:dyDescent="0.25">
      <c r="B34" s="1">
        <v>13</v>
      </c>
      <c r="C34" s="95">
        <v>40.49</v>
      </c>
      <c r="D34" s="96">
        <v>40.42</v>
      </c>
      <c r="E34" s="96">
        <v>50.23</v>
      </c>
      <c r="F34" s="96">
        <v>52.93</v>
      </c>
      <c r="G34" s="96">
        <v>54.28</v>
      </c>
      <c r="H34" s="221">
        <v>54.51</v>
      </c>
    </row>
    <row r="35" spans="2:8" x14ac:dyDescent="0.25">
      <c r="B35" s="1">
        <v>14</v>
      </c>
      <c r="C35" s="106">
        <v>40.53</v>
      </c>
      <c r="D35" s="96">
        <v>40.51</v>
      </c>
      <c r="E35" s="96">
        <v>49.55</v>
      </c>
      <c r="F35" s="96">
        <v>54.03</v>
      </c>
      <c r="G35" s="96">
        <v>54.03</v>
      </c>
      <c r="H35" s="221">
        <v>54.7</v>
      </c>
    </row>
    <row r="36" spans="2:8" x14ac:dyDescent="0.25">
      <c r="B36" s="1">
        <v>15</v>
      </c>
      <c r="C36" s="95">
        <v>41.87</v>
      </c>
      <c r="D36" s="96">
        <v>49.02</v>
      </c>
      <c r="E36" s="96">
        <v>47.61</v>
      </c>
      <c r="F36" s="96">
        <v>55.23</v>
      </c>
      <c r="G36" s="96">
        <v>53.46</v>
      </c>
      <c r="H36" s="221">
        <v>53.57</v>
      </c>
    </row>
    <row r="37" spans="2:8" x14ac:dyDescent="0.25">
      <c r="B37" s="1">
        <v>16</v>
      </c>
      <c r="C37" s="95">
        <v>40.81</v>
      </c>
      <c r="D37" s="142">
        <v>54.1</v>
      </c>
      <c r="E37" s="96">
        <v>48</v>
      </c>
      <c r="F37" s="96">
        <v>54.63</v>
      </c>
      <c r="G37" s="96">
        <v>53.71</v>
      </c>
      <c r="H37" s="221"/>
    </row>
    <row r="38" spans="2:8" x14ac:dyDescent="0.25">
      <c r="B38" s="1">
        <v>17</v>
      </c>
      <c r="C38" s="95">
        <v>40.99</v>
      </c>
      <c r="D38" s="96">
        <v>54.31</v>
      </c>
      <c r="E38" s="96">
        <v>46.68</v>
      </c>
      <c r="F38" s="96">
        <v>55.55</v>
      </c>
      <c r="G38" s="96">
        <v>54.66</v>
      </c>
      <c r="H38" s="221"/>
    </row>
    <row r="39" spans="2:8" x14ac:dyDescent="0.25">
      <c r="B39" s="1">
        <v>18</v>
      </c>
      <c r="C39" s="95">
        <v>40.61</v>
      </c>
      <c r="D39" s="96">
        <v>54.98</v>
      </c>
      <c r="E39" s="96">
        <v>46.6</v>
      </c>
      <c r="F39" s="96">
        <v>55.57</v>
      </c>
      <c r="G39" s="96">
        <v>54.89</v>
      </c>
      <c r="H39" s="221"/>
    </row>
    <row r="40" spans="2:8" x14ac:dyDescent="0.25">
      <c r="B40" s="1">
        <v>19</v>
      </c>
      <c r="C40" s="95">
        <v>41.41</v>
      </c>
      <c r="D40" s="96">
        <v>54.47</v>
      </c>
      <c r="E40" s="96">
        <v>46.41</v>
      </c>
      <c r="F40" s="96">
        <v>53.78</v>
      </c>
      <c r="G40" s="96">
        <v>53.51</v>
      </c>
      <c r="H40" s="221"/>
    </row>
    <row r="41" spans="2:8" x14ac:dyDescent="0.25">
      <c r="B41" s="1">
        <v>20</v>
      </c>
      <c r="C41" s="95">
        <v>41.14</v>
      </c>
      <c r="D41" s="96">
        <v>54.48</v>
      </c>
      <c r="E41" s="96">
        <v>46.03</v>
      </c>
      <c r="F41" s="96">
        <v>55.54</v>
      </c>
      <c r="G41" s="96">
        <v>53.54</v>
      </c>
      <c r="H41" s="221"/>
    </row>
    <row r="42" spans="2:8" x14ac:dyDescent="0.25">
      <c r="B42" s="1">
        <v>21</v>
      </c>
      <c r="C42" s="95">
        <v>42.62</v>
      </c>
      <c r="D42" s="96">
        <v>53.89</v>
      </c>
      <c r="E42" s="96">
        <v>46.91</v>
      </c>
      <c r="F42" s="96">
        <v>55</v>
      </c>
      <c r="G42" s="96">
        <v>53.59</v>
      </c>
      <c r="H42" s="221"/>
    </row>
    <row r="43" spans="2:8" x14ac:dyDescent="0.25">
      <c r="B43" s="1">
        <v>22</v>
      </c>
      <c r="C43" s="95">
        <v>40.479999999999997</v>
      </c>
      <c r="D43" s="96">
        <v>54.04</v>
      </c>
      <c r="E43" s="96">
        <v>43.32</v>
      </c>
      <c r="F43" s="96"/>
      <c r="G43" s="96">
        <v>54.44</v>
      </c>
      <c r="H43" s="221"/>
    </row>
    <row r="44" spans="2:8" x14ac:dyDescent="0.25">
      <c r="B44" s="1">
        <v>23</v>
      </c>
      <c r="C44" s="95">
        <v>40.520000000000003</v>
      </c>
      <c r="D44" s="96">
        <v>53.67</v>
      </c>
      <c r="E44" s="96">
        <v>43.05</v>
      </c>
      <c r="F44" s="96"/>
      <c r="G44" s="96">
        <v>53.66</v>
      </c>
      <c r="H44" s="221"/>
    </row>
    <row r="45" spans="2:8" x14ac:dyDescent="0.25">
      <c r="B45" s="1">
        <v>24</v>
      </c>
      <c r="C45" s="95">
        <v>40.5</v>
      </c>
      <c r="D45" s="96">
        <v>53</v>
      </c>
      <c r="E45" s="96">
        <v>42.44</v>
      </c>
      <c r="F45" s="96"/>
      <c r="G45" s="96">
        <v>53.2</v>
      </c>
      <c r="H45" s="221"/>
    </row>
    <row r="46" spans="2:8" x14ac:dyDescent="0.25">
      <c r="B46" s="1">
        <v>25</v>
      </c>
      <c r="C46" s="95">
        <v>40.369999999999997</v>
      </c>
      <c r="D46" s="96">
        <v>52.89</v>
      </c>
      <c r="E46" s="96">
        <v>41.41</v>
      </c>
      <c r="F46" s="96"/>
      <c r="G46" s="96">
        <v>52.31</v>
      </c>
      <c r="H46" s="221"/>
    </row>
    <row r="47" spans="2:8" x14ac:dyDescent="0.25">
      <c r="B47" s="1">
        <v>26</v>
      </c>
      <c r="C47" s="95">
        <v>41.32</v>
      </c>
      <c r="D47" s="96">
        <v>53.09</v>
      </c>
      <c r="E47" s="96">
        <v>41.88</v>
      </c>
      <c r="F47" s="96"/>
      <c r="G47" s="96">
        <v>53.03</v>
      </c>
      <c r="H47" s="221"/>
    </row>
    <row r="48" spans="2:8" x14ac:dyDescent="0.25">
      <c r="B48" s="1">
        <v>27</v>
      </c>
      <c r="C48" s="95">
        <v>41.38</v>
      </c>
      <c r="D48" s="96">
        <v>52.45</v>
      </c>
      <c r="E48" s="96">
        <v>41.12</v>
      </c>
      <c r="F48" s="96"/>
      <c r="G48" s="96">
        <v>52.86</v>
      </c>
      <c r="H48" s="221"/>
    </row>
    <row r="49" spans="2:8" x14ac:dyDescent="0.25">
      <c r="B49" s="1">
        <v>28</v>
      </c>
      <c r="C49" s="95">
        <v>40.68</v>
      </c>
      <c r="D49" s="96">
        <v>53.34</v>
      </c>
      <c r="E49" s="96">
        <v>40.43</v>
      </c>
      <c r="F49" s="96"/>
      <c r="G49" s="96">
        <v>52.75</v>
      </c>
      <c r="H49" s="221"/>
    </row>
    <row r="50" spans="2:8" x14ac:dyDescent="0.25">
      <c r="B50" s="1">
        <v>29</v>
      </c>
      <c r="C50" s="95">
        <v>40.57</v>
      </c>
      <c r="D50" s="96">
        <v>51.85</v>
      </c>
      <c r="E50" s="96">
        <v>40.380000000000003</v>
      </c>
      <c r="F50" s="96"/>
      <c r="G50" s="96">
        <v>53.59</v>
      </c>
      <c r="H50" s="221"/>
    </row>
    <row r="51" spans="2:8" x14ac:dyDescent="0.25">
      <c r="B51" s="1">
        <v>30</v>
      </c>
      <c r="C51" s="95">
        <v>40.68</v>
      </c>
      <c r="D51" s="96">
        <v>52.51</v>
      </c>
      <c r="E51" s="96">
        <v>40.69</v>
      </c>
      <c r="F51" s="96"/>
      <c r="G51" s="96">
        <v>53.37</v>
      </c>
      <c r="H51" s="221"/>
    </row>
    <row r="52" spans="2:8" x14ac:dyDescent="0.25">
      <c r="B52" s="1">
        <v>31</v>
      </c>
      <c r="C52" s="95">
        <v>40.57</v>
      </c>
      <c r="D52" s="96">
        <v>53.06</v>
      </c>
      <c r="E52" s="96">
        <v>40.28</v>
      </c>
      <c r="F52" s="96"/>
      <c r="G52" s="96">
        <v>53.44</v>
      </c>
      <c r="H52" s="221"/>
    </row>
    <row r="53" spans="2:8" x14ac:dyDescent="0.25">
      <c r="B53" s="1">
        <v>32</v>
      </c>
      <c r="C53" s="95">
        <v>40.840000000000003</v>
      </c>
      <c r="D53" s="96">
        <v>52.6</v>
      </c>
      <c r="E53" s="96">
        <v>40.15</v>
      </c>
      <c r="F53" s="96"/>
      <c r="G53" s="96">
        <v>53.51</v>
      </c>
      <c r="H53" s="221"/>
    </row>
    <row r="54" spans="2:8" x14ac:dyDescent="0.25">
      <c r="B54" s="1">
        <v>33</v>
      </c>
      <c r="C54" s="95">
        <v>40.58</v>
      </c>
      <c r="D54" s="96">
        <v>52.96</v>
      </c>
      <c r="E54" s="96">
        <v>40.29</v>
      </c>
      <c r="F54" s="96"/>
      <c r="G54" s="96">
        <v>53.04</v>
      </c>
      <c r="H54" s="221"/>
    </row>
    <row r="55" spans="2:8" x14ac:dyDescent="0.25">
      <c r="B55" s="1">
        <v>34</v>
      </c>
      <c r="C55" s="95">
        <v>40.5</v>
      </c>
      <c r="D55" s="96">
        <v>51.76</v>
      </c>
      <c r="E55" s="96">
        <v>40.19</v>
      </c>
      <c r="F55" s="96"/>
      <c r="G55" s="96">
        <v>53.2</v>
      </c>
      <c r="H55" s="221"/>
    </row>
    <row r="56" spans="2:8" x14ac:dyDescent="0.25">
      <c r="B56" s="1">
        <v>35</v>
      </c>
      <c r="C56" s="95">
        <v>40.4</v>
      </c>
      <c r="D56" s="96">
        <v>52.55</v>
      </c>
      <c r="E56" s="96">
        <v>40.159999999999997</v>
      </c>
      <c r="F56" s="96"/>
      <c r="G56" s="96">
        <v>53.07</v>
      </c>
      <c r="H56" s="221"/>
    </row>
    <row r="57" spans="2:8" x14ac:dyDescent="0.25">
      <c r="B57" s="1">
        <v>36</v>
      </c>
      <c r="C57" s="95">
        <v>40.36</v>
      </c>
      <c r="D57" s="96">
        <v>52.11</v>
      </c>
      <c r="E57" s="96">
        <v>41.13</v>
      </c>
      <c r="F57" s="96"/>
      <c r="G57" s="96">
        <v>52.31</v>
      </c>
      <c r="H57" s="221"/>
    </row>
    <row r="58" spans="2:8" x14ac:dyDescent="0.25">
      <c r="B58" s="1">
        <v>37</v>
      </c>
      <c r="C58" s="95">
        <v>40.799999999999997</v>
      </c>
      <c r="D58" s="96">
        <v>52.98</v>
      </c>
      <c r="E58" s="96"/>
      <c r="F58" s="96"/>
      <c r="G58" s="96">
        <v>53.21</v>
      </c>
      <c r="H58" s="221"/>
    </row>
    <row r="59" spans="2:8" x14ac:dyDescent="0.25">
      <c r="B59" s="1">
        <v>38</v>
      </c>
      <c r="C59" s="95">
        <v>40.64</v>
      </c>
      <c r="D59" s="96">
        <v>52.3</v>
      </c>
      <c r="E59" s="96"/>
      <c r="F59" s="96"/>
      <c r="G59" s="96">
        <v>52.25</v>
      </c>
      <c r="H59" s="221"/>
    </row>
    <row r="60" spans="2:8" x14ac:dyDescent="0.25">
      <c r="B60" s="1">
        <v>39</v>
      </c>
      <c r="C60" s="95">
        <v>42.01</v>
      </c>
      <c r="D60" s="96">
        <v>52.48</v>
      </c>
      <c r="E60" s="96"/>
      <c r="F60" s="96"/>
      <c r="G60" s="96">
        <v>53.64</v>
      </c>
      <c r="H60" s="221"/>
    </row>
    <row r="61" spans="2:8" x14ac:dyDescent="0.25">
      <c r="B61" s="1">
        <v>40</v>
      </c>
      <c r="C61" s="95">
        <v>40.31</v>
      </c>
      <c r="D61" s="96">
        <v>52.75</v>
      </c>
      <c r="E61" s="96"/>
      <c r="F61" s="96"/>
      <c r="G61" s="96">
        <v>53.88</v>
      </c>
      <c r="H61" s="221"/>
    </row>
    <row r="62" spans="2:8" x14ac:dyDescent="0.25">
      <c r="B62" s="1">
        <v>41</v>
      </c>
      <c r="C62" s="95">
        <v>40.479999999999997</v>
      </c>
      <c r="D62" s="96">
        <v>52.05</v>
      </c>
      <c r="E62" s="96"/>
      <c r="F62" s="96"/>
      <c r="G62" s="96"/>
      <c r="H62" s="221"/>
    </row>
    <row r="63" spans="2:8" x14ac:dyDescent="0.25">
      <c r="B63" s="1">
        <v>42</v>
      </c>
      <c r="C63" s="95">
        <v>40.619999999999997</v>
      </c>
      <c r="D63" s="96">
        <v>52.42</v>
      </c>
      <c r="E63" s="96"/>
      <c r="F63" s="96"/>
      <c r="G63" s="96"/>
      <c r="H63" s="221"/>
    </row>
    <row r="64" spans="2:8" x14ac:dyDescent="0.25">
      <c r="B64" s="1">
        <v>43</v>
      </c>
      <c r="C64" s="95">
        <v>40.71</v>
      </c>
      <c r="D64" s="96">
        <v>52.12</v>
      </c>
      <c r="E64" s="96"/>
      <c r="F64" s="96"/>
      <c r="G64" s="96"/>
      <c r="H64" s="221"/>
    </row>
    <row r="65" spans="2:8" x14ac:dyDescent="0.25">
      <c r="B65" s="1">
        <v>44</v>
      </c>
      <c r="C65" s="95"/>
      <c r="D65" s="96">
        <v>52.62</v>
      </c>
      <c r="E65" s="96"/>
      <c r="F65" s="96"/>
      <c r="G65" s="96"/>
      <c r="H65" s="221"/>
    </row>
    <row r="66" spans="2:8" x14ac:dyDescent="0.25">
      <c r="B66" s="1">
        <v>45</v>
      </c>
      <c r="C66" s="95"/>
      <c r="D66" s="96">
        <v>52.62</v>
      </c>
      <c r="E66" s="96"/>
      <c r="F66" s="96"/>
      <c r="G66" s="96"/>
      <c r="H66" s="221"/>
    </row>
    <row r="67" spans="2:8" x14ac:dyDescent="0.25">
      <c r="B67" s="1">
        <v>46</v>
      </c>
      <c r="C67" s="95"/>
      <c r="D67" s="96">
        <v>52.24</v>
      </c>
      <c r="E67" s="96"/>
      <c r="F67" s="96"/>
      <c r="G67" s="96"/>
      <c r="H67" s="221"/>
    </row>
    <row r="68" spans="2:8" x14ac:dyDescent="0.25">
      <c r="B68" s="1">
        <v>47</v>
      </c>
      <c r="C68" s="95"/>
      <c r="D68" s="96">
        <v>52.44</v>
      </c>
      <c r="E68" s="96"/>
      <c r="F68" s="96"/>
      <c r="G68" s="96"/>
      <c r="H68" s="221"/>
    </row>
    <row r="69" spans="2:8" x14ac:dyDescent="0.25">
      <c r="B69" s="1">
        <v>48</v>
      </c>
      <c r="C69" s="95"/>
      <c r="D69" s="96">
        <v>52.27</v>
      </c>
      <c r="E69" s="96"/>
      <c r="F69" s="96"/>
      <c r="G69" s="96"/>
      <c r="H69" s="221"/>
    </row>
    <row r="70" spans="2:8" ht="15.75" thickBot="1" x14ac:dyDescent="0.3">
      <c r="B70" s="1">
        <v>49</v>
      </c>
      <c r="C70" s="192"/>
      <c r="D70" s="193">
        <v>52.78</v>
      </c>
      <c r="E70" s="193"/>
      <c r="F70" s="193"/>
      <c r="G70" s="193"/>
      <c r="H70" s="22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9"/>
  <sheetViews>
    <sheetView zoomScale="75" zoomScaleNormal="75" workbookViewId="0">
      <selection activeCell="N18" sqref="N18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112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x14ac:dyDescent="0.25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5" t="s">
        <v>53</v>
      </c>
      <c r="L9" s="135" t="s">
        <v>54</v>
      </c>
      <c r="M9" s="59" t="s">
        <v>55</v>
      </c>
      <c r="N9" s="59" t="s">
        <v>56</v>
      </c>
    </row>
    <row r="10" spans="1:16" s="3" customFormat="1" ht="30" customHeight="1" x14ac:dyDescent="0.25">
      <c r="A10" s="60">
        <v>1</v>
      </c>
      <c r="B10" s="61" t="s">
        <v>113</v>
      </c>
      <c r="C10" s="62">
        <v>6</v>
      </c>
      <c r="D10" s="62">
        <v>22</v>
      </c>
      <c r="E10" s="63">
        <f>D10</f>
        <v>22</v>
      </c>
      <c r="F10" s="128">
        <f>MIN(C21:C69)</f>
        <v>40.4</v>
      </c>
      <c r="G10" s="116">
        <f>AVERAGE(C21:C69)</f>
        <v>41.49545454545455</v>
      </c>
      <c r="H10" s="64"/>
      <c r="I10" s="116">
        <f>G10-F10</f>
        <v>1.095454545454551</v>
      </c>
      <c r="J10" s="129">
        <v>1.0625000000000001E-2</v>
      </c>
      <c r="K10" s="129">
        <f>J10</f>
        <v>1.0625000000000001E-2</v>
      </c>
      <c r="L10" s="66">
        <f>K10</f>
        <v>1.0625000000000001E-2</v>
      </c>
      <c r="M10" s="67" t="s">
        <v>179</v>
      </c>
      <c r="N10" s="68"/>
      <c r="O10" s="123"/>
      <c r="P10" s="70"/>
    </row>
    <row r="11" spans="1:16" s="3" customFormat="1" ht="30" customHeight="1" thickBot="1" x14ac:dyDescent="0.3">
      <c r="A11" s="60">
        <v>2</v>
      </c>
      <c r="B11" s="61" t="s">
        <v>114</v>
      </c>
      <c r="C11" s="62">
        <v>10</v>
      </c>
      <c r="D11" s="62">
        <v>43</v>
      </c>
      <c r="E11" s="63">
        <f>D11-D10</f>
        <v>21</v>
      </c>
      <c r="F11" s="212">
        <f>MIN(D21:D69)</f>
        <v>40.33</v>
      </c>
      <c r="G11" s="117">
        <f>AVERAGE(D21:D69)</f>
        <v>41.192</v>
      </c>
      <c r="H11" s="64"/>
      <c r="I11" s="116">
        <f>G11-F11</f>
        <v>0.86200000000000188</v>
      </c>
      <c r="J11" s="129">
        <v>2.2060185185185183E-2</v>
      </c>
      <c r="K11" s="129">
        <f>J11-J10</f>
        <v>1.1435185185185182E-2</v>
      </c>
      <c r="L11" s="66">
        <f>K11</f>
        <v>1.1435185185185182E-2</v>
      </c>
      <c r="M11" s="67" t="s">
        <v>180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114</v>
      </c>
      <c r="C12" s="62">
        <v>33</v>
      </c>
      <c r="D12" s="62">
        <v>81</v>
      </c>
      <c r="E12" s="63">
        <f>D12-D11</f>
        <v>38</v>
      </c>
      <c r="F12" s="207">
        <f>MIN(E19:E69)</f>
        <v>40.090000000000003</v>
      </c>
      <c r="G12" s="203">
        <f>AVERAGE(E21:E69)</f>
        <v>50.367027027027028</v>
      </c>
      <c r="H12" s="64"/>
      <c r="I12" s="116">
        <f t="shared" ref="I12:I14" si="0">G12-F12</f>
        <v>10.277027027027025</v>
      </c>
      <c r="J12" s="129">
        <v>4.5578703703703705E-2</v>
      </c>
      <c r="K12" s="129">
        <f>J12-J11</f>
        <v>2.3518518518518522E-2</v>
      </c>
      <c r="L12" s="66">
        <f>K12+L11</f>
        <v>3.4953703703703702E-2</v>
      </c>
      <c r="M12" s="67" t="s">
        <v>181</v>
      </c>
      <c r="N12" s="68"/>
      <c r="O12" s="143"/>
      <c r="P12" s="70"/>
    </row>
    <row r="13" spans="1:16" s="3" customFormat="1" ht="30" customHeight="1" thickBot="1" x14ac:dyDescent="0.3">
      <c r="A13" s="60">
        <v>4</v>
      </c>
      <c r="B13" s="61" t="s">
        <v>113</v>
      </c>
      <c r="C13" s="62">
        <v>2</v>
      </c>
      <c r="D13" s="62">
        <v>131</v>
      </c>
      <c r="E13" s="63">
        <f>D13-D12</f>
        <v>50</v>
      </c>
      <c r="F13" s="204">
        <f>MIN(F19:F69)</f>
        <v>40.159999999999997</v>
      </c>
      <c r="G13" s="203">
        <f>AVERAGE(F21:F69)</f>
        <v>48.435510204081645</v>
      </c>
      <c r="H13" s="64"/>
      <c r="I13" s="116">
        <f t="shared" si="0"/>
        <v>8.2755102040816482</v>
      </c>
      <c r="J13" s="129">
        <v>7.5162037037037041E-2</v>
      </c>
      <c r="K13" s="129">
        <f>J13-J12</f>
        <v>2.9583333333333336E-2</v>
      </c>
      <c r="L13" s="66">
        <f>K13+L10</f>
        <v>4.0208333333333339E-2</v>
      </c>
      <c r="M13" s="67" t="s">
        <v>182</v>
      </c>
      <c r="N13" s="68"/>
      <c r="O13" s="70"/>
      <c r="P13" s="70"/>
    </row>
    <row r="14" spans="1:16" s="3" customFormat="1" ht="30" customHeight="1" x14ac:dyDescent="0.25">
      <c r="A14" s="60">
        <v>5</v>
      </c>
      <c r="B14" s="61" t="s">
        <v>114</v>
      </c>
      <c r="C14" s="71">
        <v>1</v>
      </c>
      <c r="D14" s="62">
        <v>171</v>
      </c>
      <c r="E14" s="63">
        <f>D14-D13</f>
        <v>40</v>
      </c>
      <c r="F14" s="201">
        <f>MIN(G21:G69)</f>
        <v>53.25</v>
      </c>
      <c r="G14" s="116">
        <f>AVERAGE(G21:G69)</f>
        <v>54.448974358974354</v>
      </c>
      <c r="H14" s="64"/>
      <c r="I14" s="116">
        <f t="shared" si="0"/>
        <v>1.198974358974354</v>
      </c>
      <c r="J14" s="129">
        <v>0.10180555555555555</v>
      </c>
      <c r="K14" s="129">
        <f>J14-J13</f>
        <v>2.6643518518518511E-2</v>
      </c>
      <c r="L14" s="65">
        <f>K14+L12</f>
        <v>6.1597222222222213E-2</v>
      </c>
      <c r="M14" s="67" t="s">
        <v>183</v>
      </c>
      <c r="N14" s="68" t="s">
        <v>201</v>
      </c>
      <c r="O14" s="223" t="s">
        <v>202</v>
      </c>
    </row>
    <row r="15" spans="1:16" s="3" customFormat="1" ht="30" customHeight="1" x14ac:dyDescent="0.25">
      <c r="A15" s="72" t="s">
        <v>57</v>
      </c>
      <c r="B15" s="73" t="s">
        <v>113</v>
      </c>
      <c r="C15" s="74">
        <v>3</v>
      </c>
      <c r="D15" s="74">
        <v>208</v>
      </c>
      <c r="E15" s="63">
        <f>D15-D14</f>
        <v>37</v>
      </c>
      <c r="F15" s="128">
        <f>MIN(H21:H69)</f>
        <v>51.58</v>
      </c>
      <c r="G15" s="116">
        <f>AVERAGE(H21:H69)</f>
        <v>52.536944444444451</v>
      </c>
      <c r="H15" s="64"/>
      <c r="I15" s="116">
        <f>G15-F15</f>
        <v>0.95694444444445281</v>
      </c>
      <c r="J15" s="129">
        <v>0.1254976851851852</v>
      </c>
      <c r="K15" s="76">
        <f>J15-J14</f>
        <v>2.3692129629629646E-2</v>
      </c>
      <c r="L15" s="75">
        <f>K15+L13</f>
        <v>6.3900462962962978E-2</v>
      </c>
      <c r="M15" s="67"/>
      <c r="N15" s="68" t="s">
        <v>142</v>
      </c>
      <c r="O15" s="223" t="s">
        <v>199</v>
      </c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AVERAGE(F10,F13,F15)</f>
        <v>44.04666666666666</v>
      </c>
      <c r="G16" s="126">
        <f>AVERAGE(G10,G13,G15)</f>
        <v>47.48930306466022</v>
      </c>
      <c r="H16" s="217" t="s">
        <v>113</v>
      </c>
      <c r="I16" s="127">
        <f>AVERAGE(I10,I13,I15)</f>
        <v>3.4426363979935508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AVERAGE(F11,F12,F14)</f>
        <v>44.556666666666672</v>
      </c>
      <c r="G17" s="85">
        <f>AVERAGE(G11,G12,G14)</f>
        <v>48.669333795333792</v>
      </c>
      <c r="H17" s="218" t="s">
        <v>114</v>
      </c>
      <c r="I17" s="86">
        <f>AVERAGE(I11,I12,I14)</f>
        <v>4.1126671286671268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44.301666666666669</v>
      </c>
      <c r="G18" s="89">
        <f>AVERAGE(C21:H69)</f>
        <v>49.204433497536947</v>
      </c>
      <c r="H18" s="90"/>
      <c r="I18" s="91">
        <f>AVERAGE(I10:I15)</f>
        <v>3.7776517633303386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Фалько Константин</v>
      </c>
      <c r="D20" s="92" t="str">
        <f>B11</f>
        <v>Коруз Вадим</v>
      </c>
      <c r="E20" s="92" t="str">
        <f>B12</f>
        <v>Коруз Вадим</v>
      </c>
      <c r="F20" s="92" t="str">
        <f>B13</f>
        <v>Фалько Константин</v>
      </c>
      <c r="G20" s="2" t="str">
        <f>B14</f>
        <v>Коруз Вадим</v>
      </c>
      <c r="H20" s="2" t="str">
        <f>B15</f>
        <v>Фалько Константин</v>
      </c>
    </row>
    <row r="21" spans="1:14" x14ac:dyDescent="0.25">
      <c r="B21" s="1">
        <v>1</v>
      </c>
      <c r="C21" s="93">
        <v>45.81</v>
      </c>
      <c r="D21" s="94">
        <v>43.74</v>
      </c>
      <c r="E21" s="94">
        <v>41.6</v>
      </c>
      <c r="F21" s="94">
        <v>56.94</v>
      </c>
      <c r="G21" s="94">
        <v>54.48</v>
      </c>
      <c r="H21" s="220">
        <v>52.93</v>
      </c>
      <c r="M21" s="2"/>
      <c r="N21" s="2"/>
    </row>
    <row r="22" spans="1:14" x14ac:dyDescent="0.25">
      <c r="B22" s="1">
        <v>2</v>
      </c>
      <c r="C22" s="95">
        <v>40.89</v>
      </c>
      <c r="D22" s="96">
        <v>40.86</v>
      </c>
      <c r="E22" s="96">
        <v>40.630000000000003</v>
      </c>
      <c r="F22" s="96">
        <v>54.39</v>
      </c>
      <c r="G22" s="96">
        <v>54.88</v>
      </c>
      <c r="H22" s="221">
        <v>52.93</v>
      </c>
      <c r="M22" s="3"/>
      <c r="N22" s="3"/>
    </row>
    <row r="23" spans="1:14" x14ac:dyDescent="0.25">
      <c r="B23" s="1">
        <v>3</v>
      </c>
      <c r="C23" s="95">
        <v>42.32</v>
      </c>
      <c r="D23" s="96">
        <v>40.700000000000003</v>
      </c>
      <c r="E23" s="96">
        <v>40.58</v>
      </c>
      <c r="F23" s="96">
        <v>54.99</v>
      </c>
      <c r="G23" s="96">
        <v>54.94</v>
      </c>
      <c r="H23" s="221">
        <v>52.94</v>
      </c>
      <c r="M23" s="3"/>
      <c r="N23" s="3"/>
    </row>
    <row r="24" spans="1:14" x14ac:dyDescent="0.25">
      <c r="B24" s="1">
        <v>4</v>
      </c>
      <c r="C24" s="95">
        <v>41</v>
      </c>
      <c r="D24" s="96">
        <v>40.770000000000003</v>
      </c>
      <c r="E24" s="96">
        <v>40.79</v>
      </c>
      <c r="F24" s="96">
        <v>55.12</v>
      </c>
      <c r="G24" s="96">
        <v>54.3</v>
      </c>
      <c r="H24" s="221">
        <v>52.61</v>
      </c>
      <c r="M24" s="3"/>
      <c r="N24" s="3"/>
    </row>
    <row r="25" spans="1:14" x14ac:dyDescent="0.25">
      <c r="B25" s="1">
        <v>5</v>
      </c>
      <c r="C25" s="95">
        <v>41.71</v>
      </c>
      <c r="D25" s="96">
        <v>40.909999999999997</v>
      </c>
      <c r="E25" s="96">
        <v>40.81</v>
      </c>
      <c r="F25" s="96">
        <v>55.13</v>
      </c>
      <c r="G25" s="96">
        <v>55.25</v>
      </c>
      <c r="H25" s="221">
        <v>53.36</v>
      </c>
    </row>
    <row r="26" spans="1:14" x14ac:dyDescent="0.25">
      <c r="B26" s="1">
        <v>6</v>
      </c>
      <c r="C26" s="95">
        <v>42.89</v>
      </c>
      <c r="D26" s="96">
        <v>40.549999999999997</v>
      </c>
      <c r="E26" s="96">
        <v>40.5</v>
      </c>
      <c r="F26" s="96">
        <v>54.76</v>
      </c>
      <c r="G26" s="96">
        <v>55.15</v>
      </c>
      <c r="H26" s="221">
        <v>52.3</v>
      </c>
    </row>
    <row r="27" spans="1:14" x14ac:dyDescent="0.25">
      <c r="B27" s="1">
        <v>7</v>
      </c>
      <c r="C27" s="95">
        <v>42.03</v>
      </c>
      <c r="D27" s="96">
        <v>40.5</v>
      </c>
      <c r="E27" s="96">
        <v>41.25</v>
      </c>
      <c r="F27" s="96">
        <v>54.09</v>
      </c>
      <c r="G27" s="96">
        <v>53.65</v>
      </c>
      <c r="H27" s="221">
        <v>51.58</v>
      </c>
    </row>
    <row r="28" spans="1:14" x14ac:dyDescent="0.25">
      <c r="B28" s="1">
        <v>8</v>
      </c>
      <c r="C28" s="95">
        <v>40.98</v>
      </c>
      <c r="D28" s="96">
        <v>40.6</v>
      </c>
      <c r="E28" s="96">
        <v>40.26</v>
      </c>
      <c r="F28" s="96">
        <v>54.79</v>
      </c>
      <c r="G28" s="96">
        <v>56.04</v>
      </c>
      <c r="H28" s="221">
        <v>52.07</v>
      </c>
    </row>
    <row r="29" spans="1:14" x14ac:dyDescent="0.25">
      <c r="B29" s="1">
        <v>9</v>
      </c>
      <c r="C29" s="124">
        <v>41.46</v>
      </c>
      <c r="D29" s="96">
        <v>40.840000000000003</v>
      </c>
      <c r="E29" s="96">
        <v>40.090000000000003</v>
      </c>
      <c r="F29" s="96">
        <v>53.97</v>
      </c>
      <c r="G29" s="96">
        <v>54.86</v>
      </c>
      <c r="H29" s="221">
        <v>52.3</v>
      </c>
    </row>
    <row r="30" spans="1:14" x14ac:dyDescent="0.25">
      <c r="B30" s="1">
        <v>10</v>
      </c>
      <c r="C30" s="95">
        <v>40.799999999999997</v>
      </c>
      <c r="D30" s="96">
        <v>40.450000000000003</v>
      </c>
      <c r="E30" s="96">
        <v>40.29</v>
      </c>
      <c r="F30" s="96">
        <v>53.98</v>
      </c>
      <c r="G30" s="96">
        <v>56.41</v>
      </c>
      <c r="H30" s="221">
        <v>52.57</v>
      </c>
    </row>
    <row r="31" spans="1:14" x14ac:dyDescent="0.25">
      <c r="B31" s="1">
        <v>11</v>
      </c>
      <c r="C31" s="95">
        <v>40.49</v>
      </c>
      <c r="D31" s="96">
        <v>40.33</v>
      </c>
      <c r="E31" s="96">
        <v>40.340000000000003</v>
      </c>
      <c r="F31" s="96">
        <v>54.48</v>
      </c>
      <c r="G31" s="96">
        <v>57.88</v>
      </c>
      <c r="H31" s="221">
        <v>52.77</v>
      </c>
    </row>
    <row r="32" spans="1:14" x14ac:dyDescent="0.25">
      <c r="B32" s="1">
        <v>12</v>
      </c>
      <c r="C32" s="95">
        <v>40.4</v>
      </c>
      <c r="D32" s="96">
        <v>40.35</v>
      </c>
      <c r="E32" s="96">
        <v>50.72</v>
      </c>
      <c r="F32" s="96">
        <v>53.68</v>
      </c>
      <c r="G32" s="96">
        <v>55.27</v>
      </c>
      <c r="H32" s="221">
        <v>52.97</v>
      </c>
    </row>
    <row r="33" spans="2:8" x14ac:dyDescent="0.25">
      <c r="B33" s="1">
        <v>13</v>
      </c>
      <c r="C33" s="95">
        <v>40.5</v>
      </c>
      <c r="D33" s="96">
        <v>40.39</v>
      </c>
      <c r="E33" s="96">
        <v>55.29</v>
      </c>
      <c r="F33" s="96">
        <v>54.61</v>
      </c>
      <c r="G33" s="96">
        <v>55.72</v>
      </c>
      <c r="H33" s="221">
        <v>52.93</v>
      </c>
    </row>
    <row r="34" spans="2:8" x14ac:dyDescent="0.25">
      <c r="B34" s="1">
        <v>14</v>
      </c>
      <c r="C34" s="106">
        <v>40.49</v>
      </c>
      <c r="D34" s="96">
        <v>40.340000000000003</v>
      </c>
      <c r="E34" s="96">
        <v>56.31</v>
      </c>
      <c r="F34" s="96">
        <v>54</v>
      </c>
      <c r="G34" s="96">
        <v>54.62</v>
      </c>
      <c r="H34" s="221">
        <v>52.66</v>
      </c>
    </row>
    <row r="35" spans="2:8" x14ac:dyDescent="0.25">
      <c r="B35" s="1">
        <v>15</v>
      </c>
      <c r="C35" s="95">
        <v>41.62</v>
      </c>
      <c r="D35" s="96">
        <v>40.58</v>
      </c>
      <c r="E35" s="96">
        <v>57.92</v>
      </c>
      <c r="F35" s="96">
        <v>54.11</v>
      </c>
      <c r="G35" s="96">
        <v>54.98</v>
      </c>
      <c r="H35" s="221">
        <v>52.18</v>
      </c>
    </row>
    <row r="36" spans="2:8" x14ac:dyDescent="0.25">
      <c r="B36" s="1">
        <v>16</v>
      </c>
      <c r="C36" s="95">
        <v>40.75</v>
      </c>
      <c r="D36" s="142">
        <v>40.93</v>
      </c>
      <c r="E36" s="96">
        <v>55.86</v>
      </c>
      <c r="F36" s="96">
        <v>53.3</v>
      </c>
      <c r="G36" s="96">
        <v>54.44</v>
      </c>
      <c r="H36" s="221">
        <v>52.2</v>
      </c>
    </row>
    <row r="37" spans="2:8" x14ac:dyDescent="0.25">
      <c r="B37" s="1">
        <v>17</v>
      </c>
      <c r="C37" s="95">
        <v>41.33</v>
      </c>
      <c r="D37" s="96">
        <v>40.51</v>
      </c>
      <c r="E37" s="96">
        <v>56.09</v>
      </c>
      <c r="F37" s="96">
        <v>52.82</v>
      </c>
      <c r="G37" s="96">
        <v>53.75</v>
      </c>
      <c r="H37" s="221">
        <v>51.88</v>
      </c>
    </row>
    <row r="38" spans="2:8" x14ac:dyDescent="0.25">
      <c r="B38" s="1">
        <v>18</v>
      </c>
      <c r="C38" s="95">
        <v>40.65</v>
      </c>
      <c r="D38" s="96">
        <v>40.47</v>
      </c>
      <c r="E38" s="96">
        <v>55.02</v>
      </c>
      <c r="F38" s="96">
        <v>52</v>
      </c>
      <c r="G38" s="96">
        <v>54.71</v>
      </c>
      <c r="H38" s="221">
        <v>51.97</v>
      </c>
    </row>
    <row r="39" spans="2:8" x14ac:dyDescent="0.25">
      <c r="B39" s="1">
        <v>19</v>
      </c>
      <c r="C39" s="95">
        <v>41.21</v>
      </c>
      <c r="D39" s="96">
        <v>45.27</v>
      </c>
      <c r="E39" s="96">
        <v>54.67</v>
      </c>
      <c r="F39" s="96">
        <v>51.62</v>
      </c>
      <c r="G39" s="96">
        <v>54.35</v>
      </c>
      <c r="H39" s="221">
        <v>53.07</v>
      </c>
    </row>
    <row r="40" spans="2:8" x14ac:dyDescent="0.25">
      <c r="B40" s="1">
        <v>20</v>
      </c>
      <c r="C40" s="95">
        <v>41.15</v>
      </c>
      <c r="D40" s="96">
        <v>44.75</v>
      </c>
      <c r="E40" s="96">
        <v>55.21</v>
      </c>
      <c r="F40" s="96">
        <v>50.72</v>
      </c>
      <c r="G40" s="96">
        <v>53.89</v>
      </c>
      <c r="H40" s="221">
        <v>52.94</v>
      </c>
    </row>
    <row r="41" spans="2:8" x14ac:dyDescent="0.25">
      <c r="B41" s="1">
        <v>21</v>
      </c>
      <c r="C41" s="95">
        <v>43.36</v>
      </c>
      <c r="D41" s="96"/>
      <c r="E41" s="96">
        <v>54.67</v>
      </c>
      <c r="F41" s="96">
        <v>49.46</v>
      </c>
      <c r="G41" s="96">
        <v>55.3</v>
      </c>
      <c r="H41" s="221">
        <v>52.76</v>
      </c>
    </row>
    <row r="42" spans="2:8" x14ac:dyDescent="0.25">
      <c r="B42" s="1">
        <v>22</v>
      </c>
      <c r="C42" s="95">
        <v>41.06</v>
      </c>
      <c r="D42" s="96"/>
      <c r="E42" s="96">
        <v>54.69</v>
      </c>
      <c r="F42" s="96">
        <v>49.18</v>
      </c>
      <c r="G42" s="96">
        <v>54.19</v>
      </c>
      <c r="H42" s="221">
        <v>51.74</v>
      </c>
    </row>
    <row r="43" spans="2:8" x14ac:dyDescent="0.25">
      <c r="B43" s="1">
        <v>23</v>
      </c>
      <c r="C43" s="95"/>
      <c r="D43" s="96"/>
      <c r="E43" s="96">
        <v>54.05</v>
      </c>
      <c r="F43" s="96">
        <v>48.86</v>
      </c>
      <c r="G43" s="96">
        <v>53.8</v>
      </c>
      <c r="H43" s="221">
        <v>52.83</v>
      </c>
    </row>
    <row r="44" spans="2:8" x14ac:dyDescent="0.25">
      <c r="B44" s="1">
        <v>24</v>
      </c>
      <c r="C44" s="95"/>
      <c r="D44" s="96"/>
      <c r="E44" s="96">
        <v>54.22</v>
      </c>
      <c r="F44" s="96">
        <v>48.66</v>
      </c>
      <c r="G44" s="96">
        <v>53.42</v>
      </c>
      <c r="H44" s="221">
        <v>52.64</v>
      </c>
    </row>
    <row r="45" spans="2:8" x14ac:dyDescent="0.25">
      <c r="B45" s="1">
        <v>25</v>
      </c>
      <c r="C45" s="95"/>
      <c r="D45" s="96"/>
      <c r="E45" s="96">
        <v>56.28</v>
      </c>
      <c r="F45" s="96">
        <v>46.95</v>
      </c>
      <c r="G45" s="96">
        <v>53.97</v>
      </c>
      <c r="H45" s="221">
        <v>52.75</v>
      </c>
    </row>
    <row r="46" spans="2:8" x14ac:dyDescent="0.25">
      <c r="B46" s="1">
        <v>26</v>
      </c>
      <c r="C46" s="95"/>
      <c r="D46" s="96"/>
      <c r="E46" s="96">
        <v>54.55</v>
      </c>
      <c r="F46" s="96">
        <v>46.36</v>
      </c>
      <c r="G46" s="96">
        <v>54.28</v>
      </c>
      <c r="H46" s="221">
        <v>53.01</v>
      </c>
    </row>
    <row r="47" spans="2:8" x14ac:dyDescent="0.25">
      <c r="B47" s="1">
        <v>27</v>
      </c>
      <c r="C47" s="95"/>
      <c r="D47" s="96"/>
      <c r="E47" s="96">
        <v>53.54</v>
      </c>
      <c r="F47" s="96">
        <v>45.26</v>
      </c>
      <c r="G47" s="96">
        <v>53.26</v>
      </c>
      <c r="H47" s="221">
        <v>52.04</v>
      </c>
    </row>
    <row r="48" spans="2:8" x14ac:dyDescent="0.25">
      <c r="B48" s="1">
        <v>28</v>
      </c>
      <c r="C48" s="95"/>
      <c r="D48" s="96"/>
      <c r="E48" s="96">
        <v>54.37</v>
      </c>
      <c r="F48" s="96">
        <v>44.61</v>
      </c>
      <c r="G48" s="96">
        <v>54.12</v>
      </c>
      <c r="H48" s="221">
        <v>51.96</v>
      </c>
    </row>
    <row r="49" spans="2:8" x14ac:dyDescent="0.25">
      <c r="B49" s="1">
        <v>29</v>
      </c>
      <c r="C49" s="95"/>
      <c r="D49" s="96"/>
      <c r="E49" s="96">
        <v>53.54</v>
      </c>
      <c r="F49" s="96">
        <v>44.16</v>
      </c>
      <c r="G49" s="96">
        <v>53.89</v>
      </c>
      <c r="H49" s="221">
        <v>52.36</v>
      </c>
    </row>
    <row r="50" spans="2:8" x14ac:dyDescent="0.25">
      <c r="B50" s="1">
        <v>30</v>
      </c>
      <c r="C50" s="95"/>
      <c r="D50" s="96"/>
      <c r="E50" s="96">
        <v>54.72</v>
      </c>
      <c r="F50" s="96">
        <v>42.8</v>
      </c>
      <c r="G50" s="96">
        <v>53.94</v>
      </c>
      <c r="H50" s="221">
        <v>52.21</v>
      </c>
    </row>
    <row r="51" spans="2:8" x14ac:dyDescent="0.25">
      <c r="B51" s="1">
        <v>31</v>
      </c>
      <c r="C51" s="95"/>
      <c r="D51" s="96"/>
      <c r="E51" s="96">
        <v>53.64</v>
      </c>
      <c r="F51" s="96">
        <v>42.63</v>
      </c>
      <c r="G51" s="96">
        <v>54.04</v>
      </c>
      <c r="H51" s="221">
        <v>52.48</v>
      </c>
    </row>
    <row r="52" spans="2:8" x14ac:dyDescent="0.25">
      <c r="B52" s="1">
        <v>32</v>
      </c>
      <c r="C52" s="95"/>
      <c r="D52" s="96"/>
      <c r="E52" s="96">
        <v>54.19</v>
      </c>
      <c r="F52" s="96">
        <v>42.15</v>
      </c>
      <c r="G52" s="96">
        <v>54.42</v>
      </c>
      <c r="H52" s="221">
        <v>52.61</v>
      </c>
    </row>
    <row r="53" spans="2:8" x14ac:dyDescent="0.25">
      <c r="B53" s="1">
        <v>33</v>
      </c>
      <c r="C53" s="95"/>
      <c r="D53" s="96"/>
      <c r="E53" s="96">
        <v>52.96</v>
      </c>
      <c r="F53" s="96">
        <v>42.11</v>
      </c>
      <c r="G53" s="96">
        <v>53.32</v>
      </c>
      <c r="H53" s="221">
        <v>52.76</v>
      </c>
    </row>
    <row r="54" spans="2:8" x14ac:dyDescent="0.25">
      <c r="B54" s="1">
        <v>34</v>
      </c>
      <c r="C54" s="95"/>
      <c r="D54" s="96"/>
      <c r="E54" s="96">
        <v>53.66</v>
      </c>
      <c r="F54" s="96">
        <v>42.46</v>
      </c>
      <c r="G54" s="96">
        <v>54.01</v>
      </c>
      <c r="H54" s="221">
        <v>52.91</v>
      </c>
    </row>
    <row r="55" spans="2:8" x14ac:dyDescent="0.25">
      <c r="B55" s="1">
        <v>35</v>
      </c>
      <c r="C55" s="95"/>
      <c r="D55" s="96"/>
      <c r="E55" s="96">
        <v>53.37</v>
      </c>
      <c r="F55" s="96">
        <v>41.15</v>
      </c>
      <c r="G55" s="96">
        <v>54.84</v>
      </c>
      <c r="H55" s="221">
        <v>52.39</v>
      </c>
    </row>
    <row r="56" spans="2:8" x14ac:dyDescent="0.25">
      <c r="B56" s="1">
        <v>36</v>
      </c>
      <c r="C56" s="95"/>
      <c r="D56" s="96"/>
      <c r="E56" s="96">
        <v>53.72</v>
      </c>
      <c r="F56" s="96">
        <v>40.81</v>
      </c>
      <c r="G56" s="96">
        <v>53.35</v>
      </c>
      <c r="H56" s="221">
        <v>52.72</v>
      </c>
    </row>
    <row r="57" spans="2:8" x14ac:dyDescent="0.25">
      <c r="B57" s="1">
        <v>37</v>
      </c>
      <c r="C57" s="95"/>
      <c r="D57" s="96"/>
      <c r="E57" s="96">
        <v>53.18</v>
      </c>
      <c r="F57" s="96">
        <v>40.909999999999997</v>
      </c>
      <c r="G57" s="96">
        <v>53.27</v>
      </c>
      <c r="H57" s="221"/>
    </row>
    <row r="58" spans="2:8" x14ac:dyDescent="0.25">
      <c r="B58" s="1">
        <v>38</v>
      </c>
      <c r="C58" s="95"/>
      <c r="D58" s="96"/>
      <c r="E58" s="96"/>
      <c r="F58" s="96">
        <v>40.54</v>
      </c>
      <c r="G58" s="96">
        <v>53.25</v>
      </c>
      <c r="H58" s="221"/>
    </row>
    <row r="59" spans="2:8" x14ac:dyDescent="0.25">
      <c r="B59" s="1">
        <v>39</v>
      </c>
      <c r="C59" s="95"/>
      <c r="D59" s="96"/>
      <c r="E59" s="96"/>
      <c r="F59" s="96">
        <v>40.450000000000003</v>
      </c>
      <c r="G59" s="96">
        <v>53.27</v>
      </c>
      <c r="H59" s="221"/>
    </row>
    <row r="60" spans="2:8" x14ac:dyDescent="0.25">
      <c r="B60" s="1">
        <v>40</v>
      </c>
      <c r="C60" s="95"/>
      <c r="D60" s="96"/>
      <c r="E60" s="96"/>
      <c r="F60" s="96">
        <v>40.659999999999997</v>
      </c>
      <c r="G60" s="96"/>
      <c r="H60" s="221"/>
    </row>
    <row r="61" spans="2:8" x14ac:dyDescent="0.25">
      <c r="B61" s="1">
        <v>41</v>
      </c>
      <c r="C61" s="95"/>
      <c r="D61" s="96"/>
      <c r="E61" s="96"/>
      <c r="F61" s="96">
        <v>40.159999999999997</v>
      </c>
      <c r="G61" s="96"/>
      <c r="H61" s="221"/>
    </row>
    <row r="62" spans="2:8" x14ac:dyDescent="0.25">
      <c r="B62" s="1">
        <v>42</v>
      </c>
      <c r="C62" s="95"/>
      <c r="D62" s="96"/>
      <c r="E62" s="96"/>
      <c r="F62" s="96">
        <v>40.51</v>
      </c>
      <c r="G62" s="96"/>
      <c r="H62" s="221"/>
    </row>
    <row r="63" spans="2:8" x14ac:dyDescent="0.25">
      <c r="B63" s="1">
        <v>43</v>
      </c>
      <c r="C63" s="95"/>
      <c r="D63" s="96"/>
      <c r="E63" s="96"/>
      <c r="F63" s="96">
        <v>40.56</v>
      </c>
      <c r="G63" s="96"/>
      <c r="H63" s="221"/>
    </row>
    <row r="64" spans="2:8" x14ac:dyDescent="0.25">
      <c r="B64" s="1">
        <v>44</v>
      </c>
      <c r="C64" s="95"/>
      <c r="D64" s="96"/>
      <c r="E64" s="96"/>
      <c r="F64" s="96">
        <v>40.56</v>
      </c>
      <c r="G64" s="96"/>
      <c r="H64" s="221"/>
    </row>
    <row r="65" spans="2:8" x14ac:dyDescent="0.25">
      <c r="B65" s="1">
        <v>45</v>
      </c>
      <c r="C65" s="95"/>
      <c r="D65" s="96"/>
      <c r="E65" s="96"/>
      <c r="F65" s="96">
        <v>41.04</v>
      </c>
      <c r="G65" s="96"/>
      <c r="H65" s="221"/>
    </row>
    <row r="66" spans="2:8" x14ac:dyDescent="0.25">
      <c r="B66" s="1">
        <v>46</v>
      </c>
      <c r="C66" s="95"/>
      <c r="D66" s="96"/>
      <c r="E66" s="96"/>
      <c r="F66" s="96">
        <v>47.73</v>
      </c>
      <c r="G66" s="96"/>
      <c r="H66" s="221"/>
    </row>
    <row r="67" spans="2:8" x14ac:dyDescent="0.25">
      <c r="B67" s="1">
        <v>47</v>
      </c>
      <c r="C67" s="95"/>
      <c r="D67" s="96"/>
      <c r="E67" s="96"/>
      <c r="F67" s="96">
        <v>52.84</v>
      </c>
      <c r="G67" s="96"/>
      <c r="H67" s="221"/>
    </row>
    <row r="68" spans="2:8" x14ac:dyDescent="0.25">
      <c r="B68" s="1">
        <v>48</v>
      </c>
      <c r="C68" s="95"/>
      <c r="D68" s="96"/>
      <c r="E68" s="96"/>
      <c r="F68" s="96">
        <v>54.91</v>
      </c>
      <c r="G68" s="96"/>
      <c r="H68" s="221"/>
    </row>
    <row r="69" spans="2:8" ht="15.75" thickBot="1" x14ac:dyDescent="0.3">
      <c r="B69" s="1">
        <v>49</v>
      </c>
      <c r="C69" s="192"/>
      <c r="D69" s="193"/>
      <c r="E69" s="193"/>
      <c r="F69" s="193">
        <v>55.36</v>
      </c>
      <c r="G69" s="193"/>
      <c r="H69" s="22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9"/>
  <sheetViews>
    <sheetView topLeftCell="A16" zoomScale="75" zoomScaleNormal="75" workbookViewId="0">
      <selection activeCell="D12" sqref="D12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99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x14ac:dyDescent="0.25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5" t="s">
        <v>53</v>
      </c>
      <c r="L9" s="135" t="s">
        <v>54</v>
      </c>
      <c r="M9" s="59" t="s">
        <v>55</v>
      </c>
      <c r="N9" s="59" t="s">
        <v>56</v>
      </c>
    </row>
    <row r="10" spans="1:16" s="3" customFormat="1" ht="30" customHeight="1" x14ac:dyDescent="0.25">
      <c r="A10" s="60">
        <v>1</v>
      </c>
      <c r="B10" s="61" t="s">
        <v>101</v>
      </c>
      <c r="C10" s="62">
        <v>4</v>
      </c>
      <c r="D10" s="62">
        <v>21</v>
      </c>
      <c r="E10" s="63">
        <f>D10</f>
        <v>21</v>
      </c>
      <c r="F10" s="128">
        <f>MIN(C22:C69)</f>
        <v>40.799999999999997</v>
      </c>
      <c r="G10" s="116">
        <f>AVERAGE(C22:C69)</f>
        <v>41.967619047619046</v>
      </c>
      <c r="H10" s="64"/>
      <c r="I10" s="116">
        <f>G10-F10</f>
        <v>1.1676190476190484</v>
      </c>
      <c r="J10" s="129">
        <v>1.0219907407407408E-2</v>
      </c>
      <c r="K10" s="190">
        <f>J10</f>
        <v>1.0219907407407408E-2</v>
      </c>
      <c r="L10" s="66">
        <f>K10</f>
        <v>1.0219907407407408E-2</v>
      </c>
      <c r="M10" s="67" t="s">
        <v>184</v>
      </c>
      <c r="N10" s="68"/>
      <c r="O10" s="123"/>
      <c r="P10" s="70"/>
    </row>
    <row r="11" spans="1:16" s="3" customFormat="1" ht="30" customHeight="1" thickBot="1" x14ac:dyDescent="0.3">
      <c r="A11" s="60">
        <v>2</v>
      </c>
      <c r="B11" s="61" t="s">
        <v>102</v>
      </c>
      <c r="C11" s="62">
        <v>13</v>
      </c>
      <c r="D11" s="62">
        <v>41</v>
      </c>
      <c r="E11" s="63">
        <f>D11-D10</f>
        <v>20</v>
      </c>
      <c r="F11" s="212">
        <f>MIN(D22:D69)</f>
        <v>40.39</v>
      </c>
      <c r="G11" s="117">
        <f>AVERAGE(D22:D69)</f>
        <v>40.686842105263153</v>
      </c>
      <c r="H11" s="64"/>
      <c r="I11" s="116">
        <f>G11-F11</f>
        <v>0.29684210526315269</v>
      </c>
      <c r="J11" s="129">
        <v>2.1111111111111108E-2</v>
      </c>
      <c r="K11" s="129">
        <f>J11-J10</f>
        <v>1.08912037037037E-2</v>
      </c>
      <c r="L11" s="66">
        <f>K11</f>
        <v>1.08912037037037E-2</v>
      </c>
      <c r="M11" s="67" t="s">
        <v>185</v>
      </c>
      <c r="N11" s="68"/>
      <c r="O11" s="69"/>
      <c r="P11" s="70"/>
    </row>
    <row r="12" spans="1:16" s="3" customFormat="1" ht="30" customHeight="1" thickBot="1" x14ac:dyDescent="0.3">
      <c r="A12" s="60">
        <v>3</v>
      </c>
      <c r="B12" s="61" t="s">
        <v>100</v>
      </c>
      <c r="C12" s="62">
        <v>7</v>
      </c>
      <c r="D12" s="62">
        <v>74</v>
      </c>
      <c r="E12" s="63">
        <f>D12-D11</f>
        <v>33</v>
      </c>
      <c r="F12" s="207">
        <f>MIN(E20:E69)</f>
        <v>40.1</v>
      </c>
      <c r="G12" s="203">
        <f>AVERAGE(E22:E69)</f>
        <v>49.202258064516137</v>
      </c>
      <c r="H12" s="64"/>
      <c r="I12" s="116">
        <f t="shared" ref="I12:I14" si="0">G12-F12</f>
        <v>9.1022580645161355</v>
      </c>
      <c r="J12" s="129">
        <v>4.2627314814814819E-2</v>
      </c>
      <c r="K12" s="129">
        <f>J12-J11</f>
        <v>2.1516203703703711E-2</v>
      </c>
      <c r="L12" s="66">
        <f>K12</f>
        <v>2.1516203703703711E-2</v>
      </c>
      <c r="M12" s="67" t="s">
        <v>186</v>
      </c>
      <c r="N12" s="68" t="s">
        <v>205</v>
      </c>
      <c r="O12" s="224" t="s">
        <v>206</v>
      </c>
      <c r="P12" s="70"/>
    </row>
    <row r="13" spans="1:16" s="3" customFormat="1" ht="30" customHeight="1" thickBot="1" x14ac:dyDescent="0.3">
      <c r="A13" s="60">
        <v>4</v>
      </c>
      <c r="B13" s="61" t="s">
        <v>101</v>
      </c>
      <c r="C13" s="62">
        <v>69</v>
      </c>
      <c r="D13" s="62">
        <v>118</v>
      </c>
      <c r="E13" s="63">
        <f>D13-D12</f>
        <v>44</v>
      </c>
      <c r="F13" s="204">
        <f>MIN(F20:F69)</f>
        <v>40.65</v>
      </c>
      <c r="G13" s="203">
        <f>AVERAGE(F22:F69)</f>
        <v>50.644186046511635</v>
      </c>
      <c r="H13" s="64"/>
      <c r="I13" s="116">
        <f t="shared" si="0"/>
        <v>9.9941860465116363</v>
      </c>
      <c r="J13" s="129">
        <v>6.9375000000000006E-2</v>
      </c>
      <c r="K13" s="129">
        <f>J13-J12</f>
        <v>2.6747685185185187E-2</v>
      </c>
      <c r="L13" s="65">
        <f>K13+L10</f>
        <v>3.6967592592592594E-2</v>
      </c>
      <c r="M13" s="67" t="s">
        <v>187</v>
      </c>
      <c r="N13" s="68"/>
      <c r="O13" s="70"/>
      <c r="P13" s="70"/>
    </row>
    <row r="14" spans="1:16" s="3" customFormat="1" ht="30" customHeight="1" thickBot="1" x14ac:dyDescent="0.3">
      <c r="A14" s="60">
        <v>5</v>
      </c>
      <c r="B14" s="61" t="s">
        <v>102</v>
      </c>
      <c r="C14" s="71">
        <v>9</v>
      </c>
      <c r="D14" s="62">
        <v>167</v>
      </c>
      <c r="E14" s="63">
        <f>D14-D13</f>
        <v>49</v>
      </c>
      <c r="F14" s="204">
        <f>MIN(G22:G69)</f>
        <v>40.15</v>
      </c>
      <c r="G14" s="203">
        <f>AVERAGE(G22:G69)</f>
        <v>53.173125000000006</v>
      </c>
      <c r="H14" s="64"/>
      <c r="I14" s="116">
        <f t="shared" si="0"/>
        <v>13.023125000000007</v>
      </c>
      <c r="J14" s="129">
        <v>0.10096064814814815</v>
      </c>
      <c r="K14" s="190">
        <f>J14-J13</f>
        <v>3.158564814814814E-2</v>
      </c>
      <c r="L14" s="65">
        <f>K14+L11</f>
        <v>4.2476851851851842E-2</v>
      </c>
      <c r="M14" s="67" t="s">
        <v>188</v>
      </c>
      <c r="N14" s="225" t="s">
        <v>207</v>
      </c>
      <c r="O14" s="223" t="s">
        <v>208</v>
      </c>
    </row>
    <row r="15" spans="1:16" s="3" customFormat="1" ht="30" customHeight="1" x14ac:dyDescent="0.25">
      <c r="A15" s="72" t="s">
        <v>57</v>
      </c>
      <c r="B15" s="73" t="s">
        <v>100</v>
      </c>
      <c r="C15" s="74">
        <v>8</v>
      </c>
      <c r="D15" s="74">
        <v>207</v>
      </c>
      <c r="E15" s="63">
        <f>D15-D14</f>
        <v>40</v>
      </c>
      <c r="F15" s="201">
        <f>MIN(H22:H69)</f>
        <v>51.15</v>
      </c>
      <c r="G15" s="116">
        <f>AVERAGE(H22:H69)</f>
        <v>52.054615384615389</v>
      </c>
      <c r="H15" s="64"/>
      <c r="I15" s="116">
        <f>G15-F15</f>
        <v>0.90461538461538993</v>
      </c>
      <c r="J15" s="129">
        <v>0.1254976851851852</v>
      </c>
      <c r="K15" s="76">
        <f>J15-J14</f>
        <v>2.4537037037037052E-2</v>
      </c>
      <c r="L15" s="75">
        <f>K15+L12</f>
        <v>4.6053240740740763E-2</v>
      </c>
      <c r="M15" s="67"/>
      <c r="N15" s="68" t="s">
        <v>209</v>
      </c>
      <c r="O15" s="223" t="s">
        <v>143</v>
      </c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 t="shared" ref="F16:G18" si="1">AVERAGE(F10,F13)</f>
        <v>40.724999999999994</v>
      </c>
      <c r="G16" s="126">
        <f t="shared" si="1"/>
        <v>46.305902547065344</v>
      </c>
      <c r="H16" s="217" t="s">
        <v>101</v>
      </c>
      <c r="I16" s="127">
        <f>AVERAGE(I10,I13)</f>
        <v>5.5809025470653424</v>
      </c>
      <c r="J16" s="79"/>
      <c r="K16" s="79"/>
      <c r="L16" s="79"/>
      <c r="M16" s="80"/>
      <c r="N16" s="80"/>
    </row>
    <row r="17" spans="1:14" s="3" customFormat="1" ht="30" customHeight="1" x14ac:dyDescent="0.25">
      <c r="A17" s="214"/>
      <c r="B17" s="215"/>
      <c r="C17" s="216"/>
      <c r="D17" s="216"/>
      <c r="E17" s="216"/>
      <c r="F17" s="107">
        <f t="shared" si="1"/>
        <v>40.269999999999996</v>
      </c>
      <c r="G17" s="126">
        <f t="shared" si="1"/>
        <v>46.929983552631583</v>
      </c>
      <c r="H17" s="217" t="s">
        <v>102</v>
      </c>
      <c r="I17" s="127">
        <f>AVERAGE(I11,I14)</f>
        <v>6.65998355263158</v>
      </c>
      <c r="J17" s="216"/>
      <c r="K17" s="216"/>
      <c r="L17" s="216"/>
      <c r="M17" s="80"/>
      <c r="N17" s="80"/>
    </row>
    <row r="18" spans="1:14" ht="27.75" customHeight="1" x14ac:dyDescent="0.25">
      <c r="A18" s="81"/>
      <c r="B18" s="81"/>
      <c r="C18" s="81"/>
      <c r="D18" s="82"/>
      <c r="E18" s="83"/>
      <c r="F18" s="107">
        <f t="shared" si="1"/>
        <v>45.625</v>
      </c>
      <c r="G18" s="126">
        <f t="shared" si="1"/>
        <v>50.628436724565759</v>
      </c>
      <c r="H18" s="217" t="s">
        <v>100</v>
      </c>
      <c r="I18" s="127">
        <f>AVERAGE(I12,I15)</f>
        <v>5.0034367245657627</v>
      </c>
      <c r="J18" s="83"/>
      <c r="K18" s="83" t="s">
        <v>27</v>
      </c>
      <c r="L18" s="83"/>
      <c r="M18" s="80"/>
      <c r="N18" s="80"/>
    </row>
    <row r="19" spans="1:14" ht="30" customHeight="1" thickBot="1" x14ac:dyDescent="0.3">
      <c r="A19" s="87"/>
      <c r="B19" s="87"/>
      <c r="C19" s="87"/>
      <c r="D19" s="83"/>
      <c r="E19" s="83"/>
      <c r="F19" s="88">
        <f>AVERAGE(F10:F15)</f>
        <v>42.206666666666671</v>
      </c>
      <c r="G19" s="89">
        <f>AVERAGE(C22:H69)</f>
        <v>49.451641791044764</v>
      </c>
      <c r="H19" s="90"/>
      <c r="I19" s="91">
        <f>AVERAGE(I10:I15)</f>
        <v>5.7481076080875617</v>
      </c>
      <c r="J19" s="83"/>
      <c r="K19" s="83"/>
      <c r="L19" s="83"/>
      <c r="M19" s="87"/>
      <c r="N19" s="87"/>
    </row>
    <row r="21" spans="1:14" ht="15.75" thickBot="1" x14ac:dyDescent="0.3">
      <c r="C21" s="92" t="str">
        <f>B10</f>
        <v>Лихошерст Алексей</v>
      </c>
      <c r="D21" s="92" t="str">
        <f>B11</f>
        <v>Ткаченко Кирилл</v>
      </c>
      <c r="E21" s="92" t="str">
        <f>B12</f>
        <v>Таволжан Виталий</v>
      </c>
      <c r="F21" s="92" t="str">
        <f>B13</f>
        <v>Лихошерст Алексей</v>
      </c>
      <c r="G21" s="2" t="str">
        <f>B14</f>
        <v>Ткаченко Кирилл</v>
      </c>
      <c r="H21" s="2" t="str">
        <f>B15</f>
        <v>Таволжан Виталий</v>
      </c>
    </row>
    <row r="22" spans="1:14" x14ac:dyDescent="0.25">
      <c r="B22" s="1">
        <v>1</v>
      </c>
      <c r="C22" s="93">
        <v>44.46</v>
      </c>
      <c r="D22" s="94">
        <v>40.799999999999997</v>
      </c>
      <c r="E22" s="94">
        <v>43.69</v>
      </c>
      <c r="F22" s="94">
        <v>54.38</v>
      </c>
      <c r="G22" s="137">
        <v>40.61</v>
      </c>
      <c r="H22" s="138">
        <v>53.17</v>
      </c>
      <c r="M22" s="2"/>
      <c r="N22" s="2"/>
    </row>
    <row r="23" spans="1:14" x14ac:dyDescent="0.25">
      <c r="B23" s="1">
        <v>2</v>
      </c>
      <c r="C23" s="95">
        <v>41.73</v>
      </c>
      <c r="D23" s="96">
        <v>40.729999999999997</v>
      </c>
      <c r="E23" s="96">
        <v>43.87</v>
      </c>
      <c r="F23" s="96">
        <v>54.62</v>
      </c>
      <c r="G23" s="136">
        <v>40.15</v>
      </c>
      <c r="H23" s="139">
        <v>52.59</v>
      </c>
      <c r="M23" s="3"/>
      <c r="N23" s="3"/>
    </row>
    <row r="24" spans="1:14" x14ac:dyDescent="0.25">
      <c r="B24" s="1">
        <v>3</v>
      </c>
      <c r="C24" s="95">
        <v>41.93</v>
      </c>
      <c r="D24" s="96">
        <v>40.68</v>
      </c>
      <c r="E24" s="96">
        <v>41.56</v>
      </c>
      <c r="F24" s="96">
        <v>54.43</v>
      </c>
      <c r="G24" s="136">
        <v>40.86</v>
      </c>
      <c r="H24" s="139">
        <v>52.41</v>
      </c>
      <c r="M24" s="3"/>
      <c r="N24" s="3"/>
    </row>
    <row r="25" spans="1:14" x14ac:dyDescent="0.25">
      <c r="B25" s="1">
        <v>4</v>
      </c>
      <c r="C25" s="95">
        <v>42.37</v>
      </c>
      <c r="D25" s="96">
        <v>40.6</v>
      </c>
      <c r="E25" s="96">
        <v>41.14</v>
      </c>
      <c r="F25" s="96">
        <v>54.04</v>
      </c>
      <c r="G25" s="136">
        <v>51.33</v>
      </c>
      <c r="H25" s="139">
        <v>52.68</v>
      </c>
      <c r="M25" s="3"/>
      <c r="N25" s="3"/>
    </row>
    <row r="26" spans="1:14" x14ac:dyDescent="0.25">
      <c r="B26" s="1">
        <v>5</v>
      </c>
      <c r="C26" s="95">
        <v>41.97</v>
      </c>
      <c r="D26" s="96">
        <v>41.36</v>
      </c>
      <c r="E26" s="96">
        <v>40.340000000000003</v>
      </c>
      <c r="F26" s="96">
        <v>54.2</v>
      </c>
      <c r="G26" s="136">
        <v>54.16</v>
      </c>
      <c r="H26" s="139">
        <v>52.57</v>
      </c>
    </row>
    <row r="27" spans="1:14" x14ac:dyDescent="0.25">
      <c r="B27" s="1">
        <v>6</v>
      </c>
      <c r="C27" s="95">
        <v>44.51</v>
      </c>
      <c r="D27" s="96">
        <v>40.950000000000003</v>
      </c>
      <c r="E27" s="96">
        <v>40.29</v>
      </c>
      <c r="F27" s="96">
        <v>54.37</v>
      </c>
      <c r="G27" s="136">
        <v>54.11</v>
      </c>
      <c r="H27" s="139">
        <v>52.16</v>
      </c>
    </row>
    <row r="28" spans="1:14" x14ac:dyDescent="0.25">
      <c r="B28" s="1">
        <v>7</v>
      </c>
      <c r="C28" s="194">
        <v>44.24</v>
      </c>
      <c r="D28" s="96">
        <v>40.76</v>
      </c>
      <c r="E28" s="96">
        <v>40.229999999999997</v>
      </c>
      <c r="F28" s="96">
        <v>54.25</v>
      </c>
      <c r="G28" s="136">
        <v>57.74</v>
      </c>
      <c r="H28" s="139">
        <v>52.11</v>
      </c>
    </row>
    <row r="29" spans="1:14" x14ac:dyDescent="0.25">
      <c r="B29" s="1">
        <v>8</v>
      </c>
      <c r="C29" s="95">
        <v>41.66</v>
      </c>
      <c r="D29" s="96">
        <v>40.61</v>
      </c>
      <c r="E29" s="96">
        <v>40.1</v>
      </c>
      <c r="F29" s="96">
        <v>54.52</v>
      </c>
      <c r="G29" s="136">
        <v>54.73</v>
      </c>
      <c r="H29" s="139">
        <v>51.95</v>
      </c>
    </row>
    <row r="30" spans="1:14" x14ac:dyDescent="0.25">
      <c r="B30" s="1">
        <v>9</v>
      </c>
      <c r="C30" s="124">
        <v>41.53</v>
      </c>
      <c r="D30" s="96">
        <v>40.42</v>
      </c>
      <c r="E30" s="96">
        <v>40.49</v>
      </c>
      <c r="F30" s="96">
        <v>54.36</v>
      </c>
      <c r="G30" s="136">
        <v>55.24</v>
      </c>
      <c r="H30" s="139">
        <v>51.68</v>
      </c>
    </row>
    <row r="31" spans="1:14" x14ac:dyDescent="0.25">
      <c r="B31" s="1">
        <v>10</v>
      </c>
      <c r="C31" s="95">
        <v>41.37</v>
      </c>
      <c r="D31" s="96">
        <v>40.54</v>
      </c>
      <c r="E31" s="96">
        <v>40.35</v>
      </c>
      <c r="F31" s="96">
        <v>53.69</v>
      </c>
      <c r="G31" s="136">
        <v>54.98</v>
      </c>
      <c r="H31" s="139">
        <v>52.69</v>
      </c>
    </row>
    <row r="32" spans="1:14" x14ac:dyDescent="0.25">
      <c r="B32" s="1">
        <v>11</v>
      </c>
      <c r="C32" s="95">
        <v>41.68</v>
      </c>
      <c r="D32" s="96">
        <v>40.64</v>
      </c>
      <c r="E32" s="96">
        <v>40.51</v>
      </c>
      <c r="F32" s="96">
        <v>53.58</v>
      </c>
      <c r="G32" s="136">
        <v>54.28</v>
      </c>
      <c r="H32" s="139">
        <v>51.53</v>
      </c>
    </row>
    <row r="33" spans="2:8" x14ac:dyDescent="0.25">
      <c r="B33" s="1">
        <v>12</v>
      </c>
      <c r="C33" s="95">
        <v>41.01</v>
      </c>
      <c r="D33" s="96">
        <v>40.770000000000003</v>
      </c>
      <c r="E33" s="96">
        <v>40.619999999999997</v>
      </c>
      <c r="F33" s="96">
        <v>53.56</v>
      </c>
      <c r="G33" s="136">
        <v>53.93</v>
      </c>
      <c r="H33" s="139">
        <v>52.05</v>
      </c>
    </row>
    <row r="34" spans="2:8" x14ac:dyDescent="0.25">
      <c r="B34" s="1">
        <v>13</v>
      </c>
      <c r="C34" s="95">
        <v>40.92</v>
      </c>
      <c r="D34" s="96">
        <v>40.619999999999997</v>
      </c>
      <c r="E34" s="96">
        <v>40.28</v>
      </c>
      <c r="F34" s="96">
        <v>53.89</v>
      </c>
      <c r="G34" s="136">
        <v>54.29</v>
      </c>
      <c r="H34" s="139">
        <v>52.33</v>
      </c>
    </row>
    <row r="35" spans="2:8" x14ac:dyDescent="0.25">
      <c r="B35" s="1">
        <v>14</v>
      </c>
      <c r="C35" s="106">
        <v>40.85</v>
      </c>
      <c r="D35" s="96">
        <v>40.729999999999997</v>
      </c>
      <c r="E35" s="96">
        <v>54.71</v>
      </c>
      <c r="F35" s="96">
        <v>54.54</v>
      </c>
      <c r="G35" s="136">
        <v>54.19</v>
      </c>
      <c r="H35" s="139">
        <v>51.95</v>
      </c>
    </row>
    <row r="36" spans="2:8" x14ac:dyDescent="0.25">
      <c r="B36" s="1">
        <v>15</v>
      </c>
      <c r="C36" s="95">
        <v>41</v>
      </c>
      <c r="D36" s="96">
        <v>40.39</v>
      </c>
      <c r="E36" s="96">
        <v>54.13</v>
      </c>
      <c r="F36" s="96">
        <v>53.47</v>
      </c>
      <c r="G36" s="136">
        <v>55.25</v>
      </c>
      <c r="H36" s="139">
        <v>52.11</v>
      </c>
    </row>
    <row r="37" spans="2:8" x14ac:dyDescent="0.25">
      <c r="B37" s="1">
        <v>16</v>
      </c>
      <c r="C37" s="95">
        <v>40.799999999999997</v>
      </c>
      <c r="D37" s="142">
        <v>40.46</v>
      </c>
      <c r="E37" s="96">
        <v>54.14</v>
      </c>
      <c r="F37" s="96">
        <v>54.45</v>
      </c>
      <c r="G37" s="136">
        <v>54.17</v>
      </c>
      <c r="H37" s="139">
        <v>51.95</v>
      </c>
    </row>
    <row r="38" spans="2:8" x14ac:dyDescent="0.25">
      <c r="B38" s="1">
        <v>17</v>
      </c>
      <c r="C38" s="95">
        <v>42.67</v>
      </c>
      <c r="D38" s="96">
        <v>40.69</v>
      </c>
      <c r="E38" s="96">
        <v>53.95</v>
      </c>
      <c r="F38" s="96">
        <v>53.83</v>
      </c>
      <c r="G38" s="136">
        <v>53.58</v>
      </c>
      <c r="H38" s="139">
        <v>51.93</v>
      </c>
    </row>
    <row r="39" spans="2:8" x14ac:dyDescent="0.25">
      <c r="B39" s="1">
        <v>18</v>
      </c>
      <c r="C39" s="95">
        <v>41.5</v>
      </c>
      <c r="D39" s="96">
        <v>40.409999999999997</v>
      </c>
      <c r="E39" s="96">
        <v>54.26</v>
      </c>
      <c r="F39" s="96">
        <v>53.59</v>
      </c>
      <c r="G39" s="136">
        <v>51.84</v>
      </c>
      <c r="H39" s="139">
        <v>51.42</v>
      </c>
    </row>
    <row r="40" spans="2:8" x14ac:dyDescent="0.25">
      <c r="B40" s="1">
        <v>19</v>
      </c>
      <c r="C40" s="95">
        <v>41.86</v>
      </c>
      <c r="D40" s="96">
        <v>40.89</v>
      </c>
      <c r="E40" s="2">
        <v>70.239999999999995</v>
      </c>
      <c r="F40" s="96">
        <v>55.69</v>
      </c>
      <c r="G40" s="136">
        <v>53.39</v>
      </c>
      <c r="H40" s="139">
        <v>51.15</v>
      </c>
    </row>
    <row r="41" spans="2:8" x14ac:dyDescent="0.25">
      <c r="B41" s="1">
        <v>20</v>
      </c>
      <c r="C41" s="95">
        <v>42.11</v>
      </c>
      <c r="D41" s="96"/>
      <c r="E41" s="96">
        <v>55.99</v>
      </c>
      <c r="F41" s="96">
        <v>52.59</v>
      </c>
      <c r="G41" s="136">
        <v>55.33</v>
      </c>
      <c r="H41" s="139">
        <v>51.52</v>
      </c>
    </row>
    <row r="42" spans="2:8" x14ac:dyDescent="0.25">
      <c r="B42" s="1">
        <v>21</v>
      </c>
      <c r="C42" s="95">
        <v>41.15</v>
      </c>
      <c r="D42" s="96"/>
      <c r="E42" s="96">
        <v>55.93</v>
      </c>
      <c r="F42" s="96">
        <v>52.81</v>
      </c>
      <c r="G42" s="136">
        <v>54.14</v>
      </c>
      <c r="H42" s="139">
        <v>51.39</v>
      </c>
    </row>
    <row r="43" spans="2:8" x14ac:dyDescent="0.25">
      <c r="B43" s="1">
        <v>22</v>
      </c>
      <c r="C43" s="95"/>
      <c r="D43" s="96"/>
      <c r="E43" s="96">
        <v>54.74</v>
      </c>
      <c r="F43" s="96">
        <v>52.72</v>
      </c>
      <c r="G43" s="136">
        <v>54.65</v>
      </c>
      <c r="H43" s="139">
        <v>53.06</v>
      </c>
    </row>
    <row r="44" spans="2:8" x14ac:dyDescent="0.25">
      <c r="B44" s="1">
        <v>23</v>
      </c>
      <c r="C44" s="95"/>
      <c r="D44" s="96"/>
      <c r="E44" s="96">
        <v>53.79</v>
      </c>
      <c r="F44" s="96">
        <v>53.17</v>
      </c>
      <c r="G44" s="136">
        <v>54.49</v>
      </c>
      <c r="H44" s="139">
        <v>53.99</v>
      </c>
    </row>
    <row r="45" spans="2:8" x14ac:dyDescent="0.25">
      <c r="B45" s="1">
        <v>24</v>
      </c>
      <c r="C45" s="95"/>
      <c r="D45" s="96"/>
      <c r="E45" s="96">
        <v>54.08</v>
      </c>
      <c r="F45" s="96">
        <v>52.07</v>
      </c>
      <c r="G45" s="2">
        <v>60.37</v>
      </c>
      <c r="H45" s="139">
        <v>51.45</v>
      </c>
    </row>
    <row r="46" spans="2:8" x14ac:dyDescent="0.25">
      <c r="B46" s="1">
        <v>25</v>
      </c>
      <c r="C46" s="95"/>
      <c r="D46" s="96"/>
      <c r="E46" s="96">
        <v>53.88</v>
      </c>
      <c r="F46" s="2">
        <v>62.55</v>
      </c>
      <c r="G46" s="136">
        <v>54.15</v>
      </c>
      <c r="H46" s="139">
        <v>52.03</v>
      </c>
    </row>
    <row r="47" spans="2:8" x14ac:dyDescent="0.25">
      <c r="B47" s="1">
        <v>26</v>
      </c>
      <c r="C47" s="95"/>
      <c r="D47" s="96"/>
      <c r="E47" s="96">
        <v>53.4</v>
      </c>
      <c r="F47" s="96">
        <v>50.92</v>
      </c>
      <c r="G47" s="136">
        <v>53.42</v>
      </c>
      <c r="H47" s="139">
        <v>52.48</v>
      </c>
    </row>
    <row r="48" spans="2:8" x14ac:dyDescent="0.25">
      <c r="B48" s="1">
        <v>27</v>
      </c>
      <c r="C48" s="95"/>
      <c r="D48" s="96"/>
      <c r="E48" s="96">
        <v>53.9</v>
      </c>
      <c r="F48" s="96">
        <v>50.29</v>
      </c>
      <c r="G48" s="136">
        <v>54.61</v>
      </c>
      <c r="H48" s="139">
        <v>52.58</v>
      </c>
    </row>
    <row r="49" spans="2:8" x14ac:dyDescent="0.25">
      <c r="B49" s="1">
        <v>28</v>
      </c>
      <c r="C49" s="95"/>
      <c r="D49" s="96"/>
      <c r="E49" s="96">
        <v>54.3</v>
      </c>
      <c r="F49" s="96">
        <v>50.79</v>
      </c>
      <c r="G49" s="136">
        <v>55.19</v>
      </c>
      <c r="H49" s="139">
        <v>51.79</v>
      </c>
    </row>
    <row r="50" spans="2:8" x14ac:dyDescent="0.25">
      <c r="B50" s="1">
        <v>29</v>
      </c>
      <c r="C50" s="95"/>
      <c r="D50" s="96"/>
      <c r="E50" s="96">
        <v>52.89</v>
      </c>
      <c r="F50" s="96">
        <v>48.99</v>
      </c>
      <c r="G50" s="136">
        <v>52.67</v>
      </c>
      <c r="H50" s="139">
        <v>51.53</v>
      </c>
    </row>
    <row r="51" spans="2:8" x14ac:dyDescent="0.25">
      <c r="B51" s="1">
        <v>30</v>
      </c>
      <c r="C51" s="95"/>
      <c r="D51" s="96"/>
      <c r="E51" s="96">
        <v>54.08</v>
      </c>
      <c r="F51" s="96">
        <v>49.61</v>
      </c>
      <c r="G51" s="136">
        <v>53.37</v>
      </c>
      <c r="H51" s="139">
        <v>51.39</v>
      </c>
    </row>
    <row r="52" spans="2:8" x14ac:dyDescent="0.25">
      <c r="B52" s="1">
        <v>31</v>
      </c>
      <c r="C52" s="95"/>
      <c r="D52" s="96"/>
      <c r="E52" s="96">
        <v>53.39</v>
      </c>
      <c r="F52" s="96">
        <v>47.38</v>
      </c>
      <c r="G52" s="136">
        <v>53.03</v>
      </c>
      <c r="H52" s="139">
        <v>51.65</v>
      </c>
    </row>
    <row r="53" spans="2:8" x14ac:dyDescent="0.25">
      <c r="B53" s="1">
        <v>32</v>
      </c>
      <c r="C53" s="95"/>
      <c r="D53" s="96"/>
      <c r="E53" s="96"/>
      <c r="F53" s="96">
        <v>47.09</v>
      </c>
      <c r="G53" s="136">
        <v>53.47</v>
      </c>
      <c r="H53" s="139">
        <v>51.42</v>
      </c>
    </row>
    <row r="54" spans="2:8" x14ac:dyDescent="0.25">
      <c r="B54" s="1">
        <v>33</v>
      </c>
      <c r="C54" s="95"/>
      <c r="D54" s="96"/>
      <c r="E54" s="96"/>
      <c r="F54" s="96">
        <v>47.51</v>
      </c>
      <c r="G54" s="136">
        <v>53.17</v>
      </c>
      <c r="H54" s="139">
        <v>51.86</v>
      </c>
    </row>
    <row r="55" spans="2:8" x14ac:dyDescent="0.25">
      <c r="B55" s="1">
        <v>34</v>
      </c>
      <c r="C55" s="95"/>
      <c r="D55" s="96"/>
      <c r="E55" s="96"/>
      <c r="F55" s="96">
        <v>46.46</v>
      </c>
      <c r="G55" s="136">
        <v>52.75</v>
      </c>
      <c r="H55" s="139">
        <v>51.78</v>
      </c>
    </row>
    <row r="56" spans="2:8" x14ac:dyDescent="0.25">
      <c r="B56" s="1">
        <v>35</v>
      </c>
      <c r="C56" s="95"/>
      <c r="D56" s="96"/>
      <c r="E56" s="96"/>
      <c r="F56" s="96">
        <v>46.58</v>
      </c>
      <c r="G56" s="136">
        <v>52.8</v>
      </c>
      <c r="H56" s="139">
        <v>51.29</v>
      </c>
    </row>
    <row r="57" spans="2:8" x14ac:dyDescent="0.25">
      <c r="B57" s="1">
        <v>36</v>
      </c>
      <c r="C57" s="95"/>
      <c r="D57" s="96"/>
      <c r="E57" s="96"/>
      <c r="F57" s="96">
        <v>43.14</v>
      </c>
      <c r="G57" s="136">
        <v>53.31</v>
      </c>
      <c r="H57" s="139">
        <v>51.22</v>
      </c>
    </row>
    <row r="58" spans="2:8" x14ac:dyDescent="0.25">
      <c r="B58" s="1">
        <v>37</v>
      </c>
      <c r="C58" s="95"/>
      <c r="D58" s="96"/>
      <c r="E58" s="96"/>
      <c r="F58" s="96">
        <v>42.17</v>
      </c>
      <c r="G58" s="136">
        <v>53.54</v>
      </c>
      <c r="H58" s="139">
        <v>51.95</v>
      </c>
    </row>
    <row r="59" spans="2:8" x14ac:dyDescent="0.25">
      <c r="B59" s="1">
        <v>38</v>
      </c>
      <c r="C59" s="95"/>
      <c r="D59" s="96"/>
      <c r="E59" s="96"/>
      <c r="F59" s="96">
        <v>41.92</v>
      </c>
      <c r="G59" s="136">
        <v>52.6</v>
      </c>
      <c r="H59" s="139">
        <v>52.34</v>
      </c>
    </row>
    <row r="60" spans="2:8" x14ac:dyDescent="0.25">
      <c r="B60" s="1">
        <v>39</v>
      </c>
      <c r="C60" s="95"/>
      <c r="D60" s="96"/>
      <c r="E60" s="96"/>
      <c r="F60" s="96">
        <v>42.26</v>
      </c>
      <c r="G60" s="136">
        <v>53.5</v>
      </c>
      <c r="H60" s="139">
        <v>52.98</v>
      </c>
    </row>
    <row r="61" spans="2:8" x14ac:dyDescent="0.25">
      <c r="B61" s="1">
        <v>40</v>
      </c>
      <c r="C61" s="95"/>
      <c r="D61" s="96"/>
      <c r="E61" s="96"/>
      <c r="F61" s="96">
        <v>43.39</v>
      </c>
      <c r="G61" s="136">
        <v>53.95</v>
      </c>
      <c r="H61" s="139"/>
    </row>
    <row r="62" spans="2:8" x14ac:dyDescent="0.25">
      <c r="B62" s="1">
        <v>41</v>
      </c>
      <c r="C62" s="95"/>
      <c r="D62" s="96"/>
      <c r="E62" s="96"/>
      <c r="F62" s="96">
        <v>41.15</v>
      </c>
      <c r="G62" s="136">
        <v>52.82</v>
      </c>
      <c r="H62" s="139"/>
    </row>
    <row r="63" spans="2:8" x14ac:dyDescent="0.25">
      <c r="B63" s="1">
        <v>42</v>
      </c>
      <c r="C63" s="95"/>
      <c r="D63" s="96"/>
      <c r="E63" s="96"/>
      <c r="F63" s="96">
        <v>42.03</v>
      </c>
      <c r="G63" s="136">
        <v>53.17</v>
      </c>
      <c r="H63" s="139"/>
    </row>
    <row r="64" spans="2:8" x14ac:dyDescent="0.25">
      <c r="B64" s="1">
        <v>43</v>
      </c>
      <c r="C64" s="95"/>
      <c r="D64" s="96"/>
      <c r="E64" s="96"/>
      <c r="F64" s="96">
        <v>40.65</v>
      </c>
      <c r="G64" s="136">
        <v>53.28</v>
      </c>
      <c r="H64" s="139"/>
    </row>
    <row r="65" spans="2:8" x14ac:dyDescent="0.25">
      <c r="B65" s="1">
        <v>44</v>
      </c>
      <c r="C65" s="95"/>
      <c r="D65" s="96"/>
      <c r="E65" s="96"/>
      <c r="F65" s="96"/>
      <c r="G65" s="136">
        <v>53.81</v>
      </c>
      <c r="H65" s="139"/>
    </row>
    <row r="66" spans="2:8" x14ac:dyDescent="0.25">
      <c r="B66" s="1">
        <v>45</v>
      </c>
      <c r="C66" s="95"/>
      <c r="D66" s="96"/>
      <c r="E66" s="96"/>
      <c r="F66" s="96"/>
      <c r="G66" s="136">
        <v>53.57</v>
      </c>
      <c r="H66" s="139"/>
    </row>
    <row r="67" spans="2:8" x14ac:dyDescent="0.25">
      <c r="B67" s="1">
        <v>46</v>
      </c>
      <c r="C67" s="95"/>
      <c r="D67" s="96"/>
      <c r="E67" s="96"/>
      <c r="F67" s="96"/>
      <c r="G67" s="136">
        <v>53.08</v>
      </c>
      <c r="H67" s="139"/>
    </row>
    <row r="68" spans="2:8" x14ac:dyDescent="0.25">
      <c r="B68" s="1">
        <v>47</v>
      </c>
      <c r="C68" s="95"/>
      <c r="D68" s="96"/>
      <c r="E68" s="96"/>
      <c r="F68" s="96"/>
      <c r="G68" s="136">
        <v>54.88</v>
      </c>
      <c r="H68" s="139"/>
    </row>
    <row r="69" spans="2:8" ht="15.75" thickBot="1" x14ac:dyDescent="0.3">
      <c r="B69" s="1">
        <v>48</v>
      </c>
      <c r="C69" s="192"/>
      <c r="D69" s="193"/>
      <c r="E69" s="193"/>
      <c r="F69" s="193"/>
      <c r="G69" s="140">
        <v>54.36</v>
      </c>
      <c r="H69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3"/>
  <sheetViews>
    <sheetView zoomScale="75" zoomScaleNormal="75" workbookViewId="0">
      <selection activeCell="D16" sqref="D16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8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116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thickBot="1" x14ac:dyDescent="0.3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5" t="s">
        <v>53</v>
      </c>
      <c r="L9" s="135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118</v>
      </c>
      <c r="C10" s="62">
        <v>7</v>
      </c>
      <c r="D10" s="62">
        <v>44</v>
      </c>
      <c r="E10" s="63">
        <f>D10</f>
        <v>44</v>
      </c>
      <c r="F10" s="207">
        <f>MIN(C21:C63)</f>
        <v>39.93</v>
      </c>
      <c r="G10" s="203">
        <f>AVERAGE(C21:C63)</f>
        <v>40.834883720930236</v>
      </c>
      <c r="H10" s="64"/>
      <c r="I10" s="116">
        <f>G10-F10</f>
        <v>0.90488372093023628</v>
      </c>
      <c r="J10" s="129">
        <v>2.0416666666666666E-2</v>
      </c>
      <c r="K10" s="129">
        <f>J10</f>
        <v>2.0416666666666666E-2</v>
      </c>
      <c r="L10" s="66">
        <f>K10</f>
        <v>2.0416666666666666E-2</v>
      </c>
      <c r="M10" s="67" t="s">
        <v>189</v>
      </c>
      <c r="N10" s="68"/>
      <c r="O10" s="123"/>
      <c r="P10" s="70"/>
    </row>
    <row r="11" spans="1:16" s="3" customFormat="1" ht="30" customHeight="1" thickBot="1" x14ac:dyDescent="0.3">
      <c r="A11" s="60">
        <v>2</v>
      </c>
      <c r="B11" s="61" t="s">
        <v>117</v>
      </c>
      <c r="C11" s="62">
        <v>69</v>
      </c>
      <c r="D11" s="62">
        <v>79</v>
      </c>
      <c r="E11" s="63">
        <f>D11-D10</f>
        <v>35</v>
      </c>
      <c r="F11" s="211">
        <f>MIN(D21:D63)</f>
        <v>40.01</v>
      </c>
      <c r="G11" s="199">
        <f>AVERAGE(D21:D63)</f>
        <v>49.905882352941177</v>
      </c>
      <c r="H11" s="64"/>
      <c r="I11" s="116">
        <f>G11-F11</f>
        <v>9.8958823529411788</v>
      </c>
      <c r="J11" s="129">
        <v>4.1967592592592591E-2</v>
      </c>
      <c r="K11" s="129">
        <f>J11-J10</f>
        <v>2.1550925925925925E-2</v>
      </c>
      <c r="L11" s="66">
        <f>K11</f>
        <v>2.1550925925925925E-2</v>
      </c>
      <c r="M11" s="67" t="s">
        <v>190</v>
      </c>
      <c r="N11" s="68" t="s">
        <v>203</v>
      </c>
      <c r="O11" s="205" t="s">
        <v>204</v>
      </c>
      <c r="P11" s="70"/>
    </row>
    <row r="12" spans="1:16" s="3" customFormat="1" ht="30" customHeight="1" x14ac:dyDescent="0.25">
      <c r="A12" s="60">
        <v>3</v>
      </c>
      <c r="B12" s="61" t="s">
        <v>118</v>
      </c>
      <c r="C12" s="62">
        <v>6</v>
      </c>
      <c r="D12" s="62">
        <v>117</v>
      </c>
      <c r="E12" s="63">
        <f>D12-D11</f>
        <v>38</v>
      </c>
      <c r="F12" s="201">
        <f>MIN(E19:E63)</f>
        <v>41.21</v>
      </c>
      <c r="G12" s="116">
        <f>AVERAGE(E21:E63)</f>
        <v>52.397837837837841</v>
      </c>
      <c r="H12" s="64"/>
      <c r="I12" s="116">
        <f t="shared" ref="I12:I14" si="0">G12-F12</f>
        <v>11.18783783783784</v>
      </c>
      <c r="J12" s="129">
        <v>6.6678240740740746E-2</v>
      </c>
      <c r="K12" s="129">
        <f>J12-J11</f>
        <v>2.4710648148148155E-2</v>
      </c>
      <c r="L12" s="66">
        <f>K12+L10</f>
        <v>4.5127314814814821E-2</v>
      </c>
      <c r="M12" s="67" t="s">
        <v>191</v>
      </c>
      <c r="N12" s="68"/>
      <c r="O12" s="143"/>
      <c r="P12" s="70"/>
    </row>
    <row r="13" spans="1:16" s="3" customFormat="1" ht="30" customHeight="1" x14ac:dyDescent="0.25">
      <c r="A13" s="60">
        <v>4</v>
      </c>
      <c r="B13" s="61" t="s">
        <v>117</v>
      </c>
      <c r="C13" s="62">
        <v>10</v>
      </c>
      <c r="D13" s="62">
        <v>152</v>
      </c>
      <c r="E13" s="63">
        <f>D13-D12</f>
        <v>35</v>
      </c>
      <c r="F13" s="128">
        <f>MIN(F19:F63)</f>
        <v>40.090000000000003</v>
      </c>
      <c r="G13" s="116">
        <f>AVERAGE(F21:F63)</f>
        <v>51.221470588235292</v>
      </c>
      <c r="H13" s="64"/>
      <c r="I13" s="116">
        <f t="shared" si="0"/>
        <v>11.131470588235288</v>
      </c>
      <c r="J13" s="129">
        <v>8.8761574074074076E-2</v>
      </c>
      <c r="K13" s="129">
        <f>J13-J12</f>
        <v>2.208333333333333E-2</v>
      </c>
      <c r="L13" s="66">
        <f>K13+L11</f>
        <v>4.3634259259259255E-2</v>
      </c>
      <c r="M13" s="67" t="s">
        <v>192</v>
      </c>
      <c r="N13" s="68"/>
      <c r="O13" s="70"/>
      <c r="P13" s="70"/>
    </row>
    <row r="14" spans="1:16" s="3" customFormat="1" ht="30" customHeight="1" x14ac:dyDescent="0.25">
      <c r="A14" s="60">
        <v>5</v>
      </c>
      <c r="B14" s="61" t="s">
        <v>118</v>
      </c>
      <c r="C14" s="71">
        <v>13</v>
      </c>
      <c r="D14" s="62">
        <v>187</v>
      </c>
      <c r="E14" s="63">
        <f>D14-D13</f>
        <v>35</v>
      </c>
      <c r="F14" s="128">
        <f>MIN(G21:G63)</f>
        <v>51.23</v>
      </c>
      <c r="G14" s="116">
        <f>AVERAGE(G21:G63)</f>
        <v>52.474411764705891</v>
      </c>
      <c r="H14" s="64"/>
      <c r="I14" s="116">
        <f t="shared" si="0"/>
        <v>1.2444117647058945</v>
      </c>
      <c r="J14" s="129">
        <v>0.11149305555555555</v>
      </c>
      <c r="K14" s="129">
        <f>J14-J13</f>
        <v>2.2731481481481478E-2</v>
      </c>
      <c r="L14" s="65">
        <f>K14+L12</f>
        <v>6.7858796296296292E-2</v>
      </c>
      <c r="M14" s="67" t="s">
        <v>193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117</v>
      </c>
      <c r="C15" s="74">
        <v>4</v>
      </c>
      <c r="D15" s="74">
        <v>208</v>
      </c>
      <c r="E15" s="63">
        <f>D15-D14</f>
        <v>21</v>
      </c>
      <c r="F15" s="128">
        <f>MIN(H21:H64)</f>
        <v>52.9</v>
      </c>
      <c r="G15" s="116">
        <f>AVERAGE(H21:H63)</f>
        <v>53.683499999999995</v>
      </c>
      <c r="H15" s="64"/>
      <c r="I15" s="116">
        <f>G15-F15</f>
        <v>0.78349999999999653</v>
      </c>
      <c r="J15" s="129">
        <v>0.1254976851851852</v>
      </c>
      <c r="K15" s="76">
        <f>J15-J14</f>
        <v>1.4004629629629645E-2</v>
      </c>
      <c r="L15" s="75">
        <f>K15+L13</f>
        <v>5.7638888888888899E-2</v>
      </c>
      <c r="M15" s="67"/>
      <c r="N15" s="68" t="s">
        <v>213</v>
      </c>
      <c r="O15" s="223" t="s">
        <v>214</v>
      </c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AVERAGE(F10,F12,F14)</f>
        <v>44.123333333333335</v>
      </c>
      <c r="G16" s="126">
        <f>AVERAGE(G10,G12,G14)</f>
        <v>48.569044441157985</v>
      </c>
      <c r="H16" s="217" t="s">
        <v>118</v>
      </c>
      <c r="I16" s="127">
        <f>AVERAGE(I10,I12,I14)</f>
        <v>4.4457111078246569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AVERAGE(F11,F13,F15)</f>
        <v>44.333333333333336</v>
      </c>
      <c r="G17" s="85">
        <f>AVERAGE(G11,G13,G15)</f>
        <v>51.603617647058819</v>
      </c>
      <c r="H17" s="218" t="s">
        <v>117</v>
      </c>
      <c r="I17" s="86">
        <f>AVERAGE(I11,I13,I15)</f>
        <v>7.2702843137254876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44.228333333333332</v>
      </c>
      <c r="G18" s="89">
        <f>AVERAGE(C21:H63)</f>
        <v>49.459158415841536</v>
      </c>
      <c r="H18" s="90"/>
      <c r="I18" s="91">
        <f>AVERAGE(I10:I15)</f>
        <v>5.8579977107750727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Стоцкий Андрей</v>
      </c>
      <c r="D20" s="92" t="str">
        <f>B11</f>
        <v>Мифтахутдинов Ильяс</v>
      </c>
      <c r="E20" s="92" t="str">
        <f>B12</f>
        <v>Стоцкий Андрей</v>
      </c>
      <c r="F20" s="92" t="str">
        <f>B13</f>
        <v>Мифтахутдинов Ильяс</v>
      </c>
      <c r="G20" s="2" t="str">
        <f>B14</f>
        <v>Стоцкий Андрей</v>
      </c>
      <c r="H20" s="2" t="str">
        <f>B15</f>
        <v>Мифтахутдинов Ильяс</v>
      </c>
    </row>
    <row r="21" spans="1:14" x14ac:dyDescent="0.25">
      <c r="B21" s="1">
        <v>1</v>
      </c>
      <c r="C21" s="93">
        <v>45.01</v>
      </c>
      <c r="D21" s="94">
        <v>40.799999999999997</v>
      </c>
      <c r="E21" s="94">
        <v>54.93</v>
      </c>
      <c r="F21" s="94">
        <v>41.4</v>
      </c>
      <c r="G21" s="137">
        <v>53.84</v>
      </c>
      <c r="H21" s="138">
        <v>54.17</v>
      </c>
      <c r="M21" s="2"/>
      <c r="N21" s="2"/>
    </row>
    <row r="22" spans="1:14" x14ac:dyDescent="0.25">
      <c r="B22" s="1">
        <v>2</v>
      </c>
      <c r="C22" s="95">
        <v>41.38</v>
      </c>
      <c r="D22" s="96">
        <v>40.92</v>
      </c>
      <c r="E22" s="96">
        <v>55.49</v>
      </c>
      <c r="F22" s="96">
        <v>42.28</v>
      </c>
      <c r="G22" s="136">
        <v>53.02</v>
      </c>
      <c r="H22" s="139">
        <v>53.72</v>
      </c>
      <c r="M22" s="3"/>
      <c r="N22" s="3"/>
    </row>
    <row r="23" spans="1:14" x14ac:dyDescent="0.25">
      <c r="B23" s="1">
        <v>3</v>
      </c>
      <c r="C23" s="95">
        <v>41.69</v>
      </c>
      <c r="D23" s="96">
        <v>45.89</v>
      </c>
      <c r="E23" s="96">
        <v>54.87</v>
      </c>
      <c r="F23" s="96">
        <v>40.36</v>
      </c>
      <c r="G23" s="136">
        <v>52.61</v>
      </c>
      <c r="H23" s="139">
        <v>53.73</v>
      </c>
      <c r="M23" s="3"/>
      <c r="N23" s="3"/>
    </row>
    <row r="24" spans="1:14" x14ac:dyDescent="0.25">
      <c r="B24" s="1">
        <v>4</v>
      </c>
      <c r="C24" s="95">
        <v>42.58</v>
      </c>
      <c r="D24" s="96">
        <v>43.17</v>
      </c>
      <c r="E24" s="96">
        <v>54.94</v>
      </c>
      <c r="F24" s="96">
        <v>40.299999999999997</v>
      </c>
      <c r="G24" s="136">
        <v>52.71</v>
      </c>
      <c r="H24" s="139">
        <v>55.47</v>
      </c>
      <c r="M24" s="3"/>
      <c r="N24" s="3"/>
    </row>
    <row r="25" spans="1:14" x14ac:dyDescent="0.25">
      <c r="B25" s="1">
        <v>5</v>
      </c>
      <c r="C25" s="95">
        <v>41.95</v>
      </c>
      <c r="D25" s="96">
        <v>41.31</v>
      </c>
      <c r="E25" s="96">
        <v>55.34</v>
      </c>
      <c r="F25" s="96">
        <v>40.090000000000003</v>
      </c>
      <c r="G25" s="136">
        <v>52.52</v>
      </c>
      <c r="H25" s="139">
        <v>53.62</v>
      </c>
    </row>
    <row r="26" spans="1:14" x14ac:dyDescent="0.25">
      <c r="B26" s="1">
        <v>6</v>
      </c>
      <c r="C26" s="95">
        <v>44.92</v>
      </c>
      <c r="D26" s="96">
        <v>40.4</v>
      </c>
      <c r="E26" s="96">
        <v>56.02</v>
      </c>
      <c r="F26" s="96">
        <v>40.119999999999997</v>
      </c>
      <c r="G26" s="136">
        <v>52.71</v>
      </c>
      <c r="H26" s="139">
        <v>53.25</v>
      </c>
    </row>
    <row r="27" spans="1:14" x14ac:dyDescent="0.25">
      <c r="B27" s="1">
        <v>7</v>
      </c>
      <c r="C27" s="95">
        <v>43.1</v>
      </c>
      <c r="D27" s="96">
        <v>40.36</v>
      </c>
      <c r="E27" s="96">
        <v>54.71</v>
      </c>
      <c r="F27" s="96">
        <v>40.380000000000003</v>
      </c>
      <c r="G27" s="136">
        <v>52.82</v>
      </c>
      <c r="H27" s="139">
        <v>53.49</v>
      </c>
    </row>
    <row r="28" spans="1:14" x14ac:dyDescent="0.25">
      <c r="B28" s="1">
        <v>8</v>
      </c>
      <c r="C28" s="95">
        <v>40.25</v>
      </c>
      <c r="D28" s="96">
        <v>40.31</v>
      </c>
      <c r="E28" s="96">
        <v>54.54</v>
      </c>
      <c r="F28" s="96">
        <v>40.520000000000003</v>
      </c>
      <c r="G28" s="136">
        <v>52.61</v>
      </c>
      <c r="H28" s="139">
        <v>54.05</v>
      </c>
    </row>
    <row r="29" spans="1:14" x14ac:dyDescent="0.25">
      <c r="B29" s="1">
        <v>9</v>
      </c>
      <c r="C29" s="124">
        <v>40.11</v>
      </c>
      <c r="D29" s="96">
        <v>40.19</v>
      </c>
      <c r="E29" s="96">
        <v>54.45</v>
      </c>
      <c r="F29" s="96">
        <v>40.840000000000003</v>
      </c>
      <c r="G29" s="136">
        <v>53.68</v>
      </c>
      <c r="H29" s="139">
        <v>53.49</v>
      </c>
    </row>
    <row r="30" spans="1:14" x14ac:dyDescent="0.25">
      <c r="B30" s="1">
        <v>10</v>
      </c>
      <c r="C30" s="95">
        <v>41.45</v>
      </c>
      <c r="D30" s="96">
        <v>40.090000000000003</v>
      </c>
      <c r="E30" s="96">
        <v>53.85</v>
      </c>
      <c r="F30" s="96">
        <v>51.09</v>
      </c>
      <c r="G30" s="136">
        <v>53.04</v>
      </c>
      <c r="H30" s="139">
        <v>52.92</v>
      </c>
    </row>
    <row r="31" spans="1:14" x14ac:dyDescent="0.25">
      <c r="B31" s="1">
        <v>11</v>
      </c>
      <c r="C31" s="95">
        <v>41.85</v>
      </c>
      <c r="D31" s="96">
        <v>40.01</v>
      </c>
      <c r="E31" s="96">
        <v>62.97</v>
      </c>
      <c r="F31" s="96">
        <v>54.08</v>
      </c>
      <c r="G31" s="136">
        <v>52.26</v>
      </c>
      <c r="H31" s="139">
        <v>53.04</v>
      </c>
    </row>
    <row r="32" spans="1:14" x14ac:dyDescent="0.25">
      <c r="B32" s="1">
        <v>12</v>
      </c>
      <c r="C32" s="95">
        <v>41.67</v>
      </c>
      <c r="D32" s="96">
        <v>40.57</v>
      </c>
      <c r="E32" s="96">
        <v>55.36</v>
      </c>
      <c r="F32" s="96">
        <v>55.71</v>
      </c>
      <c r="G32" s="136">
        <v>52.55</v>
      </c>
      <c r="H32" s="139">
        <v>53.23</v>
      </c>
    </row>
    <row r="33" spans="2:8" x14ac:dyDescent="0.25">
      <c r="B33" s="1">
        <v>13</v>
      </c>
      <c r="C33" s="95">
        <v>40.22</v>
      </c>
      <c r="D33" s="96">
        <v>40.42</v>
      </c>
      <c r="E33" s="96">
        <v>54.85</v>
      </c>
      <c r="F33" s="96">
        <v>56.72</v>
      </c>
      <c r="G33" s="136">
        <v>53.3</v>
      </c>
      <c r="H33" s="139">
        <v>52.9</v>
      </c>
    </row>
    <row r="34" spans="2:8" x14ac:dyDescent="0.25">
      <c r="B34" s="1">
        <v>14</v>
      </c>
      <c r="C34" s="106">
        <v>39.97</v>
      </c>
      <c r="D34" s="96">
        <v>40.33</v>
      </c>
      <c r="E34" s="96">
        <v>55.54</v>
      </c>
      <c r="F34" s="96">
        <v>54.83</v>
      </c>
      <c r="G34" s="136">
        <v>53.09</v>
      </c>
      <c r="H34" s="139">
        <v>54.06</v>
      </c>
    </row>
    <row r="35" spans="2:8" x14ac:dyDescent="0.25">
      <c r="B35" s="1">
        <v>15</v>
      </c>
      <c r="C35" s="95">
        <v>40.54</v>
      </c>
      <c r="D35" s="96">
        <v>47.05</v>
      </c>
      <c r="E35" s="96">
        <v>54.29</v>
      </c>
      <c r="F35" s="96">
        <v>55.37</v>
      </c>
      <c r="G35" s="136">
        <v>53.77</v>
      </c>
      <c r="H35" s="139">
        <v>54.05</v>
      </c>
    </row>
    <row r="36" spans="2:8" x14ac:dyDescent="0.25">
      <c r="B36" s="1">
        <v>16</v>
      </c>
      <c r="C36" s="95">
        <v>40.340000000000003</v>
      </c>
      <c r="D36" s="142">
        <v>56.38</v>
      </c>
      <c r="E36" s="96">
        <v>54.3</v>
      </c>
      <c r="F36" s="96">
        <v>55.29</v>
      </c>
      <c r="G36" s="136">
        <v>52.11</v>
      </c>
      <c r="H36" s="139">
        <v>53.29</v>
      </c>
    </row>
    <row r="37" spans="2:8" x14ac:dyDescent="0.25">
      <c r="B37" s="1">
        <v>17</v>
      </c>
      <c r="C37" s="95">
        <v>41.93</v>
      </c>
      <c r="D37" s="96">
        <v>57.29</v>
      </c>
      <c r="E37" s="96">
        <v>54.07</v>
      </c>
      <c r="F37" s="96">
        <v>54.77</v>
      </c>
      <c r="G37" s="136">
        <v>52.52</v>
      </c>
      <c r="H37" s="139">
        <v>53.25</v>
      </c>
    </row>
    <row r="38" spans="2:8" x14ac:dyDescent="0.25">
      <c r="B38" s="1">
        <v>18</v>
      </c>
      <c r="C38" s="95">
        <v>40.229999999999997</v>
      </c>
      <c r="D38" s="96">
        <v>59.61</v>
      </c>
      <c r="E38" s="96">
        <v>54.53</v>
      </c>
      <c r="F38" s="96">
        <v>54.53</v>
      </c>
      <c r="G38" s="136">
        <v>51.87</v>
      </c>
      <c r="H38" s="139">
        <v>54.32</v>
      </c>
    </row>
    <row r="39" spans="2:8" x14ac:dyDescent="0.25">
      <c r="B39" s="1">
        <v>19</v>
      </c>
      <c r="C39" s="95">
        <v>40.11</v>
      </c>
      <c r="D39" s="96">
        <v>58.65</v>
      </c>
      <c r="E39" s="96">
        <v>53.57</v>
      </c>
      <c r="F39" s="96">
        <v>54.31</v>
      </c>
      <c r="G39" s="136">
        <v>52.66</v>
      </c>
      <c r="H39" s="139">
        <v>53.38</v>
      </c>
    </row>
    <row r="40" spans="2:8" x14ac:dyDescent="0.25">
      <c r="B40" s="1">
        <v>20</v>
      </c>
      <c r="C40" s="95">
        <v>40.01</v>
      </c>
      <c r="D40" s="96">
        <v>58.32</v>
      </c>
      <c r="E40" s="96">
        <v>54.13</v>
      </c>
      <c r="F40" s="96">
        <v>54.08</v>
      </c>
      <c r="G40" s="136">
        <v>52.08</v>
      </c>
      <c r="H40" s="139">
        <v>54.24</v>
      </c>
    </row>
    <row r="41" spans="2:8" x14ac:dyDescent="0.25">
      <c r="B41" s="1">
        <v>21</v>
      </c>
      <c r="C41" s="95">
        <v>40</v>
      </c>
      <c r="D41" s="96">
        <v>58.86</v>
      </c>
      <c r="E41" s="96">
        <v>60.32</v>
      </c>
      <c r="F41" s="96">
        <v>53.42</v>
      </c>
      <c r="G41" s="136">
        <v>52.14</v>
      </c>
      <c r="H41" s="139"/>
    </row>
    <row r="42" spans="2:8" x14ac:dyDescent="0.25">
      <c r="B42" s="1">
        <v>22</v>
      </c>
      <c r="C42" s="95">
        <v>40.82</v>
      </c>
      <c r="D42" s="96">
        <v>56.9</v>
      </c>
      <c r="E42" s="96">
        <v>53.4</v>
      </c>
      <c r="F42" s="96">
        <v>54.55</v>
      </c>
      <c r="G42" s="136">
        <v>51.65</v>
      </c>
      <c r="H42" s="139"/>
    </row>
    <row r="43" spans="2:8" x14ac:dyDescent="0.25">
      <c r="B43" s="1">
        <v>23</v>
      </c>
      <c r="C43" s="95">
        <v>40.229999999999997</v>
      </c>
      <c r="D43" s="96">
        <v>56.28</v>
      </c>
      <c r="E43" s="96">
        <v>53.45</v>
      </c>
      <c r="F43" s="96">
        <v>53.44</v>
      </c>
      <c r="G43" s="136">
        <v>52.87</v>
      </c>
      <c r="H43" s="139"/>
    </row>
    <row r="44" spans="2:8" x14ac:dyDescent="0.25">
      <c r="B44" s="1">
        <v>24</v>
      </c>
      <c r="C44" s="95">
        <v>40.229999999999997</v>
      </c>
      <c r="D44" s="96">
        <v>57.12</v>
      </c>
      <c r="E44" s="96">
        <v>53</v>
      </c>
      <c r="F44" s="96">
        <v>56.37</v>
      </c>
      <c r="G44" s="136">
        <v>52.37</v>
      </c>
      <c r="H44" s="139"/>
    </row>
    <row r="45" spans="2:8" x14ac:dyDescent="0.25">
      <c r="B45" s="1">
        <v>25</v>
      </c>
      <c r="C45" s="95">
        <v>40.29</v>
      </c>
      <c r="D45" s="96">
        <v>55.07</v>
      </c>
      <c r="E45" s="96">
        <v>51.95</v>
      </c>
      <c r="F45" s="96">
        <v>56.19</v>
      </c>
      <c r="G45" s="136">
        <v>52.23</v>
      </c>
      <c r="H45" s="139"/>
    </row>
    <row r="46" spans="2:8" x14ac:dyDescent="0.25">
      <c r="B46" s="1">
        <v>26</v>
      </c>
      <c r="C46" s="95">
        <v>41.36</v>
      </c>
      <c r="D46" s="96">
        <v>55.08</v>
      </c>
      <c r="E46" s="96">
        <v>50.37</v>
      </c>
      <c r="F46" s="96">
        <v>56.74</v>
      </c>
      <c r="G46" s="136">
        <v>52.01</v>
      </c>
      <c r="H46" s="139"/>
    </row>
    <row r="47" spans="2:8" x14ac:dyDescent="0.25">
      <c r="B47" s="1">
        <v>27</v>
      </c>
      <c r="C47" s="95">
        <v>40.93</v>
      </c>
      <c r="D47" s="96">
        <v>55.34</v>
      </c>
      <c r="E47" s="96">
        <v>49.73</v>
      </c>
      <c r="F47" s="96">
        <v>56</v>
      </c>
      <c r="G47" s="136">
        <v>51.82</v>
      </c>
      <c r="H47" s="139"/>
    </row>
    <row r="48" spans="2:8" x14ac:dyDescent="0.25">
      <c r="B48" s="1">
        <v>28</v>
      </c>
      <c r="C48" s="95">
        <v>40.200000000000003</v>
      </c>
      <c r="D48" s="96">
        <v>58.68</v>
      </c>
      <c r="E48" s="96">
        <v>50.41</v>
      </c>
      <c r="F48" s="96">
        <v>56.64</v>
      </c>
      <c r="G48" s="136">
        <v>51.63</v>
      </c>
      <c r="H48" s="139"/>
    </row>
    <row r="49" spans="2:8" x14ac:dyDescent="0.25">
      <c r="B49" s="1">
        <v>29</v>
      </c>
      <c r="C49" s="95">
        <v>40.229999999999997</v>
      </c>
      <c r="D49" s="96">
        <v>55.16</v>
      </c>
      <c r="E49" s="96">
        <v>49.68</v>
      </c>
      <c r="F49" s="96">
        <v>55.4</v>
      </c>
      <c r="G49" s="136">
        <v>51.5</v>
      </c>
      <c r="H49" s="139"/>
    </row>
    <row r="50" spans="2:8" x14ac:dyDescent="0.25">
      <c r="B50" s="1">
        <v>30</v>
      </c>
      <c r="C50" s="95">
        <v>40.35</v>
      </c>
      <c r="D50" s="96">
        <v>55.2</v>
      </c>
      <c r="E50" s="96">
        <v>47.09</v>
      </c>
      <c r="F50" s="96">
        <v>55.94</v>
      </c>
      <c r="G50" s="136">
        <v>52.16</v>
      </c>
      <c r="H50" s="139"/>
    </row>
    <row r="51" spans="2:8" x14ac:dyDescent="0.25">
      <c r="B51" s="1">
        <v>31</v>
      </c>
      <c r="C51" s="95">
        <v>40.21</v>
      </c>
      <c r="D51" s="96">
        <v>54.59</v>
      </c>
      <c r="E51" s="96">
        <v>46.87</v>
      </c>
      <c r="F51" s="96">
        <v>54.34</v>
      </c>
      <c r="G51" s="136">
        <v>51.68</v>
      </c>
      <c r="H51" s="139"/>
    </row>
    <row r="52" spans="2:8" x14ac:dyDescent="0.25">
      <c r="B52" s="1">
        <v>32</v>
      </c>
      <c r="C52" s="95">
        <v>40.33</v>
      </c>
      <c r="D52" s="96">
        <v>55.63</v>
      </c>
      <c r="E52" s="96">
        <v>47.97</v>
      </c>
      <c r="F52" s="96">
        <v>54.83</v>
      </c>
      <c r="G52" s="136">
        <v>51.23</v>
      </c>
      <c r="H52" s="139"/>
    </row>
    <row r="53" spans="2:8" x14ac:dyDescent="0.25">
      <c r="B53" s="1">
        <v>33</v>
      </c>
      <c r="C53" s="95">
        <v>40.21</v>
      </c>
      <c r="D53" s="96">
        <v>54.72</v>
      </c>
      <c r="E53" s="96">
        <v>50.96</v>
      </c>
      <c r="F53" s="96">
        <v>54.58</v>
      </c>
      <c r="G53" s="136">
        <v>52.91</v>
      </c>
      <c r="H53" s="139"/>
    </row>
    <row r="54" spans="2:8" x14ac:dyDescent="0.25">
      <c r="B54" s="1">
        <v>34</v>
      </c>
      <c r="C54" s="95">
        <v>40.07</v>
      </c>
      <c r="D54" s="96">
        <v>56.1</v>
      </c>
      <c r="E54" s="96">
        <v>45.3</v>
      </c>
      <c r="F54" s="96">
        <v>56.02</v>
      </c>
      <c r="G54" s="136">
        <v>52.16</v>
      </c>
      <c r="H54" s="139"/>
    </row>
    <row r="55" spans="2:8" x14ac:dyDescent="0.25">
      <c r="B55" s="1">
        <v>35</v>
      </c>
      <c r="C55" s="95">
        <v>40.229999999999997</v>
      </c>
      <c r="D55" s="96"/>
      <c r="E55" s="96">
        <v>42.51</v>
      </c>
      <c r="F55" s="96"/>
      <c r="G55" s="136"/>
      <c r="H55" s="139"/>
    </row>
    <row r="56" spans="2:8" x14ac:dyDescent="0.25">
      <c r="B56" s="1">
        <v>36</v>
      </c>
      <c r="C56" s="95">
        <v>40.19</v>
      </c>
      <c r="D56" s="96"/>
      <c r="E56" s="96">
        <v>41.75</v>
      </c>
      <c r="F56" s="96"/>
      <c r="G56" s="136"/>
      <c r="H56" s="139"/>
    </row>
    <row r="57" spans="2:8" x14ac:dyDescent="0.25">
      <c r="B57" s="1">
        <v>37</v>
      </c>
      <c r="C57" s="95">
        <v>39.979999999999997</v>
      </c>
      <c r="D57" s="96"/>
      <c r="E57" s="96">
        <v>41.21</v>
      </c>
      <c r="F57" s="96"/>
      <c r="G57" s="136"/>
      <c r="H57" s="139"/>
    </row>
    <row r="58" spans="2:8" x14ac:dyDescent="0.25">
      <c r="B58" s="1">
        <v>38</v>
      </c>
      <c r="C58" s="95">
        <v>40.11</v>
      </c>
      <c r="D58" s="96"/>
      <c r="E58" s="96"/>
      <c r="F58" s="96"/>
      <c r="G58" s="136"/>
      <c r="H58" s="139"/>
    </row>
    <row r="59" spans="2:8" x14ac:dyDescent="0.25">
      <c r="B59" s="1">
        <v>39</v>
      </c>
      <c r="C59" s="95">
        <v>40.17</v>
      </c>
      <c r="D59" s="96"/>
      <c r="E59" s="96"/>
      <c r="F59" s="96"/>
      <c r="G59" s="136"/>
      <c r="H59" s="139"/>
    </row>
    <row r="60" spans="2:8" x14ac:dyDescent="0.25">
      <c r="B60" s="1">
        <v>40</v>
      </c>
      <c r="C60" s="95">
        <v>40.119999999999997</v>
      </c>
      <c r="D60" s="96"/>
      <c r="E60" s="96"/>
      <c r="F60" s="96"/>
      <c r="G60" s="136"/>
      <c r="H60" s="139"/>
    </row>
    <row r="61" spans="2:8" x14ac:dyDescent="0.25">
      <c r="B61" s="1">
        <v>41</v>
      </c>
      <c r="C61" s="95">
        <v>39.93</v>
      </c>
      <c r="D61" s="96"/>
      <c r="E61" s="96"/>
      <c r="F61" s="96"/>
      <c r="G61" s="136"/>
      <c r="H61" s="139"/>
    </row>
    <row r="62" spans="2:8" x14ac:dyDescent="0.25">
      <c r="B62" s="1">
        <v>42</v>
      </c>
      <c r="C62" s="95">
        <v>40.01</v>
      </c>
      <c r="D62" s="96"/>
      <c r="E62" s="96"/>
      <c r="F62" s="96"/>
      <c r="G62" s="136"/>
      <c r="H62" s="139"/>
    </row>
    <row r="63" spans="2:8" ht="15.75" thickBot="1" x14ac:dyDescent="0.3">
      <c r="B63" s="1">
        <v>43</v>
      </c>
      <c r="C63" s="192">
        <v>40.39</v>
      </c>
      <c r="D63" s="193"/>
      <c r="E63" s="193"/>
      <c r="F63" s="193"/>
      <c r="G63" s="140"/>
      <c r="H63" s="14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64"/>
  <sheetViews>
    <sheetView topLeftCell="A28" zoomScale="75" zoomScaleNormal="75" workbookViewId="0">
      <selection activeCell="F43" sqref="F43"/>
    </sheetView>
  </sheetViews>
  <sheetFormatPr defaultRowHeight="15" x14ac:dyDescent="0.25"/>
  <cols>
    <col min="1" max="1" width="8.7109375" style="1" customWidth="1"/>
    <col min="2" max="2" width="22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85" t="s">
        <v>82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</row>
    <row r="5" spans="1:16" ht="7.5" customHeight="1" x14ac:dyDescent="0.25"/>
    <row r="6" spans="1:16" ht="17.25" x14ac:dyDescent="0.3">
      <c r="A6" s="235" t="s">
        <v>86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</row>
    <row r="7" spans="1:16" ht="7.5" customHeight="1" x14ac:dyDescent="0.25"/>
    <row r="8" spans="1:16" s="2" customFormat="1" ht="20.25" customHeight="1" x14ac:dyDescent="0.25">
      <c r="A8" s="286" t="s">
        <v>43</v>
      </c>
      <c r="B8" s="287" t="s">
        <v>13</v>
      </c>
      <c r="C8" s="288" t="s">
        <v>18</v>
      </c>
      <c r="D8" s="287" t="s">
        <v>44</v>
      </c>
      <c r="E8" s="290" t="s">
        <v>45</v>
      </c>
      <c r="F8" s="292" t="s">
        <v>46</v>
      </c>
      <c r="G8" s="293"/>
      <c r="H8" s="293"/>
      <c r="I8" s="294"/>
      <c r="J8" s="295" t="s">
        <v>47</v>
      </c>
      <c r="K8" s="286" t="s">
        <v>48</v>
      </c>
      <c r="L8" s="286"/>
      <c r="M8" s="56"/>
      <c r="N8" s="56"/>
    </row>
    <row r="9" spans="1:16" s="2" customFormat="1" ht="27.75" customHeight="1" thickBot="1" x14ac:dyDescent="0.3">
      <c r="A9" s="286"/>
      <c r="B9" s="287"/>
      <c r="C9" s="289"/>
      <c r="D9" s="287"/>
      <c r="E9" s="291"/>
      <c r="F9" s="57" t="s">
        <v>49</v>
      </c>
      <c r="G9" s="57" t="s">
        <v>50</v>
      </c>
      <c r="H9" s="57" t="s">
        <v>51</v>
      </c>
      <c r="I9" s="58" t="s">
        <v>52</v>
      </c>
      <c r="J9" s="296"/>
      <c r="K9" s="135" t="s">
        <v>53</v>
      </c>
      <c r="L9" s="135" t="s">
        <v>54</v>
      </c>
      <c r="M9" s="59" t="s">
        <v>55</v>
      </c>
      <c r="N9" s="59" t="s">
        <v>56</v>
      </c>
    </row>
    <row r="10" spans="1:16" s="3" customFormat="1" ht="30" customHeight="1" thickBot="1" x14ac:dyDescent="0.3">
      <c r="A10" s="60">
        <v>1</v>
      </c>
      <c r="B10" s="61" t="s">
        <v>88</v>
      </c>
      <c r="C10" s="62">
        <v>33</v>
      </c>
      <c r="D10" s="62">
        <v>44</v>
      </c>
      <c r="E10" s="63">
        <f>D10</f>
        <v>44</v>
      </c>
      <c r="F10" s="204">
        <f>MIN(C21:C64)</f>
        <v>40.24</v>
      </c>
      <c r="G10" s="203">
        <f>AVERAGE(C21:C64)</f>
        <v>41.095681818181809</v>
      </c>
      <c r="H10" s="64"/>
      <c r="I10" s="116">
        <f>G10-F10</f>
        <v>0.85568181818180733</v>
      </c>
      <c r="J10" s="129">
        <v>2.1006944444444443E-2</v>
      </c>
      <c r="K10" s="190">
        <f>J10</f>
        <v>2.1006944444444443E-2</v>
      </c>
      <c r="L10" s="66">
        <f>K10</f>
        <v>2.1006944444444443E-2</v>
      </c>
      <c r="M10" s="67" t="s">
        <v>194</v>
      </c>
      <c r="N10" s="68" t="s">
        <v>142</v>
      </c>
      <c r="O10" s="205" t="s">
        <v>143</v>
      </c>
      <c r="P10" s="70"/>
    </row>
    <row r="11" spans="1:16" s="3" customFormat="1" ht="30" customHeight="1" thickBot="1" x14ac:dyDescent="0.3">
      <c r="A11" s="60">
        <v>2</v>
      </c>
      <c r="B11" s="61" t="s">
        <v>87</v>
      </c>
      <c r="C11" s="62">
        <v>5</v>
      </c>
      <c r="D11" s="62">
        <v>88</v>
      </c>
      <c r="E11" s="63">
        <f>D11-D10</f>
        <v>44</v>
      </c>
      <c r="F11" s="202">
        <f>MIN(D21:D64)</f>
        <v>40.22</v>
      </c>
      <c r="G11" s="199">
        <f>AVERAGE(D21:D64)</f>
        <v>51.686511627906953</v>
      </c>
      <c r="H11" s="64"/>
      <c r="I11" s="116">
        <f>G11-F11</f>
        <v>11.466511627906954</v>
      </c>
      <c r="J11" s="129">
        <v>4.87037037037037E-2</v>
      </c>
      <c r="K11" s="129">
        <f>J11-J10</f>
        <v>2.7696759259259258E-2</v>
      </c>
      <c r="L11" s="66">
        <f>K11</f>
        <v>2.7696759259259258E-2</v>
      </c>
      <c r="M11" s="67" t="s">
        <v>195</v>
      </c>
      <c r="N11" s="68" t="s">
        <v>210</v>
      </c>
      <c r="O11" s="205" t="s">
        <v>211</v>
      </c>
      <c r="P11" s="70"/>
    </row>
    <row r="12" spans="1:16" s="3" customFormat="1" ht="30" customHeight="1" x14ac:dyDescent="0.25">
      <c r="A12" s="60">
        <v>3</v>
      </c>
      <c r="B12" s="61" t="s">
        <v>88</v>
      </c>
      <c r="C12" s="62">
        <v>1</v>
      </c>
      <c r="D12" s="62">
        <v>129</v>
      </c>
      <c r="E12" s="63">
        <f>D12-D11</f>
        <v>41</v>
      </c>
      <c r="F12" s="201">
        <f>MIN(E19:E64)</f>
        <v>40.950000000000003</v>
      </c>
      <c r="G12" s="116">
        <f>AVERAGE(E21:E64)</f>
        <v>48.247999999999998</v>
      </c>
      <c r="H12" s="64"/>
      <c r="I12" s="116">
        <f t="shared" ref="I12:I14" si="0">G12-F12</f>
        <v>7.2979999999999947</v>
      </c>
      <c r="J12" s="129">
        <v>7.3344907407407414E-2</v>
      </c>
      <c r="K12" s="129">
        <f>J12-J11</f>
        <v>2.4641203703703714E-2</v>
      </c>
      <c r="L12" s="66">
        <f>K12+L10</f>
        <v>4.564814814814816E-2</v>
      </c>
      <c r="M12" s="67" t="s">
        <v>196</v>
      </c>
      <c r="N12" s="68"/>
      <c r="O12" s="143"/>
      <c r="P12" s="70"/>
    </row>
    <row r="13" spans="1:16" s="3" customFormat="1" ht="30" customHeight="1" x14ac:dyDescent="0.25">
      <c r="A13" s="60">
        <v>4</v>
      </c>
      <c r="B13" s="61" t="s">
        <v>87</v>
      </c>
      <c r="C13" s="62">
        <v>8</v>
      </c>
      <c r="D13" s="62">
        <v>163</v>
      </c>
      <c r="E13" s="63">
        <f>D13-D12</f>
        <v>34</v>
      </c>
      <c r="F13" s="128">
        <f>MIN(F19:F64)</f>
        <v>53.74</v>
      </c>
      <c r="G13" s="116">
        <f>AVERAGE(F21:F64)</f>
        <v>55.348181818181821</v>
      </c>
      <c r="H13" s="64"/>
      <c r="I13" s="116">
        <f t="shared" si="0"/>
        <v>1.6081818181818193</v>
      </c>
      <c r="J13" s="129">
        <v>9.662037037037037E-2</v>
      </c>
      <c r="K13" s="129">
        <f>J13-J12</f>
        <v>2.3275462962962956E-2</v>
      </c>
      <c r="L13" s="66">
        <f>K13+L11</f>
        <v>5.097222222222221E-2</v>
      </c>
      <c r="M13" s="67" t="s">
        <v>197</v>
      </c>
      <c r="N13" s="68"/>
      <c r="O13" s="70"/>
      <c r="P13" s="70"/>
    </row>
    <row r="14" spans="1:16" s="3" customFormat="1" ht="30" customHeight="1" x14ac:dyDescent="0.25">
      <c r="A14" s="60">
        <v>5</v>
      </c>
      <c r="B14" s="61" t="s">
        <v>88</v>
      </c>
      <c r="C14" s="71">
        <v>69</v>
      </c>
      <c r="D14" s="62">
        <v>194</v>
      </c>
      <c r="E14" s="63">
        <f>D14-D13</f>
        <v>31</v>
      </c>
      <c r="F14" s="128">
        <f>MIN(G21:G64)</f>
        <v>52.01</v>
      </c>
      <c r="G14" s="116">
        <f>AVERAGE(G21:G64)</f>
        <v>54.387333333333338</v>
      </c>
      <c r="H14" s="64"/>
      <c r="I14" s="116">
        <f t="shared" si="0"/>
        <v>2.3773333333333397</v>
      </c>
      <c r="J14" s="129">
        <v>0.11758101851851853</v>
      </c>
      <c r="K14" s="129">
        <f>J14-J13</f>
        <v>2.0960648148148159E-2</v>
      </c>
      <c r="L14" s="65">
        <f>K14+L12</f>
        <v>6.6608796296296319E-2</v>
      </c>
      <c r="M14" s="67" t="s">
        <v>198</v>
      </c>
      <c r="N14" s="68"/>
      <c r="O14" s="19"/>
    </row>
    <row r="15" spans="1:16" s="3" customFormat="1" ht="30" customHeight="1" x14ac:dyDescent="0.25">
      <c r="A15" s="72" t="s">
        <v>57</v>
      </c>
      <c r="B15" s="73" t="s">
        <v>87</v>
      </c>
      <c r="C15" s="74">
        <v>6</v>
      </c>
      <c r="D15" s="74">
        <v>205</v>
      </c>
      <c r="E15" s="63">
        <f>D15-D14</f>
        <v>11</v>
      </c>
      <c r="F15" s="128">
        <f>MIN(H21:H64)</f>
        <v>53.3</v>
      </c>
      <c r="G15" s="116">
        <f>AVERAGE(H21:H64)</f>
        <v>55.971000000000004</v>
      </c>
      <c r="H15" s="64"/>
      <c r="I15" s="116">
        <f>G15-F15</f>
        <v>2.6710000000000065</v>
      </c>
      <c r="J15" s="129">
        <v>0.1254976851851852</v>
      </c>
      <c r="K15" s="189">
        <f>J15-J14</f>
        <v>7.9166666666666691E-3</v>
      </c>
      <c r="L15" s="75">
        <f>K15+L13</f>
        <v>5.888888888888888E-2</v>
      </c>
      <c r="M15" s="67"/>
      <c r="N15" s="68" t="s">
        <v>212</v>
      </c>
      <c r="O15" s="223" t="s">
        <v>143</v>
      </c>
    </row>
    <row r="16" spans="1:16" s="3" customFormat="1" ht="30" customHeight="1" x14ac:dyDescent="0.25">
      <c r="A16" s="77"/>
      <c r="B16" s="78"/>
      <c r="C16" s="79"/>
      <c r="D16" s="79"/>
      <c r="E16" s="79"/>
      <c r="F16" s="107">
        <f>AVERAGE(F10,F12,F14)</f>
        <v>44.4</v>
      </c>
      <c r="G16" s="126">
        <f>AVERAGE(G10,G12,G14)</f>
        <v>47.910338383838386</v>
      </c>
      <c r="H16" s="217" t="s">
        <v>88</v>
      </c>
      <c r="I16" s="127">
        <f>AVERAGE(I10,I12,I14)</f>
        <v>3.5103383838383806</v>
      </c>
      <c r="J16" s="79"/>
      <c r="K16" s="79"/>
      <c r="L16" s="79"/>
      <c r="M16" s="80"/>
      <c r="N16" s="80"/>
    </row>
    <row r="17" spans="1:14" ht="27.75" customHeight="1" x14ac:dyDescent="0.25">
      <c r="A17" s="81"/>
      <c r="B17" s="81"/>
      <c r="C17" s="81"/>
      <c r="D17" s="82"/>
      <c r="E17" s="83"/>
      <c r="F17" s="84">
        <f>AVERAGE(F11,F13,F15)</f>
        <v>49.086666666666666</v>
      </c>
      <c r="G17" s="85">
        <f>AVERAGE(G11,G13,G15)</f>
        <v>54.335231148696259</v>
      </c>
      <c r="H17" s="218" t="s">
        <v>87</v>
      </c>
      <c r="I17" s="86">
        <f>AVERAGE(I11,I13,I15)</f>
        <v>5.2485644820295931</v>
      </c>
      <c r="J17" s="83"/>
      <c r="K17" s="83" t="s">
        <v>27</v>
      </c>
      <c r="L17" s="83"/>
      <c r="M17" s="80"/>
      <c r="N17" s="80"/>
    </row>
    <row r="18" spans="1:14" ht="30" customHeight="1" thickBot="1" x14ac:dyDescent="0.3">
      <c r="A18" s="87"/>
      <c r="B18" s="87"/>
      <c r="C18" s="87"/>
      <c r="D18" s="83"/>
      <c r="E18" s="83"/>
      <c r="F18" s="88">
        <f>AVERAGE(F10:F15)</f>
        <v>46.743333333333332</v>
      </c>
      <c r="G18" s="89">
        <f>AVERAGE(C21:H64)</f>
        <v>49.892350000000036</v>
      </c>
      <c r="H18" s="90"/>
      <c r="I18" s="91">
        <f>AVERAGE(I10:I15)</f>
        <v>4.3794514329339869</v>
      </c>
      <c r="J18" s="83"/>
      <c r="K18" s="83"/>
      <c r="L18" s="83"/>
      <c r="M18" s="87"/>
      <c r="N18" s="87"/>
    </row>
    <row r="20" spans="1:14" ht="15.75" thickBot="1" x14ac:dyDescent="0.3">
      <c r="C20" s="92" t="str">
        <f>B10</f>
        <v>Криворучко Николай</v>
      </c>
      <c r="D20" s="92" t="str">
        <f>B11</f>
        <v>Яремкович Дмитрий</v>
      </c>
      <c r="E20" s="92" t="str">
        <f>B12</f>
        <v>Криворучко Николай</v>
      </c>
      <c r="F20" s="92" t="str">
        <f>B13</f>
        <v>Яремкович Дмитрий</v>
      </c>
      <c r="G20" s="2" t="str">
        <f>B14</f>
        <v>Криворучко Николай</v>
      </c>
      <c r="H20" s="2" t="str">
        <f>B15</f>
        <v>Яремкович Дмитрий</v>
      </c>
    </row>
    <row r="21" spans="1:14" x14ac:dyDescent="0.25">
      <c r="B21" s="1">
        <v>1</v>
      </c>
      <c r="C21" s="93">
        <v>45.4</v>
      </c>
      <c r="D21" s="94">
        <v>43.62</v>
      </c>
      <c r="E21" s="94">
        <v>56.37</v>
      </c>
      <c r="F21" s="94">
        <v>57.03</v>
      </c>
      <c r="G21" s="94">
        <v>56.07</v>
      </c>
      <c r="H21" s="220">
        <v>53.3</v>
      </c>
      <c r="M21" s="2"/>
      <c r="N21" s="2"/>
    </row>
    <row r="22" spans="1:14" x14ac:dyDescent="0.25">
      <c r="B22" s="1">
        <v>2</v>
      </c>
      <c r="C22" s="95">
        <v>41.62</v>
      </c>
      <c r="D22" s="96">
        <v>44.05</v>
      </c>
      <c r="E22" s="96">
        <v>56.43</v>
      </c>
      <c r="F22" s="96">
        <v>56.09</v>
      </c>
      <c r="G22" s="96">
        <v>54.83</v>
      </c>
      <c r="H22" s="221">
        <v>53.47</v>
      </c>
      <c r="M22" s="3"/>
      <c r="N22" s="3"/>
    </row>
    <row r="23" spans="1:14" x14ac:dyDescent="0.25">
      <c r="B23" s="1">
        <v>3</v>
      </c>
      <c r="C23" s="95">
        <v>41.41</v>
      </c>
      <c r="D23" s="96">
        <v>42.29</v>
      </c>
      <c r="E23" s="96">
        <v>55.24</v>
      </c>
      <c r="F23" s="96">
        <v>56.83</v>
      </c>
      <c r="G23" s="96">
        <v>57.06</v>
      </c>
      <c r="H23" s="221">
        <v>54.37</v>
      </c>
      <c r="M23" s="3"/>
      <c r="N23" s="3"/>
    </row>
    <row r="24" spans="1:14" x14ac:dyDescent="0.25">
      <c r="B24" s="1">
        <v>4</v>
      </c>
      <c r="C24" s="95">
        <v>41.88</v>
      </c>
      <c r="D24" s="96">
        <v>40.99</v>
      </c>
      <c r="E24" s="96">
        <v>55.33</v>
      </c>
      <c r="F24" s="96">
        <v>55.42</v>
      </c>
      <c r="G24" s="96">
        <v>53.56</v>
      </c>
      <c r="H24" s="221">
        <v>54.24</v>
      </c>
      <c r="M24" s="3"/>
      <c r="N24" s="3"/>
    </row>
    <row r="25" spans="1:14" x14ac:dyDescent="0.25">
      <c r="B25" s="1">
        <v>5</v>
      </c>
      <c r="C25" s="95">
        <v>41.21</v>
      </c>
      <c r="D25" s="96">
        <v>40.85</v>
      </c>
      <c r="E25" s="96">
        <v>55.53</v>
      </c>
      <c r="F25" s="96">
        <v>56.21</v>
      </c>
      <c r="G25" s="96">
        <v>54.03</v>
      </c>
      <c r="H25" s="221">
        <v>54.35</v>
      </c>
    </row>
    <row r="26" spans="1:14" x14ac:dyDescent="0.25">
      <c r="B26" s="1">
        <v>6</v>
      </c>
      <c r="C26" s="95">
        <v>42.23</v>
      </c>
      <c r="D26" s="96">
        <v>40.96</v>
      </c>
      <c r="E26" s="96">
        <v>55.01</v>
      </c>
      <c r="F26" s="96">
        <v>54.71</v>
      </c>
      <c r="G26" s="96">
        <v>53.18</v>
      </c>
      <c r="H26" s="221">
        <v>54.4</v>
      </c>
    </row>
    <row r="27" spans="1:14" x14ac:dyDescent="0.25">
      <c r="B27" s="1">
        <v>7</v>
      </c>
      <c r="C27" s="95">
        <v>44.4</v>
      </c>
      <c r="D27" s="96">
        <v>41.33</v>
      </c>
      <c r="E27" s="96">
        <v>55.16</v>
      </c>
      <c r="F27" s="96">
        <v>54.38</v>
      </c>
      <c r="G27" s="96">
        <v>69.02</v>
      </c>
      <c r="H27" s="221">
        <v>53.6</v>
      </c>
    </row>
    <row r="28" spans="1:14" x14ac:dyDescent="0.25">
      <c r="B28" s="1">
        <v>8</v>
      </c>
      <c r="C28" s="95">
        <v>41.16</v>
      </c>
      <c r="D28" s="96">
        <v>41.25</v>
      </c>
      <c r="E28" s="96">
        <v>54.67</v>
      </c>
      <c r="F28" s="96">
        <v>56.02</v>
      </c>
      <c r="G28" s="96">
        <v>53.49</v>
      </c>
      <c r="H28" s="221">
        <v>54.21</v>
      </c>
    </row>
    <row r="29" spans="1:14" x14ac:dyDescent="0.25">
      <c r="B29" s="1">
        <v>9</v>
      </c>
      <c r="C29" s="124">
        <v>42.47</v>
      </c>
      <c r="D29" s="96">
        <v>40.770000000000003</v>
      </c>
      <c r="E29" s="96">
        <v>54.09</v>
      </c>
      <c r="F29" s="96">
        <v>53.79</v>
      </c>
      <c r="G29" s="96">
        <v>53.12</v>
      </c>
      <c r="H29" s="221">
        <v>53.55</v>
      </c>
    </row>
    <row r="30" spans="1:14" x14ac:dyDescent="0.25">
      <c r="B30" s="1">
        <v>10</v>
      </c>
      <c r="C30" s="95">
        <v>41.22</v>
      </c>
      <c r="D30" s="96">
        <v>40.22</v>
      </c>
      <c r="E30" s="96">
        <v>53.72</v>
      </c>
      <c r="F30" s="96">
        <v>55.55</v>
      </c>
      <c r="G30" s="96">
        <v>57.06</v>
      </c>
      <c r="H30" s="221">
        <v>74.22</v>
      </c>
    </row>
    <row r="31" spans="1:14" x14ac:dyDescent="0.25">
      <c r="B31" s="1">
        <v>11</v>
      </c>
      <c r="C31" s="95">
        <v>41.98</v>
      </c>
      <c r="D31" s="96">
        <v>40.43</v>
      </c>
      <c r="E31" s="96">
        <v>52.87</v>
      </c>
      <c r="F31" s="96">
        <v>54.48</v>
      </c>
      <c r="G31" s="96">
        <v>53.85</v>
      </c>
      <c r="H31" s="221"/>
    </row>
    <row r="32" spans="1:14" x14ac:dyDescent="0.25">
      <c r="B32" s="1">
        <v>12</v>
      </c>
      <c r="C32" s="95">
        <v>40.69</v>
      </c>
      <c r="D32" s="96">
        <v>40.340000000000003</v>
      </c>
      <c r="E32" s="96">
        <v>53.24</v>
      </c>
      <c r="F32" s="96">
        <v>56.8</v>
      </c>
      <c r="G32" s="96">
        <v>55.19</v>
      </c>
      <c r="H32" s="221"/>
    </row>
    <row r="33" spans="2:8" x14ac:dyDescent="0.25">
      <c r="B33" s="1">
        <v>13</v>
      </c>
      <c r="C33" s="95">
        <v>40.42</v>
      </c>
      <c r="D33" s="96">
        <v>40.94</v>
      </c>
      <c r="E33" s="96">
        <v>54.23</v>
      </c>
      <c r="F33" s="96">
        <v>56.91</v>
      </c>
      <c r="G33" s="96">
        <v>53.2</v>
      </c>
      <c r="H33" s="221"/>
    </row>
    <row r="34" spans="2:8" x14ac:dyDescent="0.25">
      <c r="B34" s="1">
        <v>14</v>
      </c>
      <c r="C34" s="106">
        <v>40.76</v>
      </c>
      <c r="D34" s="96">
        <v>53.91</v>
      </c>
      <c r="E34" s="96">
        <v>51.76</v>
      </c>
      <c r="F34" s="96">
        <v>55.97</v>
      </c>
      <c r="G34" s="96">
        <v>53</v>
      </c>
      <c r="H34" s="221"/>
    </row>
    <row r="35" spans="2:8" x14ac:dyDescent="0.25">
      <c r="B35" s="1">
        <v>15</v>
      </c>
      <c r="C35" s="95">
        <v>41.3</v>
      </c>
      <c r="D35" s="96">
        <v>57.92</v>
      </c>
      <c r="E35" s="96">
        <v>50.48</v>
      </c>
      <c r="F35" s="96">
        <v>60.13</v>
      </c>
      <c r="G35" s="96">
        <v>58.09</v>
      </c>
      <c r="H35" s="221"/>
    </row>
    <row r="36" spans="2:8" x14ac:dyDescent="0.25">
      <c r="B36" s="1">
        <v>16</v>
      </c>
      <c r="C36" s="95">
        <v>40.619999999999997</v>
      </c>
      <c r="D36" s="142">
        <v>57.62</v>
      </c>
      <c r="E36" s="96">
        <v>52.24</v>
      </c>
      <c r="F36" s="96">
        <v>55.18</v>
      </c>
      <c r="G36" s="96">
        <v>52.91</v>
      </c>
      <c r="H36" s="221"/>
    </row>
    <row r="37" spans="2:8" x14ac:dyDescent="0.25">
      <c r="B37" s="1">
        <v>17</v>
      </c>
      <c r="C37" s="95">
        <v>42.22</v>
      </c>
      <c r="D37" s="96">
        <v>57.55</v>
      </c>
      <c r="E37" s="96">
        <v>50.53</v>
      </c>
      <c r="F37" s="96">
        <v>55.38</v>
      </c>
      <c r="G37" s="96">
        <v>53.54</v>
      </c>
      <c r="H37" s="221"/>
    </row>
    <row r="38" spans="2:8" x14ac:dyDescent="0.25">
      <c r="B38" s="1">
        <v>18</v>
      </c>
      <c r="C38" s="95">
        <v>41.98</v>
      </c>
      <c r="D38" s="96">
        <v>57.53</v>
      </c>
      <c r="E38" s="96">
        <v>49.29</v>
      </c>
      <c r="F38" s="96">
        <v>54.91</v>
      </c>
      <c r="G38" s="96">
        <v>52.86</v>
      </c>
      <c r="H38" s="221"/>
    </row>
    <row r="39" spans="2:8" x14ac:dyDescent="0.25">
      <c r="B39" s="1">
        <v>19</v>
      </c>
      <c r="C39" s="95">
        <v>41.27</v>
      </c>
      <c r="D39" s="96">
        <v>57.54</v>
      </c>
      <c r="E39" s="96">
        <v>48.19</v>
      </c>
      <c r="F39" s="96">
        <v>54.77</v>
      </c>
      <c r="G39" s="2">
        <v>52.86</v>
      </c>
      <c r="H39" s="221"/>
    </row>
    <row r="40" spans="2:8" x14ac:dyDescent="0.25">
      <c r="B40" s="1">
        <v>20</v>
      </c>
      <c r="C40" s="95">
        <v>40.86</v>
      </c>
      <c r="D40" s="96">
        <v>58.89</v>
      </c>
      <c r="E40" s="96">
        <v>47.14</v>
      </c>
      <c r="F40" s="96">
        <v>54.27</v>
      </c>
      <c r="G40" s="96">
        <v>52.42</v>
      </c>
      <c r="H40" s="221"/>
    </row>
    <row r="41" spans="2:8" x14ac:dyDescent="0.25">
      <c r="B41" s="1">
        <v>21</v>
      </c>
      <c r="C41" s="95">
        <v>40.68</v>
      </c>
      <c r="D41" s="96">
        <v>56.1</v>
      </c>
      <c r="E41" s="96">
        <v>47.01</v>
      </c>
      <c r="F41" s="96">
        <v>54.43</v>
      </c>
      <c r="G41" s="96">
        <v>53.18</v>
      </c>
      <c r="H41" s="221"/>
    </row>
    <row r="42" spans="2:8" x14ac:dyDescent="0.25">
      <c r="B42" s="1">
        <v>22</v>
      </c>
      <c r="C42" s="95">
        <v>40.56</v>
      </c>
      <c r="D42" s="96">
        <v>56.6</v>
      </c>
      <c r="E42" s="96">
        <v>47.97</v>
      </c>
      <c r="F42" s="96">
        <v>54.88</v>
      </c>
      <c r="G42" s="96">
        <v>54.44</v>
      </c>
      <c r="H42" s="221"/>
    </row>
    <row r="43" spans="2:8" x14ac:dyDescent="0.25">
      <c r="B43" s="1">
        <v>23</v>
      </c>
      <c r="C43" s="95">
        <v>40.369999999999997</v>
      </c>
      <c r="D43" s="96">
        <v>56.6</v>
      </c>
      <c r="E43" s="96">
        <v>46.11</v>
      </c>
      <c r="F43" s="96">
        <v>54.88</v>
      </c>
      <c r="G43" s="96">
        <v>52.35</v>
      </c>
      <c r="H43" s="221"/>
    </row>
    <row r="44" spans="2:8" x14ac:dyDescent="0.25">
      <c r="B44" s="1">
        <v>24</v>
      </c>
      <c r="C44" s="95">
        <v>40.270000000000003</v>
      </c>
      <c r="D44" s="96">
        <v>57.41</v>
      </c>
      <c r="E44" s="96">
        <v>46.11</v>
      </c>
      <c r="F44" s="96">
        <v>54.82</v>
      </c>
      <c r="G44" s="96">
        <v>52.01</v>
      </c>
      <c r="H44" s="221"/>
    </row>
    <row r="45" spans="2:8" x14ac:dyDescent="0.25">
      <c r="B45" s="1">
        <v>25</v>
      </c>
      <c r="C45" s="95">
        <v>40.36</v>
      </c>
      <c r="D45" s="96">
        <v>55.87</v>
      </c>
      <c r="E45" s="96">
        <v>42.71</v>
      </c>
      <c r="F45" s="96">
        <v>55.54</v>
      </c>
      <c r="G45" s="96">
        <v>52.1</v>
      </c>
      <c r="H45" s="221"/>
    </row>
    <row r="46" spans="2:8" x14ac:dyDescent="0.25">
      <c r="B46" s="1">
        <v>26</v>
      </c>
      <c r="C46" s="95">
        <v>40.36</v>
      </c>
      <c r="D46" s="96">
        <v>55.69</v>
      </c>
      <c r="E46" s="96">
        <v>43.76</v>
      </c>
      <c r="F46" s="96">
        <v>56.24</v>
      </c>
      <c r="G46" s="96">
        <v>53.98</v>
      </c>
      <c r="H46" s="221"/>
    </row>
    <row r="47" spans="2:8" x14ac:dyDescent="0.25">
      <c r="B47" s="1">
        <v>27</v>
      </c>
      <c r="C47" s="95">
        <v>42.16</v>
      </c>
      <c r="D47" s="96">
        <v>55</v>
      </c>
      <c r="E47" s="96">
        <v>42.27</v>
      </c>
      <c r="F47" s="96">
        <v>53.74</v>
      </c>
      <c r="G47" s="96">
        <v>54.8</v>
      </c>
      <c r="H47" s="221"/>
    </row>
    <row r="48" spans="2:8" x14ac:dyDescent="0.25">
      <c r="B48" s="1">
        <v>28</v>
      </c>
      <c r="C48" s="95">
        <v>40.44</v>
      </c>
      <c r="D48" s="96">
        <v>55.79</v>
      </c>
      <c r="E48" s="96">
        <v>42.33</v>
      </c>
      <c r="F48" s="96">
        <v>53.83</v>
      </c>
      <c r="G48" s="96">
        <v>53.52</v>
      </c>
      <c r="H48" s="221"/>
    </row>
    <row r="49" spans="2:8" x14ac:dyDescent="0.25">
      <c r="B49" s="1">
        <v>29</v>
      </c>
      <c r="C49" s="95">
        <v>40.35</v>
      </c>
      <c r="D49" s="96">
        <v>54.79</v>
      </c>
      <c r="E49" s="96">
        <v>42.17</v>
      </c>
      <c r="F49" s="96">
        <v>54.91</v>
      </c>
      <c r="G49" s="96">
        <v>52.76</v>
      </c>
      <c r="H49" s="221"/>
    </row>
    <row r="50" spans="2:8" x14ac:dyDescent="0.25">
      <c r="B50" s="1">
        <v>30</v>
      </c>
      <c r="C50" s="95">
        <v>40.5</v>
      </c>
      <c r="D50" s="96">
        <v>55.29</v>
      </c>
      <c r="E50" s="96">
        <v>41.68</v>
      </c>
      <c r="F50" s="96">
        <v>54.06</v>
      </c>
      <c r="G50" s="96">
        <v>53.14</v>
      </c>
      <c r="H50" s="221"/>
    </row>
    <row r="51" spans="2:8" x14ac:dyDescent="0.25">
      <c r="B51" s="1">
        <v>31</v>
      </c>
      <c r="C51" s="95">
        <v>40.46</v>
      </c>
      <c r="D51" s="96">
        <v>57.49</v>
      </c>
      <c r="E51" s="96">
        <v>43.95</v>
      </c>
      <c r="F51" s="96">
        <v>54.11</v>
      </c>
      <c r="G51" s="96"/>
      <c r="H51" s="221"/>
    </row>
    <row r="52" spans="2:8" x14ac:dyDescent="0.25">
      <c r="B52" s="1">
        <v>32</v>
      </c>
      <c r="C52" s="95">
        <v>40.58</v>
      </c>
      <c r="D52" s="96">
        <v>55.05</v>
      </c>
      <c r="E52" s="96">
        <v>41.5</v>
      </c>
      <c r="F52" s="96">
        <v>54.48</v>
      </c>
      <c r="G52" s="96"/>
      <c r="H52" s="221"/>
    </row>
    <row r="53" spans="2:8" x14ac:dyDescent="0.25">
      <c r="B53" s="1">
        <v>33</v>
      </c>
      <c r="C53" s="95">
        <v>40.520000000000003</v>
      </c>
      <c r="D53" s="96">
        <v>61.45</v>
      </c>
      <c r="E53" s="96">
        <v>41.98</v>
      </c>
      <c r="F53" s="96">
        <v>55.74</v>
      </c>
      <c r="G53" s="96"/>
      <c r="H53" s="221"/>
    </row>
    <row r="54" spans="2:8" x14ac:dyDescent="0.25">
      <c r="B54" s="1">
        <v>34</v>
      </c>
      <c r="C54" s="95">
        <v>40.24</v>
      </c>
      <c r="D54" s="96">
        <v>55.2</v>
      </c>
      <c r="E54" s="96">
        <v>41.32</v>
      </c>
      <c r="F54" s="96"/>
      <c r="G54" s="96"/>
      <c r="H54" s="221"/>
    </row>
    <row r="55" spans="2:8" x14ac:dyDescent="0.25">
      <c r="B55" s="1">
        <v>35</v>
      </c>
      <c r="C55" s="95">
        <v>40.58</v>
      </c>
      <c r="D55" s="96">
        <v>54.79</v>
      </c>
      <c r="E55" s="96">
        <v>41.61</v>
      </c>
      <c r="F55" s="96"/>
      <c r="G55" s="96"/>
      <c r="H55" s="221"/>
    </row>
    <row r="56" spans="2:8" x14ac:dyDescent="0.25">
      <c r="B56" s="1">
        <v>36</v>
      </c>
      <c r="C56" s="95">
        <v>40.69</v>
      </c>
      <c r="D56" s="96">
        <v>54.81</v>
      </c>
      <c r="E56" s="96">
        <v>41.15</v>
      </c>
      <c r="F56" s="96"/>
      <c r="G56" s="96"/>
      <c r="H56" s="221"/>
    </row>
    <row r="57" spans="2:8" x14ac:dyDescent="0.25">
      <c r="B57" s="1">
        <v>37</v>
      </c>
      <c r="C57" s="95">
        <v>40.479999999999997</v>
      </c>
      <c r="D57" s="96">
        <v>55.03</v>
      </c>
      <c r="E57" s="96">
        <v>40.950000000000003</v>
      </c>
      <c r="F57" s="96"/>
      <c r="G57" s="96"/>
      <c r="H57" s="221"/>
    </row>
    <row r="58" spans="2:8" x14ac:dyDescent="0.25">
      <c r="B58" s="1">
        <v>38</v>
      </c>
      <c r="C58" s="95">
        <v>40.58</v>
      </c>
      <c r="D58" s="96">
        <v>55.44</v>
      </c>
      <c r="E58" s="96">
        <v>41.55</v>
      </c>
      <c r="F58" s="96"/>
      <c r="G58" s="96"/>
      <c r="H58" s="221"/>
    </row>
    <row r="59" spans="2:8" x14ac:dyDescent="0.25">
      <c r="B59" s="1">
        <v>39</v>
      </c>
      <c r="C59" s="95">
        <v>40.29</v>
      </c>
      <c r="D59" s="96">
        <v>55.01</v>
      </c>
      <c r="E59" s="96">
        <v>41.57</v>
      </c>
      <c r="F59" s="96"/>
      <c r="G59" s="96"/>
      <c r="H59" s="221"/>
    </row>
    <row r="60" spans="2:8" x14ac:dyDescent="0.25">
      <c r="B60" s="1">
        <v>40</v>
      </c>
      <c r="C60" s="95">
        <v>40.5</v>
      </c>
      <c r="D60" s="96">
        <v>54.9</v>
      </c>
      <c r="E60" s="96">
        <v>50.7</v>
      </c>
      <c r="F60" s="96"/>
      <c r="G60" s="96"/>
      <c r="H60" s="221"/>
    </row>
    <row r="61" spans="2:8" x14ac:dyDescent="0.25">
      <c r="B61" s="1">
        <v>41</v>
      </c>
      <c r="C61" s="95">
        <v>40.6</v>
      </c>
      <c r="D61" s="96">
        <v>54.89</v>
      </c>
      <c r="E61" s="96"/>
      <c r="F61" s="96"/>
      <c r="G61" s="96"/>
      <c r="H61" s="221"/>
    </row>
    <row r="62" spans="2:8" x14ac:dyDescent="0.25">
      <c r="B62" s="1">
        <v>42</v>
      </c>
      <c r="C62" s="95">
        <v>40.53</v>
      </c>
      <c r="D62" s="96">
        <v>54.47</v>
      </c>
      <c r="E62" s="96"/>
      <c r="F62" s="96"/>
      <c r="G62" s="96"/>
      <c r="H62" s="221"/>
    </row>
    <row r="63" spans="2:8" x14ac:dyDescent="0.25">
      <c r="B63" s="1">
        <v>43</v>
      </c>
      <c r="C63" s="95">
        <v>40.450000000000003</v>
      </c>
      <c r="D63" s="96">
        <v>55.85</v>
      </c>
      <c r="E63" s="96"/>
      <c r="F63" s="96"/>
      <c r="G63" s="96"/>
      <c r="H63" s="221"/>
    </row>
    <row r="64" spans="2:8" ht="15.75" thickBot="1" x14ac:dyDescent="0.3">
      <c r="B64" s="1">
        <v>44</v>
      </c>
      <c r="C64" s="192">
        <v>40.56</v>
      </c>
      <c r="D64" s="193"/>
      <c r="E64" s="193"/>
      <c r="F64" s="193"/>
      <c r="G64" s="193"/>
      <c r="H64" s="22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Mesnyki</vt:lpstr>
      <vt:lpstr>AvtoPMR</vt:lpstr>
      <vt:lpstr>MST</vt:lpstr>
      <vt:lpstr>x racing team9</vt:lpstr>
      <vt:lpstr>Kozaks</vt:lpstr>
      <vt:lpstr>Kozak I razboiniki</vt:lpstr>
      <vt:lpstr>Fortuna Racing</vt:lpstr>
      <vt:lpstr>Kart Freedom</vt:lpstr>
      <vt:lpstr>Fossa</vt:lpstr>
      <vt:lpstr>15a18</vt:lpstr>
      <vt:lpstr>NSJ</vt:lpstr>
      <vt:lpstr>W2T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2018-07-26T15:30:20Z</dcterms:modified>
</cp:coreProperties>
</file>