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/>
  <bookViews>
    <workbookView xWindow="0" yWindow="0" windowWidth="14565" windowHeight="5115" activeTab="2"/>
  </bookViews>
  <sheets>
    <sheet name="Рейтинг" sheetId="4" r:id="rId1"/>
    <sheet name="Очки" sheetId="5" r:id="rId2"/>
    <sheet name="20.06" sheetId="15" r:id="rId3"/>
    <sheet name="форма" sheetId="27" r:id="rId4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N50" i="4" l="1"/>
  <c r="N49" i="4"/>
  <c r="N42" i="4"/>
  <c r="N43" i="4"/>
  <c r="L49" i="4"/>
  <c r="L50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F37" i="4"/>
  <c r="D35" i="4"/>
  <c r="F35" i="4" s="1"/>
  <c r="D36" i="4"/>
  <c r="D37" i="4"/>
  <c r="F31" i="4"/>
  <c r="F32" i="4"/>
  <c r="F27" i="4"/>
  <c r="F28" i="4"/>
  <c r="F25" i="4"/>
  <c r="F23" i="4"/>
  <c r="D31" i="4"/>
  <c r="D32" i="4"/>
  <c r="D33" i="4"/>
  <c r="D27" i="4"/>
  <c r="D28" i="4"/>
  <c r="D29" i="4"/>
  <c r="D25" i="4"/>
  <c r="D23" i="4"/>
  <c r="D21" i="4"/>
  <c r="D17" i="4"/>
  <c r="C34" i="27"/>
  <c r="V33" i="27" s="1"/>
  <c r="W33" i="27"/>
  <c r="S33" i="27"/>
  <c r="O33" i="27"/>
  <c r="W32" i="27"/>
  <c r="S32" i="27"/>
  <c r="O32" i="27"/>
  <c r="W31" i="27"/>
  <c r="S31" i="27"/>
  <c r="O31" i="27"/>
  <c r="W30" i="27"/>
  <c r="S30" i="27"/>
  <c r="O30" i="27"/>
  <c r="W29" i="27"/>
  <c r="S29" i="27"/>
  <c r="O29" i="27"/>
  <c r="W28" i="27"/>
  <c r="S28" i="27"/>
  <c r="O28" i="27"/>
  <c r="W27" i="27"/>
  <c r="S27" i="27"/>
  <c r="O27" i="27"/>
  <c r="W26" i="27"/>
  <c r="S26" i="27"/>
  <c r="O26" i="27"/>
  <c r="W25" i="27"/>
  <c r="S25" i="27"/>
  <c r="O25" i="27"/>
  <c r="W24" i="27"/>
  <c r="S24" i="27"/>
  <c r="O24" i="27"/>
  <c r="W23" i="27"/>
  <c r="S23" i="27"/>
  <c r="O23" i="27"/>
  <c r="W22" i="27"/>
  <c r="S22" i="27"/>
  <c r="O22" i="27"/>
  <c r="W21" i="27"/>
  <c r="S21" i="27"/>
  <c r="O21" i="27"/>
  <c r="W20" i="27"/>
  <c r="S20" i="27"/>
  <c r="O20" i="27"/>
  <c r="W19" i="27"/>
  <c r="S19" i="27"/>
  <c r="O19" i="27"/>
  <c r="W18" i="27"/>
  <c r="S18" i="27"/>
  <c r="O18" i="27"/>
  <c r="W17" i="27"/>
  <c r="S17" i="27"/>
  <c r="O17" i="27"/>
  <c r="W16" i="27"/>
  <c r="S16" i="27"/>
  <c r="R16" i="27"/>
  <c r="O16" i="27"/>
  <c r="N16" i="27"/>
  <c r="W15" i="27"/>
  <c r="V15" i="27"/>
  <c r="S15" i="27"/>
  <c r="R15" i="27"/>
  <c r="O15" i="27"/>
  <c r="N15" i="27"/>
  <c r="W14" i="27"/>
  <c r="V14" i="27"/>
  <c r="S14" i="27"/>
  <c r="R14" i="27"/>
  <c r="O14" i="27"/>
  <c r="N14" i="27"/>
  <c r="W13" i="27"/>
  <c r="V13" i="27"/>
  <c r="S13" i="27"/>
  <c r="R13" i="27"/>
  <c r="O13" i="27"/>
  <c r="N13" i="27"/>
  <c r="W12" i="27"/>
  <c r="V12" i="27"/>
  <c r="S12" i="27"/>
  <c r="R12" i="27"/>
  <c r="O12" i="27"/>
  <c r="N12" i="27"/>
  <c r="W11" i="27"/>
  <c r="V11" i="27"/>
  <c r="S11" i="27"/>
  <c r="R11" i="27"/>
  <c r="O11" i="27"/>
  <c r="N11" i="27"/>
  <c r="W10" i="27"/>
  <c r="V10" i="27"/>
  <c r="S10" i="27"/>
  <c r="R10" i="27"/>
  <c r="O10" i="27"/>
  <c r="N10" i="27"/>
  <c r="W9" i="27"/>
  <c r="V9" i="27"/>
  <c r="S9" i="27"/>
  <c r="R9" i="27"/>
  <c r="O9" i="27"/>
  <c r="N9" i="27"/>
  <c r="W8" i="27"/>
  <c r="V8" i="27"/>
  <c r="S8" i="27"/>
  <c r="R8" i="27"/>
  <c r="O8" i="27"/>
  <c r="N8" i="27"/>
  <c r="W7" i="27"/>
  <c r="V7" i="27"/>
  <c r="S7" i="27"/>
  <c r="R7" i="27"/>
  <c r="O7" i="27"/>
  <c r="N7" i="27"/>
  <c r="W6" i="27"/>
  <c r="V6" i="27"/>
  <c r="S6" i="27"/>
  <c r="R6" i="27"/>
  <c r="O6" i="27"/>
  <c r="N6" i="27"/>
  <c r="AA3" i="27"/>
  <c r="AB6" i="27" l="1"/>
  <c r="A6" i="27" s="1"/>
  <c r="AB7" i="27"/>
  <c r="A7" i="27" s="1"/>
  <c r="AB8" i="27"/>
  <c r="A8" i="27" s="1"/>
  <c r="AB9" i="27"/>
  <c r="A9" i="27" s="1"/>
  <c r="AB10" i="27"/>
  <c r="A10" i="27" s="1"/>
  <c r="AB11" i="27"/>
  <c r="A11" i="27" s="1"/>
  <c r="AB12" i="27"/>
  <c r="A12" i="27" s="1"/>
  <c r="AB14" i="27"/>
  <c r="A14" i="27" s="1"/>
  <c r="AB15" i="27"/>
  <c r="A15" i="27" s="1"/>
  <c r="AB13" i="27"/>
  <c r="A13" i="27" s="1"/>
  <c r="V16" i="27"/>
  <c r="AB16" i="27" s="1"/>
  <c r="A16" i="27" s="1"/>
  <c r="N17" i="27"/>
  <c r="R17" i="27"/>
  <c r="V17" i="27"/>
  <c r="N18" i="27"/>
  <c r="R18" i="27"/>
  <c r="V18" i="27"/>
  <c r="N19" i="27"/>
  <c r="R19" i="27"/>
  <c r="V19" i="27"/>
  <c r="N20" i="27"/>
  <c r="R20" i="27"/>
  <c r="V20" i="27"/>
  <c r="N21" i="27"/>
  <c r="R21" i="27"/>
  <c r="V21" i="27"/>
  <c r="N22" i="27"/>
  <c r="R22" i="27"/>
  <c r="V22" i="27"/>
  <c r="N23" i="27"/>
  <c r="R23" i="27"/>
  <c r="V23" i="27"/>
  <c r="N24" i="27"/>
  <c r="R24" i="27"/>
  <c r="V24" i="27"/>
  <c r="N25" i="27"/>
  <c r="R25" i="27"/>
  <c r="V25" i="27"/>
  <c r="N26" i="27"/>
  <c r="R26" i="27"/>
  <c r="V26" i="27"/>
  <c r="N27" i="27"/>
  <c r="R27" i="27"/>
  <c r="V27" i="27"/>
  <c r="N28" i="27"/>
  <c r="R28" i="27"/>
  <c r="V28" i="27"/>
  <c r="N29" i="27"/>
  <c r="R29" i="27"/>
  <c r="V29" i="27"/>
  <c r="N30" i="27"/>
  <c r="R30" i="27"/>
  <c r="V30" i="27"/>
  <c r="N31" i="27"/>
  <c r="R31" i="27"/>
  <c r="V31" i="27"/>
  <c r="N32" i="27"/>
  <c r="R32" i="27"/>
  <c r="V32" i="27"/>
  <c r="N33" i="27"/>
  <c r="R33" i="27"/>
  <c r="L42" i="4"/>
  <c r="L43" i="4"/>
  <c r="AB33" i="27" l="1"/>
  <c r="A33" i="27" s="1"/>
  <c r="AB31" i="27"/>
  <c r="A31" i="27" s="1"/>
  <c r="AB32" i="27"/>
  <c r="A32" i="27" s="1"/>
  <c r="AB30" i="27"/>
  <c r="A30" i="27" s="1"/>
  <c r="AB28" i="27"/>
  <c r="A28" i="27" s="1"/>
  <c r="AB26" i="27"/>
  <c r="A26" i="27" s="1"/>
  <c r="AB24" i="27"/>
  <c r="A24" i="27" s="1"/>
  <c r="AB22" i="27"/>
  <c r="A22" i="27" s="1"/>
  <c r="AB20" i="27"/>
  <c r="A20" i="27" s="1"/>
  <c r="AB18" i="27"/>
  <c r="A18" i="27" s="1"/>
  <c r="AB29" i="27"/>
  <c r="A29" i="27" s="1"/>
  <c r="AB27" i="27"/>
  <c r="A27" i="27" s="1"/>
  <c r="AB25" i="27"/>
  <c r="A25" i="27" s="1"/>
  <c r="AB23" i="27"/>
  <c r="A23" i="27" s="1"/>
  <c r="AB21" i="27"/>
  <c r="A21" i="27" s="1"/>
  <c r="AB19" i="27"/>
  <c r="A19" i="27" s="1"/>
  <c r="AB17" i="27"/>
  <c r="A17" i="27" s="1"/>
  <c r="J25" i="4"/>
  <c r="L25" i="4" l="1"/>
  <c r="L28" i="4"/>
  <c r="L37" i="4" l="1"/>
  <c r="N37" i="4" s="1"/>
  <c r="P37" i="4" s="1"/>
  <c r="L45" i="4"/>
  <c r="N45" i="4" s="1"/>
  <c r="J27" i="4" l="1"/>
  <c r="F33" i="4" l="1"/>
  <c r="D19" i="4"/>
  <c r="D18" i="4"/>
  <c r="F18" i="4" s="1"/>
  <c r="F53" i="4"/>
  <c r="L46" i="4"/>
  <c r="D39" i="4"/>
  <c r="D38" i="4"/>
  <c r="F38" i="4" s="1"/>
  <c r="D26" i="4"/>
  <c r="D34" i="4"/>
  <c r="D20" i="4"/>
  <c r="F20" i="4" s="1"/>
  <c r="D13" i="4"/>
  <c r="F13" i="4" s="1"/>
  <c r="D7" i="4"/>
  <c r="D8" i="4"/>
  <c r="F8" i="4" s="1"/>
  <c r="D12" i="4"/>
  <c r="D14" i="4"/>
  <c r="D22" i="4"/>
  <c r="D24" i="4"/>
  <c r="D24" i="5" l="1"/>
  <c r="W30" i="15" l="1"/>
  <c r="W31" i="15"/>
  <c r="W32" i="15"/>
  <c r="S31" i="15"/>
  <c r="S32" i="15"/>
  <c r="O31" i="15"/>
  <c r="O32" i="15"/>
  <c r="W23" i="15"/>
  <c r="W27" i="15"/>
  <c r="S30" i="15"/>
  <c r="O30" i="15"/>
  <c r="S23" i="15"/>
  <c r="S27" i="15"/>
  <c r="O23" i="15"/>
  <c r="O27" i="15"/>
  <c r="L41" i="4" l="1"/>
  <c r="N41" i="4" s="1"/>
  <c r="L31" i="4"/>
  <c r="C34" i="15" l="1"/>
  <c r="S7" i="15" s="1"/>
  <c r="W33" i="15"/>
  <c r="S33" i="15"/>
  <c r="O33" i="15"/>
  <c r="W29" i="15"/>
  <c r="S29" i="15"/>
  <c r="O29" i="15"/>
  <c r="W28" i="15"/>
  <c r="S28" i="15"/>
  <c r="O28" i="15"/>
  <c r="W19" i="15"/>
  <c r="O19" i="15"/>
  <c r="W10" i="15"/>
  <c r="S10" i="15"/>
  <c r="O10" i="15"/>
  <c r="W15" i="15"/>
  <c r="S15" i="15"/>
  <c r="O15" i="15"/>
  <c r="W25" i="15"/>
  <c r="S25" i="15"/>
  <c r="W7" i="15"/>
  <c r="S13" i="15"/>
  <c r="O13" i="15"/>
  <c r="W18" i="15"/>
  <c r="S18" i="15"/>
  <c r="O18" i="15"/>
  <c r="N22" i="15"/>
  <c r="W11" i="15"/>
  <c r="V11" i="15"/>
  <c r="O11" i="15"/>
  <c r="V9" i="15"/>
  <c r="O9" i="15"/>
  <c r="V16" i="15"/>
  <c r="W26" i="15"/>
  <c r="S26" i="15"/>
  <c r="O26" i="15"/>
  <c r="S24" i="15"/>
  <c r="W20" i="15"/>
  <c r="O20" i="15"/>
  <c r="W6" i="15"/>
  <c r="S6" i="15"/>
  <c r="S21" i="15"/>
  <c r="W17" i="15"/>
  <c r="AA3" i="15"/>
  <c r="R17" i="15" l="1"/>
  <c r="R21" i="15"/>
  <c r="V21" i="15"/>
  <c r="O7" i="15"/>
  <c r="V12" i="15"/>
  <c r="R15" i="15"/>
  <c r="O8" i="15"/>
  <c r="V32" i="15"/>
  <c r="R32" i="15"/>
  <c r="N32" i="15"/>
  <c r="V31" i="15"/>
  <c r="R31" i="15"/>
  <c r="N31" i="15"/>
  <c r="V30" i="15"/>
  <c r="R30" i="15"/>
  <c r="N30" i="15"/>
  <c r="V33" i="15"/>
  <c r="V27" i="15"/>
  <c r="R27" i="15"/>
  <c r="N27" i="15"/>
  <c r="V23" i="15"/>
  <c r="R23" i="15"/>
  <c r="N23" i="15"/>
  <c r="R6" i="15"/>
  <c r="V6" i="15"/>
  <c r="N14" i="15"/>
  <c r="N16" i="15"/>
  <c r="V17" i="15"/>
  <c r="N21" i="15"/>
  <c r="N6" i="15"/>
  <c r="V14" i="15"/>
  <c r="S20" i="15"/>
  <c r="O24" i="15"/>
  <c r="W24" i="15"/>
  <c r="O12" i="15"/>
  <c r="R8" i="15"/>
  <c r="R16" i="15"/>
  <c r="N9" i="15"/>
  <c r="R9" i="15"/>
  <c r="N11" i="15"/>
  <c r="R11" i="15"/>
  <c r="V22" i="15"/>
  <c r="W13" i="15"/>
  <c r="O25" i="15"/>
  <c r="S19" i="15"/>
  <c r="N17" i="15"/>
  <c r="S17" i="15"/>
  <c r="O21" i="15"/>
  <c r="W21" i="15"/>
  <c r="O6" i="15"/>
  <c r="R14" i="15"/>
  <c r="N20" i="15"/>
  <c r="R20" i="15"/>
  <c r="V20" i="15"/>
  <c r="N24" i="15"/>
  <c r="R24" i="15"/>
  <c r="V24" i="15"/>
  <c r="N26" i="15"/>
  <c r="R26" i="15"/>
  <c r="V26" i="15"/>
  <c r="N12" i="15"/>
  <c r="R12" i="15"/>
  <c r="N8" i="15"/>
  <c r="V8" i="15"/>
  <c r="O16" i="15"/>
  <c r="S16" i="15"/>
  <c r="W16" i="15"/>
  <c r="S9" i="15"/>
  <c r="W9" i="15"/>
  <c r="S11" i="15"/>
  <c r="R22" i="15"/>
  <c r="N18" i="15"/>
  <c r="R18" i="15"/>
  <c r="V18" i="15"/>
  <c r="N13" i="15"/>
  <c r="R13" i="15"/>
  <c r="V13" i="15"/>
  <c r="N7" i="15"/>
  <c r="R7" i="15"/>
  <c r="V7" i="15"/>
  <c r="N25" i="15"/>
  <c r="R25" i="15"/>
  <c r="V25" i="15"/>
  <c r="N15" i="15"/>
  <c r="V15" i="15"/>
  <c r="N10" i="15"/>
  <c r="R10" i="15"/>
  <c r="V10" i="15"/>
  <c r="N19" i="15"/>
  <c r="R19" i="15"/>
  <c r="V19" i="15"/>
  <c r="N28" i="15"/>
  <c r="R28" i="15"/>
  <c r="V28" i="15"/>
  <c r="N29" i="15"/>
  <c r="R29" i="15"/>
  <c r="V29" i="15"/>
  <c r="N33" i="15"/>
  <c r="R33" i="15"/>
  <c r="AB32" i="15" l="1"/>
  <c r="AB31" i="15"/>
  <c r="AB30" i="15"/>
  <c r="AB23" i="15"/>
  <c r="AB27" i="15"/>
  <c r="AB11" i="15"/>
  <c r="AB6" i="15"/>
  <c r="AB33" i="15"/>
  <c r="AB28" i="15"/>
  <c r="AB10" i="15"/>
  <c r="AB25" i="15"/>
  <c r="AB13" i="15"/>
  <c r="AB9" i="15"/>
  <c r="AB16" i="15"/>
  <c r="AB24" i="15"/>
  <c r="AB21" i="15"/>
  <c r="AB20" i="15"/>
  <c r="AB29" i="15"/>
  <c r="AB19" i="15"/>
  <c r="AB15" i="15"/>
  <c r="AB7" i="15"/>
  <c r="AB18" i="15"/>
  <c r="AB26" i="15"/>
  <c r="F21" i="4" l="1"/>
  <c r="F26" i="4"/>
  <c r="F29" i="4"/>
  <c r="F19" i="4"/>
  <c r="F17" i="4"/>
  <c r="L52" i="4"/>
  <c r="N52" i="4" s="1"/>
  <c r="P52" i="4" s="1"/>
  <c r="F39" i="4"/>
  <c r="H18" i="4" s="1"/>
  <c r="J18" i="4" s="1"/>
  <c r="F36" i="4"/>
  <c r="F24" i="4"/>
  <c r="H19" i="4" l="1"/>
  <c r="J19" i="4" s="1"/>
  <c r="L19" i="4" s="1"/>
  <c r="L53" i="4"/>
  <c r="N53" i="4" s="1"/>
  <c r="P53" i="4" s="1"/>
  <c r="H17" i="4"/>
  <c r="J17" i="4" s="1"/>
  <c r="L40" i="4"/>
  <c r="H21" i="4"/>
  <c r="J21" i="4" s="1"/>
  <c r="H13" i="4"/>
  <c r="H20" i="4"/>
  <c r="J20" i="4" s="1"/>
  <c r="O22" i="5" l="1"/>
  <c r="O23" i="5" s="1"/>
  <c r="O24" i="5" s="1"/>
  <c r="O25" i="5" l="1"/>
  <c r="O26" i="5" s="1"/>
  <c r="O27" i="5" l="1"/>
  <c r="O28" i="5" s="1"/>
  <c r="O29" i="5" s="1"/>
  <c r="O30" i="5" s="1"/>
  <c r="O31" i="5" s="1"/>
  <c r="O32" i="5" s="1"/>
  <c r="J21" i="5" l="1"/>
  <c r="J22" i="5" s="1"/>
  <c r="J23" i="5" s="1"/>
  <c r="K21" i="5"/>
  <c r="K22" i="5" s="1"/>
  <c r="L21" i="5"/>
  <c r="S22" i="5" l="1"/>
  <c r="R22" i="5"/>
  <c r="Y22" i="5"/>
  <c r="U22" i="5"/>
  <c r="W22" i="5"/>
  <c r="Q22" i="5"/>
  <c r="V22" i="5"/>
  <c r="D5" i="4"/>
  <c r="F5" i="4" s="1"/>
  <c r="D15" i="4"/>
  <c r="J23" i="4"/>
  <c r="D16" i="4"/>
  <c r="F14" i="4" s="1"/>
  <c r="T22" i="5"/>
  <c r="X22" i="5"/>
  <c r="X23" i="5" s="1"/>
  <c r="P22" i="5"/>
  <c r="P23" i="5" s="1"/>
  <c r="P24" i="5" s="1"/>
  <c r="P25" i="5" s="1"/>
  <c r="P26" i="5" s="1"/>
  <c r="D6" i="4"/>
  <c r="D9" i="4"/>
  <c r="F34" i="4"/>
  <c r="L34" i="4" s="1"/>
  <c r="D10" i="4"/>
  <c r="D11" i="4"/>
  <c r="D30" i="4"/>
  <c r="P73" i="4"/>
  <c r="T73" i="4" s="1"/>
  <c r="T72" i="4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T59" i="4"/>
  <c r="V59" i="4" s="1"/>
  <c r="T58" i="4"/>
  <c r="V58" i="4" s="1"/>
  <c r="T57" i="4"/>
  <c r="V57" i="4" s="1"/>
  <c r="T55" i="4"/>
  <c r="V55" i="4" s="1"/>
  <c r="P50" i="4"/>
  <c r="R50" i="4" s="1"/>
  <c r="P49" i="4"/>
  <c r="R49" i="4" s="1"/>
  <c r="A52" i="4"/>
  <c r="P42" i="4"/>
  <c r="R52" i="4" s="1"/>
  <c r="A5" i="4"/>
  <c r="A6" i="4" s="1"/>
  <c r="A7" i="4" s="1"/>
  <c r="A8" i="4" s="1"/>
  <c r="A9" i="4" s="1"/>
  <c r="A10" i="4" s="1"/>
  <c r="A11" i="4" s="1"/>
  <c r="F16" i="4" l="1"/>
  <c r="L47" i="4"/>
  <c r="S22" i="15"/>
  <c r="W14" i="15"/>
  <c r="O17" i="15"/>
  <c r="AB17" i="15" s="1"/>
  <c r="L48" i="4"/>
  <c r="N48" i="4" s="1"/>
  <c r="F22" i="4"/>
  <c r="H22" i="4" s="1"/>
  <c r="F7" i="4"/>
  <c r="F9" i="4"/>
  <c r="F15" i="4"/>
  <c r="F12" i="4"/>
  <c r="F11" i="4"/>
  <c r="F6" i="4"/>
  <c r="H8" i="4" s="1"/>
  <c r="F30" i="4"/>
  <c r="L51" i="4"/>
  <c r="N51" i="4" s="1"/>
  <c r="P51" i="4" s="1"/>
  <c r="R51" i="4" s="1"/>
  <c r="T51" i="4" s="1"/>
  <c r="F10" i="4"/>
  <c r="L21" i="4"/>
  <c r="N21" i="4" s="1"/>
  <c r="P48" i="4"/>
  <c r="T49" i="4"/>
  <c r="V49" i="4" s="1"/>
  <c r="P43" i="4"/>
  <c r="R53" i="4" s="1"/>
  <c r="P56" i="4"/>
  <c r="R56" i="4" s="1"/>
  <c r="T50" i="4"/>
  <c r="U23" i="5"/>
  <c r="S23" i="5"/>
  <c r="N46" i="4"/>
  <c r="P46" i="4" s="1"/>
  <c r="R46" i="4" s="1"/>
  <c r="T46" i="4" s="1"/>
  <c r="N34" i="4"/>
  <c r="P54" i="4"/>
  <c r="W23" i="5"/>
  <c r="W24" i="5" s="1"/>
  <c r="P27" i="5"/>
  <c r="P28" i="5" s="1"/>
  <c r="P29" i="5" s="1"/>
  <c r="V23" i="5"/>
  <c r="T23" i="5"/>
  <c r="T24" i="5"/>
  <c r="R23" i="5"/>
  <c r="W22" i="15" s="1"/>
  <c r="S24" i="5"/>
  <c r="Q23" i="5"/>
  <c r="R37" i="4" l="1"/>
  <c r="R48" i="4"/>
  <c r="T48" i="4" s="1"/>
  <c r="N40" i="4"/>
  <c r="P40" i="4" s="1"/>
  <c r="N47" i="4"/>
  <c r="P47" i="4" s="1"/>
  <c r="R47" i="4" s="1"/>
  <c r="H6" i="4"/>
  <c r="H11" i="4"/>
  <c r="J11" i="4" s="1"/>
  <c r="L32" i="4"/>
  <c r="J26" i="4"/>
  <c r="L26" i="4" s="1"/>
  <c r="N26" i="4" s="1"/>
  <c r="P34" i="4" s="1"/>
  <c r="R34" i="4" s="1"/>
  <c r="L17" i="4"/>
  <c r="L39" i="4"/>
  <c r="L36" i="4"/>
  <c r="H7" i="4"/>
  <c r="H12" i="4"/>
  <c r="J24" i="4"/>
  <c r="L24" i="4" s="1"/>
  <c r="H10" i="4"/>
  <c r="J10" i="4" s="1"/>
  <c r="H9" i="4"/>
  <c r="J7" i="4" s="1"/>
  <c r="H14" i="4"/>
  <c r="O22" i="15"/>
  <c r="AB22" i="15" s="1"/>
  <c r="S14" i="15"/>
  <c r="N31" i="4"/>
  <c r="L35" i="4"/>
  <c r="L29" i="4"/>
  <c r="J13" i="4"/>
  <c r="L13" i="4" s="1"/>
  <c r="L44" i="4"/>
  <c r="N39" i="4" s="1"/>
  <c r="P39" i="4" s="1"/>
  <c r="R39" i="4" s="1"/>
  <c r="L33" i="4"/>
  <c r="N32" i="4" s="1"/>
  <c r="J22" i="4"/>
  <c r="J12" i="4"/>
  <c r="H15" i="4"/>
  <c r="H5" i="4"/>
  <c r="J6" i="4" s="1"/>
  <c r="H16" i="4"/>
  <c r="L30" i="4" s="1"/>
  <c r="T53" i="4"/>
  <c r="T56" i="4"/>
  <c r="V24" i="5"/>
  <c r="R43" i="4"/>
  <c r="U24" i="5"/>
  <c r="R54" i="4"/>
  <c r="S25" i="5"/>
  <c r="S26" i="5" s="1"/>
  <c r="Q24" i="5"/>
  <c r="P30" i="5"/>
  <c r="P31" i="5" s="1"/>
  <c r="R24" i="5"/>
  <c r="T25" i="5"/>
  <c r="N13" i="4" l="1"/>
  <c r="J14" i="4"/>
  <c r="V48" i="4"/>
  <c r="V53" i="4"/>
  <c r="N33" i="4"/>
  <c r="J9" i="4"/>
  <c r="L7" i="4" s="1"/>
  <c r="N44" i="4"/>
  <c r="P44" i="4" s="1"/>
  <c r="N35" i="4"/>
  <c r="N24" i="4"/>
  <c r="N36" i="4"/>
  <c r="J15" i="4"/>
  <c r="L11" i="4"/>
  <c r="N11" i="4" s="1"/>
  <c r="L38" i="4"/>
  <c r="N17" i="4" s="1"/>
  <c r="J5" i="4"/>
  <c r="L6" i="4" s="1"/>
  <c r="N6" i="4" s="1"/>
  <c r="P6" i="4" s="1"/>
  <c r="R6" i="4" s="1"/>
  <c r="T6" i="4" s="1"/>
  <c r="V6" i="4" s="1"/>
  <c r="L27" i="4"/>
  <c r="N29" i="4" s="1"/>
  <c r="P32" i="4"/>
  <c r="L20" i="4"/>
  <c r="W8" i="15"/>
  <c r="S8" i="15"/>
  <c r="Q25" i="5"/>
  <c r="S12" i="15"/>
  <c r="N30" i="4"/>
  <c r="P30" i="4" s="1"/>
  <c r="L18" i="4"/>
  <c r="L10" i="4"/>
  <c r="N10" i="4" s="1"/>
  <c r="P10" i="4" s="1"/>
  <c r="L14" i="4"/>
  <c r="J8" i="4"/>
  <c r="L8" i="4" s="1"/>
  <c r="J16" i="4"/>
  <c r="L12" i="4" s="1"/>
  <c r="N12" i="4" s="1"/>
  <c r="R25" i="5"/>
  <c r="V56" i="4"/>
  <c r="T34" i="4"/>
  <c r="V34" i="4" s="1"/>
  <c r="T52" i="4"/>
  <c r="V52" i="4" s="1"/>
  <c r="T54" i="4"/>
  <c r="T47" i="4"/>
  <c r="V46" i="4" s="1"/>
  <c r="U25" i="5"/>
  <c r="O14" i="15" s="1"/>
  <c r="AB14" i="15" s="1"/>
  <c r="V25" i="5"/>
  <c r="W12" i="15" s="1"/>
  <c r="R26" i="5"/>
  <c r="Q26" i="5"/>
  <c r="Q27" i="5" s="1"/>
  <c r="S27" i="5"/>
  <c r="S28" i="5" s="1"/>
  <c r="T26" i="5"/>
  <c r="N7" i="4" l="1"/>
  <c r="L9" i="4"/>
  <c r="N9" i="4" s="1"/>
  <c r="P36" i="4"/>
  <c r="P45" i="4"/>
  <c r="P26" i="4"/>
  <c r="R26" i="4" s="1"/>
  <c r="P41" i="4"/>
  <c r="R40" i="4" s="1"/>
  <c r="T39" i="4" s="1"/>
  <c r="N27" i="4"/>
  <c r="N38" i="4"/>
  <c r="N25" i="4"/>
  <c r="N18" i="4"/>
  <c r="P33" i="4" s="1"/>
  <c r="R32" i="4" s="1"/>
  <c r="N19" i="4"/>
  <c r="P31" i="4" s="1"/>
  <c r="R31" i="4" s="1"/>
  <c r="N20" i="4"/>
  <c r="P17" i="4" s="1"/>
  <c r="N8" i="4"/>
  <c r="P9" i="4" s="1"/>
  <c r="R10" i="4" s="1"/>
  <c r="L5" i="4"/>
  <c r="N5" i="4" s="1"/>
  <c r="P5" i="4" s="1"/>
  <c r="R5" i="4" s="1"/>
  <c r="T5" i="4" s="1"/>
  <c r="V5" i="4" s="1"/>
  <c r="L16" i="4"/>
  <c r="N28" i="4" s="1"/>
  <c r="L22" i="4"/>
  <c r="N22" i="4" s="1"/>
  <c r="P13" i="4" s="1"/>
  <c r="P29" i="4"/>
  <c r="R29" i="4" s="1"/>
  <c r="P24" i="4"/>
  <c r="P12" i="4"/>
  <c r="R41" i="4"/>
  <c r="T40" i="4" s="1"/>
  <c r="V39" i="4" s="1"/>
  <c r="AB8" i="15"/>
  <c r="AB12" i="15"/>
  <c r="L15" i="4"/>
  <c r="N14" i="4" s="1"/>
  <c r="P7" i="4" s="1"/>
  <c r="R7" i="4" s="1"/>
  <c r="T7" i="4" s="1"/>
  <c r="L23" i="4"/>
  <c r="N23" i="4" s="1"/>
  <c r="P23" i="4" s="1"/>
  <c r="R23" i="4" s="1"/>
  <c r="U26" i="5"/>
  <c r="V47" i="4"/>
  <c r="V50" i="4"/>
  <c r="V51" i="4"/>
  <c r="V54" i="4"/>
  <c r="T27" i="5"/>
  <c r="R27" i="5"/>
  <c r="Q28" i="5"/>
  <c r="Q29" i="5" s="1"/>
  <c r="Q30" i="5" s="1"/>
  <c r="P19" i="4" l="1"/>
  <c r="R19" i="4" s="1"/>
  <c r="P8" i="4"/>
  <c r="R8" i="4" s="1"/>
  <c r="T8" i="4" s="1"/>
  <c r="V8" i="4" s="1"/>
  <c r="T26" i="4"/>
  <c r="R42" i="4"/>
  <c r="R45" i="4"/>
  <c r="R44" i="4"/>
  <c r="T43" i="4" s="1"/>
  <c r="R36" i="4"/>
  <c r="P35" i="4"/>
  <c r="R35" i="4" s="1"/>
  <c r="T35" i="4" s="1"/>
  <c r="V35" i="4" s="1"/>
  <c r="P38" i="4"/>
  <c r="R38" i="4" s="1"/>
  <c r="P18" i="4"/>
  <c r="P22" i="4"/>
  <c r="R22" i="4" s="1"/>
  <c r="P20" i="4"/>
  <c r="R17" i="4" s="1"/>
  <c r="T23" i="4" s="1"/>
  <c r="P25" i="4"/>
  <c r="P27" i="4"/>
  <c r="R27" i="4" s="1"/>
  <c r="N15" i="4"/>
  <c r="P15" i="4" s="1"/>
  <c r="N16" i="4"/>
  <c r="R30" i="4"/>
  <c r="T30" i="4" s="1"/>
  <c r="V7" i="4"/>
  <c r="A30" i="15"/>
  <c r="A32" i="15"/>
  <c r="A31" i="15"/>
  <c r="A27" i="15"/>
  <c r="A23" i="15"/>
  <c r="R12" i="4"/>
  <c r="A15" i="15"/>
  <c r="R13" i="4"/>
  <c r="T13" i="4" s="1"/>
  <c r="R24" i="4"/>
  <c r="T32" i="4"/>
  <c r="V32" i="4" s="1"/>
  <c r="P21" i="4"/>
  <c r="P11" i="4"/>
  <c r="R11" i="4" s="1"/>
  <c r="P14" i="4"/>
  <c r="R9" i="4" s="1"/>
  <c r="T9" i="4" s="1"/>
  <c r="V9" i="4" s="1"/>
  <c r="A28" i="15"/>
  <c r="A13" i="15"/>
  <c r="A21" i="15"/>
  <c r="A26" i="15"/>
  <c r="A25" i="15"/>
  <c r="A18" i="15"/>
  <c r="A17" i="15"/>
  <c r="A33" i="15"/>
  <c r="A7" i="15"/>
  <c r="A12" i="15"/>
  <c r="A11" i="15"/>
  <c r="A19" i="15"/>
  <c r="A22" i="15"/>
  <c r="A29" i="15"/>
  <c r="A24" i="15"/>
  <c r="A20" i="15"/>
  <c r="A6" i="15"/>
  <c r="A10" i="15"/>
  <c r="A14" i="15"/>
  <c r="A16" i="15"/>
  <c r="A8" i="15"/>
  <c r="A9" i="15"/>
  <c r="R28" i="5"/>
  <c r="T11" i="4" l="1"/>
  <c r="V30" i="4"/>
  <c r="T44" i="4"/>
  <c r="V43" i="4" s="1"/>
  <c r="T37" i="4"/>
  <c r="T38" i="4"/>
  <c r="T45" i="4"/>
  <c r="T36" i="4"/>
  <c r="T27" i="4"/>
  <c r="T41" i="4"/>
  <c r="V40" i="4" s="1"/>
  <c r="T42" i="4"/>
  <c r="R21" i="4"/>
  <c r="T19" i="4" s="1"/>
  <c r="R14" i="4"/>
  <c r="T10" i="4" s="1"/>
  <c r="P28" i="4"/>
  <c r="R18" i="4" s="1"/>
  <c r="P16" i="4"/>
  <c r="R16" i="4" s="1"/>
  <c r="R25" i="4"/>
  <c r="R33" i="4"/>
  <c r="T29" i="4"/>
  <c r="R15" i="4"/>
  <c r="T12" i="4" s="1"/>
  <c r="V13" i="4" s="1"/>
  <c r="R20" i="4"/>
  <c r="R29" i="5"/>
  <c r="A53" i="4"/>
  <c r="A54" i="4" s="1"/>
  <c r="A55" i="4" s="1"/>
  <c r="A56" i="4" s="1"/>
  <c r="A57" i="4" s="1"/>
  <c r="A58" i="4" s="1"/>
  <c r="A59" i="4" s="1"/>
  <c r="V27" i="4" l="1"/>
  <c r="R28" i="4"/>
  <c r="T28" i="4" s="1"/>
  <c r="V41" i="4"/>
  <c r="V44" i="4"/>
  <c r="T18" i="4"/>
  <c r="V12" i="4"/>
  <c r="V36" i="4"/>
  <c r="T14" i="4"/>
  <c r="V14" i="4" s="1"/>
  <c r="V45" i="4"/>
  <c r="V37" i="4"/>
  <c r="V38" i="4"/>
  <c r="V28" i="4"/>
  <c r="V29" i="4"/>
  <c r="V42" i="4"/>
  <c r="T31" i="4"/>
  <c r="V31" i="4" s="1"/>
  <c r="T33" i="4"/>
  <c r="V33" i="4" s="1"/>
  <c r="T25" i="4"/>
  <c r="V25" i="4" s="1"/>
  <c r="T15" i="4"/>
  <c r="T20" i="4"/>
  <c r="T24" i="4"/>
  <c r="V24" i="4" s="1"/>
  <c r="T16" i="4"/>
  <c r="T21" i="4"/>
  <c r="V26" i="4" s="1"/>
  <c r="V10" i="4"/>
  <c r="V15" i="4"/>
  <c r="V11" i="4"/>
  <c r="T17" i="4"/>
  <c r="T22" i="4"/>
  <c r="V18" i="4" l="1"/>
  <c r="V22" i="4"/>
  <c r="V23" i="4"/>
  <c r="V20" i="4"/>
  <c r="V21" i="4"/>
  <c r="V17" i="4"/>
  <c r="V19" i="4"/>
  <c r="V16" i="4"/>
  <c r="A12" i="4" l="1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</calcChain>
</file>

<file path=xl/sharedStrings.xml><?xml version="1.0" encoding="utf-8"?>
<sst xmlns="http://schemas.openxmlformats.org/spreadsheetml/2006/main" count="169" uniqueCount="64">
  <si>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</si>
  <si>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</si>
  <si>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</si>
  <si>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</si>
  <si>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</si>
  <si>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</si>
  <si>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</si>
  <si>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</si>
  <si>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</si>
  <si>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</si>
  <si>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</si>
  <si>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</si>
  <si>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</si>
  <si>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</si>
  <si>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</si>
  <si>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</si>
  <si>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</si>
  <si>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</si>
  <si>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</si>
  <si>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</si>
  <si>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</si>
  <si>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</si>
  <si>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</si>
  <si>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</si>
  <si>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</si>
  <si>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</si>
  <si>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</si>
  <si>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</si>
  <si>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</si>
  <si>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</si>
  <si>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</si>
  <si>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</si>
  <si>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</si>
  <si>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</si>
  <si>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</si>
  <si>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</si>
  <si>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</si>
  <si>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</si>
  <si>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</si>
  <si>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</si>
  <si>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</si>
  <si>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</si>
  <si>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>Всего участников</t>
  </si>
  <si>
    <t>Фортуна Таня / Fortuna Tanya</t>
  </si>
  <si>
    <t>Лихошерст Алексей / Lykhosherst Aleksey</t>
  </si>
  <si>
    <t>Хавило Дима / Khavilo Dima</t>
  </si>
  <si>
    <t>Хлопонин Андрей / Khloponin Andrew</t>
  </si>
  <si>
    <t>Наум / Vintoniv Ivan</t>
  </si>
  <si>
    <t>Онащук Максим / Onashuk Maxim</t>
  </si>
  <si>
    <t>Стоцкий Андрей / Stotskiy Andriy</t>
  </si>
  <si>
    <t>Ткаченко Антон / Tkachenko Anton</t>
  </si>
  <si>
    <t>Линнык Владимир / Linnyk Volodymyr</t>
  </si>
  <si>
    <t>Тыщенко Михаил / Tishchenko Mikhail</t>
  </si>
  <si>
    <t>Манило Денис / Manilo Denis</t>
  </si>
  <si>
    <t>28 человек</t>
  </si>
  <si>
    <t>I</t>
  </si>
  <si>
    <t>II</t>
  </si>
  <si>
    <t>III</t>
  </si>
  <si>
    <t>III гр</t>
  </si>
  <si>
    <t>Фалько Константин / Falko Konstantin</t>
  </si>
  <si>
    <t>Лига II-й сезон 25.04.2018 конфиг 4r</t>
  </si>
  <si>
    <t>27.07..18</t>
  </si>
  <si>
    <t>Таблица рейтинга Лиги Чемпионов, 2-й сезон 2018</t>
  </si>
  <si>
    <t>Лига II-й сезон 20.06.2018 конфиг 5r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</si>
</sst>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6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5" fillId="0" borderId="0"/>
  </cellStyleXfs>
  <cellXfs count="419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21" fillId="0" borderId="17" xfId="1" applyFont="1" applyBorder="1" applyAlignment="1">
      <alignment horizontal="center"/>
    </xf>
    <xf numFmtId="0" fontId="17" fillId="0" borderId="64" xfId="0" applyFont="1" applyBorder="1" applyAlignment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0" fontId="20" fillId="4" borderId="17" xfId="0" applyFont="1" applyFill="1" applyBorder="1" applyAlignment="1"/>
    <xf numFmtId="164" fontId="13" fillId="0" borderId="26" xfId="1" applyNumberFormat="1" applyFont="1" applyFill="1" applyBorder="1" applyAlignment="1">
      <alignment horizontal="left"/>
    </xf>
    <xf numFmtId="0" fontId="11" fillId="0" borderId="64" xfId="0" applyFont="1" applyFill="1" applyBorder="1"/>
    <xf numFmtId="0" fontId="11" fillId="0" borderId="64" xfId="0" applyFont="1" applyBorder="1" applyAlignment="1"/>
    <xf numFmtId="0" fontId="11" fillId="0" borderId="64" xfId="1" applyFont="1" applyBorder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29" xfId="1" applyFont="1" applyFill="1" applyBorder="1" applyAlignment="1">
      <alignment horizontal="center"/>
    </xf>
    <xf numFmtId="0" fontId="17" fillId="0" borderId="16" xfId="0" applyFont="1" applyBorder="1" applyAlignment="1"/>
    <xf numFmtId="0" fontId="17" fillId="0" borderId="16" xfId="0" applyFont="1" applyFill="1" applyBorder="1"/>
    <xf numFmtId="0" fontId="20" fillId="4" borderId="16" xfId="0" applyFont="1" applyFill="1" applyBorder="1" applyAlignment="1"/>
    <xf numFmtId="0" fontId="17" fillId="4" borderId="16" xfId="0" applyFont="1" applyFill="1" applyBorder="1" applyAlignment="1"/>
    <xf numFmtId="0" fontId="20" fillId="0" borderId="14" xfId="1" applyFont="1" applyFill="1" applyBorder="1" applyAlignment="1">
      <alignment horizontal="center"/>
    </xf>
    <xf numFmtId="0" fontId="11" fillId="0" borderId="4" xfId="0" applyFont="1" applyBorder="1" applyAlignment="1"/>
    <xf numFmtId="0" fontId="20" fillId="0" borderId="16" xfId="0" applyFont="1" applyBorder="1"/>
    <xf numFmtId="0" fontId="17" fillId="0" borderId="0" xfId="0" applyFont="1" applyBorder="1" applyAlignment="1"/>
    <xf numFmtId="0" fontId="20" fillId="0" borderId="39" xfId="1" applyFont="1" applyFill="1" applyBorder="1" applyAlignment="1">
      <alignment horizontal="center"/>
    </xf>
    <xf numFmtId="0" fontId="17" fillId="0" borderId="9" xfId="0" applyFont="1" applyBorder="1" applyAlignment="1"/>
    <xf numFmtId="0" fontId="24" fillId="0" borderId="10" xfId="1" applyFont="1" applyFill="1" applyBorder="1" applyAlignment="1">
      <alignment horizontal="center"/>
    </xf>
    <xf numFmtId="0" fontId="24" fillId="0" borderId="69" xfId="1" applyFont="1" applyFill="1" applyBorder="1" applyAlignment="1">
      <alignment horizontal="center"/>
    </xf>
    <xf numFmtId="0" fontId="24" fillId="0" borderId="23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35" xfId="1" applyFont="1" applyFill="1" applyBorder="1" applyAlignment="1">
      <alignment horizontal="center"/>
    </xf>
    <xf numFmtId="0" fontId="20" fillId="0" borderId="8" xfId="1" applyFont="1" applyFill="1" applyBorder="1" applyAlignment="1">
      <alignment horizontal="center"/>
    </xf>
    <xf numFmtId="0" fontId="17" fillId="0" borderId="9" xfId="0" applyFont="1" applyFill="1" applyBorder="1"/>
    <xf numFmtId="0" fontId="20" fillId="0" borderId="68" xfId="0" applyFont="1" applyBorder="1" applyAlignment="1"/>
    <xf numFmtId="0" fontId="1" fillId="0" borderId="63" xfId="2" applyBorder="1" applyAlignment="1">
      <alignment horizontal="center"/>
    </xf>
    <xf numFmtId="0" fontId="10" fillId="0" borderId="52" xfId="2" applyFont="1" applyBorder="1" applyAlignment="1">
      <alignment horizontal="center"/>
    </xf>
    <xf numFmtId="0" fontId="10" fillId="0" borderId="15" xfId="2" applyFont="1" applyBorder="1" applyAlignment="1">
      <alignment horizontal="center"/>
    </xf>
    <xf numFmtId="0" fontId="1" fillId="0" borderId="2" xfId="2" applyBorder="1" applyAlignment="1">
      <alignment horizontal="center"/>
    </xf>
    <xf numFmtId="0" fontId="1" fillId="0" borderId="49" xfId="2" applyBorder="1" applyAlignment="1">
      <alignment horizontal="center"/>
    </xf>
    <xf numFmtId="0" fontId="1" fillId="0" borderId="3" xfId="2" applyBorder="1" applyAlignment="1">
      <alignment horizontal="center"/>
    </xf>
    <xf numFmtId="0" fontId="1" fillId="0" borderId="18" xfId="2" applyBorder="1" applyAlignment="1">
      <alignment horizontal="center"/>
    </xf>
    <xf numFmtId="0" fontId="1" fillId="0" borderId="41" xfId="2" applyBorder="1" applyAlignment="1">
      <alignment horizontal="center"/>
    </xf>
    <xf numFmtId="0" fontId="1" fillId="0" borderId="19" xfId="2" applyBorder="1" applyAlignment="1">
      <alignment horizontal="center"/>
    </xf>
    <xf numFmtId="0" fontId="1" fillId="0" borderId="11" xfId="2" applyBorder="1" applyAlignment="1">
      <alignment horizontal="center"/>
    </xf>
    <xf numFmtId="0" fontId="1" fillId="0" borderId="40" xfId="2" applyBorder="1" applyAlignment="1">
      <alignment horizontal="center"/>
    </xf>
    <xf numFmtId="0" fontId="1" fillId="0" borderId="12" xfId="2" applyBorder="1" applyAlignment="1">
      <alignment horizontal="center"/>
    </xf>
    <xf numFmtId="0" fontId="1" fillId="0" borderId="45" xfId="2" applyFont="1" applyBorder="1" applyAlignment="1">
      <alignment horizontal="center"/>
    </xf>
    <xf numFmtId="0" fontId="1" fillId="0" borderId="71" xfId="2" applyBorder="1" applyAlignment="1">
      <alignment horizontal="center"/>
    </xf>
    <xf numFmtId="0" fontId="1" fillId="0" borderId="4" xfId="2" applyBorder="1" applyAlignment="1">
      <alignment horizontal="center"/>
    </xf>
    <xf numFmtId="0" fontId="1" fillId="0" borderId="64" xfId="2" applyBorder="1" applyAlignment="1">
      <alignment horizontal="center"/>
    </xf>
    <xf numFmtId="0" fontId="1" fillId="0" borderId="65" xfId="2" applyBorder="1" applyAlignment="1">
      <alignment horizontal="center"/>
    </xf>
    <xf numFmtId="0" fontId="17" fillId="0" borderId="13" xfId="0" applyFont="1" applyBorder="1" applyAlignment="1"/>
    <xf numFmtId="0" fontId="24" fillId="0" borderId="72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70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0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17" fillId="0" borderId="50" xfId="0" applyFont="1" applyBorder="1" applyAlignment="1"/>
    <xf numFmtId="0" fontId="20" fillId="0" borderId="6" xfId="1" applyFont="1" applyFill="1" applyBorder="1" applyAlignment="1">
      <alignment horizontal="center"/>
    </xf>
    <xf numFmtId="0" fontId="24" fillId="0" borderId="11" xfId="1" applyFont="1" applyFill="1" applyBorder="1" applyAlignment="1">
      <alignment horizontal="center"/>
    </xf>
    <xf numFmtId="0" fontId="24" fillId="0" borderId="59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center"/>
    </xf>
    <xf numFmtId="0" fontId="24" fillId="0" borderId="27" xfId="1" applyFont="1" applyFill="1" applyBorder="1" applyAlignment="1">
      <alignment horizontal="center"/>
    </xf>
    <xf numFmtId="0" fontId="24" fillId="0" borderId="40" xfId="1" applyFont="1" applyFill="1" applyBorder="1" applyAlignment="1">
      <alignment horizontal="center"/>
    </xf>
    <xf numFmtId="0" fontId="24" fillId="0" borderId="73" xfId="1" applyFont="1" applyFill="1" applyBorder="1" applyAlignment="1">
      <alignment horizontal="center"/>
    </xf>
    <xf numFmtId="0" fontId="24" fillId="0" borderId="36" xfId="1" applyFont="1" applyFill="1" applyBorder="1" applyAlignment="1">
      <alignment horizontal="center"/>
    </xf>
    <xf numFmtId="0" fontId="24" fillId="0" borderId="31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0" fillId="0" borderId="36" xfId="1" applyFont="1" applyBorder="1" applyAlignment="1">
      <alignment horizontal="center"/>
    </xf>
    <xf numFmtId="0" fontId="11" fillId="0" borderId="32" xfId="1" applyFont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1" fillId="0" borderId="24" xfId="1" applyFont="1" applyBorder="1" applyAlignment="1">
      <alignment horizontal="center"/>
    </xf>
    <xf numFmtId="0" fontId="14" fillId="0" borderId="64" xfId="1" applyFont="1" applyBorder="1"/>
    <xf numFmtId="0" fontId="11" fillId="0" borderId="9" xfId="0" applyFont="1" applyBorder="1" applyAlignment="1"/>
    <xf numFmtId="0" fontId="11" fillId="0" borderId="4" xfId="1" applyFont="1" applyBorder="1"/>
    <xf numFmtId="0" fontId="11" fillId="0" borderId="68" xfId="0" applyFont="1" applyBorder="1" applyAlignment="1"/>
    <xf numFmtId="0" fontId="11" fillId="0" borderId="65" xfId="0" applyFont="1" applyBorder="1" applyAlignment="1"/>
    <xf numFmtId="164" fontId="12" fillId="0" borderId="64" xfId="1" applyNumberFormat="1" applyFont="1" applyFill="1" applyBorder="1" applyAlignment="1">
      <alignment horizontal="left"/>
    </xf>
    <xf numFmtId="164" fontId="11" fillId="0" borderId="59" xfId="1" applyNumberFormat="1" applyFont="1" applyFill="1" applyBorder="1" applyAlignment="1">
      <alignment horizontal="left"/>
    </xf>
    <xf numFmtId="0" fontId="11" fillId="0" borderId="64" xfId="1" applyFont="1" applyBorder="1" applyAlignment="1">
      <alignment horizontal="left"/>
    </xf>
    <xf numFmtId="0" fontId="11" fillId="0" borderId="65" xfId="0" applyFont="1" applyFill="1" applyBorder="1"/>
    <xf numFmtId="0" fontId="11" fillId="0" borderId="17" xfId="0" applyFont="1" applyBorder="1" applyAlignment="1"/>
    <xf numFmtId="0" fontId="11" fillId="0" borderId="17" xfId="0" applyFont="1" applyFill="1" applyBorder="1"/>
    <xf numFmtId="164" fontId="13" fillId="0" borderId="18" xfId="1" applyNumberFormat="1" applyFont="1" applyBorder="1" applyAlignment="1">
      <alignment horizontal="center"/>
    </xf>
    <xf numFmtId="0" fontId="11" fillId="0" borderId="65" xfId="1" applyFont="1" applyFill="1" applyBorder="1"/>
    <xf numFmtId="0" fontId="12" fillId="0" borderId="64" xfId="1" applyFont="1" applyBorder="1"/>
    <xf numFmtId="0" fontId="11" fillId="0" borderId="9" xfId="0" applyFont="1" applyFill="1" applyBorder="1"/>
    <xf numFmtId="164" fontId="11" fillId="0" borderId="68" xfId="1" applyNumberFormat="1" applyFont="1" applyFill="1" applyBorder="1" applyAlignment="1">
      <alignment horizontal="left"/>
    </xf>
    <xf numFmtId="0" fontId="11" fillId="0" borderId="14" xfId="1" applyFont="1" applyFill="1" applyBorder="1"/>
    <xf numFmtId="0" fontId="11" fillId="0" borderId="4" xfId="0" applyFont="1" applyBorder="1"/>
    <xf numFmtId="0" fontId="14" fillId="0" borderId="14" xfId="1" applyFont="1" applyBorder="1"/>
    <xf numFmtId="0" fontId="11" fillId="0" borderId="17" xfId="1" applyFont="1" applyFill="1" applyBorder="1"/>
    <xf numFmtId="164" fontId="13" fillId="0" borderId="11" xfId="1" applyNumberFormat="1" applyFont="1" applyFill="1" applyBorder="1"/>
    <xf numFmtId="0" fontId="11" fillId="0" borderId="30" xfId="1" applyFont="1" applyFill="1" applyBorder="1" applyAlignment="1">
      <alignment horizontal="center"/>
    </xf>
    <xf numFmtId="0" fontId="11" fillId="0" borderId="10" xfId="1" applyFont="1" applyFill="1" applyBorder="1" applyAlignment="1">
      <alignment horizontal="center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39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0" fillId="0" borderId="50" xfId="2" applyFont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17" fillId="4" borderId="13" xfId="0" applyFont="1" applyFill="1" applyBorder="1" applyAlignment="1"/>
  </cellXfs>
  <cellStyles count="4">
    <cellStyle name="Обычный" xfId="0" builtinId="0"/>
    <cellStyle name="Обычный 2" xfId="1"/>
    <cellStyle name="Обычный 3" xfId="3"/>
    <cellStyle name="Пояснение 2" xfId="2"/>
  </cellStyles>
  <dxfs count="6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X88"/>
  <sheetViews>
    <sheetView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24" sqref="B24"/>
    </sheetView>
  </sheetViews>
  <sheetFormatPr defaultColWidth="8.85546875" defaultRowHeight="12.75" x14ac:dyDescent="0.2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hidden="1" customWidth="1"/>
    <col min="6" max="6" width="24.42578125" style="6" hidden="1" customWidth="1"/>
    <col min="7" max="7" width="20.140625" style="7" hidden="1" customWidth="1"/>
    <col min="8" max="8" width="24.42578125" style="2" hidden="1" customWidth="1"/>
    <col min="9" max="9" width="20.140625" style="2" hidden="1" customWidth="1"/>
    <col min="10" max="10" width="24.42578125" style="2" hidden="1" customWidth="1"/>
    <col min="11" max="11" width="20.140625" style="2" hidden="1" customWidth="1"/>
    <col min="12" max="12" width="24.42578125" style="2" hidden="1" customWidth="1"/>
    <col min="13" max="13" width="20.140625" style="2" hidden="1" customWidth="1"/>
    <col min="14" max="14" width="24.42578125" style="2" hidden="1" customWidth="1"/>
    <col min="15" max="15" width="18.42578125" style="2" hidden="1" customWidth="1"/>
    <col min="16" max="16" width="24.42578125" style="2" hidden="1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 x14ac:dyDescent="0.4">
      <c r="A1" s="374" t="s">
        <v>62</v>
      </c>
      <c r="B1" s="374"/>
      <c r="C1" s="374"/>
      <c r="D1" s="374"/>
      <c r="E1" s="374"/>
      <c r="F1" s="374"/>
      <c r="G1" s="374"/>
      <c r="H1" s="374"/>
      <c r="I1" s="374"/>
      <c r="J1" s="374"/>
      <c r="K1" s="374"/>
      <c r="L1" s="374"/>
      <c r="M1" s="374"/>
      <c r="N1" s="374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8"/>
      <c r="Q2" s="2"/>
      <c r="S2" s="2"/>
    </row>
    <row r="3" spans="1:24" s="18" customFormat="1" ht="26.1" customHeight="1" x14ac:dyDescent="0.4">
      <c r="A3" s="375" t="s">
        <v>0</v>
      </c>
      <c r="B3" s="377" t="s">
        <v>1</v>
      </c>
      <c r="C3" s="9">
        <v>1</v>
      </c>
      <c r="D3" s="10">
        <v>43271</v>
      </c>
      <c r="E3" s="9">
        <v>2</v>
      </c>
      <c r="F3" s="11" t="s">
        <v>61</v>
      </c>
      <c r="G3" s="12">
        <v>3</v>
      </c>
      <c r="H3" s="10">
        <v>43285</v>
      </c>
      <c r="I3" s="13">
        <v>4</v>
      </c>
      <c r="J3" s="10">
        <v>43292</v>
      </c>
      <c r="K3" s="14">
        <v>5</v>
      </c>
      <c r="L3" s="15">
        <v>43299</v>
      </c>
      <c r="M3" s="14">
        <v>6</v>
      </c>
      <c r="N3" s="15">
        <v>43306</v>
      </c>
      <c r="O3" s="16">
        <v>7</v>
      </c>
      <c r="P3" s="15">
        <v>43313</v>
      </c>
      <c r="Q3" s="16">
        <v>8</v>
      </c>
      <c r="R3" s="17">
        <v>43320</v>
      </c>
      <c r="S3" s="16">
        <v>9</v>
      </c>
      <c r="T3" s="17">
        <v>43327</v>
      </c>
      <c r="U3" s="16">
        <v>10</v>
      </c>
      <c r="V3" s="17">
        <v>43334</v>
      </c>
    </row>
    <row r="4" spans="1:24" s="18" customFormat="1" ht="27" thickBot="1" x14ac:dyDescent="0.45">
      <c r="A4" s="376"/>
      <c r="B4" s="378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 x14ac:dyDescent="0.45">
      <c r="A5" s="349">
        <f t="shared" ref="A5:A50" si="0">A4+1</f>
        <v>1</v>
      </c>
      <c r="B5" s="290" t="s">
        <v>50</v>
      </c>
      <c r="C5" s="31">
        <v>58.7</v>
      </c>
      <c r="D5" s="32">
        <f t="shared" ref="D5:D17" si="1">C5/3*10</f>
        <v>195.66666666666666</v>
      </c>
      <c r="E5" s="33"/>
      <c r="F5" s="32">
        <f t="shared" ref="F5:F23" si="2">IF(E5&gt;0,IF(D5&gt;0,(D5*C$3+E5*10/3)/E$3,E5*10/3*(1-0.1*C$3)),IF(D5&gt;10,D5*0.9,D5))</f>
        <v>176.1</v>
      </c>
      <c r="G5" s="31"/>
      <c r="H5" s="32">
        <f t="shared" ref="H5:H53" si="3">IF(G5&gt;0,IF(F5&gt;0,(F5*E$3+G5*10/3)/G$3,G5*10/3*(1-0.1*E$3)),IF(F5&gt;10,F5*0.9,F5))</f>
        <v>158.49</v>
      </c>
      <c r="I5" s="31"/>
      <c r="J5" s="32">
        <f t="shared" ref="J5:J53" si="4">IF(I5&gt;0,IF(H5&gt;0,(H5*G$3+I5*10/3)/I$3,I5*10/3*(1-0.1*G$3)),IF(H5&gt;10,H5*0.9,H5))</f>
        <v>142.64100000000002</v>
      </c>
      <c r="K5" s="31"/>
      <c r="L5" s="32">
        <f t="shared" ref="L5:L50" si="5">IF(K5&gt;0,IF(J5&gt;0,(J5*I$3+K5*10/3)/K$3,K5*10/3*(1-0.1*I$3)),IF(J5&gt;10,J5*0.9,J5))</f>
        <v>128.37690000000003</v>
      </c>
      <c r="M5" s="34"/>
      <c r="N5" s="32">
        <f t="shared" ref="N5:N43" si="6">IF(M5&gt;0,IF(L5&gt;0,(L5*K$3+M5*10/3)/M$3,M5*10/3*(1-0.1*K$3)),IF(L5&gt;10,L5*0.9,L5))</f>
        <v>115.53921000000004</v>
      </c>
      <c r="O5" s="35"/>
      <c r="P5" s="32">
        <f t="shared" ref="P5:P36" si="7">IF(O5&gt;0,IF(N5&gt;0,(N5*M$3+O5*10/3)/O$3,O5*10/3*(1-0.1*M$3)),IF(N5&gt;10,N5*0.9,N5))</f>
        <v>103.98528900000004</v>
      </c>
      <c r="Q5" s="34"/>
      <c r="R5" s="32">
        <f t="shared" ref="R5:R36" si="8">IF(Q5&gt;0,IF(P5&gt;0,(P5*O$3+Q5*10/3)/Q$3,Q5*10/3*(1-0.1*O$3)),IF(P5&gt;10,P5*0.9,P5))</f>
        <v>93.586760100000035</v>
      </c>
      <c r="S5" s="34"/>
      <c r="T5" s="36">
        <f t="shared" ref="T5:T36" si="9">IF(S5&gt;0,IF(R5&gt;0,(R5*Q$3+S5*10/3)/S$3,S5*10/3*(1-0.1*Q$3)),IF(R5&gt;10,R5*0.9,R5))</f>
        <v>84.228084090000038</v>
      </c>
      <c r="U5" s="37"/>
      <c r="V5" s="38">
        <f t="shared" ref="V5:V48" si="10">IF(U5&gt;0,IF(T5&gt;0,(T5*S$3+U5*10/3)/U$3,U5*10/3*(1-0.1*S$3)),IF(T5&gt;10,T5*0.9,T5))</f>
        <v>75.80527568100004</v>
      </c>
      <c r="W5" s="3"/>
      <c r="X5" s="3"/>
    </row>
    <row r="6" spans="1:24" ht="35.25" x14ac:dyDescent="0.45">
      <c r="A6" s="83">
        <f t="shared" si="0"/>
        <v>2</v>
      </c>
      <c r="B6" s="280" t="s">
        <v>53</v>
      </c>
      <c r="C6" s="41">
        <v>53.7</v>
      </c>
      <c r="D6" s="42">
        <f t="shared" si="1"/>
        <v>179.00000000000003</v>
      </c>
      <c r="E6" s="43"/>
      <c r="F6" s="42">
        <f t="shared" si="2"/>
        <v>161.10000000000002</v>
      </c>
      <c r="G6" s="41"/>
      <c r="H6" s="42">
        <f t="shared" si="3"/>
        <v>144.99000000000004</v>
      </c>
      <c r="I6" s="41"/>
      <c r="J6" s="42">
        <f t="shared" si="4"/>
        <v>130.49100000000004</v>
      </c>
      <c r="K6" s="41"/>
      <c r="L6" s="42">
        <f t="shared" si="5"/>
        <v>117.44190000000005</v>
      </c>
      <c r="M6" s="44"/>
      <c r="N6" s="42">
        <f t="shared" si="6"/>
        <v>105.69771000000004</v>
      </c>
      <c r="O6" s="45"/>
      <c r="P6" s="46">
        <f t="shared" si="7"/>
        <v>95.12793900000004</v>
      </c>
      <c r="Q6" s="44"/>
      <c r="R6" s="46">
        <f t="shared" si="8"/>
        <v>85.615145100000035</v>
      </c>
      <c r="S6" s="44"/>
      <c r="T6" s="42">
        <f t="shared" si="9"/>
        <v>77.05363059000004</v>
      </c>
      <c r="U6" s="47"/>
      <c r="V6" s="48">
        <f t="shared" si="10"/>
        <v>69.348267531000033</v>
      </c>
      <c r="W6" s="3"/>
      <c r="X6" s="3"/>
    </row>
    <row r="7" spans="1:24" ht="35.25" x14ac:dyDescent="0.45">
      <c r="A7" s="83">
        <f t="shared" si="0"/>
        <v>3</v>
      </c>
      <c r="B7" s="281" t="s">
        <v>47</v>
      </c>
      <c r="C7" s="41">
        <v>50.2</v>
      </c>
      <c r="D7" s="42">
        <f t="shared" si="1"/>
        <v>167.33333333333334</v>
      </c>
      <c r="E7" s="43"/>
      <c r="F7" s="42">
        <f t="shared" si="2"/>
        <v>150.60000000000002</v>
      </c>
      <c r="G7" s="41"/>
      <c r="H7" s="42">
        <f t="shared" si="3"/>
        <v>135.54000000000002</v>
      </c>
      <c r="I7" s="41"/>
      <c r="J7" s="42">
        <f t="shared" si="4"/>
        <v>121.98600000000002</v>
      </c>
      <c r="K7" s="41"/>
      <c r="L7" s="42">
        <f t="shared" si="5"/>
        <v>109.78740000000002</v>
      </c>
      <c r="M7" s="44"/>
      <c r="N7" s="42">
        <f t="shared" si="6"/>
        <v>98.808660000000017</v>
      </c>
      <c r="O7" s="45"/>
      <c r="P7" s="46">
        <f t="shared" si="7"/>
        <v>88.92779400000002</v>
      </c>
      <c r="Q7" s="44"/>
      <c r="R7" s="46">
        <f t="shared" si="8"/>
        <v>80.035014600000025</v>
      </c>
      <c r="S7" s="44"/>
      <c r="T7" s="49">
        <f t="shared" si="9"/>
        <v>72.03151314000003</v>
      </c>
      <c r="U7" s="47"/>
      <c r="V7" s="48">
        <f t="shared" si="10"/>
        <v>64.828361826000034</v>
      </c>
      <c r="W7" s="3"/>
      <c r="X7" s="3"/>
    </row>
    <row r="8" spans="1:24" ht="35.25" x14ac:dyDescent="0.45">
      <c r="A8" s="83">
        <f t="shared" si="0"/>
        <v>4</v>
      </c>
      <c r="B8" s="280" t="s">
        <v>45</v>
      </c>
      <c r="C8" s="41">
        <v>48.9</v>
      </c>
      <c r="D8" s="42">
        <f t="shared" si="1"/>
        <v>163</v>
      </c>
      <c r="E8" s="43"/>
      <c r="F8" s="42">
        <f t="shared" si="2"/>
        <v>146.70000000000002</v>
      </c>
      <c r="G8" s="41"/>
      <c r="H8" s="42">
        <f t="shared" si="3"/>
        <v>132.03000000000003</v>
      </c>
      <c r="I8" s="41"/>
      <c r="J8" s="42">
        <f t="shared" si="4"/>
        <v>118.82700000000003</v>
      </c>
      <c r="K8" s="68"/>
      <c r="L8" s="42">
        <f t="shared" si="5"/>
        <v>106.94430000000003</v>
      </c>
      <c r="M8" s="44"/>
      <c r="N8" s="42">
        <f t="shared" si="6"/>
        <v>96.24987000000003</v>
      </c>
      <c r="O8" s="45"/>
      <c r="P8" s="46">
        <f t="shared" si="7"/>
        <v>86.624883000000025</v>
      </c>
      <c r="Q8" s="44"/>
      <c r="R8" s="46">
        <f t="shared" si="8"/>
        <v>77.962394700000019</v>
      </c>
      <c r="S8" s="44"/>
      <c r="T8" s="42">
        <f t="shared" si="9"/>
        <v>70.166155230000015</v>
      </c>
      <c r="U8" s="47"/>
      <c r="V8" s="48">
        <f t="shared" si="10"/>
        <v>63.149539707000017</v>
      </c>
      <c r="W8" s="3"/>
      <c r="X8" s="3"/>
    </row>
    <row r="9" spans="1:24" ht="36" thickBot="1" x14ac:dyDescent="0.5">
      <c r="A9" s="350">
        <f t="shared" si="0"/>
        <v>5</v>
      </c>
      <c r="B9" s="352" t="s">
        <v>48</v>
      </c>
      <c r="C9" s="50">
        <v>41.400000000000006</v>
      </c>
      <c r="D9" s="51">
        <f t="shared" si="1"/>
        <v>138.00000000000003</v>
      </c>
      <c r="E9" s="52"/>
      <c r="F9" s="53">
        <f t="shared" si="2"/>
        <v>124.20000000000003</v>
      </c>
      <c r="G9" s="50"/>
      <c r="H9" s="53">
        <f t="shared" si="3"/>
        <v>111.78000000000003</v>
      </c>
      <c r="I9" s="54"/>
      <c r="J9" s="51">
        <f t="shared" si="4"/>
        <v>100.60200000000003</v>
      </c>
      <c r="K9" s="54"/>
      <c r="L9" s="51">
        <f t="shared" si="5"/>
        <v>90.541800000000038</v>
      </c>
      <c r="M9" s="55"/>
      <c r="N9" s="51">
        <f t="shared" si="6"/>
        <v>81.487620000000035</v>
      </c>
      <c r="O9" s="56"/>
      <c r="P9" s="46">
        <f t="shared" si="7"/>
        <v>73.33885800000003</v>
      </c>
      <c r="Q9" s="57"/>
      <c r="R9" s="49">
        <f t="shared" si="8"/>
        <v>66.004972200000026</v>
      </c>
      <c r="S9" s="55"/>
      <c r="T9" s="46">
        <f t="shared" si="9"/>
        <v>59.404474980000025</v>
      </c>
      <c r="U9" s="58"/>
      <c r="V9" s="59">
        <f t="shared" si="10"/>
        <v>53.46402748200002</v>
      </c>
      <c r="W9" s="3"/>
      <c r="X9" s="3"/>
    </row>
    <row r="10" spans="1:24" ht="35.25" x14ac:dyDescent="0.45">
      <c r="A10" s="349">
        <f t="shared" si="0"/>
        <v>6</v>
      </c>
      <c r="B10" s="290" t="s">
        <v>49</v>
      </c>
      <c r="C10" s="31">
        <v>38.6</v>
      </c>
      <c r="D10" s="32">
        <f t="shared" si="1"/>
        <v>128.66666666666669</v>
      </c>
      <c r="E10" s="33"/>
      <c r="F10" s="32">
        <f t="shared" si="2"/>
        <v>115.80000000000003</v>
      </c>
      <c r="G10" s="31"/>
      <c r="H10" s="32">
        <f t="shared" si="3"/>
        <v>104.22000000000003</v>
      </c>
      <c r="I10" s="31"/>
      <c r="J10" s="32">
        <f t="shared" si="4"/>
        <v>93.79800000000003</v>
      </c>
      <c r="K10" s="31"/>
      <c r="L10" s="32">
        <f t="shared" si="5"/>
        <v>84.418200000000027</v>
      </c>
      <c r="M10" s="60"/>
      <c r="N10" s="46">
        <f t="shared" si="6"/>
        <v>75.97638000000002</v>
      </c>
      <c r="O10" s="35"/>
      <c r="P10" s="32">
        <f t="shared" si="7"/>
        <v>68.378742000000017</v>
      </c>
      <c r="Q10" s="34"/>
      <c r="R10" s="32">
        <f t="shared" si="8"/>
        <v>61.540867800000015</v>
      </c>
      <c r="S10" s="60"/>
      <c r="T10" s="36">
        <f t="shared" si="9"/>
        <v>55.386781020000015</v>
      </c>
      <c r="U10" s="61"/>
      <c r="V10" s="38">
        <f t="shared" si="10"/>
        <v>49.848102918000016</v>
      </c>
      <c r="W10" s="3"/>
      <c r="X10" s="3"/>
    </row>
    <row r="11" spans="1:24" ht="35.25" x14ac:dyDescent="0.45">
      <c r="A11" s="83">
        <f t="shared" si="0"/>
        <v>7</v>
      </c>
      <c r="B11" s="280" t="s">
        <v>46</v>
      </c>
      <c r="C11" s="41">
        <v>38.4</v>
      </c>
      <c r="D11" s="42">
        <f t="shared" si="1"/>
        <v>127.99999999999999</v>
      </c>
      <c r="E11" s="43"/>
      <c r="F11" s="42">
        <f t="shared" si="2"/>
        <v>115.19999999999999</v>
      </c>
      <c r="G11" s="41"/>
      <c r="H11" s="42">
        <f t="shared" si="3"/>
        <v>103.67999999999999</v>
      </c>
      <c r="I11" s="44"/>
      <c r="J11" s="42">
        <f t="shared" si="4"/>
        <v>93.311999999999998</v>
      </c>
      <c r="K11" s="41"/>
      <c r="L11" s="42">
        <f t="shared" si="5"/>
        <v>83.980800000000002</v>
      </c>
      <c r="M11" s="44"/>
      <c r="N11" s="42">
        <f t="shared" si="6"/>
        <v>75.582720000000009</v>
      </c>
      <c r="O11" s="45"/>
      <c r="P11" s="46">
        <f t="shared" si="7"/>
        <v>68.024448000000007</v>
      </c>
      <c r="Q11" s="44"/>
      <c r="R11" s="46">
        <f t="shared" si="8"/>
        <v>61.22200320000001</v>
      </c>
      <c r="S11" s="44"/>
      <c r="T11" s="42">
        <f t="shared" si="9"/>
        <v>55.099802880000013</v>
      </c>
      <c r="U11" s="47"/>
      <c r="V11" s="48">
        <f t="shared" si="10"/>
        <v>49.589822592000012</v>
      </c>
      <c r="W11" s="3"/>
      <c r="X11" s="3"/>
    </row>
    <row r="12" spans="1:24" ht="35.25" x14ac:dyDescent="0.45">
      <c r="A12" s="83">
        <f t="shared" si="0"/>
        <v>8</v>
      </c>
      <c r="B12" s="279" t="s">
        <v>59</v>
      </c>
      <c r="C12" s="41">
        <v>38</v>
      </c>
      <c r="D12" s="42">
        <f t="shared" si="1"/>
        <v>126.66666666666666</v>
      </c>
      <c r="E12" s="43"/>
      <c r="F12" s="42">
        <f t="shared" si="2"/>
        <v>114</v>
      </c>
      <c r="G12" s="41"/>
      <c r="H12" s="42">
        <f t="shared" si="3"/>
        <v>102.60000000000001</v>
      </c>
      <c r="I12" s="41"/>
      <c r="J12" s="42">
        <f t="shared" si="4"/>
        <v>92.34</v>
      </c>
      <c r="K12" s="41"/>
      <c r="L12" s="42">
        <f t="shared" si="5"/>
        <v>83.106000000000009</v>
      </c>
      <c r="M12" s="44"/>
      <c r="N12" s="42">
        <f t="shared" si="6"/>
        <v>74.795400000000015</v>
      </c>
      <c r="O12" s="45"/>
      <c r="P12" s="46">
        <f t="shared" si="7"/>
        <v>67.315860000000015</v>
      </c>
      <c r="Q12" s="44"/>
      <c r="R12" s="46">
        <f t="shared" si="8"/>
        <v>60.584274000000015</v>
      </c>
      <c r="S12" s="44"/>
      <c r="T12" s="49">
        <f t="shared" si="9"/>
        <v>54.525846600000015</v>
      </c>
      <c r="U12" s="47"/>
      <c r="V12" s="48">
        <f t="shared" si="10"/>
        <v>49.073261940000016</v>
      </c>
      <c r="W12" s="3"/>
      <c r="X12" s="3"/>
    </row>
    <row r="13" spans="1:24" ht="35.25" x14ac:dyDescent="0.45">
      <c r="A13" s="83">
        <f t="shared" si="0"/>
        <v>9</v>
      </c>
      <c r="B13" s="354" t="s">
        <v>51</v>
      </c>
      <c r="C13" s="41">
        <v>37.6</v>
      </c>
      <c r="D13" s="42">
        <f t="shared" si="1"/>
        <v>125.33333333333333</v>
      </c>
      <c r="E13" s="43"/>
      <c r="F13" s="42">
        <f t="shared" si="2"/>
        <v>112.8</v>
      </c>
      <c r="G13" s="41"/>
      <c r="H13" s="42">
        <f t="shared" si="3"/>
        <v>101.52</v>
      </c>
      <c r="I13" s="41"/>
      <c r="J13" s="42">
        <f t="shared" si="4"/>
        <v>91.367999999999995</v>
      </c>
      <c r="K13" s="41"/>
      <c r="L13" s="42">
        <f t="shared" si="5"/>
        <v>82.231200000000001</v>
      </c>
      <c r="M13" s="44"/>
      <c r="N13" s="42">
        <f t="shared" si="6"/>
        <v>74.008080000000007</v>
      </c>
      <c r="O13" s="45"/>
      <c r="P13" s="46">
        <f t="shared" si="7"/>
        <v>66.607272000000009</v>
      </c>
      <c r="Q13" s="44"/>
      <c r="R13" s="46">
        <f t="shared" si="8"/>
        <v>59.946544800000012</v>
      </c>
      <c r="S13" s="44"/>
      <c r="T13" s="42">
        <f t="shared" si="9"/>
        <v>53.951890320000011</v>
      </c>
      <c r="U13" s="47"/>
      <c r="V13" s="48">
        <f t="shared" si="10"/>
        <v>48.556701288000014</v>
      </c>
      <c r="W13" s="3"/>
      <c r="X13" s="3"/>
    </row>
    <row r="14" spans="1:24" ht="36" thickBot="1" x14ac:dyDescent="0.5">
      <c r="A14" s="350">
        <f t="shared" si="0"/>
        <v>10</v>
      </c>
      <c r="B14" s="359" t="s">
        <v>43</v>
      </c>
      <c r="C14" s="54">
        <v>36.1</v>
      </c>
      <c r="D14" s="51">
        <f t="shared" si="1"/>
        <v>120.33333333333333</v>
      </c>
      <c r="E14" s="52"/>
      <c r="F14" s="53">
        <f t="shared" si="2"/>
        <v>108.3</v>
      </c>
      <c r="G14" s="54"/>
      <c r="H14" s="51">
        <f t="shared" si="3"/>
        <v>97.47</v>
      </c>
      <c r="I14" s="54"/>
      <c r="J14" s="51">
        <f t="shared" si="4"/>
        <v>87.722999999999999</v>
      </c>
      <c r="K14" s="54"/>
      <c r="L14" s="51">
        <f t="shared" si="5"/>
        <v>78.950699999999998</v>
      </c>
      <c r="M14" s="55"/>
      <c r="N14" s="51">
        <f t="shared" si="6"/>
        <v>71.055629999999994</v>
      </c>
      <c r="O14" s="63"/>
      <c r="P14" s="46">
        <f t="shared" si="7"/>
        <v>63.950066999999997</v>
      </c>
      <c r="Q14" s="55"/>
      <c r="R14" s="64">
        <f t="shared" si="8"/>
        <v>57.555060300000001</v>
      </c>
      <c r="S14" s="57"/>
      <c r="T14" s="46">
        <f t="shared" si="9"/>
        <v>51.799554270000002</v>
      </c>
      <c r="U14" s="65"/>
      <c r="V14" s="59">
        <f t="shared" si="10"/>
        <v>46.619598843000006</v>
      </c>
      <c r="W14" s="3"/>
      <c r="X14" s="3"/>
    </row>
    <row r="15" spans="1:24" ht="35.25" x14ac:dyDescent="0.45">
      <c r="A15" s="349">
        <f t="shared" si="0"/>
        <v>11</v>
      </c>
      <c r="B15" s="354" t="s">
        <v>44</v>
      </c>
      <c r="C15" s="31">
        <v>34.5</v>
      </c>
      <c r="D15" s="32">
        <f t="shared" si="1"/>
        <v>115</v>
      </c>
      <c r="E15" s="31"/>
      <c r="F15" s="32">
        <f t="shared" si="2"/>
        <v>103.5</v>
      </c>
      <c r="G15" s="66"/>
      <c r="H15" s="46">
        <f t="shared" si="3"/>
        <v>93.15</v>
      </c>
      <c r="I15" s="73"/>
      <c r="J15" s="46">
        <f t="shared" si="4"/>
        <v>83.835000000000008</v>
      </c>
      <c r="K15" s="34"/>
      <c r="L15" s="32">
        <f t="shared" si="5"/>
        <v>75.45150000000001</v>
      </c>
      <c r="M15" s="60"/>
      <c r="N15" s="46">
        <f t="shared" si="6"/>
        <v>67.906350000000018</v>
      </c>
      <c r="O15" s="67"/>
      <c r="P15" s="32">
        <f t="shared" si="7"/>
        <v>61.115715000000016</v>
      </c>
      <c r="Q15" s="60"/>
      <c r="R15" s="46">
        <f t="shared" si="8"/>
        <v>55.004143500000012</v>
      </c>
      <c r="S15" s="34"/>
      <c r="T15" s="36">
        <f t="shared" si="9"/>
        <v>49.503729150000012</v>
      </c>
      <c r="U15" s="37"/>
      <c r="V15" s="38">
        <f t="shared" si="10"/>
        <v>44.55335623500001</v>
      </c>
      <c r="W15" s="3"/>
      <c r="X15" s="3"/>
    </row>
    <row r="16" spans="1:24" ht="35.25" x14ac:dyDescent="0.45">
      <c r="A16" s="83">
        <f t="shared" si="0"/>
        <v>12</v>
      </c>
      <c r="B16" s="280" t="s">
        <v>52</v>
      </c>
      <c r="C16" s="41">
        <v>30.6</v>
      </c>
      <c r="D16" s="42">
        <f t="shared" si="1"/>
        <v>102.00000000000001</v>
      </c>
      <c r="E16" s="41"/>
      <c r="F16" s="42">
        <f t="shared" si="2"/>
        <v>91.800000000000011</v>
      </c>
      <c r="G16" s="41"/>
      <c r="H16" s="42">
        <f t="shared" si="3"/>
        <v>82.620000000000019</v>
      </c>
      <c r="I16" s="43"/>
      <c r="J16" s="42">
        <f t="shared" si="4"/>
        <v>74.358000000000018</v>
      </c>
      <c r="K16" s="41"/>
      <c r="L16" s="42">
        <f t="shared" si="5"/>
        <v>66.922200000000018</v>
      </c>
      <c r="M16" s="44"/>
      <c r="N16" s="42">
        <f t="shared" si="6"/>
        <v>60.229980000000019</v>
      </c>
      <c r="O16" s="45"/>
      <c r="P16" s="46">
        <f t="shared" si="7"/>
        <v>54.206982000000018</v>
      </c>
      <c r="Q16" s="44"/>
      <c r="R16" s="46">
        <f t="shared" si="8"/>
        <v>48.786283800000014</v>
      </c>
      <c r="S16" s="44"/>
      <c r="T16" s="42">
        <f t="shared" si="9"/>
        <v>43.907655420000012</v>
      </c>
      <c r="U16" s="47"/>
      <c r="V16" s="48">
        <f t="shared" si="10"/>
        <v>39.516889878000015</v>
      </c>
      <c r="W16" s="3"/>
      <c r="X16" s="3"/>
    </row>
    <row r="17" spans="1:24" ht="35.25" x14ac:dyDescent="0.45">
      <c r="A17" s="83">
        <f t="shared" si="0"/>
        <v>13</v>
      </c>
      <c r="B17" s="279"/>
      <c r="C17" s="41"/>
      <c r="D17" s="42">
        <f t="shared" si="1"/>
        <v>0</v>
      </c>
      <c r="E17" s="41"/>
      <c r="F17" s="42">
        <f t="shared" si="2"/>
        <v>0</v>
      </c>
      <c r="G17" s="41"/>
      <c r="H17" s="42">
        <f t="shared" si="3"/>
        <v>0</v>
      </c>
      <c r="I17" s="75"/>
      <c r="J17" s="42">
        <f t="shared" si="4"/>
        <v>0</v>
      </c>
      <c r="K17" s="41"/>
      <c r="L17" s="42">
        <f t="shared" si="5"/>
        <v>0</v>
      </c>
      <c r="M17" s="44"/>
      <c r="N17" s="42">
        <f t="shared" si="6"/>
        <v>0</v>
      </c>
      <c r="O17" s="45"/>
      <c r="P17" s="46">
        <f t="shared" si="7"/>
        <v>0</v>
      </c>
      <c r="Q17" s="44"/>
      <c r="R17" s="46">
        <f t="shared" si="8"/>
        <v>0</v>
      </c>
      <c r="S17" s="44"/>
      <c r="T17" s="49">
        <f t="shared" si="9"/>
        <v>0</v>
      </c>
      <c r="U17" s="47"/>
      <c r="V17" s="48">
        <f t="shared" si="10"/>
        <v>0</v>
      </c>
      <c r="W17" s="3"/>
      <c r="X17" s="3"/>
    </row>
    <row r="18" spans="1:24" ht="35.25" x14ac:dyDescent="0.45">
      <c r="A18" s="83">
        <f t="shared" si="0"/>
        <v>14</v>
      </c>
      <c r="B18" s="358"/>
      <c r="C18" s="41"/>
      <c r="D18" s="42">
        <f>C18/3*10</f>
        <v>0</v>
      </c>
      <c r="E18" s="41"/>
      <c r="F18" s="42">
        <f t="shared" si="2"/>
        <v>0</v>
      </c>
      <c r="G18" s="41"/>
      <c r="H18" s="42">
        <f t="shared" si="3"/>
        <v>0</v>
      </c>
      <c r="I18" s="45"/>
      <c r="J18" s="42">
        <f t="shared" si="4"/>
        <v>0</v>
      </c>
      <c r="K18" s="41"/>
      <c r="L18" s="42">
        <f t="shared" si="5"/>
        <v>0</v>
      </c>
      <c r="M18" s="44"/>
      <c r="N18" s="42">
        <f t="shared" si="6"/>
        <v>0</v>
      </c>
      <c r="O18" s="45"/>
      <c r="P18" s="46">
        <f t="shared" si="7"/>
        <v>0</v>
      </c>
      <c r="Q18" s="44"/>
      <c r="R18" s="46">
        <f t="shared" si="8"/>
        <v>0</v>
      </c>
      <c r="S18" s="44"/>
      <c r="T18" s="42">
        <f t="shared" si="9"/>
        <v>0</v>
      </c>
      <c r="U18" s="47"/>
      <c r="V18" s="48">
        <f t="shared" si="10"/>
        <v>0</v>
      </c>
      <c r="W18" s="3"/>
      <c r="X18" s="3"/>
    </row>
    <row r="19" spans="1:24" ht="36" thickBot="1" x14ac:dyDescent="0.5">
      <c r="A19" s="350">
        <f t="shared" si="0"/>
        <v>15</v>
      </c>
      <c r="B19" s="365"/>
      <c r="C19" s="54"/>
      <c r="D19" s="51">
        <f>C19/3*10</f>
        <v>0</v>
      </c>
      <c r="E19" s="54"/>
      <c r="F19" s="51">
        <f t="shared" si="2"/>
        <v>0</v>
      </c>
      <c r="G19" s="50"/>
      <c r="H19" s="53">
        <f t="shared" si="3"/>
        <v>0</v>
      </c>
      <c r="I19" s="56"/>
      <c r="J19" s="53">
        <f t="shared" si="4"/>
        <v>0</v>
      </c>
      <c r="K19" s="50"/>
      <c r="L19" s="53">
        <f t="shared" si="5"/>
        <v>0</v>
      </c>
      <c r="M19" s="57"/>
      <c r="N19" s="53">
        <f t="shared" si="6"/>
        <v>0</v>
      </c>
      <c r="O19" s="56"/>
      <c r="P19" s="46">
        <f t="shared" si="7"/>
        <v>0</v>
      </c>
      <c r="Q19" s="57"/>
      <c r="R19" s="49">
        <f t="shared" si="8"/>
        <v>0</v>
      </c>
      <c r="S19" s="55"/>
      <c r="T19" s="46">
        <f t="shared" si="9"/>
        <v>0</v>
      </c>
      <c r="U19" s="58"/>
      <c r="V19" s="59">
        <f t="shared" si="10"/>
        <v>0</v>
      </c>
      <c r="W19" s="3"/>
      <c r="X19" s="3"/>
    </row>
    <row r="20" spans="1:24" ht="35.25" x14ac:dyDescent="0.45">
      <c r="A20" s="349">
        <f t="shared" si="0"/>
        <v>16</v>
      </c>
      <c r="B20" s="353"/>
      <c r="C20" s="66"/>
      <c r="D20" s="46">
        <f>C20/3*10</f>
        <v>0</v>
      </c>
      <c r="E20" s="73"/>
      <c r="F20" s="46">
        <f t="shared" si="2"/>
        <v>0</v>
      </c>
      <c r="G20" s="31"/>
      <c r="H20" s="32">
        <f t="shared" si="3"/>
        <v>0</v>
      </c>
      <c r="I20" s="34"/>
      <c r="J20" s="32">
        <f t="shared" si="4"/>
        <v>0</v>
      </c>
      <c r="K20" s="31"/>
      <c r="L20" s="32">
        <f t="shared" si="5"/>
        <v>0</v>
      </c>
      <c r="M20" s="34"/>
      <c r="N20" s="32">
        <f t="shared" si="6"/>
        <v>0</v>
      </c>
      <c r="O20" s="35"/>
      <c r="P20" s="32">
        <f t="shared" si="7"/>
        <v>0</v>
      </c>
      <c r="Q20" s="34"/>
      <c r="R20" s="32">
        <f t="shared" si="8"/>
        <v>0</v>
      </c>
      <c r="S20" s="60"/>
      <c r="T20" s="36">
        <f t="shared" si="9"/>
        <v>0</v>
      </c>
      <c r="U20" s="61"/>
      <c r="V20" s="38">
        <f t="shared" si="10"/>
        <v>0</v>
      </c>
      <c r="W20" s="3"/>
      <c r="X20" s="3"/>
    </row>
    <row r="21" spans="1:24" ht="35.25" x14ac:dyDescent="0.45">
      <c r="A21" s="83">
        <f t="shared" si="0"/>
        <v>17</v>
      </c>
      <c r="B21" s="279"/>
      <c r="C21" s="41"/>
      <c r="D21" s="46">
        <f>C21/3*10</f>
        <v>0</v>
      </c>
      <c r="E21" s="43"/>
      <c r="F21" s="42">
        <f t="shared" si="2"/>
        <v>0</v>
      </c>
      <c r="G21" s="41"/>
      <c r="H21" s="42">
        <f t="shared" si="3"/>
        <v>0</v>
      </c>
      <c r="I21" s="41"/>
      <c r="J21" s="42">
        <f t="shared" si="4"/>
        <v>0</v>
      </c>
      <c r="K21" s="41"/>
      <c r="L21" s="42">
        <f t="shared" si="5"/>
        <v>0</v>
      </c>
      <c r="M21" s="44"/>
      <c r="N21" s="42">
        <f t="shared" si="6"/>
        <v>0</v>
      </c>
      <c r="O21" s="45"/>
      <c r="P21" s="46">
        <f t="shared" si="7"/>
        <v>0</v>
      </c>
      <c r="Q21" s="44"/>
      <c r="R21" s="46">
        <f t="shared" si="8"/>
        <v>0</v>
      </c>
      <c r="S21" s="44"/>
      <c r="T21" s="42">
        <f t="shared" si="9"/>
        <v>0</v>
      </c>
      <c r="U21" s="47"/>
      <c r="V21" s="48">
        <f t="shared" si="10"/>
        <v>0</v>
      </c>
      <c r="W21" s="3"/>
      <c r="X21" s="3"/>
    </row>
    <row r="22" spans="1:24" ht="35.25" x14ac:dyDescent="0.45">
      <c r="A22" s="83">
        <f t="shared" si="0"/>
        <v>18</v>
      </c>
      <c r="B22" s="281"/>
      <c r="C22" s="41"/>
      <c r="D22" s="42">
        <f>C22/3*10</f>
        <v>0</v>
      </c>
      <c r="E22" s="43"/>
      <c r="F22" s="42">
        <f t="shared" si="2"/>
        <v>0</v>
      </c>
      <c r="G22" s="44"/>
      <c r="H22" s="42">
        <f t="shared" si="3"/>
        <v>0</v>
      </c>
      <c r="I22" s="41"/>
      <c r="J22" s="42">
        <f t="shared" si="4"/>
        <v>0</v>
      </c>
      <c r="K22" s="41"/>
      <c r="L22" s="42">
        <f t="shared" si="5"/>
        <v>0</v>
      </c>
      <c r="M22" s="44"/>
      <c r="N22" s="42">
        <f t="shared" si="6"/>
        <v>0</v>
      </c>
      <c r="O22" s="45"/>
      <c r="P22" s="46">
        <f t="shared" si="7"/>
        <v>0</v>
      </c>
      <c r="Q22" s="44"/>
      <c r="R22" s="46">
        <f t="shared" si="8"/>
        <v>0</v>
      </c>
      <c r="S22" s="44"/>
      <c r="T22" s="49">
        <f t="shared" si="9"/>
        <v>0</v>
      </c>
      <c r="U22" s="47"/>
      <c r="V22" s="48">
        <f t="shared" si="10"/>
        <v>0</v>
      </c>
      <c r="W22" s="3"/>
      <c r="X22" s="3"/>
    </row>
    <row r="23" spans="1:24" ht="35.25" x14ac:dyDescent="0.45">
      <c r="A23" s="83">
        <f t="shared" si="0"/>
        <v>19</v>
      </c>
      <c r="B23" s="351"/>
      <c r="C23" s="41"/>
      <c r="D23" s="42">
        <f>C23/3*10</f>
        <v>0</v>
      </c>
      <c r="E23" s="43"/>
      <c r="F23" s="42">
        <f t="shared" si="2"/>
        <v>0</v>
      </c>
      <c r="G23" s="41"/>
      <c r="H23" s="42">
        <f t="shared" si="3"/>
        <v>0</v>
      </c>
      <c r="I23" s="41"/>
      <c r="J23" s="42">
        <f t="shared" si="4"/>
        <v>0</v>
      </c>
      <c r="K23" s="41"/>
      <c r="L23" s="42">
        <f t="shared" si="5"/>
        <v>0</v>
      </c>
      <c r="M23" s="44"/>
      <c r="N23" s="42">
        <f t="shared" si="6"/>
        <v>0</v>
      </c>
      <c r="O23" s="45"/>
      <c r="P23" s="46">
        <f t="shared" si="7"/>
        <v>0</v>
      </c>
      <c r="Q23" s="44"/>
      <c r="R23" s="46">
        <f t="shared" si="8"/>
        <v>0</v>
      </c>
      <c r="S23" s="44"/>
      <c r="T23" s="42">
        <f t="shared" si="9"/>
        <v>0</v>
      </c>
      <c r="U23" s="47"/>
      <c r="V23" s="48">
        <f t="shared" si="10"/>
        <v>0</v>
      </c>
      <c r="W23" s="3"/>
      <c r="X23" s="3"/>
    </row>
    <row r="24" spans="1:24" ht="36" thickBot="1" x14ac:dyDescent="0.5">
      <c r="A24" s="350">
        <f t="shared" si="0"/>
        <v>20</v>
      </c>
      <c r="B24" s="359"/>
      <c r="C24" s="54"/>
      <c r="D24" s="42">
        <f>C24/3*10</f>
        <v>0</v>
      </c>
      <c r="E24" s="71"/>
      <c r="F24" s="51">
        <f>IF(E24&gt;0,IF(D24&gt;0,(D24*C$3+E24*10/3)/E$3,E24*10/3*(1-0.1*C$3)),IF(D24&gt;10,D24*0.9,D24))</f>
        <v>0</v>
      </c>
      <c r="G24" s="55"/>
      <c r="H24" s="42">
        <f t="shared" si="3"/>
        <v>0</v>
      </c>
      <c r="I24" s="58"/>
      <c r="J24" s="51">
        <f t="shared" si="4"/>
        <v>0</v>
      </c>
      <c r="K24" s="54"/>
      <c r="L24" s="51">
        <f t="shared" si="5"/>
        <v>0</v>
      </c>
      <c r="M24" s="55"/>
      <c r="N24" s="51">
        <f t="shared" si="6"/>
        <v>0</v>
      </c>
      <c r="O24" s="63"/>
      <c r="P24" s="46">
        <f t="shared" si="7"/>
        <v>0</v>
      </c>
      <c r="Q24" s="55"/>
      <c r="R24" s="64">
        <f t="shared" si="8"/>
        <v>0</v>
      </c>
      <c r="S24" s="57"/>
      <c r="T24" s="46">
        <f t="shared" si="9"/>
        <v>0</v>
      </c>
      <c r="U24" s="65"/>
      <c r="V24" s="59">
        <f t="shared" si="10"/>
        <v>0</v>
      </c>
      <c r="W24" s="3"/>
      <c r="X24" s="3"/>
    </row>
    <row r="25" spans="1:24" ht="36" thickBot="1" x14ac:dyDescent="0.5">
      <c r="A25" s="349">
        <f t="shared" si="0"/>
        <v>21</v>
      </c>
      <c r="B25" s="366"/>
      <c r="C25" s="73"/>
      <c r="D25" s="42">
        <f>C25/3*10</f>
        <v>0</v>
      </c>
      <c r="E25" s="73"/>
      <c r="F25" s="51">
        <f>IF(E25&gt;0,IF(D25&gt;0,(D25*C$3+E25*10/3)/E$3,E25*10/3*(1-0.1*C$3)),IF(D25&gt;10,D25*0.9,D25))</f>
        <v>0</v>
      </c>
      <c r="G25" s="66"/>
      <c r="H25" s="42">
        <f t="shared" si="3"/>
        <v>0</v>
      </c>
      <c r="I25" s="73"/>
      <c r="J25" s="46">
        <f t="shared" si="4"/>
        <v>0</v>
      </c>
      <c r="K25" s="66"/>
      <c r="L25" s="46">
        <f t="shared" si="5"/>
        <v>0</v>
      </c>
      <c r="M25" s="60"/>
      <c r="N25" s="46">
        <f t="shared" si="6"/>
        <v>0</v>
      </c>
      <c r="O25" s="67"/>
      <c r="P25" s="32">
        <f t="shared" si="7"/>
        <v>0</v>
      </c>
      <c r="Q25" s="60"/>
      <c r="R25" s="46">
        <f t="shared" si="8"/>
        <v>0</v>
      </c>
      <c r="S25" s="34"/>
      <c r="T25" s="36">
        <f t="shared" si="9"/>
        <v>0</v>
      </c>
      <c r="U25" s="37"/>
      <c r="V25" s="38">
        <f t="shared" si="10"/>
        <v>0</v>
      </c>
      <c r="W25" s="3"/>
      <c r="X25" s="3"/>
    </row>
    <row r="26" spans="1:24" ht="35.25" x14ac:dyDescent="0.45">
      <c r="A26" s="83">
        <f t="shared" si="0"/>
        <v>22</v>
      </c>
      <c r="B26" s="279"/>
      <c r="C26" s="90"/>
      <c r="D26" s="42">
        <f>C26/3*10</f>
        <v>0</v>
      </c>
      <c r="E26" s="43"/>
      <c r="F26" s="42">
        <f>IF(E26&gt;0,IF(D26&gt;0,(D26*C$3+E26*10/3)/E$3,E26*10/3*(1-0.1*C$3)),IF(D26&gt;10,D26*0.9,D26))</f>
        <v>0</v>
      </c>
      <c r="G26" s="44"/>
      <c r="H26" s="42">
        <f t="shared" si="3"/>
        <v>0</v>
      </c>
      <c r="I26" s="43"/>
      <c r="J26" s="42">
        <f t="shared" si="4"/>
        <v>0</v>
      </c>
      <c r="K26" s="41"/>
      <c r="L26" s="42">
        <f t="shared" si="5"/>
        <v>0</v>
      </c>
      <c r="M26" s="44"/>
      <c r="N26" s="42">
        <f t="shared" si="6"/>
        <v>0</v>
      </c>
      <c r="O26" s="75"/>
      <c r="P26" s="46">
        <f t="shared" si="7"/>
        <v>0</v>
      </c>
      <c r="Q26" s="44"/>
      <c r="R26" s="46">
        <f t="shared" si="8"/>
        <v>0</v>
      </c>
      <c r="S26" s="44"/>
      <c r="T26" s="42">
        <f t="shared" si="9"/>
        <v>0</v>
      </c>
      <c r="U26" s="47"/>
      <c r="V26" s="48">
        <f t="shared" si="10"/>
        <v>0</v>
      </c>
      <c r="W26" s="3"/>
      <c r="X26" s="3"/>
    </row>
    <row r="27" spans="1:24" ht="35.25" x14ac:dyDescent="0.45">
      <c r="A27" s="83">
        <f t="shared" si="0"/>
        <v>23</v>
      </c>
      <c r="B27" s="356"/>
      <c r="C27" s="43"/>
      <c r="D27" s="42">
        <f t="shared" ref="D27:D29" si="11">C27/3*10</f>
        <v>0</v>
      </c>
      <c r="E27" s="43"/>
      <c r="F27" s="42">
        <f t="shared" ref="F27:F28" si="12">IF(E27&gt;0,IF(D27&gt;0,(D27*C$3+E27*10/3)/E$3,E27*10/3*(1-0.1*C$3)),IF(D27&gt;10,D27*0.9,D27))</f>
        <v>0</v>
      </c>
      <c r="G27" s="41"/>
      <c r="H27" s="42">
        <f t="shared" si="3"/>
        <v>0</v>
      </c>
      <c r="I27" s="43"/>
      <c r="J27" s="42">
        <f t="shared" si="4"/>
        <v>0</v>
      </c>
      <c r="K27" s="41"/>
      <c r="L27" s="42">
        <f t="shared" si="5"/>
        <v>0</v>
      </c>
      <c r="M27" s="44"/>
      <c r="N27" s="42">
        <f t="shared" si="6"/>
        <v>0</v>
      </c>
      <c r="O27" s="45"/>
      <c r="P27" s="46">
        <f t="shared" si="7"/>
        <v>0</v>
      </c>
      <c r="Q27" s="44"/>
      <c r="R27" s="46">
        <f t="shared" si="8"/>
        <v>0</v>
      </c>
      <c r="S27" s="44"/>
      <c r="T27" s="49">
        <f t="shared" si="9"/>
        <v>0</v>
      </c>
      <c r="U27" s="47"/>
      <c r="V27" s="48">
        <f t="shared" si="10"/>
        <v>0</v>
      </c>
      <c r="W27" s="3"/>
      <c r="X27" s="3"/>
    </row>
    <row r="28" spans="1:24" ht="35.25" x14ac:dyDescent="0.45">
      <c r="A28" s="83">
        <f t="shared" si="0"/>
        <v>24</v>
      </c>
      <c r="B28" s="280"/>
      <c r="C28" s="43"/>
      <c r="D28" s="42">
        <f t="shared" si="11"/>
        <v>0</v>
      </c>
      <c r="E28" s="43"/>
      <c r="F28" s="42">
        <f t="shared" si="12"/>
        <v>0</v>
      </c>
      <c r="G28" s="44"/>
      <c r="H28" s="42">
        <f t="shared" si="3"/>
        <v>0</v>
      </c>
      <c r="I28" s="43"/>
      <c r="J28" s="42">
        <f t="shared" si="4"/>
        <v>0</v>
      </c>
      <c r="K28" s="41"/>
      <c r="L28" s="42">
        <f t="shared" si="5"/>
        <v>0</v>
      </c>
      <c r="M28" s="44"/>
      <c r="N28" s="42">
        <f t="shared" si="6"/>
        <v>0</v>
      </c>
      <c r="O28" s="45"/>
      <c r="P28" s="46">
        <f t="shared" si="7"/>
        <v>0</v>
      </c>
      <c r="Q28" s="44"/>
      <c r="R28" s="46">
        <f t="shared" si="8"/>
        <v>0</v>
      </c>
      <c r="S28" s="44"/>
      <c r="T28" s="42">
        <f t="shared" si="9"/>
        <v>0</v>
      </c>
      <c r="U28" s="47"/>
      <c r="V28" s="48">
        <f t="shared" si="10"/>
        <v>0</v>
      </c>
      <c r="W28" s="3"/>
      <c r="X28" s="3"/>
    </row>
    <row r="29" spans="1:24" ht="36" thickBot="1" x14ac:dyDescent="0.5">
      <c r="A29" s="350">
        <f t="shared" si="0"/>
        <v>25</v>
      </c>
      <c r="B29" s="355"/>
      <c r="C29" s="71"/>
      <c r="D29" s="42">
        <f t="shared" si="11"/>
        <v>0</v>
      </c>
      <c r="E29" s="71"/>
      <c r="F29" s="51">
        <f>IF(E29&gt;0,IF(D29&gt;0,(D29*C$3+E29*10/3)/E$3,E29*10/3*(1-0.1*C$3)),IF(D29&gt;10,D29*0.9,D29))</f>
        <v>0</v>
      </c>
      <c r="G29" s="54"/>
      <c r="H29" s="42">
        <f t="shared" si="3"/>
        <v>0</v>
      </c>
      <c r="I29" s="52"/>
      <c r="J29" s="42">
        <f t="shared" si="4"/>
        <v>0</v>
      </c>
      <c r="K29" s="54"/>
      <c r="L29" s="51">
        <f t="shared" si="5"/>
        <v>0</v>
      </c>
      <c r="M29" s="50"/>
      <c r="N29" s="53">
        <f t="shared" si="6"/>
        <v>0</v>
      </c>
      <c r="O29" s="56"/>
      <c r="P29" s="46">
        <f t="shared" si="7"/>
        <v>0</v>
      </c>
      <c r="Q29" s="57"/>
      <c r="R29" s="49">
        <f t="shared" si="8"/>
        <v>0</v>
      </c>
      <c r="S29" s="55"/>
      <c r="T29" s="46">
        <f t="shared" si="9"/>
        <v>0</v>
      </c>
      <c r="U29" s="58"/>
      <c r="V29" s="59">
        <f t="shared" si="10"/>
        <v>0</v>
      </c>
      <c r="W29" s="3"/>
      <c r="X29" s="3"/>
    </row>
    <row r="30" spans="1:24" ht="36" thickBot="1" x14ac:dyDescent="0.5">
      <c r="A30" s="349">
        <f t="shared" si="0"/>
        <v>26</v>
      </c>
      <c r="B30" s="280"/>
      <c r="C30" s="33"/>
      <c r="D30" s="32">
        <f>C30/3*10</f>
        <v>0</v>
      </c>
      <c r="E30" s="31"/>
      <c r="F30" s="32">
        <f>IF(E30&gt;0,IF(D30&gt;0,(D30*C$3+E30*10/3)/E$3,E30*10/3*(1-0.1*C$3)),IF(D30&gt;10,D30*0.9,D30))</f>
        <v>0</v>
      </c>
      <c r="G30" s="60"/>
      <c r="H30" s="42">
        <f t="shared" si="3"/>
        <v>0</v>
      </c>
      <c r="I30" s="31"/>
      <c r="J30" s="42">
        <f t="shared" si="4"/>
        <v>0</v>
      </c>
      <c r="K30" s="31"/>
      <c r="L30" s="32">
        <f t="shared" si="5"/>
        <v>0</v>
      </c>
      <c r="M30" s="34"/>
      <c r="N30" s="42">
        <f t="shared" si="6"/>
        <v>0</v>
      </c>
      <c r="O30" s="35"/>
      <c r="P30" s="32">
        <f t="shared" si="7"/>
        <v>0</v>
      </c>
      <c r="Q30" s="34"/>
      <c r="R30" s="32">
        <f t="shared" si="8"/>
        <v>0</v>
      </c>
      <c r="S30" s="60"/>
      <c r="T30" s="36">
        <f t="shared" si="9"/>
        <v>0</v>
      </c>
      <c r="U30" s="61"/>
      <c r="V30" s="38">
        <f t="shared" si="10"/>
        <v>0</v>
      </c>
      <c r="W30" s="3"/>
      <c r="X30" s="3"/>
    </row>
    <row r="31" spans="1:24" ht="36" thickBot="1" x14ac:dyDescent="0.5">
      <c r="A31" s="83">
        <f t="shared" si="0"/>
        <v>27</v>
      </c>
      <c r="B31" s="281"/>
      <c r="C31" s="43"/>
      <c r="D31" s="32">
        <f t="shared" ref="D31:D33" si="13">C31/3*10</f>
        <v>0</v>
      </c>
      <c r="E31" s="41"/>
      <c r="F31" s="32">
        <f t="shared" ref="F31:F32" si="14">IF(E31&gt;0,IF(D31&gt;0,(D31*C$3+E31*10/3)/E$3,E31*10/3*(1-0.1*C$3)),IF(D31&gt;10,D31*0.9,D31))</f>
        <v>0</v>
      </c>
      <c r="G31" s="44"/>
      <c r="H31" s="42">
        <f t="shared" si="3"/>
        <v>0</v>
      </c>
      <c r="I31" s="41"/>
      <c r="J31" s="42">
        <f t="shared" si="4"/>
        <v>0</v>
      </c>
      <c r="K31" s="41"/>
      <c r="L31" s="42">
        <f t="shared" si="5"/>
        <v>0</v>
      </c>
      <c r="M31" s="44"/>
      <c r="N31" s="42">
        <f t="shared" si="6"/>
        <v>0</v>
      </c>
      <c r="O31" s="45"/>
      <c r="P31" s="46">
        <f t="shared" si="7"/>
        <v>0</v>
      </c>
      <c r="Q31" s="44"/>
      <c r="R31" s="46">
        <f t="shared" si="8"/>
        <v>0</v>
      </c>
      <c r="S31" s="44"/>
      <c r="T31" s="42">
        <f t="shared" si="9"/>
        <v>0</v>
      </c>
      <c r="U31" s="47"/>
      <c r="V31" s="48">
        <f t="shared" si="10"/>
        <v>0</v>
      </c>
      <c r="W31" s="3"/>
      <c r="X31" s="3"/>
    </row>
    <row r="32" spans="1:24" ht="36" thickBot="1" x14ac:dyDescent="0.5">
      <c r="A32" s="83">
        <f t="shared" si="0"/>
        <v>28</v>
      </c>
      <c r="B32" s="351"/>
      <c r="C32" s="43"/>
      <c r="D32" s="32">
        <f t="shared" si="13"/>
        <v>0</v>
      </c>
      <c r="E32" s="41"/>
      <c r="F32" s="32">
        <f t="shared" si="14"/>
        <v>0</v>
      </c>
      <c r="G32" s="41"/>
      <c r="H32" s="42">
        <f t="shared" si="3"/>
        <v>0</v>
      </c>
      <c r="I32" s="41"/>
      <c r="J32" s="42">
        <f t="shared" si="4"/>
        <v>0</v>
      </c>
      <c r="K32" s="41"/>
      <c r="L32" s="42">
        <f t="shared" si="5"/>
        <v>0</v>
      </c>
      <c r="M32" s="44"/>
      <c r="N32" s="42">
        <f t="shared" si="6"/>
        <v>0</v>
      </c>
      <c r="O32" s="45"/>
      <c r="P32" s="46">
        <f t="shared" si="7"/>
        <v>0</v>
      </c>
      <c r="Q32" s="44"/>
      <c r="R32" s="46">
        <f t="shared" si="8"/>
        <v>0</v>
      </c>
      <c r="S32" s="44"/>
      <c r="T32" s="49">
        <f t="shared" si="9"/>
        <v>0</v>
      </c>
      <c r="U32" s="47"/>
      <c r="V32" s="48">
        <f t="shared" si="10"/>
        <v>0</v>
      </c>
      <c r="W32" s="3"/>
      <c r="X32" s="3"/>
    </row>
    <row r="33" spans="1:24" ht="35.25" x14ac:dyDescent="0.45">
      <c r="A33" s="83">
        <f t="shared" si="0"/>
        <v>29</v>
      </c>
      <c r="B33" s="281"/>
      <c r="C33" s="43"/>
      <c r="D33" s="32">
        <f t="shared" si="13"/>
        <v>0</v>
      </c>
      <c r="E33" s="362"/>
      <c r="F33" s="42">
        <f>IF(E33&gt;0,IF(D33&gt;0,(D33*C$3+E33*10/3)/E$3,E33*10/3*(1-0.1*C$3)),IF(D33&gt;10,D33*0.9,D33))</f>
        <v>0</v>
      </c>
      <c r="G33" s="41"/>
      <c r="H33" s="42">
        <f t="shared" si="3"/>
        <v>0</v>
      </c>
      <c r="I33" s="41"/>
      <c r="J33" s="42">
        <f t="shared" si="4"/>
        <v>0</v>
      </c>
      <c r="K33" s="44"/>
      <c r="L33" s="42">
        <f t="shared" si="5"/>
        <v>0</v>
      </c>
      <c r="M33" s="44"/>
      <c r="N33" s="42">
        <f t="shared" si="6"/>
        <v>0</v>
      </c>
      <c r="O33" s="75"/>
      <c r="P33" s="46">
        <f t="shared" si="7"/>
        <v>0</v>
      </c>
      <c r="Q33" s="44"/>
      <c r="R33" s="46">
        <f t="shared" si="8"/>
        <v>0</v>
      </c>
      <c r="S33" s="44"/>
      <c r="T33" s="42">
        <f t="shared" si="9"/>
        <v>0</v>
      </c>
      <c r="U33" s="47"/>
      <c r="V33" s="48">
        <f t="shared" si="10"/>
        <v>0</v>
      </c>
      <c r="W33" s="3"/>
      <c r="X33" s="3"/>
    </row>
    <row r="34" spans="1:24" ht="39.75" customHeight="1" thickBot="1" x14ac:dyDescent="0.5">
      <c r="A34" s="350">
        <f t="shared" si="0"/>
        <v>30</v>
      </c>
      <c r="B34" s="357"/>
      <c r="C34" s="71"/>
      <c r="D34" s="51">
        <f>C34/3*10</f>
        <v>0</v>
      </c>
      <c r="E34" s="54"/>
      <c r="F34" s="51">
        <f>IF(E34&gt;0,IF(D34&gt;0,(D34*C$3+E34*10/3)/E$3,E34*10/3*(1-0.1*C$3)),IF(D34&gt;10,D34*0.9,D34))</f>
        <v>0</v>
      </c>
      <c r="G34" s="55"/>
      <c r="H34" s="42">
        <f t="shared" si="3"/>
        <v>0</v>
      </c>
      <c r="I34" s="54"/>
      <c r="J34" s="42">
        <f t="shared" si="4"/>
        <v>0</v>
      </c>
      <c r="K34" s="54"/>
      <c r="L34" s="51">
        <f t="shared" si="5"/>
        <v>0</v>
      </c>
      <c r="M34" s="55"/>
      <c r="N34" s="51">
        <f t="shared" si="6"/>
        <v>0</v>
      </c>
      <c r="O34" s="63"/>
      <c r="P34" s="46">
        <f t="shared" si="7"/>
        <v>0</v>
      </c>
      <c r="Q34" s="55"/>
      <c r="R34" s="64">
        <f t="shared" si="8"/>
        <v>0</v>
      </c>
      <c r="S34" s="57"/>
      <c r="T34" s="46">
        <f t="shared" si="9"/>
        <v>0</v>
      </c>
      <c r="U34" s="65"/>
      <c r="V34" s="59">
        <f t="shared" si="10"/>
        <v>0</v>
      </c>
      <c r="W34" s="3"/>
      <c r="X34" s="3"/>
    </row>
    <row r="35" spans="1:24" ht="36" thickBot="1" x14ac:dyDescent="0.5">
      <c r="A35" s="349">
        <f t="shared" si="0"/>
        <v>31</v>
      </c>
      <c r="B35" s="353"/>
      <c r="C35" s="31"/>
      <c r="D35" s="51">
        <f t="shared" ref="D35:D37" si="15">C35/3*10</f>
        <v>0</v>
      </c>
      <c r="E35" s="31"/>
      <c r="F35" s="51">
        <f>IF(E35&gt;0,IF(D35&gt;0,(D35*C$3+E35*10/3)/E$3,E35*10/3*(1-0.1*C$3)),IF(D35&gt;10,D35*0.9,D35))</f>
        <v>0</v>
      </c>
      <c r="G35" s="31"/>
      <c r="H35" s="42">
        <f t="shared" si="3"/>
        <v>0</v>
      </c>
      <c r="I35" s="31"/>
      <c r="J35" s="42">
        <f t="shared" si="4"/>
        <v>0</v>
      </c>
      <c r="K35" s="31"/>
      <c r="L35" s="32">
        <f t="shared" si="5"/>
        <v>0</v>
      </c>
      <c r="M35" s="60"/>
      <c r="N35" s="46">
        <f t="shared" si="6"/>
        <v>0</v>
      </c>
      <c r="O35" s="67"/>
      <c r="P35" s="32">
        <f t="shared" si="7"/>
        <v>0</v>
      </c>
      <c r="Q35" s="60"/>
      <c r="R35" s="46">
        <f t="shared" si="8"/>
        <v>0</v>
      </c>
      <c r="S35" s="34"/>
      <c r="T35" s="36">
        <f t="shared" si="9"/>
        <v>0</v>
      </c>
      <c r="U35" s="37"/>
      <c r="V35" s="38">
        <f t="shared" si="10"/>
        <v>0</v>
      </c>
      <c r="W35" s="3"/>
      <c r="X35" s="3"/>
    </row>
    <row r="36" spans="1:24" ht="36" thickBot="1" x14ac:dyDescent="0.5">
      <c r="A36" s="83">
        <f t="shared" si="0"/>
        <v>32</v>
      </c>
      <c r="B36" s="279"/>
      <c r="C36" s="41"/>
      <c r="D36" s="51">
        <f t="shared" si="15"/>
        <v>0</v>
      </c>
      <c r="E36" s="41"/>
      <c r="F36" s="42">
        <f>IF(E36&gt;0,IF(D36&gt;0,(D36*C$3+E36*10/3)/E$3,E36*10/3*(1-0.1*C$3)),IF(D36&gt;10,D36*0.9,D36))</f>
        <v>0</v>
      </c>
      <c r="G36" s="41"/>
      <c r="H36" s="42">
        <f t="shared" si="3"/>
        <v>0</v>
      </c>
      <c r="I36" s="41"/>
      <c r="J36" s="42">
        <f t="shared" si="4"/>
        <v>0</v>
      </c>
      <c r="K36" s="41"/>
      <c r="L36" s="46">
        <f t="shared" si="5"/>
        <v>0</v>
      </c>
      <c r="M36" s="44"/>
      <c r="N36" s="42">
        <f t="shared" si="6"/>
        <v>0</v>
      </c>
      <c r="O36" s="45"/>
      <c r="P36" s="46">
        <f t="shared" si="7"/>
        <v>0</v>
      </c>
      <c r="Q36" s="44"/>
      <c r="R36" s="46">
        <f t="shared" si="8"/>
        <v>0</v>
      </c>
      <c r="S36" s="44"/>
      <c r="T36" s="42">
        <f t="shared" si="9"/>
        <v>0</v>
      </c>
      <c r="U36" s="47"/>
      <c r="V36" s="48">
        <f t="shared" si="10"/>
        <v>0</v>
      </c>
      <c r="W36" s="3"/>
      <c r="X36" s="3"/>
    </row>
    <row r="37" spans="1:24" ht="36" thickBot="1" x14ac:dyDescent="0.5">
      <c r="A37" s="83">
        <f t="shared" si="0"/>
        <v>33</v>
      </c>
      <c r="B37" s="356"/>
      <c r="C37" s="41"/>
      <c r="D37" s="51">
        <f t="shared" si="15"/>
        <v>0</v>
      </c>
      <c r="E37" s="41"/>
      <c r="F37" s="42">
        <f>IF(E37&gt;0,IF(D37&gt;0,(D37*C$3+E37*10/3)/E$3,E37*10/3*(1-0.1*C$3)),IF(D37&gt;10,D37*0.9,D37))</f>
        <v>0</v>
      </c>
      <c r="G37" s="41"/>
      <c r="H37" s="42">
        <f t="shared" si="3"/>
        <v>0</v>
      </c>
      <c r="I37" s="41"/>
      <c r="J37" s="42">
        <f t="shared" si="4"/>
        <v>0</v>
      </c>
      <c r="K37" s="41"/>
      <c r="L37" s="46">
        <f t="shared" si="5"/>
        <v>0</v>
      </c>
      <c r="M37" s="44"/>
      <c r="N37" s="42">
        <f t="shared" si="6"/>
        <v>0</v>
      </c>
      <c r="O37" s="45"/>
      <c r="P37" s="46">
        <f t="shared" ref="P37:P54" si="16">IF(O37&gt;0,IF(N37&gt;0,(N37*M$3+O37*10/3)/O$3,O37*10/3*(1-0.1*M$3)),IF(N37&gt;10,N37*0.9,N37))</f>
        <v>0</v>
      </c>
      <c r="Q37" s="44"/>
      <c r="R37" s="46">
        <f t="shared" ref="R37:R54" si="17">IF(Q37&gt;0,IF(P37&gt;0,(P37*O$3+Q37*10/3)/Q$3,Q37*10/3*(1-0.1*O$3)),IF(P37&gt;10,P37*0.9,P37))</f>
        <v>0</v>
      </c>
      <c r="S37" s="44"/>
      <c r="T37" s="49">
        <f t="shared" ref="T37:T53" si="18">IF(S37&gt;0,IF(R37&gt;0,(R37*Q$3+S37*10/3)/S$3,S37*10/3*(1-0.1*Q$3)),IF(R37&gt;10,R37*0.9,R37))</f>
        <v>0</v>
      </c>
      <c r="U37" s="47"/>
      <c r="V37" s="48">
        <f t="shared" si="10"/>
        <v>0</v>
      </c>
      <c r="W37" s="3"/>
      <c r="X37" s="3"/>
    </row>
    <row r="38" spans="1:24" ht="35.25" x14ac:dyDescent="0.45">
      <c r="A38" s="83">
        <f t="shared" si="0"/>
        <v>34</v>
      </c>
      <c r="B38" s="351"/>
      <c r="C38" s="41"/>
      <c r="D38" s="42">
        <f>C38/3*10</f>
        <v>0</v>
      </c>
      <c r="E38" s="41"/>
      <c r="F38" s="42">
        <f>IF(E38&gt;0,IF(D38&gt;0,(D38*C$3+E38*10/3)/E$3,E38*10/3*(1-0.1*C$3)),IF(D38&gt;10,D38*0.9,D38))</f>
        <v>0</v>
      </c>
      <c r="G38" s="41"/>
      <c r="H38" s="42">
        <f t="shared" si="3"/>
        <v>0</v>
      </c>
      <c r="I38" s="41"/>
      <c r="J38" s="42">
        <f t="shared" si="4"/>
        <v>0</v>
      </c>
      <c r="K38" s="41"/>
      <c r="L38" s="46">
        <f t="shared" si="5"/>
        <v>0</v>
      </c>
      <c r="M38" s="68"/>
      <c r="N38" s="42">
        <f t="shared" si="6"/>
        <v>0</v>
      </c>
      <c r="O38" s="75"/>
      <c r="P38" s="46">
        <f t="shared" si="16"/>
        <v>0</v>
      </c>
      <c r="Q38" s="44"/>
      <c r="R38" s="46">
        <f t="shared" si="17"/>
        <v>0</v>
      </c>
      <c r="S38" s="44"/>
      <c r="T38" s="42">
        <f t="shared" si="18"/>
        <v>0</v>
      </c>
      <c r="U38" s="47"/>
      <c r="V38" s="48">
        <f t="shared" si="10"/>
        <v>0</v>
      </c>
      <c r="W38" s="3"/>
      <c r="X38" s="3"/>
    </row>
    <row r="39" spans="1:24" ht="36" thickBot="1" x14ac:dyDescent="0.5">
      <c r="A39" s="350">
        <f t="shared" si="0"/>
        <v>35</v>
      </c>
      <c r="B39" s="355"/>
      <c r="C39" s="54"/>
      <c r="D39" s="51">
        <f>C39/3*10</f>
        <v>0</v>
      </c>
      <c r="E39" s="54"/>
      <c r="F39" s="51">
        <f>IF(E39&gt;0,IF(D39&gt;0,(D39*C$3+E39*10/3)/E$3,E39*10/3*(1-0.1*C$3)),IF(D39&gt;10,D39*0.9,D39))</f>
        <v>0</v>
      </c>
      <c r="G39" s="54"/>
      <c r="H39" s="42">
        <f t="shared" si="3"/>
        <v>0</v>
      </c>
      <c r="I39" s="54"/>
      <c r="J39" s="42">
        <f t="shared" si="4"/>
        <v>0</v>
      </c>
      <c r="K39" s="54"/>
      <c r="L39" s="64">
        <f t="shared" si="5"/>
        <v>0</v>
      </c>
      <c r="M39" s="78"/>
      <c r="N39" s="53">
        <f t="shared" si="6"/>
        <v>0</v>
      </c>
      <c r="O39" s="56"/>
      <c r="P39" s="46">
        <f t="shared" si="16"/>
        <v>0</v>
      </c>
      <c r="Q39" s="57"/>
      <c r="R39" s="49">
        <f t="shared" si="17"/>
        <v>0</v>
      </c>
      <c r="S39" s="55"/>
      <c r="T39" s="46">
        <f t="shared" si="18"/>
        <v>0</v>
      </c>
      <c r="U39" s="58"/>
      <c r="V39" s="59">
        <f t="shared" si="10"/>
        <v>0</v>
      </c>
      <c r="W39" s="3"/>
      <c r="X39" s="3"/>
    </row>
    <row r="40" spans="1:24" ht="36" thickBot="1" x14ac:dyDescent="0.5">
      <c r="A40" s="349">
        <f t="shared" si="0"/>
        <v>36</v>
      </c>
      <c r="B40" s="368"/>
      <c r="C40" s="31"/>
      <c r="D40" s="51">
        <f t="shared" ref="D40:D53" si="19">C40/3*10</f>
        <v>0</v>
      </c>
      <c r="E40" s="31"/>
      <c r="F40" s="51">
        <f t="shared" ref="F40:F52" si="20">IF(E40&gt;0,IF(D40&gt;0,(D40*C$3+E40*10/3)/E$3,E40*10/3*(1-0.1*C$3)),IF(D40&gt;10,D40*0.9,D40))</f>
        <v>0</v>
      </c>
      <c r="G40" s="31"/>
      <c r="H40" s="42">
        <f t="shared" si="3"/>
        <v>0</v>
      </c>
      <c r="I40" s="31"/>
      <c r="J40" s="42">
        <f t="shared" si="4"/>
        <v>0</v>
      </c>
      <c r="K40" s="31"/>
      <c r="L40" s="64">
        <f t="shared" si="5"/>
        <v>0</v>
      </c>
      <c r="M40" s="34"/>
      <c r="N40" s="32">
        <f t="shared" si="6"/>
        <v>0</v>
      </c>
      <c r="O40" s="34"/>
      <c r="P40" s="32">
        <f t="shared" si="16"/>
        <v>0</v>
      </c>
      <c r="Q40" s="34"/>
      <c r="R40" s="32">
        <f t="shared" si="17"/>
        <v>0</v>
      </c>
      <c r="S40" s="34"/>
      <c r="T40" s="36">
        <f t="shared" si="18"/>
        <v>0</v>
      </c>
      <c r="U40" s="37"/>
      <c r="V40" s="38">
        <f t="shared" si="10"/>
        <v>0</v>
      </c>
      <c r="W40" s="3"/>
      <c r="X40" s="3"/>
    </row>
    <row r="41" spans="1:24" ht="36" thickBot="1" x14ac:dyDescent="0.5">
      <c r="A41" s="83">
        <f t="shared" si="0"/>
        <v>37</v>
      </c>
      <c r="B41" s="281"/>
      <c r="C41" s="77"/>
      <c r="D41" s="51">
        <f t="shared" si="19"/>
        <v>0</v>
      </c>
      <c r="E41" s="41"/>
      <c r="F41" s="51">
        <f t="shared" si="20"/>
        <v>0</v>
      </c>
      <c r="G41" s="41"/>
      <c r="H41" s="42">
        <f t="shared" si="3"/>
        <v>0</v>
      </c>
      <c r="I41" s="41"/>
      <c r="J41" s="42">
        <f t="shared" si="4"/>
        <v>0</v>
      </c>
      <c r="K41" s="44"/>
      <c r="L41" s="64">
        <f t="shared" si="5"/>
        <v>0</v>
      </c>
      <c r="M41" s="44"/>
      <c r="N41" s="42">
        <f t="shared" si="6"/>
        <v>0</v>
      </c>
      <c r="O41" s="44"/>
      <c r="P41" s="46">
        <f t="shared" si="16"/>
        <v>0</v>
      </c>
      <c r="Q41" s="44"/>
      <c r="R41" s="46">
        <f t="shared" si="17"/>
        <v>0</v>
      </c>
      <c r="S41" s="44"/>
      <c r="T41" s="42">
        <f t="shared" si="18"/>
        <v>0</v>
      </c>
      <c r="U41" s="47"/>
      <c r="V41" s="48">
        <f t="shared" si="10"/>
        <v>0</v>
      </c>
      <c r="W41" s="3"/>
      <c r="X41" s="3"/>
    </row>
    <row r="42" spans="1:24" ht="36" thickBot="1" x14ac:dyDescent="0.5">
      <c r="A42" s="83">
        <f t="shared" si="0"/>
        <v>38</v>
      </c>
      <c r="B42" s="364"/>
      <c r="C42" s="41"/>
      <c r="D42" s="51">
        <f t="shared" si="19"/>
        <v>0</v>
      </c>
      <c r="E42" s="41"/>
      <c r="F42" s="51">
        <f t="shared" si="20"/>
        <v>0</v>
      </c>
      <c r="G42" s="41"/>
      <c r="H42" s="42">
        <f t="shared" si="3"/>
        <v>0</v>
      </c>
      <c r="I42" s="41"/>
      <c r="J42" s="42">
        <f t="shared" si="4"/>
        <v>0</v>
      </c>
      <c r="K42" s="41"/>
      <c r="L42" s="42">
        <f t="shared" si="5"/>
        <v>0</v>
      </c>
      <c r="M42" s="44"/>
      <c r="N42" s="42">
        <f t="shared" si="6"/>
        <v>0</v>
      </c>
      <c r="O42" s="44"/>
      <c r="P42" s="46">
        <f t="shared" si="16"/>
        <v>0</v>
      </c>
      <c r="Q42" s="44"/>
      <c r="R42" s="46">
        <f t="shared" si="17"/>
        <v>0</v>
      </c>
      <c r="S42" s="44"/>
      <c r="T42" s="49">
        <f t="shared" si="18"/>
        <v>0</v>
      </c>
      <c r="U42" s="47"/>
      <c r="V42" s="48">
        <f t="shared" si="10"/>
        <v>0</v>
      </c>
      <c r="W42" s="3"/>
      <c r="X42" s="3"/>
    </row>
    <row r="43" spans="1:24" ht="36" thickBot="1" x14ac:dyDescent="0.5">
      <c r="A43" s="83">
        <f t="shared" si="0"/>
        <v>39</v>
      </c>
      <c r="B43" s="356"/>
      <c r="C43" s="41"/>
      <c r="D43" s="51">
        <f t="shared" si="19"/>
        <v>0</v>
      </c>
      <c r="E43" s="41"/>
      <c r="F43" s="51">
        <f t="shared" si="20"/>
        <v>0</v>
      </c>
      <c r="G43" s="41"/>
      <c r="H43" s="42">
        <f t="shared" si="3"/>
        <v>0</v>
      </c>
      <c r="I43" s="41"/>
      <c r="J43" s="42">
        <f t="shared" si="4"/>
        <v>0</v>
      </c>
      <c r="K43" s="44"/>
      <c r="L43" s="42">
        <f t="shared" si="5"/>
        <v>0</v>
      </c>
      <c r="M43" s="44"/>
      <c r="N43" s="42">
        <f t="shared" si="6"/>
        <v>0</v>
      </c>
      <c r="O43" s="44"/>
      <c r="P43" s="46">
        <f t="shared" si="16"/>
        <v>0</v>
      </c>
      <c r="Q43" s="44"/>
      <c r="R43" s="46">
        <f t="shared" si="17"/>
        <v>0</v>
      </c>
      <c r="S43" s="41"/>
      <c r="T43" s="42">
        <f t="shared" si="18"/>
        <v>0</v>
      </c>
      <c r="U43" s="47"/>
      <c r="V43" s="48">
        <f t="shared" si="10"/>
        <v>0</v>
      </c>
      <c r="W43" s="3"/>
      <c r="X43" s="3"/>
    </row>
    <row r="44" spans="1:24" ht="36" thickBot="1" x14ac:dyDescent="0.5">
      <c r="A44" s="84">
        <f t="shared" si="0"/>
        <v>40</v>
      </c>
      <c r="B44" s="363"/>
      <c r="C44" s="54"/>
      <c r="D44" s="51">
        <f t="shared" si="19"/>
        <v>0</v>
      </c>
      <c r="E44" s="54"/>
      <c r="F44" s="51">
        <f t="shared" si="20"/>
        <v>0</v>
      </c>
      <c r="G44" s="54"/>
      <c r="H44" s="42">
        <f t="shared" si="3"/>
        <v>0</v>
      </c>
      <c r="I44" s="54"/>
      <c r="J44" s="42">
        <f t="shared" si="4"/>
        <v>0</v>
      </c>
      <c r="K44" s="371"/>
      <c r="L44" s="42">
        <f t="shared" si="5"/>
        <v>0</v>
      </c>
      <c r="M44" s="54"/>
      <c r="N44" s="42">
        <f>IF(M44&gt;0,IF(L44&gt;0,(L44*K$3+M44*10/3)/M$3,M44*10/3*(1-0.1*K$3)),IF(L44&gt;10,L44*0.9,L44))</f>
        <v>0</v>
      </c>
      <c r="O44" s="55"/>
      <c r="P44" s="64">
        <f t="shared" si="16"/>
        <v>0</v>
      </c>
      <c r="Q44" s="55"/>
      <c r="R44" s="64">
        <f t="shared" si="17"/>
        <v>0</v>
      </c>
      <c r="S44" s="55"/>
      <c r="T44" s="64">
        <f t="shared" si="18"/>
        <v>0</v>
      </c>
      <c r="U44" s="58"/>
      <c r="V44" s="59">
        <f t="shared" si="10"/>
        <v>0</v>
      </c>
      <c r="W44" s="3"/>
      <c r="X44" s="3"/>
    </row>
    <row r="45" spans="1:24" s="82" customFormat="1" ht="36" thickBot="1" x14ac:dyDescent="0.5">
      <c r="A45" s="348">
        <f t="shared" si="0"/>
        <v>41</v>
      </c>
      <c r="B45" s="367"/>
      <c r="C45" s="31"/>
      <c r="D45" s="51">
        <f t="shared" si="19"/>
        <v>0</v>
      </c>
      <c r="E45" s="31"/>
      <c r="F45" s="51">
        <f t="shared" si="20"/>
        <v>0</v>
      </c>
      <c r="G45" s="31"/>
      <c r="H45" s="42">
        <f t="shared" si="3"/>
        <v>0</v>
      </c>
      <c r="I45" s="31"/>
      <c r="J45" s="42">
        <f t="shared" si="4"/>
        <v>0</v>
      </c>
      <c r="K45" s="31"/>
      <c r="L45" s="42">
        <f t="shared" si="5"/>
        <v>0</v>
      </c>
      <c r="M45" s="60"/>
      <c r="N45" s="42">
        <f>IF(M45&gt;0,IF(L45&gt;0,(L45*K$3+M45*10/3)/M$3,M45*10/3*(1-0.1*K$3)),IF(L45&gt;10,L45*0.9,L45))</f>
        <v>0</v>
      </c>
      <c r="O45" s="372"/>
      <c r="P45" s="32">
        <f t="shared" si="16"/>
        <v>0</v>
      </c>
      <c r="Q45" s="60"/>
      <c r="R45" s="46">
        <f t="shared" si="17"/>
        <v>0</v>
      </c>
      <c r="S45" s="34"/>
      <c r="T45" s="36">
        <f t="shared" si="18"/>
        <v>0</v>
      </c>
      <c r="U45" s="37"/>
      <c r="V45" s="38">
        <f t="shared" si="10"/>
        <v>0</v>
      </c>
    </row>
    <row r="46" spans="1:24" s="82" customFormat="1" ht="36" thickBot="1" x14ac:dyDescent="0.5">
      <c r="A46" s="83">
        <f t="shared" si="0"/>
        <v>42</v>
      </c>
      <c r="B46" s="360"/>
      <c r="C46" s="41"/>
      <c r="D46" s="51">
        <f t="shared" si="19"/>
        <v>0</v>
      </c>
      <c r="E46" s="41"/>
      <c r="F46" s="51">
        <f t="shared" si="20"/>
        <v>0</v>
      </c>
      <c r="G46" s="41"/>
      <c r="H46" s="42">
        <f t="shared" si="3"/>
        <v>0</v>
      </c>
      <c r="I46" s="41"/>
      <c r="J46" s="42">
        <f t="shared" si="4"/>
        <v>0</v>
      </c>
      <c r="K46" s="41"/>
      <c r="L46" s="42">
        <f t="shared" si="5"/>
        <v>0</v>
      </c>
      <c r="M46" s="44"/>
      <c r="N46" s="42">
        <f>IF(M46&gt;0,IF(L46&gt;0,(L46*K$3+M46*10/3)/M$3,M46*10/3*(1-0.1*K$3)),IF(L46&gt;10,L46*0.9,L46))</f>
        <v>0</v>
      </c>
      <c r="O46" s="45"/>
      <c r="P46" s="32">
        <f t="shared" si="16"/>
        <v>0</v>
      </c>
      <c r="Q46" s="44"/>
      <c r="R46" s="46">
        <f t="shared" si="17"/>
        <v>0</v>
      </c>
      <c r="S46" s="44"/>
      <c r="T46" s="42">
        <f t="shared" si="18"/>
        <v>0</v>
      </c>
      <c r="U46" s="47"/>
      <c r="V46" s="48">
        <f t="shared" si="10"/>
        <v>0</v>
      </c>
    </row>
    <row r="47" spans="1:24" s="82" customFormat="1" ht="36" thickBot="1" x14ac:dyDescent="0.5">
      <c r="A47" s="83">
        <f t="shared" si="0"/>
        <v>43</v>
      </c>
      <c r="B47" s="76"/>
      <c r="C47" s="77"/>
      <c r="D47" s="51">
        <f t="shared" si="19"/>
        <v>0</v>
      </c>
      <c r="E47" s="77"/>
      <c r="F47" s="51">
        <f t="shared" si="20"/>
        <v>0</v>
      </c>
      <c r="G47" s="41"/>
      <c r="H47" s="42">
        <f t="shared" si="3"/>
        <v>0</v>
      </c>
      <c r="I47" s="41"/>
      <c r="J47" s="42">
        <f t="shared" si="4"/>
        <v>0</v>
      </c>
      <c r="K47" s="41"/>
      <c r="L47" s="42">
        <f t="shared" si="5"/>
        <v>0</v>
      </c>
      <c r="M47" s="41"/>
      <c r="N47" s="42">
        <f>IF(M47&gt;0,IF(L47&gt;0,(L47*K$3+M47*10/3)/M$3,M47*10/3*(1-0.1*K$3)),IF(L47&gt;10,L47*0.9,L47))</f>
        <v>0</v>
      </c>
      <c r="O47" s="75"/>
      <c r="P47" s="46">
        <f t="shared" si="16"/>
        <v>0</v>
      </c>
      <c r="Q47" s="44"/>
      <c r="R47" s="46">
        <f t="shared" si="17"/>
        <v>0</v>
      </c>
      <c r="S47" s="44"/>
      <c r="T47" s="49">
        <f t="shared" si="18"/>
        <v>0</v>
      </c>
      <c r="U47" s="47"/>
      <c r="V47" s="48">
        <f t="shared" si="10"/>
        <v>0</v>
      </c>
    </row>
    <row r="48" spans="1:24" s="82" customFormat="1" ht="36" thickBot="1" x14ac:dyDescent="0.5">
      <c r="A48" s="83">
        <f t="shared" si="0"/>
        <v>44</v>
      </c>
      <c r="B48" s="361"/>
      <c r="C48" s="41"/>
      <c r="D48" s="51">
        <f t="shared" si="19"/>
        <v>0</v>
      </c>
      <c r="E48" s="41"/>
      <c r="F48" s="51">
        <f t="shared" si="20"/>
        <v>0</v>
      </c>
      <c r="G48" s="44"/>
      <c r="H48" s="42">
        <f t="shared" si="3"/>
        <v>0</v>
      </c>
      <c r="I48" s="44"/>
      <c r="J48" s="42">
        <f t="shared" si="4"/>
        <v>0</v>
      </c>
      <c r="K48" s="41"/>
      <c r="L48" s="42">
        <f t="shared" si="5"/>
        <v>0</v>
      </c>
      <c r="M48" s="68"/>
      <c r="N48" s="42">
        <f>IF(M48&gt;0,IF(L48&gt;0,(L48*K$3+M48*10/3)/M$3,M48*10/3*(1-0.1*K$3)),IF(L48&gt;10,L48*0.9,L48))</f>
        <v>0</v>
      </c>
      <c r="O48" s="45"/>
      <c r="P48" s="46">
        <f t="shared" si="16"/>
        <v>0</v>
      </c>
      <c r="Q48" s="44"/>
      <c r="R48" s="46">
        <f t="shared" si="17"/>
        <v>0</v>
      </c>
      <c r="S48" s="44"/>
      <c r="T48" s="42">
        <f t="shared" si="18"/>
        <v>0</v>
      </c>
      <c r="U48" s="47"/>
      <c r="V48" s="48">
        <f t="shared" si="10"/>
        <v>0</v>
      </c>
    </row>
    <row r="49" spans="1:24" s="82" customFormat="1" ht="36" thickBot="1" x14ac:dyDescent="0.5">
      <c r="A49" s="84">
        <f t="shared" si="0"/>
        <v>45</v>
      </c>
      <c r="B49" s="62"/>
      <c r="C49" s="54"/>
      <c r="D49" s="51">
        <f t="shared" si="19"/>
        <v>0</v>
      </c>
      <c r="E49" s="54"/>
      <c r="F49" s="51">
        <f t="shared" si="20"/>
        <v>0</v>
      </c>
      <c r="G49" s="54"/>
      <c r="H49" s="42">
        <f t="shared" si="3"/>
        <v>0</v>
      </c>
      <c r="I49" s="54"/>
      <c r="J49" s="42">
        <f t="shared" si="4"/>
        <v>0</v>
      </c>
      <c r="K49" s="54"/>
      <c r="L49" s="42">
        <f t="shared" si="5"/>
        <v>0</v>
      </c>
      <c r="M49" s="55"/>
      <c r="N49" s="42">
        <f>IF(M49&gt;0,IF(L49&gt;0,(L49*K$3+M49*10/3)/M$3,M49*10/3*(1-0.1*K$3)),IF(L49&gt;10,L49*0.9,L49))</f>
        <v>0</v>
      </c>
      <c r="O49" s="373"/>
      <c r="P49" s="46">
        <f t="shared" si="16"/>
        <v>0</v>
      </c>
      <c r="Q49" s="50"/>
      <c r="R49" s="46">
        <f t="shared" si="17"/>
        <v>0</v>
      </c>
      <c r="S49" s="55"/>
      <c r="T49" s="46">
        <f t="shared" si="18"/>
        <v>0</v>
      </c>
      <c r="U49" s="58"/>
      <c r="V49" s="59">
        <f t="shared" ref="V49:V59" si="21">IF(U49&gt;0,IF(T49&gt;0,(T49*S$3+U49*10/3)/U$3,U49*10/3*(1-0.1*S$3)),IF(T49&gt;10,T49*0.9,T49))</f>
        <v>0</v>
      </c>
    </row>
    <row r="50" spans="1:24" s="87" customFormat="1" ht="36" thickBot="1" x14ac:dyDescent="0.5">
      <c r="A50" s="30">
        <f t="shared" si="0"/>
        <v>46</v>
      </c>
      <c r="B50" s="369"/>
      <c r="C50" s="33"/>
      <c r="D50" s="51">
        <f t="shared" si="19"/>
        <v>0</v>
      </c>
      <c r="E50" s="31"/>
      <c r="F50" s="51">
        <f t="shared" si="20"/>
        <v>0</v>
      </c>
      <c r="G50" s="34"/>
      <c r="H50" s="42">
        <f t="shared" si="3"/>
        <v>0</v>
      </c>
      <c r="I50" s="33"/>
      <c r="J50" s="42">
        <f t="shared" si="4"/>
        <v>0</v>
      </c>
      <c r="K50" s="31"/>
      <c r="L50" s="42">
        <f t="shared" si="5"/>
        <v>0</v>
      </c>
      <c r="M50" s="34"/>
      <c r="N50" s="42">
        <f>IF(M50&gt;0,IF(L50&gt;0,(L50*K$3+M50*10/3)/M$3,M50*10/3*(1-0.1*K$3)),IF(L50&gt;10,L50*0.9,L50))</f>
        <v>0</v>
      </c>
      <c r="O50" s="34"/>
      <c r="P50" s="32">
        <f t="shared" si="16"/>
        <v>0</v>
      </c>
      <c r="Q50" s="34"/>
      <c r="R50" s="32">
        <f t="shared" si="17"/>
        <v>0</v>
      </c>
      <c r="S50" s="60"/>
      <c r="T50" s="36">
        <f t="shared" si="18"/>
        <v>0</v>
      </c>
      <c r="U50" s="61"/>
      <c r="V50" s="38">
        <f t="shared" si="21"/>
        <v>0</v>
      </c>
    </row>
    <row r="51" spans="1:24" s="87" customFormat="1" ht="36" thickBot="1" x14ac:dyDescent="0.5">
      <c r="A51" s="39">
        <v>45</v>
      </c>
      <c r="B51" s="370"/>
      <c r="C51" s="43"/>
      <c r="D51" s="51">
        <f t="shared" si="19"/>
        <v>0</v>
      </c>
      <c r="E51" s="41"/>
      <c r="F51" s="51">
        <f t="shared" si="20"/>
        <v>0</v>
      </c>
      <c r="G51" s="41"/>
      <c r="H51" s="42">
        <f t="shared" si="3"/>
        <v>0</v>
      </c>
      <c r="I51" s="43"/>
      <c r="J51" s="42">
        <f t="shared" si="4"/>
        <v>0</v>
      </c>
      <c r="K51" s="41"/>
      <c r="L51" s="42">
        <f>IF(K51&gt;0,IF(J51&gt;0,(J51*I$3+K51*10/3)/K$3,K51*10/3*(1-0.1*I$3)),IF(J51&gt;10,J51*0.9,J51))</f>
        <v>0</v>
      </c>
      <c r="M51" s="44"/>
      <c r="N51" s="42">
        <f>IF(M51&gt;0,IF(L51&gt;0,(L51*K$3+M51*10/3)/M$3,M51*10/3*(1-0.1*K$3)),IF(L51&gt;10,L51*0.9,L51))</f>
        <v>0</v>
      </c>
      <c r="O51" s="44"/>
      <c r="P51" s="46">
        <f t="shared" si="16"/>
        <v>0</v>
      </c>
      <c r="Q51" s="44"/>
      <c r="R51" s="46">
        <f t="shared" si="17"/>
        <v>0</v>
      </c>
      <c r="S51" s="44"/>
      <c r="T51" s="42">
        <f t="shared" si="18"/>
        <v>0</v>
      </c>
      <c r="U51" s="47"/>
      <c r="V51" s="48">
        <f t="shared" si="21"/>
        <v>0</v>
      </c>
    </row>
    <row r="52" spans="1:24" s="87" customFormat="1" ht="36" thickBot="1" x14ac:dyDescent="0.5">
      <c r="A52" s="39">
        <f>A51+1</f>
        <v>46</v>
      </c>
      <c r="B52" s="76"/>
      <c r="C52" s="43"/>
      <c r="D52" s="51">
        <f t="shared" si="19"/>
        <v>0</v>
      </c>
      <c r="E52" s="77"/>
      <c r="F52" s="51">
        <f t="shared" si="20"/>
        <v>0</v>
      </c>
      <c r="G52" s="41"/>
      <c r="H52" s="42">
        <f t="shared" si="3"/>
        <v>0</v>
      </c>
      <c r="I52" s="43"/>
      <c r="J52" s="42">
        <f t="shared" si="4"/>
        <v>0</v>
      </c>
      <c r="K52" s="41"/>
      <c r="L52" s="42">
        <f>IF(K52&gt;0,IF(J52&gt;0,(J52*I$3+K52*10/3)/K$3,K52*10/3*(1-0.1*I$3)),IF(J52&gt;10,J52*0.9,J52))</f>
        <v>0</v>
      </c>
      <c r="M52" s="68"/>
      <c r="N52" s="42">
        <f>IF(M52&gt;0,IF(L52&gt;0,(L52*K$3+M52*10/3)/M$3,M52*10/3*(1-0.1*K$3)),IF(L52&gt;10,L52*0.9,L52))</f>
        <v>0</v>
      </c>
      <c r="O52" s="44"/>
      <c r="P52" s="46">
        <f t="shared" si="16"/>
        <v>0</v>
      </c>
      <c r="Q52" s="44"/>
      <c r="R52" s="46">
        <f t="shared" si="17"/>
        <v>0</v>
      </c>
      <c r="S52" s="44"/>
      <c r="T52" s="49">
        <f t="shared" si="18"/>
        <v>0</v>
      </c>
      <c r="U52" s="47"/>
      <c r="V52" s="48">
        <f t="shared" si="21"/>
        <v>0</v>
      </c>
    </row>
    <row r="53" spans="1:24" s="87" customFormat="1" ht="36" thickBot="1" x14ac:dyDescent="0.5">
      <c r="A53" s="39">
        <f>A52+1</f>
        <v>47</v>
      </c>
      <c r="B53" s="360"/>
      <c r="C53" s="43"/>
      <c r="D53" s="51">
        <f t="shared" si="19"/>
        <v>0</v>
      </c>
      <c r="E53" s="41"/>
      <c r="F53" s="42">
        <f>IF(E53&gt;0,IF(D53&gt;0,(D53*C$3+E53*10/3)/E$3,E53*10/3*(1-0.1*C$3)),IF(D53&gt;10,D53*0.9,D53))</f>
        <v>0</v>
      </c>
      <c r="G53" s="41"/>
      <c r="H53" s="42">
        <f t="shared" si="3"/>
        <v>0</v>
      </c>
      <c r="I53" s="43"/>
      <c r="J53" s="42">
        <f t="shared" si="4"/>
        <v>0</v>
      </c>
      <c r="K53" s="41"/>
      <c r="L53" s="42">
        <f>IF(K53&gt;0,IF(J53&gt;0,(J53*I$3+K53*10/3)/K$3,K53*10/3*(1-0.1*I$3)),IF(J53&gt;10,J53*0.9,J53))</f>
        <v>0</v>
      </c>
      <c r="M53" s="44"/>
      <c r="N53" s="42">
        <f>IF(M53&gt;0,IF(L53&gt;0,(L53*K$3+M53*10/3)/M$3,M53*10/3*(1-0.1*K$3)),IF(L53&gt;10,L53*0.9,L53))</f>
        <v>0</v>
      </c>
      <c r="O53" s="68"/>
      <c r="P53" s="46">
        <f t="shared" si="16"/>
        <v>0</v>
      </c>
      <c r="Q53" s="44"/>
      <c r="R53" s="46">
        <f t="shared" si="17"/>
        <v>0</v>
      </c>
      <c r="S53" s="44"/>
      <c r="T53" s="42">
        <f t="shared" si="18"/>
        <v>0</v>
      </c>
      <c r="U53" s="47"/>
      <c r="V53" s="48">
        <f t="shared" si="21"/>
        <v>0</v>
      </c>
    </row>
    <row r="54" spans="1:24" s="87" customFormat="1" ht="36" hidden="1" thickBot="1" x14ac:dyDescent="0.5">
      <c r="A54" s="70">
        <f t="shared" ref="A54:A58" si="22">A53+1</f>
        <v>48</v>
      </c>
      <c r="B54" s="278"/>
      <c r="C54" s="71"/>
      <c r="D54" s="51"/>
      <c r="E54" s="54"/>
      <c r="F54" s="51"/>
      <c r="G54" s="55"/>
      <c r="H54" s="51"/>
      <c r="I54" s="71"/>
      <c r="J54" s="51"/>
      <c r="K54" s="54"/>
      <c r="L54" s="51"/>
      <c r="M54" s="55"/>
      <c r="N54" s="51"/>
      <c r="O54" s="55"/>
      <c r="P54" s="64">
        <f t="shared" si="16"/>
        <v>0</v>
      </c>
      <c r="Q54" s="55"/>
      <c r="R54" s="64">
        <f t="shared" si="17"/>
        <v>0</v>
      </c>
      <c r="S54" s="57"/>
      <c r="T54" s="46">
        <f t="shared" ref="T54:T59" si="23">IF(S54&gt;0,IF(R54&gt;0,(R54*Q$3+S54*10/3)/S$3,S54*10/3*(1-0.1*Q$3)),IF(R54&gt;10,R54*0.9,R54))</f>
        <v>0</v>
      </c>
      <c r="U54" s="65"/>
      <c r="V54" s="59">
        <f t="shared" si="21"/>
        <v>0</v>
      </c>
    </row>
    <row r="55" spans="1:24" ht="35.25" hidden="1" x14ac:dyDescent="0.45">
      <c r="A55" s="30">
        <f t="shared" si="22"/>
        <v>49</v>
      </c>
      <c r="B55" s="99"/>
      <c r="C55" s="33"/>
      <c r="D55" s="32"/>
      <c r="E55" s="31"/>
      <c r="F55" s="32"/>
      <c r="G55" s="67"/>
      <c r="H55" s="89"/>
      <c r="I55" s="31"/>
      <c r="J55" s="79"/>
      <c r="K55" s="31"/>
      <c r="L55" s="32"/>
      <c r="M55" s="60"/>
      <c r="N55" s="42"/>
      <c r="O55" s="34"/>
      <c r="P55" s="32"/>
      <c r="Q55" s="60"/>
      <c r="R55" s="46"/>
      <c r="S55" s="34"/>
      <c r="T55" s="36">
        <f t="shared" si="23"/>
        <v>0</v>
      </c>
      <c r="U55" s="37"/>
      <c r="V55" s="38">
        <f t="shared" si="21"/>
        <v>0</v>
      </c>
      <c r="W55" s="3"/>
      <c r="X55" s="3"/>
    </row>
    <row r="56" spans="1:24" ht="35.25" hidden="1" x14ac:dyDescent="0.45">
      <c r="A56" s="39">
        <f t="shared" si="22"/>
        <v>50</v>
      </c>
      <c r="B56" s="76"/>
      <c r="C56" s="43"/>
      <c r="D56" s="42"/>
      <c r="E56" s="41"/>
      <c r="F56" s="42"/>
      <c r="G56" s="45"/>
      <c r="H56" s="80"/>
      <c r="I56" s="41"/>
      <c r="J56" s="80"/>
      <c r="K56" s="41"/>
      <c r="L56" s="42"/>
      <c r="M56" s="44"/>
      <c r="N56" s="42"/>
      <c r="O56" s="68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23"/>
        <v>0</v>
      </c>
      <c r="U56" s="47"/>
      <c r="V56" s="48">
        <f t="shared" si="21"/>
        <v>0</v>
      </c>
      <c r="W56" s="3"/>
      <c r="X56" s="3"/>
    </row>
    <row r="57" spans="1:24" ht="35.25" hidden="1" x14ac:dyDescent="0.45">
      <c r="A57" s="39">
        <f t="shared" si="22"/>
        <v>51</v>
      </c>
      <c r="B57" s="76"/>
      <c r="C57" s="90"/>
      <c r="D57" s="42"/>
      <c r="E57" s="77"/>
      <c r="F57" s="42"/>
      <c r="G57" s="43"/>
      <c r="H57" s="80"/>
      <c r="I57" s="41"/>
      <c r="J57" s="80"/>
      <c r="K57" s="41"/>
      <c r="L57" s="42"/>
      <c r="M57" s="68"/>
      <c r="N57" s="42"/>
      <c r="O57" s="68"/>
      <c r="P57" s="42"/>
      <c r="Q57" s="44"/>
      <c r="R57" s="46"/>
      <c r="S57" s="44"/>
      <c r="T57" s="49">
        <f t="shared" si="23"/>
        <v>0</v>
      </c>
      <c r="U57" s="47"/>
      <c r="V57" s="48">
        <f t="shared" si="21"/>
        <v>0</v>
      </c>
      <c r="W57" s="3"/>
      <c r="X57" s="3"/>
    </row>
    <row r="58" spans="1:24" ht="35.25" hidden="1" x14ac:dyDescent="0.45">
      <c r="A58" s="39">
        <f t="shared" si="22"/>
        <v>52</v>
      </c>
      <c r="B58" s="91"/>
      <c r="C58" s="43"/>
      <c r="D58" s="42"/>
      <c r="E58" s="41"/>
      <c r="F58" s="42"/>
      <c r="G58" s="43"/>
      <c r="H58" s="80"/>
      <c r="I58" s="41"/>
      <c r="J58" s="80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23"/>
        <v>0</v>
      </c>
      <c r="U58" s="47"/>
      <c r="V58" s="48">
        <f t="shared" si="21"/>
        <v>0</v>
      </c>
      <c r="W58" s="3"/>
      <c r="X58" s="3"/>
    </row>
    <row r="59" spans="1:24" ht="36" hidden="1" thickBot="1" x14ac:dyDescent="0.5">
      <c r="A59" s="70">
        <f>A58+1</f>
        <v>53</v>
      </c>
      <c r="B59" s="62"/>
      <c r="C59" s="71"/>
      <c r="D59" s="51"/>
      <c r="E59" s="54"/>
      <c r="F59" s="51"/>
      <c r="G59" s="71"/>
      <c r="H59" s="85"/>
      <c r="I59" s="54"/>
      <c r="J59" s="85"/>
      <c r="K59" s="54"/>
      <c r="L59" s="51"/>
      <c r="M59" s="55"/>
      <c r="N59" s="51"/>
      <c r="O59" s="54"/>
      <c r="P59" s="51"/>
      <c r="Q59" s="55"/>
      <c r="R59" s="64"/>
      <c r="S59" s="55"/>
      <c r="T59" s="64">
        <f t="shared" si="23"/>
        <v>0</v>
      </c>
      <c r="U59" s="65"/>
      <c r="V59" s="92">
        <f t="shared" si="21"/>
        <v>0</v>
      </c>
      <c r="W59" s="3"/>
      <c r="X59" s="3"/>
    </row>
    <row r="60" spans="1:24" s="87" customFormat="1" ht="35.25" hidden="1" x14ac:dyDescent="0.45">
      <c r="A60" s="30">
        <v>56</v>
      </c>
      <c r="B60" s="93"/>
      <c r="C60" s="31"/>
      <c r="D60" s="32"/>
      <c r="E60" s="31"/>
      <c r="F60" s="32"/>
      <c r="G60" s="33"/>
      <c r="H60" s="79"/>
      <c r="I60" s="31"/>
      <c r="J60" s="32"/>
      <c r="K60" s="74"/>
      <c r="L60" s="79"/>
      <c r="M60" s="34"/>
      <c r="N60" s="32"/>
      <c r="O60" s="86"/>
      <c r="P60" s="32"/>
      <c r="Q60" s="34"/>
      <c r="R60" s="32"/>
      <c r="S60" s="34"/>
      <c r="T60" s="32">
        <f>IF(S60&gt;0,IF(R60&gt;0,(R60*Q$3+S60*10/3)/S$3,S60*10/3*(1-0.1*Q$3)),IF(R60&gt;10,R60*0.9,R60))</f>
        <v>0</v>
      </c>
      <c r="U60" s="86"/>
      <c r="V60" s="38">
        <f t="shared" ref="V60:V68" si="24">IF(U60&gt;0,IF(T60&gt;0,(T60*S$3+U60*10/3)/U$3,U60*10/3*(1-0.1*S$3)),IF(T60&gt;10,T60*0.9,T60))</f>
        <v>0</v>
      </c>
    </row>
    <row r="61" spans="1:24" s="87" customFormat="1" ht="35.25" hidden="1" x14ac:dyDescent="0.45">
      <c r="A61" s="39">
        <v>57</v>
      </c>
      <c r="B61" s="94"/>
      <c r="C61" s="41"/>
      <c r="D61" s="42"/>
      <c r="E61" s="41"/>
      <c r="F61" s="42"/>
      <c r="G61" s="43"/>
      <c r="H61" s="80"/>
      <c r="I61" s="41"/>
      <c r="J61" s="42"/>
      <c r="K61" s="43"/>
      <c r="L61" s="80"/>
      <c r="M61" s="44"/>
      <c r="N61" s="42"/>
      <c r="O61" s="44"/>
      <c r="P61" s="42"/>
      <c r="Q61" s="44"/>
      <c r="R61" s="42"/>
      <c r="S61" s="44"/>
      <c r="T61" s="42">
        <f>IF(S61&gt;0,IF(R61&gt;0,(R61*Q$3+S61*10/3)/S$3,S61*10/3*(1-0.1*Q$3)),IF(R61&gt;10,R61*0.9,R61))</f>
        <v>0</v>
      </c>
      <c r="U61" s="68"/>
      <c r="V61" s="48">
        <f t="shared" si="24"/>
        <v>0</v>
      </c>
    </row>
    <row r="62" spans="1:24" s="87" customFormat="1" ht="35.25" hidden="1" x14ac:dyDescent="0.45">
      <c r="A62" s="39">
        <v>58</v>
      </c>
      <c r="B62" s="95"/>
      <c r="C62" s="41"/>
      <c r="D62" s="42"/>
      <c r="E62" s="41"/>
      <c r="F62" s="42"/>
      <c r="G62" s="45"/>
      <c r="H62" s="80"/>
      <c r="I62" s="44"/>
      <c r="J62" s="42"/>
      <c r="K62" s="75"/>
      <c r="L62" s="80"/>
      <c r="M62" s="68"/>
      <c r="N62" s="42"/>
      <c r="O62" s="68"/>
      <c r="P62" s="42"/>
      <c r="Q62" s="44"/>
      <c r="R62" s="42"/>
      <c r="S62" s="44"/>
      <c r="T62" s="42">
        <f>IF(S62&gt;0,IF(R62&gt;0,(R62*Q$3+S62*10/3)/S$3,S62*10/3*(1-0.1*Q$3)),IF(R62&gt;10,R62*0.9,R62))</f>
        <v>0</v>
      </c>
      <c r="U62" s="68"/>
      <c r="V62" s="48">
        <f t="shared" si="24"/>
        <v>0</v>
      </c>
    </row>
    <row r="63" spans="1:24" s="87" customFormat="1" ht="35.25" hidden="1" x14ac:dyDescent="0.45">
      <c r="A63" s="39">
        <v>59</v>
      </c>
      <c r="B63" s="96"/>
      <c r="C63" s="41"/>
      <c r="D63" s="42"/>
      <c r="E63" s="41"/>
      <c r="F63" s="42"/>
      <c r="G63" s="45"/>
      <c r="H63" s="80"/>
      <c r="I63" s="41"/>
      <c r="J63" s="42"/>
      <c r="K63" s="43"/>
      <c r="L63" s="80"/>
      <c r="M63" s="68"/>
      <c r="N63" s="42"/>
      <c r="O63" s="68"/>
      <c r="P63" s="42"/>
      <c r="Q63" s="44"/>
      <c r="R63" s="42"/>
      <c r="S63" s="44"/>
      <c r="T63" s="42">
        <f>IF(S63&gt;0,IF(R63&gt;0,(R63*Q$3+S63*10/3)/S$3,S63*10/3*(1-0.1*Q$3)),IF(R63&gt;10,R63*0.9,R63))</f>
        <v>0</v>
      </c>
      <c r="U63" s="68"/>
      <c r="V63" s="48">
        <f t="shared" si="24"/>
        <v>0</v>
      </c>
    </row>
    <row r="64" spans="1:24" s="87" customFormat="1" ht="36" hidden="1" thickBot="1" x14ac:dyDescent="0.5">
      <c r="A64" s="70">
        <v>60</v>
      </c>
      <c r="B64" s="97"/>
      <c r="C64" s="54"/>
      <c r="D64" s="51"/>
      <c r="E64" s="54"/>
      <c r="F64" s="51"/>
      <c r="G64" s="63"/>
      <c r="H64" s="85"/>
      <c r="I64" s="55"/>
      <c r="J64" s="51"/>
      <c r="K64" s="72"/>
      <c r="L64" s="85"/>
      <c r="M64" s="98"/>
      <c r="N64" s="51"/>
      <c r="O64" s="98"/>
      <c r="P64" s="51"/>
      <c r="Q64" s="55"/>
      <c r="R64" s="51"/>
      <c r="S64" s="57"/>
      <c r="T64" s="53">
        <f>IF(S64&gt;0,IF(R64&gt;0,(R64*Q$3+S64*10/3)/S$3,S64*10/3*(1-0.1*Q$3)),IF(R64&gt;10,R64*0.9,R64))</f>
        <v>0</v>
      </c>
      <c r="U64" s="78"/>
      <c r="V64" s="92">
        <f t="shared" si="24"/>
        <v>0</v>
      </c>
    </row>
    <row r="65" spans="1:24" ht="37.5" hidden="1" customHeight="1" x14ac:dyDescent="0.45">
      <c r="A65" s="30">
        <v>61</v>
      </c>
      <c r="B65" s="99"/>
      <c r="C65" s="69"/>
      <c r="D65" s="79"/>
      <c r="E65" s="69"/>
      <c r="F65" s="32"/>
      <c r="G65" s="100"/>
      <c r="H65" s="101"/>
      <c r="I65" s="37"/>
      <c r="J65" s="32"/>
      <c r="K65" s="33"/>
      <c r="L65" s="32"/>
      <c r="M65" s="74"/>
      <c r="N65" s="32"/>
      <c r="O65" s="35"/>
      <c r="P65" s="32"/>
      <c r="Q65" s="34"/>
      <c r="R65" s="79"/>
      <c r="S65" s="34"/>
      <c r="T65" s="32"/>
      <c r="U65" s="102"/>
      <c r="V65" s="103">
        <f t="shared" si="24"/>
        <v>0</v>
      </c>
      <c r="W65" s="3"/>
      <c r="X65" s="3"/>
    </row>
    <row r="66" spans="1:24" ht="35.25" hidden="1" x14ac:dyDescent="0.45">
      <c r="A66" s="39">
        <v>62</v>
      </c>
      <c r="B66" s="104"/>
      <c r="C66" s="41"/>
      <c r="D66" s="80"/>
      <c r="E66" s="41"/>
      <c r="F66" s="42"/>
      <c r="G66" s="44"/>
      <c r="H66" s="80"/>
      <c r="I66" s="44"/>
      <c r="J66" s="42"/>
      <c r="K66" s="45"/>
      <c r="L66" s="42"/>
      <c r="M66" s="75"/>
      <c r="N66" s="42"/>
      <c r="O66" s="45"/>
      <c r="P66" s="42"/>
      <c r="Q66" s="44"/>
      <c r="R66" s="80"/>
      <c r="S66" s="44"/>
      <c r="T66" s="42"/>
      <c r="U66" s="105"/>
      <c r="V66" s="106">
        <f t="shared" si="24"/>
        <v>0</v>
      </c>
      <c r="W66" s="3"/>
      <c r="X66" s="3"/>
    </row>
    <row r="67" spans="1:24" ht="35.25" hidden="1" x14ac:dyDescent="0.45">
      <c r="A67" s="39">
        <v>63</v>
      </c>
      <c r="B67" s="88"/>
      <c r="C67" s="41"/>
      <c r="D67" s="80"/>
      <c r="E67" s="41"/>
      <c r="F67" s="42"/>
      <c r="G67" s="44"/>
      <c r="H67" s="80"/>
      <c r="I67" s="44"/>
      <c r="J67" s="42"/>
      <c r="K67" s="45"/>
      <c r="L67" s="42"/>
      <c r="M67" s="45"/>
      <c r="N67" s="42"/>
      <c r="O67" s="45"/>
      <c r="P67" s="42"/>
      <c r="Q67" s="44"/>
      <c r="R67" s="80"/>
      <c r="S67" s="44"/>
      <c r="T67" s="42"/>
      <c r="U67" s="105"/>
      <c r="V67" s="106">
        <f t="shared" si="24"/>
        <v>0</v>
      </c>
      <c r="W67" s="3"/>
      <c r="X67" s="3"/>
    </row>
    <row r="68" spans="1:24" ht="35.25" hidden="1" x14ac:dyDescent="0.45">
      <c r="A68" s="39">
        <v>64</v>
      </c>
      <c r="B68" s="40"/>
      <c r="C68" s="77"/>
      <c r="D68" s="80"/>
      <c r="E68" s="77"/>
      <c r="F68" s="42"/>
      <c r="G68" s="44"/>
      <c r="H68" s="80"/>
      <c r="I68" s="44"/>
      <c r="J68" s="42"/>
      <c r="K68" s="45"/>
      <c r="L68" s="42"/>
      <c r="M68" s="45"/>
      <c r="N68" s="42"/>
      <c r="O68" s="45"/>
      <c r="P68" s="42"/>
      <c r="Q68" s="44"/>
      <c r="R68" s="80"/>
      <c r="S68" s="44"/>
      <c r="T68" s="42"/>
      <c r="U68" s="105"/>
      <c r="V68" s="106">
        <f t="shared" si="24"/>
        <v>0</v>
      </c>
      <c r="W68" s="3"/>
      <c r="X68" s="3"/>
    </row>
    <row r="69" spans="1:24" ht="36" hidden="1" thickBot="1" x14ac:dyDescent="0.5">
      <c r="A69" s="70">
        <v>65</v>
      </c>
      <c r="B69" s="107"/>
      <c r="C69" s="54"/>
      <c r="D69" s="85"/>
      <c r="E69" s="54"/>
      <c r="F69" s="51"/>
      <c r="G69" s="54"/>
      <c r="H69" s="85"/>
      <c r="I69" s="54"/>
      <c r="J69" s="51"/>
      <c r="K69" s="71"/>
      <c r="L69" s="51"/>
      <c r="M69" s="63"/>
      <c r="N69" s="51"/>
      <c r="O69" s="63"/>
      <c r="P69" s="51"/>
      <c r="Q69" s="55"/>
      <c r="R69" s="85"/>
      <c r="S69" s="55"/>
      <c r="T69" s="51"/>
      <c r="U69" s="108"/>
      <c r="V69" s="109">
        <f>IF(U69&gt;0,IF(T69&gt;0,(T69*S$3+U69*10/3)/U$3,U69*10/3*(1-0.1*S$3)),IF(T69&gt;10,T69*0.9,T69))</f>
        <v>0</v>
      </c>
      <c r="W69" s="3"/>
      <c r="X69" s="3"/>
    </row>
    <row r="70" spans="1:24" ht="36" hidden="1" thickBot="1" x14ac:dyDescent="0.5">
      <c r="A70" s="30">
        <v>66</v>
      </c>
      <c r="B70" s="99"/>
      <c r="C70" s="69"/>
      <c r="D70" s="32"/>
      <c r="E70" s="69"/>
      <c r="F70" s="32"/>
      <c r="G70" s="100"/>
      <c r="H70" s="110"/>
      <c r="I70" s="86"/>
      <c r="J70" s="110"/>
      <c r="K70" s="86"/>
      <c r="L70" s="32"/>
      <c r="M70" s="86"/>
      <c r="N70" s="32"/>
      <c r="O70" s="86"/>
      <c r="P70" s="32"/>
      <c r="Q70" s="34"/>
      <c r="R70" s="79"/>
      <c r="S70" s="60"/>
      <c r="T70" s="46"/>
      <c r="V70" s="3"/>
      <c r="W70" s="3"/>
      <c r="X70" s="3"/>
    </row>
    <row r="71" spans="1:24" ht="36" hidden="1" thickBot="1" x14ac:dyDescent="0.5">
      <c r="A71" s="111">
        <v>67</v>
      </c>
      <c r="B71" s="112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3"/>
      <c r="N71" s="42"/>
      <c r="O71" s="44"/>
      <c r="P71" s="42"/>
      <c r="Q71" s="44"/>
      <c r="R71" s="80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6" hidden="1" thickBot="1" x14ac:dyDescent="0.5">
      <c r="A72" s="111">
        <v>68</v>
      </c>
      <c r="B72" s="114"/>
      <c r="C72" s="50"/>
      <c r="D72" s="53"/>
      <c r="E72" s="50"/>
      <c r="F72" s="53"/>
      <c r="G72" s="57"/>
      <c r="H72" s="53"/>
      <c r="I72" s="57"/>
      <c r="J72" s="53"/>
      <c r="K72" s="78"/>
      <c r="L72" s="53"/>
      <c r="M72" s="78"/>
      <c r="N72" s="53"/>
      <c r="O72" s="78"/>
      <c r="P72" s="53"/>
      <c r="Q72" s="57"/>
      <c r="R72" s="81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 x14ac:dyDescent="0.5">
      <c r="A73" s="70">
        <v>69</v>
      </c>
      <c r="B73" s="107"/>
      <c r="C73" s="115"/>
      <c r="D73" s="51"/>
      <c r="E73" s="115"/>
      <c r="F73" s="51"/>
      <c r="G73" s="116"/>
      <c r="H73" s="117"/>
      <c r="I73" s="98"/>
      <c r="J73" s="117"/>
      <c r="K73" s="98"/>
      <c r="L73" s="51"/>
      <c r="M73" s="98"/>
      <c r="N73" s="51"/>
      <c r="O73" s="98"/>
      <c r="P73" s="51">
        <f>IF(O73&gt;0,IF(N73&gt;0,(N73*M$3+O73*10/3)/O$3,O73*10/3*(1-0.1*M$3)),IF(N73&gt;10,N73*0.9,N73))</f>
        <v>0</v>
      </c>
      <c r="Q73" s="55"/>
      <c r="R73" s="85"/>
      <c r="S73" s="55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 x14ac:dyDescent="0.2">
      <c r="A74" s="118" t="s">
        <v>4</v>
      </c>
      <c r="B74" s="119"/>
      <c r="C74" s="120"/>
      <c r="D74" s="120"/>
      <c r="E74" s="120"/>
      <c r="F74" s="121"/>
      <c r="G74" s="122"/>
      <c r="H74" s="123"/>
      <c r="I74" s="123"/>
      <c r="J74" s="123"/>
      <c r="K74" s="123"/>
      <c r="L74" s="123"/>
      <c r="M74" s="123"/>
      <c r="N74" s="123"/>
      <c r="O74" s="123"/>
      <c r="P74" s="123"/>
      <c r="Q74" s="122"/>
      <c r="R74" s="123"/>
      <c r="S74" s="122"/>
      <c r="T74" s="123"/>
      <c r="U74" s="123"/>
    </row>
    <row r="75" spans="1:24" ht="15" x14ac:dyDescent="0.2">
      <c r="A75" s="119" t="s">
        <v>5</v>
      </c>
      <c r="B75" s="119"/>
      <c r="C75" s="120"/>
      <c r="D75" s="120"/>
      <c r="E75" s="120"/>
      <c r="F75" s="121"/>
      <c r="G75" s="122"/>
      <c r="H75" s="123"/>
      <c r="I75" s="123"/>
      <c r="J75" s="123"/>
      <c r="K75" s="123"/>
      <c r="L75" s="123"/>
      <c r="M75" s="123"/>
      <c r="N75" s="123"/>
      <c r="O75" s="123"/>
      <c r="P75" s="123"/>
      <c r="Q75" s="122"/>
      <c r="R75" s="123"/>
      <c r="S75" s="122"/>
      <c r="T75" s="123"/>
      <c r="U75" s="123"/>
    </row>
    <row r="81" spans="2:2" x14ac:dyDescent="0.2">
      <c r="B81" s="124"/>
    </row>
    <row r="82" spans="2:2" x14ac:dyDescent="0.2">
      <c r="B82" s="124"/>
    </row>
    <row r="87" spans="2:2" x14ac:dyDescent="0.2">
      <c r="B87" s="125"/>
    </row>
    <row r="88" spans="2:2" x14ac:dyDescent="0.2">
      <c r="B88" s="125"/>
    </row>
  </sheetData>
  <sortState ref="A5:T53">
    <sortCondition descending="1" ref="T5:T53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J34"/>
  <sheetViews>
    <sheetView topLeftCell="A5" workbookViewId="0">
      <selection activeCell="R25" sqref="R25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6" ht="15.75" thickBot="1" x14ac:dyDescent="0.3">
      <c r="A1" s="156"/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</row>
    <row r="2" spans="1:36" ht="15.75" thickBot="1" x14ac:dyDescent="0.3">
      <c r="A2" s="208" t="s">
        <v>38</v>
      </c>
      <c r="B2" s="380" t="s">
        <v>30</v>
      </c>
      <c r="C2" s="381"/>
      <c r="D2" s="157"/>
      <c r="E2" s="214" t="s">
        <v>37</v>
      </c>
      <c r="F2" s="380" t="s">
        <v>30</v>
      </c>
      <c r="G2" s="381"/>
      <c r="H2" s="156"/>
      <c r="I2" s="214" t="s">
        <v>36</v>
      </c>
      <c r="J2" s="380" t="s">
        <v>30</v>
      </c>
      <c r="K2" s="381"/>
      <c r="L2" s="156"/>
      <c r="M2" s="214" t="s">
        <v>35</v>
      </c>
      <c r="N2" s="380" t="s">
        <v>30</v>
      </c>
      <c r="O2" s="381"/>
      <c r="P2" s="156"/>
      <c r="Q2" s="214" t="s">
        <v>34</v>
      </c>
      <c r="R2" s="380" t="s">
        <v>30</v>
      </c>
      <c r="S2" s="381"/>
      <c r="T2" s="156"/>
      <c r="U2" s="208" t="s">
        <v>39</v>
      </c>
      <c r="V2" s="380" t="s">
        <v>30</v>
      </c>
      <c r="W2" s="381"/>
      <c r="X2" s="156"/>
      <c r="Y2" s="217" t="s">
        <v>40</v>
      </c>
      <c r="Z2" s="380" t="s">
        <v>30</v>
      </c>
      <c r="AA2" s="381"/>
      <c r="AC2" s="217" t="s">
        <v>40</v>
      </c>
      <c r="AD2" s="380" t="s">
        <v>30</v>
      </c>
      <c r="AE2" s="381"/>
      <c r="AG2" s="379" t="s">
        <v>54</v>
      </c>
      <c r="AH2" s="379"/>
      <c r="AI2" s="379"/>
      <c r="AJ2" s="379"/>
    </row>
    <row r="3" spans="1:36" ht="15.75" customHeight="1" thickBot="1" x14ac:dyDescent="0.3">
      <c r="A3" s="209" t="s">
        <v>21</v>
      </c>
      <c r="B3" s="206">
        <v>1</v>
      </c>
      <c r="C3" s="202"/>
      <c r="D3" s="157"/>
      <c r="E3" s="209" t="s">
        <v>21</v>
      </c>
      <c r="F3" s="206">
        <v>1</v>
      </c>
      <c r="G3" s="202">
        <v>2</v>
      </c>
      <c r="H3" s="156"/>
      <c r="I3" s="209" t="s">
        <v>21</v>
      </c>
      <c r="J3" s="206">
        <v>1</v>
      </c>
      <c r="K3" s="202">
        <v>2</v>
      </c>
      <c r="L3" s="156"/>
      <c r="M3" s="209" t="s">
        <v>21</v>
      </c>
      <c r="N3" s="206">
        <v>1</v>
      </c>
      <c r="O3" s="202">
        <v>2</v>
      </c>
      <c r="P3" s="156"/>
      <c r="Q3" s="209" t="s">
        <v>21</v>
      </c>
      <c r="R3" s="206">
        <v>1</v>
      </c>
      <c r="S3" s="202">
        <v>2</v>
      </c>
      <c r="T3" s="156"/>
      <c r="U3" s="209" t="s">
        <v>21</v>
      </c>
      <c r="V3" s="206">
        <v>1</v>
      </c>
      <c r="W3" s="202">
        <v>2</v>
      </c>
      <c r="X3" s="156"/>
      <c r="Y3" s="209" t="s">
        <v>21</v>
      </c>
      <c r="Z3" s="206">
        <v>1</v>
      </c>
      <c r="AA3" s="202">
        <v>2</v>
      </c>
      <c r="AC3" s="209" t="s">
        <v>21</v>
      </c>
      <c r="AD3" s="206">
        <v>1</v>
      </c>
      <c r="AE3" s="202">
        <v>2</v>
      </c>
      <c r="AG3" s="303"/>
      <c r="AH3" s="304" t="s">
        <v>55</v>
      </c>
      <c r="AI3" s="304" t="s">
        <v>56</v>
      </c>
      <c r="AJ3" s="305" t="s">
        <v>57</v>
      </c>
    </row>
    <row r="4" spans="1:36" x14ac:dyDescent="0.25">
      <c r="A4" s="210">
        <v>1</v>
      </c>
      <c r="B4" s="207">
        <v>16</v>
      </c>
      <c r="C4" s="205"/>
      <c r="D4" s="157"/>
      <c r="E4" s="210">
        <v>1</v>
      </c>
      <c r="F4" s="207">
        <v>16</v>
      </c>
      <c r="G4" s="205">
        <v>12</v>
      </c>
      <c r="H4" s="156"/>
      <c r="I4" s="210">
        <v>1</v>
      </c>
      <c r="J4" s="207">
        <v>16</v>
      </c>
      <c r="K4" s="205">
        <v>11.5</v>
      </c>
      <c r="L4" s="156"/>
      <c r="M4" s="210">
        <v>1</v>
      </c>
      <c r="N4" s="207">
        <v>16</v>
      </c>
      <c r="O4" s="205">
        <v>11</v>
      </c>
      <c r="P4" s="156"/>
      <c r="Q4" s="210">
        <v>1</v>
      </c>
      <c r="R4" s="207">
        <v>16</v>
      </c>
      <c r="S4" s="205">
        <v>10.5</v>
      </c>
      <c r="T4" s="156"/>
      <c r="U4" s="210">
        <v>1</v>
      </c>
      <c r="V4" s="207">
        <v>16</v>
      </c>
      <c r="W4" s="205">
        <v>10</v>
      </c>
      <c r="X4" s="156"/>
      <c r="Y4" s="210">
        <v>1</v>
      </c>
      <c r="Z4" s="207">
        <v>16</v>
      </c>
      <c r="AA4" s="205">
        <v>9.5</v>
      </c>
      <c r="AC4" s="210">
        <v>1</v>
      </c>
      <c r="AD4" s="207">
        <v>16</v>
      </c>
      <c r="AE4" s="205">
        <v>9.5</v>
      </c>
      <c r="AG4" s="306">
        <v>1</v>
      </c>
      <c r="AH4" s="307">
        <v>17</v>
      </c>
      <c r="AI4" s="307">
        <v>11.5</v>
      </c>
      <c r="AJ4" s="308">
        <v>6.5</v>
      </c>
    </row>
    <row r="5" spans="1:36" x14ac:dyDescent="0.25">
      <c r="A5" s="211">
        <v>2</v>
      </c>
      <c r="B5" s="194">
        <v>15</v>
      </c>
      <c r="C5" s="201"/>
      <c r="D5" s="157"/>
      <c r="E5" s="211">
        <v>2</v>
      </c>
      <c r="F5" s="194">
        <v>15</v>
      </c>
      <c r="G5" s="201">
        <v>11</v>
      </c>
      <c r="H5" s="156"/>
      <c r="I5" s="211">
        <v>2</v>
      </c>
      <c r="J5" s="194">
        <v>15</v>
      </c>
      <c r="K5" s="201">
        <v>10.5</v>
      </c>
      <c r="L5" s="156"/>
      <c r="M5" s="211">
        <v>2</v>
      </c>
      <c r="N5" s="194">
        <v>15</v>
      </c>
      <c r="O5" s="201">
        <v>10</v>
      </c>
      <c r="P5" s="156"/>
      <c r="Q5" s="211">
        <v>2</v>
      </c>
      <c r="R5" s="194">
        <v>15</v>
      </c>
      <c r="S5" s="201">
        <v>9.5</v>
      </c>
      <c r="T5" s="156"/>
      <c r="U5" s="211">
        <v>2</v>
      </c>
      <c r="V5" s="194">
        <v>15</v>
      </c>
      <c r="W5" s="201">
        <v>9</v>
      </c>
      <c r="X5" s="156"/>
      <c r="Y5" s="211">
        <v>2</v>
      </c>
      <c r="Z5" s="194">
        <v>15</v>
      </c>
      <c r="AA5" s="201">
        <v>8.5</v>
      </c>
      <c r="AC5" s="211">
        <v>2</v>
      </c>
      <c r="AD5" s="194">
        <v>15</v>
      </c>
      <c r="AE5" s="201">
        <v>8.5</v>
      </c>
      <c r="AG5" s="309">
        <v>2</v>
      </c>
      <c r="AH5" s="310">
        <v>16</v>
      </c>
      <c r="AI5" s="310">
        <v>10.5</v>
      </c>
      <c r="AJ5" s="311">
        <v>5.5</v>
      </c>
    </row>
    <row r="6" spans="1:36" x14ac:dyDescent="0.25">
      <c r="A6" s="211">
        <v>3</v>
      </c>
      <c r="B6" s="194">
        <v>14</v>
      </c>
      <c r="C6" s="201"/>
      <c r="D6" s="157"/>
      <c r="E6" s="211">
        <v>3</v>
      </c>
      <c r="F6" s="194">
        <v>14</v>
      </c>
      <c r="G6" s="201">
        <v>10</v>
      </c>
      <c r="H6" s="156"/>
      <c r="I6" s="211">
        <v>3</v>
      </c>
      <c r="J6" s="194">
        <v>14</v>
      </c>
      <c r="K6" s="201">
        <v>9.5</v>
      </c>
      <c r="L6" s="156"/>
      <c r="M6" s="211">
        <v>3</v>
      </c>
      <c r="N6" s="194">
        <v>14</v>
      </c>
      <c r="O6" s="201">
        <v>9</v>
      </c>
      <c r="P6" s="156"/>
      <c r="Q6" s="211">
        <v>3</v>
      </c>
      <c r="R6" s="194">
        <v>14</v>
      </c>
      <c r="S6" s="201">
        <v>8.5</v>
      </c>
      <c r="T6" s="156"/>
      <c r="U6" s="211">
        <v>3</v>
      </c>
      <c r="V6" s="194">
        <v>14</v>
      </c>
      <c r="W6" s="201">
        <v>8</v>
      </c>
      <c r="X6" s="156"/>
      <c r="Y6" s="211">
        <v>3</v>
      </c>
      <c r="Z6" s="194">
        <v>14</v>
      </c>
      <c r="AA6" s="201">
        <v>7.5</v>
      </c>
      <c r="AC6" s="211">
        <v>3</v>
      </c>
      <c r="AD6" s="194">
        <v>14</v>
      </c>
      <c r="AE6" s="201">
        <v>7.5</v>
      </c>
      <c r="AG6" s="309">
        <v>3</v>
      </c>
      <c r="AH6" s="310">
        <v>15</v>
      </c>
      <c r="AI6" s="310">
        <v>9.5</v>
      </c>
      <c r="AJ6" s="311">
        <v>4.5</v>
      </c>
    </row>
    <row r="7" spans="1:36" x14ac:dyDescent="0.25">
      <c r="A7" s="211">
        <v>4</v>
      </c>
      <c r="B7" s="194">
        <v>13</v>
      </c>
      <c r="C7" s="201"/>
      <c r="D7" s="157"/>
      <c r="E7" s="211">
        <v>4</v>
      </c>
      <c r="F7" s="194">
        <v>13</v>
      </c>
      <c r="G7" s="201">
        <v>9</v>
      </c>
      <c r="H7" s="156"/>
      <c r="I7" s="211">
        <v>4</v>
      </c>
      <c r="J7" s="194">
        <v>13</v>
      </c>
      <c r="K7" s="201">
        <v>8.5</v>
      </c>
      <c r="L7" s="156"/>
      <c r="M7" s="211">
        <v>4</v>
      </c>
      <c r="N7" s="194">
        <v>13</v>
      </c>
      <c r="O7" s="201">
        <v>8</v>
      </c>
      <c r="P7" s="156"/>
      <c r="Q7" s="211">
        <v>4</v>
      </c>
      <c r="R7" s="194">
        <v>13</v>
      </c>
      <c r="S7" s="201">
        <v>7.5</v>
      </c>
      <c r="T7" s="156"/>
      <c r="U7" s="211">
        <v>4</v>
      </c>
      <c r="V7" s="194">
        <v>13</v>
      </c>
      <c r="W7" s="201">
        <v>7</v>
      </c>
      <c r="X7" s="156"/>
      <c r="Y7" s="211">
        <v>4</v>
      </c>
      <c r="Z7" s="194">
        <v>13</v>
      </c>
      <c r="AA7" s="201">
        <v>6.5</v>
      </c>
      <c r="AC7" s="211">
        <v>4</v>
      </c>
      <c r="AD7" s="194">
        <v>13</v>
      </c>
      <c r="AE7" s="201">
        <v>6.5</v>
      </c>
      <c r="AG7" s="309">
        <v>4</v>
      </c>
      <c r="AH7" s="310">
        <v>14</v>
      </c>
      <c r="AI7" s="310">
        <v>8.5</v>
      </c>
      <c r="AJ7" s="311">
        <v>3.5</v>
      </c>
    </row>
    <row r="8" spans="1:36" x14ac:dyDescent="0.25">
      <c r="A8" s="211">
        <v>5</v>
      </c>
      <c r="B8" s="194">
        <v>12</v>
      </c>
      <c r="C8" s="201"/>
      <c r="D8" s="157"/>
      <c r="E8" s="211">
        <v>5</v>
      </c>
      <c r="F8" s="194">
        <v>12</v>
      </c>
      <c r="G8" s="201">
        <v>8</v>
      </c>
      <c r="H8" s="156"/>
      <c r="I8" s="211">
        <v>5</v>
      </c>
      <c r="J8" s="194">
        <v>12</v>
      </c>
      <c r="K8" s="201">
        <v>7.5</v>
      </c>
      <c r="L8" s="156"/>
      <c r="M8" s="211">
        <v>5</v>
      </c>
      <c r="N8" s="194">
        <v>12</v>
      </c>
      <c r="O8" s="201">
        <v>7</v>
      </c>
      <c r="P8" s="156"/>
      <c r="Q8" s="211">
        <v>5</v>
      </c>
      <c r="R8" s="194">
        <v>12</v>
      </c>
      <c r="S8" s="201">
        <v>6.5</v>
      </c>
      <c r="T8" s="156"/>
      <c r="U8" s="211">
        <v>5</v>
      </c>
      <c r="V8" s="194">
        <v>12</v>
      </c>
      <c r="W8" s="201">
        <v>6</v>
      </c>
      <c r="X8" s="156"/>
      <c r="Y8" s="211">
        <v>5</v>
      </c>
      <c r="Z8" s="194">
        <v>12</v>
      </c>
      <c r="AA8" s="201">
        <v>5.5</v>
      </c>
      <c r="AC8" s="211">
        <v>5</v>
      </c>
      <c r="AD8" s="194">
        <v>12</v>
      </c>
      <c r="AE8" s="201">
        <v>5.5</v>
      </c>
      <c r="AG8" s="309">
        <v>5</v>
      </c>
      <c r="AH8" s="310">
        <v>13</v>
      </c>
      <c r="AI8" s="310">
        <v>7.5</v>
      </c>
      <c r="AJ8" s="311">
        <v>2.5</v>
      </c>
    </row>
    <row r="9" spans="1:36" x14ac:dyDescent="0.25">
      <c r="A9" s="211">
        <v>6</v>
      </c>
      <c r="B9" s="194">
        <v>11.5</v>
      </c>
      <c r="C9" s="201"/>
      <c r="D9" s="157"/>
      <c r="E9" s="211">
        <v>6</v>
      </c>
      <c r="F9" s="194">
        <v>11.5</v>
      </c>
      <c r="G9" s="201">
        <v>7.5</v>
      </c>
      <c r="H9" s="156"/>
      <c r="I9" s="211">
        <v>6</v>
      </c>
      <c r="J9" s="194">
        <v>11.5</v>
      </c>
      <c r="K9" s="201">
        <v>7</v>
      </c>
      <c r="L9" s="156"/>
      <c r="M9" s="211">
        <v>6</v>
      </c>
      <c r="N9" s="194">
        <v>11.5</v>
      </c>
      <c r="O9" s="201">
        <v>6.5</v>
      </c>
      <c r="P9" s="156"/>
      <c r="Q9" s="211">
        <v>6</v>
      </c>
      <c r="R9" s="194">
        <v>11.5</v>
      </c>
      <c r="S9" s="201">
        <v>6</v>
      </c>
      <c r="T9" s="156"/>
      <c r="U9" s="211">
        <v>6</v>
      </c>
      <c r="V9" s="194">
        <v>11.5</v>
      </c>
      <c r="W9" s="201">
        <v>5.5</v>
      </c>
      <c r="X9" s="156"/>
      <c r="Y9" s="211">
        <v>6</v>
      </c>
      <c r="Z9" s="194">
        <v>11.5</v>
      </c>
      <c r="AA9" s="201">
        <v>5</v>
      </c>
      <c r="AC9" s="211">
        <v>6</v>
      </c>
      <c r="AD9" s="194">
        <v>11.5</v>
      </c>
      <c r="AE9" s="201">
        <v>5</v>
      </c>
      <c r="AG9" s="309">
        <v>6</v>
      </c>
      <c r="AH9" s="310">
        <v>12.5</v>
      </c>
      <c r="AI9" s="310">
        <v>7</v>
      </c>
      <c r="AJ9" s="311">
        <v>2</v>
      </c>
    </row>
    <row r="10" spans="1:36" x14ac:dyDescent="0.25">
      <c r="A10" s="211">
        <v>7</v>
      </c>
      <c r="B10" s="194">
        <v>11</v>
      </c>
      <c r="C10" s="201"/>
      <c r="D10" s="157"/>
      <c r="E10" s="211">
        <v>7</v>
      </c>
      <c r="F10" s="194">
        <v>11</v>
      </c>
      <c r="G10" s="201">
        <v>7</v>
      </c>
      <c r="H10" s="156"/>
      <c r="I10" s="211">
        <v>7</v>
      </c>
      <c r="J10" s="194">
        <v>11</v>
      </c>
      <c r="K10" s="201">
        <v>6.5</v>
      </c>
      <c r="L10" s="156"/>
      <c r="M10" s="211">
        <v>7</v>
      </c>
      <c r="N10" s="194">
        <v>11</v>
      </c>
      <c r="O10" s="201">
        <v>6</v>
      </c>
      <c r="P10" s="156"/>
      <c r="Q10" s="211">
        <v>7</v>
      </c>
      <c r="R10" s="194">
        <v>11</v>
      </c>
      <c r="S10" s="201">
        <v>5.5</v>
      </c>
      <c r="T10" s="156"/>
      <c r="U10" s="211">
        <v>7</v>
      </c>
      <c r="V10" s="194">
        <v>11</v>
      </c>
      <c r="W10" s="201">
        <v>5</v>
      </c>
      <c r="X10" s="156"/>
      <c r="Y10" s="211">
        <v>7</v>
      </c>
      <c r="Z10" s="194">
        <v>11</v>
      </c>
      <c r="AA10" s="201">
        <v>4.5</v>
      </c>
      <c r="AC10" s="211">
        <v>7</v>
      </c>
      <c r="AD10" s="194">
        <v>11</v>
      </c>
      <c r="AE10" s="201">
        <v>4.5</v>
      </c>
      <c r="AG10" s="309">
        <v>7</v>
      </c>
      <c r="AH10" s="310">
        <v>12</v>
      </c>
      <c r="AI10" s="310">
        <v>6.5</v>
      </c>
      <c r="AJ10" s="311">
        <v>1.5</v>
      </c>
    </row>
    <row r="11" spans="1:36" x14ac:dyDescent="0.25">
      <c r="A11" s="211">
        <v>8</v>
      </c>
      <c r="B11" s="194">
        <v>10.5</v>
      </c>
      <c r="C11" s="201"/>
      <c r="D11" s="157"/>
      <c r="E11" s="211"/>
      <c r="F11" s="194"/>
      <c r="G11" s="201"/>
      <c r="H11" s="156"/>
      <c r="I11" s="211">
        <v>8</v>
      </c>
      <c r="J11" s="194">
        <v>10.5</v>
      </c>
      <c r="K11" s="201">
        <v>6</v>
      </c>
      <c r="L11" s="156"/>
      <c r="M11" s="211">
        <v>8</v>
      </c>
      <c r="N11" s="194">
        <v>10.5</v>
      </c>
      <c r="O11" s="201">
        <v>5.5</v>
      </c>
      <c r="P11" s="156"/>
      <c r="Q11" s="211">
        <v>8</v>
      </c>
      <c r="R11" s="194">
        <v>10.5</v>
      </c>
      <c r="S11" s="201">
        <v>5</v>
      </c>
      <c r="T11" s="156"/>
      <c r="U11" s="211">
        <v>8</v>
      </c>
      <c r="V11" s="194">
        <v>10.5</v>
      </c>
      <c r="W11" s="201">
        <v>4.5</v>
      </c>
      <c r="X11" s="156"/>
      <c r="Y11" s="211">
        <v>8</v>
      </c>
      <c r="Z11" s="194">
        <v>10.5</v>
      </c>
      <c r="AA11" s="201">
        <v>4</v>
      </c>
      <c r="AC11" s="211">
        <v>8</v>
      </c>
      <c r="AD11" s="194">
        <v>10.5</v>
      </c>
      <c r="AE11" s="201">
        <v>4</v>
      </c>
      <c r="AG11" s="309">
        <v>8</v>
      </c>
      <c r="AH11" s="310">
        <v>11.5</v>
      </c>
      <c r="AI11" s="310">
        <v>6</v>
      </c>
      <c r="AJ11" s="311">
        <v>1</v>
      </c>
    </row>
    <row r="12" spans="1:36" x14ac:dyDescent="0.25">
      <c r="A12" s="211">
        <v>9</v>
      </c>
      <c r="B12" s="194">
        <v>10</v>
      </c>
      <c r="C12" s="201"/>
      <c r="D12" s="157"/>
      <c r="E12" s="211"/>
      <c r="F12" s="194"/>
      <c r="G12" s="201"/>
      <c r="H12" s="156"/>
      <c r="I12" s="211"/>
      <c r="J12" s="194"/>
      <c r="K12" s="201"/>
      <c r="L12" s="156"/>
      <c r="M12" s="211">
        <v>9</v>
      </c>
      <c r="N12" s="194">
        <v>10</v>
      </c>
      <c r="O12" s="201">
        <v>5</v>
      </c>
      <c r="P12" s="156"/>
      <c r="Q12" s="211">
        <v>9</v>
      </c>
      <c r="R12" s="194">
        <v>10</v>
      </c>
      <c r="S12" s="201">
        <v>4.5</v>
      </c>
      <c r="T12" s="156"/>
      <c r="U12" s="211">
        <v>9</v>
      </c>
      <c r="V12" s="194">
        <v>10</v>
      </c>
      <c r="W12" s="201">
        <v>4</v>
      </c>
      <c r="X12" s="156"/>
      <c r="Y12" s="211">
        <v>9</v>
      </c>
      <c r="Z12" s="194">
        <v>10</v>
      </c>
      <c r="AA12" s="201">
        <v>3.5</v>
      </c>
      <c r="AC12" s="211">
        <v>9</v>
      </c>
      <c r="AD12" s="194">
        <v>10</v>
      </c>
      <c r="AE12" s="201">
        <v>3.5</v>
      </c>
      <c r="AG12" s="309">
        <v>9</v>
      </c>
      <c r="AH12" s="310">
        <v>11</v>
      </c>
      <c r="AI12" s="310">
        <v>5.5</v>
      </c>
      <c r="AJ12" s="311">
        <v>0.5</v>
      </c>
    </row>
    <row r="13" spans="1:36" ht="15.75" thickBot="1" x14ac:dyDescent="0.3">
      <c r="A13" s="211">
        <v>10</v>
      </c>
      <c r="B13" s="194">
        <v>9.5</v>
      </c>
      <c r="C13" s="201"/>
      <c r="D13" s="157"/>
      <c r="E13" s="211"/>
      <c r="F13" s="194"/>
      <c r="G13" s="201"/>
      <c r="H13" s="156"/>
      <c r="I13" s="211"/>
      <c r="J13" s="194"/>
      <c r="K13" s="201"/>
      <c r="L13" s="156"/>
      <c r="M13" s="211"/>
      <c r="N13" s="194"/>
      <c r="O13" s="201"/>
      <c r="P13" s="156"/>
      <c r="Q13" s="211">
        <v>10</v>
      </c>
      <c r="R13" s="194">
        <v>9.5</v>
      </c>
      <c r="S13" s="201">
        <v>4</v>
      </c>
      <c r="T13" s="156"/>
      <c r="U13" s="211">
        <v>10</v>
      </c>
      <c r="V13" s="194">
        <v>9.5</v>
      </c>
      <c r="W13" s="201">
        <v>3.5</v>
      </c>
      <c r="X13" s="156"/>
      <c r="Y13" s="211">
        <v>10</v>
      </c>
      <c r="Z13" s="194">
        <v>9.5</v>
      </c>
      <c r="AA13" s="201">
        <v>3</v>
      </c>
      <c r="AC13" s="211">
        <v>10</v>
      </c>
      <c r="AD13" s="194">
        <v>9.5</v>
      </c>
      <c r="AE13" s="201">
        <v>3</v>
      </c>
      <c r="AG13" s="312">
        <v>10</v>
      </c>
      <c r="AH13" s="313">
        <v>10.5</v>
      </c>
      <c r="AI13" s="313"/>
      <c r="AJ13" s="314"/>
    </row>
    <row r="14" spans="1:36" x14ac:dyDescent="0.25">
      <c r="A14" s="211">
        <v>11</v>
      </c>
      <c r="B14" s="194">
        <v>9</v>
      </c>
      <c r="C14" s="201"/>
      <c r="D14" s="157"/>
      <c r="E14" s="215"/>
      <c r="F14" s="212"/>
      <c r="G14" s="204"/>
      <c r="H14" s="156"/>
      <c r="I14" s="215"/>
      <c r="J14" s="212"/>
      <c r="K14" s="204"/>
      <c r="L14" s="156"/>
      <c r="M14" s="215"/>
      <c r="N14" s="212"/>
      <c r="O14" s="204"/>
      <c r="P14" s="156"/>
      <c r="Q14" s="215"/>
      <c r="R14" s="212"/>
      <c r="S14" s="204"/>
      <c r="T14" s="156"/>
      <c r="U14" s="211">
        <v>11</v>
      </c>
      <c r="V14" s="194">
        <v>9</v>
      </c>
      <c r="W14" s="201">
        <v>3</v>
      </c>
      <c r="X14" s="156"/>
      <c r="Y14" s="211">
        <v>11</v>
      </c>
      <c r="Z14" s="194">
        <v>9</v>
      </c>
      <c r="AA14" s="201">
        <v>2.5</v>
      </c>
      <c r="AC14" s="211">
        <v>11</v>
      </c>
      <c r="AD14" s="194">
        <v>9</v>
      </c>
      <c r="AE14" s="201">
        <v>2.5</v>
      </c>
    </row>
    <row r="15" spans="1:36" ht="15.75" thickBot="1" x14ac:dyDescent="0.3">
      <c r="A15" s="209">
        <v>12</v>
      </c>
      <c r="B15" s="206">
        <v>8.5</v>
      </c>
      <c r="C15" s="202"/>
      <c r="D15" s="157"/>
      <c r="E15" s="216"/>
      <c r="F15" s="213"/>
      <c r="G15" s="203"/>
      <c r="H15" s="156"/>
      <c r="I15" s="216"/>
      <c r="J15" s="213"/>
      <c r="K15" s="203"/>
      <c r="L15" s="156"/>
      <c r="M15" s="216"/>
      <c r="N15" s="213"/>
      <c r="O15" s="203"/>
      <c r="P15" s="156"/>
      <c r="Q15" s="216"/>
      <c r="R15" s="213"/>
      <c r="S15" s="203"/>
      <c r="T15" s="156"/>
      <c r="U15" s="216"/>
      <c r="V15" s="213"/>
      <c r="W15" s="203"/>
      <c r="X15" s="156"/>
      <c r="Y15" s="209">
        <v>12</v>
      </c>
      <c r="Z15" s="206">
        <v>8.5</v>
      </c>
      <c r="AA15" s="202">
        <v>2</v>
      </c>
      <c r="AC15" s="209">
        <v>12</v>
      </c>
      <c r="AD15" s="206">
        <v>8.5</v>
      </c>
      <c r="AE15" s="202">
        <v>2</v>
      </c>
    </row>
    <row r="16" spans="1:36" x14ac:dyDescent="0.25">
      <c r="A16" s="157"/>
      <c r="B16" s="157"/>
      <c r="C16" s="157"/>
      <c r="D16" s="157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60"/>
      <c r="Z16" s="275"/>
      <c r="AA16" s="276"/>
      <c r="AC16" s="160">
        <v>13</v>
      </c>
      <c r="AD16" s="275">
        <v>8</v>
      </c>
      <c r="AE16" s="276">
        <v>1.5</v>
      </c>
    </row>
    <row r="17" spans="1:28" ht="15.75" thickBot="1" x14ac:dyDescent="0.3">
      <c r="A17" s="156"/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6"/>
      <c r="AA17" s="156"/>
    </row>
    <row r="18" spans="1:28" ht="15.75" thickBot="1" x14ac:dyDescent="0.3">
      <c r="A18" s="195"/>
      <c r="B18" s="196" t="s">
        <v>41</v>
      </c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7"/>
      <c r="N18" s="156"/>
      <c r="O18" s="198"/>
      <c r="P18" s="199" t="s">
        <v>17</v>
      </c>
      <c r="Q18" s="199"/>
      <c r="R18" s="199"/>
      <c r="S18" s="199"/>
      <c r="T18" s="199"/>
      <c r="U18" s="199"/>
      <c r="V18" s="199"/>
      <c r="W18" s="199"/>
      <c r="X18" s="199"/>
      <c r="Y18" s="199"/>
      <c r="Z18" s="199"/>
      <c r="AA18" s="200"/>
    </row>
    <row r="19" spans="1:28" ht="15.75" thickBot="1" x14ac:dyDescent="0.3">
      <c r="A19" s="163"/>
      <c r="B19" s="164" t="s">
        <v>18</v>
      </c>
      <c r="C19" s="165" t="s">
        <v>19</v>
      </c>
      <c r="D19" s="165" t="s">
        <v>20</v>
      </c>
      <c r="E19" s="165" t="s">
        <v>14</v>
      </c>
      <c r="F19" s="165" t="s">
        <v>13</v>
      </c>
      <c r="G19" s="165" t="s">
        <v>12</v>
      </c>
      <c r="H19" s="165" t="s">
        <v>11</v>
      </c>
      <c r="I19" s="165" t="s">
        <v>10</v>
      </c>
      <c r="J19" s="165" t="s">
        <v>9</v>
      </c>
      <c r="K19" s="165" t="s">
        <v>8</v>
      </c>
      <c r="L19" s="165" t="s">
        <v>7</v>
      </c>
      <c r="M19" s="166" t="s">
        <v>6</v>
      </c>
      <c r="N19" s="156"/>
      <c r="O19" s="382"/>
      <c r="P19" s="384" t="s">
        <v>16</v>
      </c>
      <c r="Q19" s="385"/>
      <c r="R19" s="385"/>
      <c r="S19" s="385"/>
      <c r="T19" s="385"/>
      <c r="U19" s="385"/>
      <c r="V19" s="385"/>
      <c r="W19" s="385"/>
      <c r="X19" s="385"/>
      <c r="Y19" s="385"/>
      <c r="Z19" s="386"/>
      <c r="AA19" s="155" t="s">
        <v>15</v>
      </c>
      <c r="AB19" s="315" t="s">
        <v>58</v>
      </c>
    </row>
    <row r="20" spans="1:28" ht="15.75" thickBot="1" x14ac:dyDescent="0.3">
      <c r="A20" s="167">
        <v>1</v>
      </c>
      <c r="B20" s="179">
        <v>1.3</v>
      </c>
      <c r="C20" s="168">
        <v>1.3</v>
      </c>
      <c r="D20" s="168">
        <v>1.2</v>
      </c>
      <c r="E20" s="168">
        <v>1.1000000000000001</v>
      </c>
      <c r="F20" s="168">
        <v>1</v>
      </c>
      <c r="G20" s="168">
        <v>0.9</v>
      </c>
      <c r="H20" s="168">
        <v>0.8</v>
      </c>
      <c r="I20" s="168">
        <v>0.7</v>
      </c>
      <c r="J20" s="168">
        <v>0.6</v>
      </c>
      <c r="K20" s="180">
        <v>0.6</v>
      </c>
      <c r="L20" s="180">
        <v>0.5</v>
      </c>
      <c r="M20" s="181">
        <v>0.5</v>
      </c>
      <c r="N20" s="156"/>
      <c r="O20" s="383"/>
      <c r="P20" s="235" t="s">
        <v>19</v>
      </c>
      <c r="Q20" s="236" t="s">
        <v>20</v>
      </c>
      <c r="R20" s="237" t="s">
        <v>14</v>
      </c>
      <c r="S20" s="162" t="s">
        <v>13</v>
      </c>
      <c r="T20" s="162" t="s">
        <v>12</v>
      </c>
      <c r="U20" s="162" t="s">
        <v>11</v>
      </c>
      <c r="V20" s="162" t="s">
        <v>10</v>
      </c>
      <c r="W20" s="162" t="s">
        <v>9</v>
      </c>
      <c r="X20" s="162" t="s">
        <v>8</v>
      </c>
      <c r="Y20" s="162" t="s">
        <v>7</v>
      </c>
      <c r="Z20" s="161" t="s">
        <v>6</v>
      </c>
      <c r="AA20" s="160"/>
      <c r="AB20" s="316"/>
    </row>
    <row r="21" spans="1:28" x14ac:dyDescent="0.25">
      <c r="A21" s="169">
        <v>2</v>
      </c>
      <c r="B21" s="170">
        <v>2.6</v>
      </c>
      <c r="C21" s="171">
        <v>2.5</v>
      </c>
      <c r="D21" s="171">
        <v>2.2999999999999998</v>
      </c>
      <c r="E21" s="171">
        <v>2.1</v>
      </c>
      <c r="F21" s="171">
        <v>1.9</v>
      </c>
      <c r="G21" s="171">
        <v>1.7000000000000002</v>
      </c>
      <c r="H21" s="171">
        <v>1.5</v>
      </c>
      <c r="I21" s="171">
        <v>1.2999999999999998</v>
      </c>
      <c r="J21" s="171">
        <f>J20+K20</f>
        <v>1.2</v>
      </c>
      <c r="K21" s="171">
        <f>K20+L20</f>
        <v>1.1000000000000001</v>
      </c>
      <c r="L21" s="171">
        <f>L20+M20</f>
        <v>1</v>
      </c>
      <c r="M21" s="173"/>
      <c r="N21" s="156"/>
      <c r="O21" s="238">
        <v>1.4</v>
      </c>
      <c r="P21" s="239">
        <v>1.3</v>
      </c>
      <c r="Q21" s="240">
        <v>1.3</v>
      </c>
      <c r="R21" s="241">
        <v>1.3</v>
      </c>
      <c r="S21" s="242">
        <v>1.2</v>
      </c>
      <c r="T21" s="242">
        <v>1.2</v>
      </c>
      <c r="U21" s="242">
        <v>1.1000000000000001</v>
      </c>
      <c r="V21" s="242">
        <v>1</v>
      </c>
      <c r="W21" s="242">
        <v>0.9</v>
      </c>
      <c r="X21" s="242">
        <v>0.8</v>
      </c>
      <c r="Y21" s="242">
        <v>0.7</v>
      </c>
      <c r="Z21" s="264">
        <v>0.7</v>
      </c>
      <c r="AA21" s="269">
        <v>0.7</v>
      </c>
      <c r="AB21" s="317">
        <v>0.5</v>
      </c>
    </row>
    <row r="22" spans="1:28" x14ac:dyDescent="0.25">
      <c r="A22" s="169">
        <v>3</v>
      </c>
      <c r="B22" s="170">
        <v>3.8</v>
      </c>
      <c r="C22" s="171">
        <v>3.6</v>
      </c>
      <c r="D22" s="171">
        <v>3.3</v>
      </c>
      <c r="E22" s="171">
        <v>3</v>
      </c>
      <c r="F22" s="171">
        <v>2.7</v>
      </c>
      <c r="G22" s="171">
        <v>2.4000000000000004</v>
      </c>
      <c r="H22" s="171">
        <v>2.1</v>
      </c>
      <c r="I22" s="171">
        <v>1.9</v>
      </c>
      <c r="J22" s="171">
        <f>J21+L20</f>
        <v>1.7</v>
      </c>
      <c r="K22" s="171">
        <f>K21+M20</f>
        <v>1.6</v>
      </c>
      <c r="L22" s="171"/>
      <c r="M22" s="173"/>
      <c r="N22" s="156"/>
      <c r="O22" s="243">
        <f>O21+P21</f>
        <v>2.7</v>
      </c>
      <c r="P22" s="244">
        <f>P21+Q21</f>
        <v>2.6</v>
      </c>
      <c r="Q22" s="245">
        <f>Q21+R21</f>
        <v>2.6</v>
      </c>
      <c r="R22" s="159">
        <f t="shared" ref="R22:Y22" si="0">R21+S21</f>
        <v>2.5</v>
      </c>
      <c r="S22" s="158">
        <f t="shared" si="0"/>
        <v>2.4</v>
      </c>
      <c r="T22" s="158">
        <f t="shared" si="0"/>
        <v>2.2999999999999998</v>
      </c>
      <c r="U22" s="158">
        <f t="shared" si="0"/>
        <v>2.1</v>
      </c>
      <c r="V22" s="158">
        <f t="shared" si="0"/>
        <v>1.9</v>
      </c>
      <c r="W22" s="158">
        <f t="shared" si="0"/>
        <v>1.7000000000000002</v>
      </c>
      <c r="X22" s="158">
        <f t="shared" si="0"/>
        <v>1.5</v>
      </c>
      <c r="Y22" s="158">
        <f t="shared" si="0"/>
        <v>1.4</v>
      </c>
      <c r="Z22" s="265"/>
      <c r="AA22" s="270">
        <v>1.4</v>
      </c>
      <c r="AB22" s="318">
        <v>1</v>
      </c>
    </row>
    <row r="23" spans="1:28" x14ac:dyDescent="0.25">
      <c r="A23" s="169">
        <v>4</v>
      </c>
      <c r="B23" s="170">
        <v>4.9000000000000004</v>
      </c>
      <c r="C23" s="171">
        <v>4.5999999999999996</v>
      </c>
      <c r="D23" s="171">
        <v>4.2</v>
      </c>
      <c r="E23" s="171">
        <v>3.8</v>
      </c>
      <c r="F23" s="171">
        <v>3.4000000000000004</v>
      </c>
      <c r="G23" s="171">
        <v>3.0000000000000004</v>
      </c>
      <c r="H23" s="171">
        <v>2.7</v>
      </c>
      <c r="I23" s="171">
        <v>2.4</v>
      </c>
      <c r="J23" s="171">
        <f>J22+M20</f>
        <v>2.2000000000000002</v>
      </c>
      <c r="K23" s="171"/>
      <c r="L23" s="171"/>
      <c r="M23" s="173"/>
      <c r="N23" s="156"/>
      <c r="O23" s="243">
        <f>O22+Q21</f>
        <v>4</v>
      </c>
      <c r="P23" s="244">
        <f t="shared" ref="P23:U23" si="1">P22+R21</f>
        <v>3.9000000000000004</v>
      </c>
      <c r="Q23" s="245">
        <f t="shared" si="1"/>
        <v>3.8</v>
      </c>
      <c r="R23" s="159">
        <f t="shared" si="1"/>
        <v>3.7</v>
      </c>
      <c r="S23" s="158">
        <f t="shared" si="1"/>
        <v>3.5</v>
      </c>
      <c r="T23" s="158">
        <f t="shared" si="1"/>
        <v>3.3</v>
      </c>
      <c r="U23" s="158">
        <f t="shared" si="1"/>
        <v>3</v>
      </c>
      <c r="V23" s="158">
        <f>V22+X21</f>
        <v>2.7</v>
      </c>
      <c r="W23" s="158">
        <f>W22+Y21</f>
        <v>2.4000000000000004</v>
      </c>
      <c r="X23" s="158">
        <f>X22+Z21</f>
        <v>2.2000000000000002</v>
      </c>
      <c r="Y23" s="158"/>
      <c r="Z23" s="265"/>
      <c r="AA23" s="270">
        <v>2.1</v>
      </c>
      <c r="AB23" s="318">
        <v>1.5</v>
      </c>
    </row>
    <row r="24" spans="1:28" x14ac:dyDescent="0.25">
      <c r="A24" s="169">
        <v>5</v>
      </c>
      <c r="B24" s="170">
        <v>5.9</v>
      </c>
      <c r="C24" s="171">
        <v>5.5</v>
      </c>
      <c r="D24" s="171">
        <f>D23+H20</f>
        <v>5</v>
      </c>
      <c r="E24" s="171">
        <v>4.5</v>
      </c>
      <c r="F24" s="171">
        <v>4</v>
      </c>
      <c r="G24" s="171">
        <v>3.6000000000000005</v>
      </c>
      <c r="H24" s="171">
        <v>3.2</v>
      </c>
      <c r="I24" s="171">
        <v>2.9</v>
      </c>
      <c r="J24" s="171"/>
      <c r="K24" s="171"/>
      <c r="L24" s="171"/>
      <c r="M24" s="173"/>
      <c r="N24" s="156"/>
      <c r="O24" s="243">
        <f>O23+R21</f>
        <v>5.3</v>
      </c>
      <c r="P24" s="244">
        <f>P23+S21</f>
        <v>5.1000000000000005</v>
      </c>
      <c r="Q24" s="245">
        <f>Q23+T21</f>
        <v>5</v>
      </c>
      <c r="R24" s="159">
        <f t="shared" ref="R24:W24" si="2">R23+U21</f>
        <v>4.8000000000000007</v>
      </c>
      <c r="S24" s="158">
        <f t="shared" si="2"/>
        <v>4.5</v>
      </c>
      <c r="T24" s="158">
        <f t="shared" si="2"/>
        <v>4.2</v>
      </c>
      <c r="U24" s="158">
        <f t="shared" si="2"/>
        <v>3.8</v>
      </c>
      <c r="V24" s="158">
        <f t="shared" si="2"/>
        <v>3.4000000000000004</v>
      </c>
      <c r="W24" s="158">
        <f t="shared" si="2"/>
        <v>3.1000000000000005</v>
      </c>
      <c r="X24" s="158"/>
      <c r="Y24" s="158"/>
      <c r="Z24" s="265"/>
      <c r="AA24" s="270">
        <v>2.8</v>
      </c>
      <c r="AB24" s="318">
        <v>2</v>
      </c>
    </row>
    <row r="25" spans="1:28" x14ac:dyDescent="0.25">
      <c r="A25" s="169">
        <v>6</v>
      </c>
      <c r="B25" s="170">
        <v>6.8000000000000007</v>
      </c>
      <c r="C25" s="171">
        <v>6.3</v>
      </c>
      <c r="D25" s="171">
        <v>5.7</v>
      </c>
      <c r="E25" s="171">
        <v>5.0999999999999996</v>
      </c>
      <c r="F25" s="171">
        <v>4.5999999999999996</v>
      </c>
      <c r="G25" s="171">
        <v>4.1000000000000005</v>
      </c>
      <c r="H25" s="171">
        <v>3.7</v>
      </c>
      <c r="I25" s="171"/>
      <c r="J25" s="171"/>
      <c r="K25" s="171"/>
      <c r="L25" s="171"/>
      <c r="M25" s="173"/>
      <c r="N25" s="156"/>
      <c r="O25" s="243">
        <f>O24+S21</f>
        <v>6.5</v>
      </c>
      <c r="P25" s="244">
        <f t="shared" ref="P25:V25" si="3">P24+T21</f>
        <v>6.3000000000000007</v>
      </c>
      <c r="Q25" s="245">
        <f t="shared" si="3"/>
        <v>6.1</v>
      </c>
      <c r="R25" s="159">
        <f t="shared" si="3"/>
        <v>5.8000000000000007</v>
      </c>
      <c r="S25" s="158">
        <f t="shared" si="3"/>
        <v>5.4</v>
      </c>
      <c r="T25" s="158">
        <f t="shared" si="3"/>
        <v>5</v>
      </c>
      <c r="U25" s="158">
        <f t="shared" si="3"/>
        <v>4.5</v>
      </c>
      <c r="V25" s="158">
        <f t="shared" si="3"/>
        <v>4.1000000000000005</v>
      </c>
      <c r="W25" s="158"/>
      <c r="X25" s="158"/>
      <c r="Y25" s="158"/>
      <c r="Z25" s="265"/>
      <c r="AA25" s="270">
        <v>3.5</v>
      </c>
      <c r="AB25" s="318">
        <v>2.5</v>
      </c>
    </row>
    <row r="26" spans="1:28" x14ac:dyDescent="0.25">
      <c r="A26" s="169">
        <v>7</v>
      </c>
      <c r="B26" s="170">
        <v>7.6000000000000005</v>
      </c>
      <c r="C26" s="171">
        <v>7</v>
      </c>
      <c r="D26" s="171">
        <v>6.3</v>
      </c>
      <c r="E26" s="171">
        <v>5.6999999999999993</v>
      </c>
      <c r="F26" s="171">
        <v>5.0999999999999996</v>
      </c>
      <c r="G26" s="171">
        <v>4.6000000000000005</v>
      </c>
      <c r="H26" s="171"/>
      <c r="I26" s="171"/>
      <c r="J26" s="171"/>
      <c r="K26" s="171"/>
      <c r="L26" s="171"/>
      <c r="M26" s="173"/>
      <c r="N26" s="156"/>
      <c r="O26" s="243">
        <f>O25+T21</f>
        <v>7.7</v>
      </c>
      <c r="P26" s="244">
        <f t="shared" ref="P26:U26" si="4">P25+U21</f>
        <v>7.4</v>
      </c>
      <c r="Q26" s="245">
        <f t="shared" si="4"/>
        <v>7.1</v>
      </c>
      <c r="R26" s="159">
        <f t="shared" si="4"/>
        <v>6.7000000000000011</v>
      </c>
      <c r="S26" s="158">
        <f t="shared" si="4"/>
        <v>6.2</v>
      </c>
      <c r="T26" s="158">
        <f t="shared" si="4"/>
        <v>5.7</v>
      </c>
      <c r="U26" s="158">
        <f t="shared" si="4"/>
        <v>5.2</v>
      </c>
      <c r="V26" s="158"/>
      <c r="W26" s="158"/>
      <c r="X26" s="158"/>
      <c r="Y26" s="158"/>
      <c r="Z26" s="265"/>
      <c r="AA26" s="270">
        <v>4.2</v>
      </c>
      <c r="AB26" s="318">
        <v>3</v>
      </c>
    </row>
    <row r="27" spans="1:28" x14ac:dyDescent="0.25">
      <c r="A27" s="169">
        <v>8</v>
      </c>
      <c r="B27" s="170">
        <v>8.3000000000000007</v>
      </c>
      <c r="C27" s="171">
        <v>7.6</v>
      </c>
      <c r="D27" s="171">
        <v>6.8999999999999995</v>
      </c>
      <c r="E27" s="171">
        <v>6.1999999999999993</v>
      </c>
      <c r="F27" s="171">
        <v>5.6</v>
      </c>
      <c r="G27" s="171"/>
      <c r="H27" s="171"/>
      <c r="I27" s="171"/>
      <c r="J27" s="171"/>
      <c r="K27" s="171"/>
      <c r="L27" s="171"/>
      <c r="M27" s="173"/>
      <c r="N27" s="156"/>
      <c r="O27" s="243">
        <f t="shared" ref="O27:T27" si="5">O26+U21</f>
        <v>8.8000000000000007</v>
      </c>
      <c r="P27" s="244">
        <f t="shared" si="5"/>
        <v>8.4</v>
      </c>
      <c r="Q27" s="245">
        <f t="shared" si="5"/>
        <v>8</v>
      </c>
      <c r="R27" s="159">
        <f t="shared" si="5"/>
        <v>7.5000000000000009</v>
      </c>
      <c r="S27" s="158">
        <f t="shared" si="5"/>
        <v>6.9</v>
      </c>
      <c r="T27" s="158">
        <f t="shared" si="5"/>
        <v>6.4</v>
      </c>
      <c r="U27" s="158"/>
      <c r="V27" s="158"/>
      <c r="W27" s="158"/>
      <c r="X27" s="158"/>
      <c r="Y27" s="158"/>
      <c r="Z27" s="265"/>
      <c r="AA27" s="270">
        <v>4.9000000000000004</v>
      </c>
      <c r="AB27" s="318">
        <v>3.5</v>
      </c>
    </row>
    <row r="28" spans="1:28" x14ac:dyDescent="0.25">
      <c r="A28" s="169">
        <v>9</v>
      </c>
      <c r="B28" s="170">
        <v>8.9</v>
      </c>
      <c r="C28" s="171">
        <v>8.1999999999999993</v>
      </c>
      <c r="D28" s="171">
        <v>7.3999999999999995</v>
      </c>
      <c r="E28" s="171">
        <v>6.6999999999999993</v>
      </c>
      <c r="F28" s="171"/>
      <c r="G28" s="171"/>
      <c r="H28" s="171"/>
      <c r="I28" s="171"/>
      <c r="J28" s="171"/>
      <c r="K28" s="171"/>
      <c r="L28" s="171"/>
      <c r="M28" s="173"/>
      <c r="N28" s="156"/>
      <c r="O28" s="243">
        <f>O27+V21</f>
        <v>9.8000000000000007</v>
      </c>
      <c r="P28" s="244">
        <f>P27+W21</f>
        <v>9.3000000000000007</v>
      </c>
      <c r="Q28" s="245">
        <f>Q27+X21</f>
        <v>8.8000000000000007</v>
      </c>
      <c r="R28" s="159">
        <f>R27+Y21</f>
        <v>8.2000000000000011</v>
      </c>
      <c r="S28" s="158">
        <f>S27+Z21</f>
        <v>7.6000000000000005</v>
      </c>
      <c r="T28" s="158"/>
      <c r="U28" s="158"/>
      <c r="V28" s="158"/>
      <c r="W28" s="158"/>
      <c r="X28" s="158"/>
      <c r="Y28" s="158"/>
      <c r="Z28" s="265"/>
      <c r="AA28" s="270">
        <v>5.6</v>
      </c>
      <c r="AB28" s="318">
        <v>4</v>
      </c>
    </row>
    <row r="29" spans="1:28" x14ac:dyDescent="0.25">
      <c r="A29" s="169">
        <v>10</v>
      </c>
      <c r="B29" s="170">
        <v>9.5</v>
      </c>
      <c r="C29" s="171">
        <v>8.6999999999999993</v>
      </c>
      <c r="D29" s="171">
        <v>7.8999999999999995</v>
      </c>
      <c r="E29" s="171"/>
      <c r="F29" s="171"/>
      <c r="G29" s="171"/>
      <c r="H29" s="171"/>
      <c r="I29" s="171"/>
      <c r="J29" s="171"/>
      <c r="K29" s="171"/>
      <c r="L29" s="171"/>
      <c r="M29" s="173"/>
      <c r="N29" s="156"/>
      <c r="O29" s="246">
        <f>O28+W21</f>
        <v>10.700000000000001</v>
      </c>
      <c r="P29" s="247">
        <f>P28+X21</f>
        <v>10.100000000000001</v>
      </c>
      <c r="Q29" s="248">
        <f>Q28+Y21</f>
        <v>9.5</v>
      </c>
      <c r="R29" s="249">
        <f>R28+Z21</f>
        <v>8.9</v>
      </c>
      <c r="S29" s="250"/>
      <c r="T29" s="250"/>
      <c r="U29" s="250"/>
      <c r="V29" s="250"/>
      <c r="W29" s="250"/>
      <c r="X29" s="250"/>
      <c r="Y29" s="250"/>
      <c r="Z29" s="266"/>
      <c r="AA29" s="270">
        <v>6.3</v>
      </c>
      <c r="AB29" s="318">
        <v>4.5</v>
      </c>
    </row>
    <row r="30" spans="1:28" x14ac:dyDescent="0.25">
      <c r="A30" s="169">
        <v>11</v>
      </c>
      <c r="B30" s="170">
        <v>10</v>
      </c>
      <c r="C30" s="171">
        <v>9.1999999999999993</v>
      </c>
      <c r="D30" s="171"/>
      <c r="E30" s="172"/>
      <c r="F30" s="172"/>
      <c r="G30" s="172"/>
      <c r="H30" s="172"/>
      <c r="I30" s="172"/>
      <c r="J30" s="172"/>
      <c r="K30" s="172"/>
      <c r="L30" s="172"/>
      <c r="M30" s="173"/>
      <c r="N30" s="156"/>
      <c r="O30" s="251">
        <f>O29+X21</f>
        <v>11.500000000000002</v>
      </c>
      <c r="P30" s="244">
        <f>P29+Y21</f>
        <v>10.8</v>
      </c>
      <c r="Q30" s="245">
        <f>Q29+Z21</f>
        <v>10.199999999999999</v>
      </c>
      <c r="R30" s="245"/>
      <c r="S30" s="252"/>
      <c r="T30" s="252"/>
      <c r="U30" s="252"/>
      <c r="V30" s="252"/>
      <c r="W30" s="252"/>
      <c r="X30" s="252"/>
      <c r="Y30" s="252"/>
      <c r="Z30" s="267"/>
      <c r="AA30" s="270">
        <v>7</v>
      </c>
      <c r="AB30" s="318">
        <v>5</v>
      </c>
    </row>
    <row r="31" spans="1:28" ht="15.75" thickBot="1" x14ac:dyDescent="0.3">
      <c r="A31" s="174">
        <v>12</v>
      </c>
      <c r="B31" s="175">
        <v>10.5</v>
      </c>
      <c r="C31" s="176"/>
      <c r="D31" s="176"/>
      <c r="E31" s="177"/>
      <c r="F31" s="177"/>
      <c r="G31" s="177"/>
      <c r="H31" s="177"/>
      <c r="I31" s="177"/>
      <c r="J31" s="177"/>
      <c r="K31" s="177"/>
      <c r="L31" s="177"/>
      <c r="M31" s="178"/>
      <c r="N31" s="156"/>
      <c r="O31" s="253">
        <f>O30+Y21</f>
        <v>12.200000000000001</v>
      </c>
      <c r="P31" s="254">
        <f>P30+Z21</f>
        <v>11.5</v>
      </c>
      <c r="Q31" s="255"/>
      <c r="R31" s="255"/>
      <c r="S31" s="256"/>
      <c r="T31" s="256"/>
      <c r="U31" s="256"/>
      <c r="V31" s="256"/>
      <c r="W31" s="256"/>
      <c r="X31" s="256"/>
      <c r="Y31" s="256"/>
      <c r="Z31" s="268"/>
      <c r="AA31" s="271">
        <v>7.7</v>
      </c>
      <c r="AB31" s="319">
        <v>5.5</v>
      </c>
    </row>
    <row r="32" spans="1:28" x14ac:dyDescent="0.25">
      <c r="O32">
        <f>O31+Z21</f>
        <v>12.9</v>
      </c>
    </row>
    <row r="34" spans="5:25" x14ac:dyDescent="0.25">
      <c r="E34" s="157"/>
      <c r="F34" s="156"/>
      <c r="G34" s="156"/>
      <c r="H34" s="156"/>
      <c r="I34" s="157"/>
      <c r="J34" s="156"/>
      <c r="K34" s="156"/>
      <c r="L34" s="156"/>
      <c r="M34" s="157"/>
      <c r="N34" s="156"/>
      <c r="O34" s="156"/>
      <c r="P34" s="156"/>
      <c r="Q34" s="157"/>
      <c r="R34" s="156"/>
      <c r="S34" s="156"/>
      <c r="T34" s="156"/>
      <c r="U34" s="157"/>
      <c r="V34" s="156"/>
      <c r="W34" s="156"/>
      <c r="X34" s="156"/>
      <c r="Y34" s="157"/>
    </row>
  </sheetData>
  <mergeCells count="11">
    <mergeCell ref="AG2:AJ2"/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3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AE66"/>
  <sheetViews>
    <sheetView tabSelected="1" zoomScale="80" zoomScaleNormal="80" zoomScalePageLayoutView="90" workbookViewId="0">
      <selection sqref="A1:AB2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7" t="s">
        <v>63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</row>
    <row r="2" spans="1:31" ht="13.5" customHeight="1" thickBot="1" x14ac:dyDescent="0.25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127"/>
      <c r="AD2" s="127"/>
      <c r="AE2" s="127"/>
    </row>
    <row r="3" spans="1:31" s="131" customFormat="1" ht="16.5" thickBot="1" x14ac:dyDescent="0.3">
      <c r="A3" s="399" t="s">
        <v>21</v>
      </c>
      <c r="B3" s="402" t="s">
        <v>22</v>
      </c>
      <c r="C3" s="128"/>
      <c r="D3" s="405">
        <v>1</v>
      </c>
      <c r="E3" s="406"/>
      <c r="F3" s="407"/>
      <c r="G3" s="405">
        <v>2</v>
      </c>
      <c r="H3" s="406"/>
      <c r="I3" s="407"/>
      <c r="J3" s="408">
        <v>3</v>
      </c>
      <c r="K3" s="409"/>
      <c r="L3" s="410"/>
      <c r="M3" s="411" t="s">
        <v>2</v>
      </c>
      <c r="N3" s="412"/>
      <c r="O3" s="412"/>
      <c r="P3" s="412"/>
      <c r="Q3" s="412"/>
      <c r="R3" s="412"/>
      <c r="S3" s="412"/>
      <c r="T3" s="412"/>
      <c r="U3" s="412"/>
      <c r="V3" s="412"/>
      <c r="W3" s="412"/>
      <c r="X3" s="412"/>
      <c r="Y3" s="412"/>
      <c r="Z3" s="413"/>
      <c r="AA3" s="129">
        <f>SUM(M3:Z3)</f>
        <v>0</v>
      </c>
      <c r="AB3" s="414" t="s">
        <v>23</v>
      </c>
      <c r="AC3" s="130"/>
      <c r="AD3" s="130"/>
      <c r="AE3" s="130"/>
    </row>
    <row r="4" spans="1:31" s="131" customFormat="1" ht="16.5" customHeight="1" thickBot="1" x14ac:dyDescent="0.3">
      <c r="A4" s="400"/>
      <c r="B4" s="403"/>
      <c r="C4" s="416" t="s">
        <v>24</v>
      </c>
      <c r="D4" s="389" t="s">
        <v>30</v>
      </c>
      <c r="E4" s="391" t="s">
        <v>32</v>
      </c>
      <c r="F4" s="393" t="s">
        <v>33</v>
      </c>
      <c r="G4" s="389" t="s">
        <v>30</v>
      </c>
      <c r="H4" s="391" t="s">
        <v>32</v>
      </c>
      <c r="I4" s="393" t="s">
        <v>33</v>
      </c>
      <c r="J4" s="389" t="s">
        <v>30</v>
      </c>
      <c r="K4" s="391" t="s">
        <v>32</v>
      </c>
      <c r="L4" s="393" t="s">
        <v>33</v>
      </c>
      <c r="M4" s="395" t="s">
        <v>31</v>
      </c>
      <c r="N4" s="387">
        <v>1</v>
      </c>
      <c r="O4" s="388"/>
      <c r="P4" s="388"/>
      <c r="Q4" s="388"/>
      <c r="R4" s="387">
        <v>2</v>
      </c>
      <c r="S4" s="388"/>
      <c r="T4" s="388"/>
      <c r="U4" s="388"/>
      <c r="V4" s="387">
        <v>3</v>
      </c>
      <c r="W4" s="388"/>
      <c r="X4" s="388"/>
      <c r="Y4" s="388"/>
      <c r="Z4" s="144"/>
      <c r="AA4" s="129"/>
      <c r="AB4" s="415"/>
      <c r="AC4" s="130"/>
      <c r="AD4" s="130"/>
      <c r="AE4" s="130"/>
    </row>
    <row r="5" spans="1:31" s="133" customFormat="1" ht="33" customHeight="1" thickBot="1" x14ac:dyDescent="0.3">
      <c r="A5" s="401"/>
      <c r="B5" s="404"/>
      <c r="C5" s="417"/>
      <c r="D5" s="390"/>
      <c r="E5" s="392"/>
      <c r="F5" s="394"/>
      <c r="G5" s="390"/>
      <c r="H5" s="392"/>
      <c r="I5" s="394"/>
      <c r="J5" s="390"/>
      <c r="K5" s="392"/>
      <c r="L5" s="394"/>
      <c r="M5" s="396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15"/>
      <c r="AC5" s="132"/>
      <c r="AD5" s="132"/>
      <c r="AE5" s="132"/>
    </row>
    <row r="6" spans="1:31" ht="15.75" x14ac:dyDescent="0.25">
      <c r="A6" s="282">
        <f ca="1">RANK(AB6,AB$6:OFFSET(AB$6,0,0,COUNTA(B$6:B$33)))</f>
        <v>1</v>
      </c>
      <c r="B6" s="418" t="s">
        <v>50</v>
      </c>
      <c r="C6" s="289" t="s">
        <v>25</v>
      </c>
      <c r="D6" s="257">
        <v>1</v>
      </c>
      <c r="E6" s="258">
        <v>12</v>
      </c>
      <c r="F6" s="259">
        <v>10</v>
      </c>
      <c r="G6" s="260">
        <v>1</v>
      </c>
      <c r="H6" s="224">
        <v>12</v>
      </c>
      <c r="I6" s="258">
        <v>7</v>
      </c>
      <c r="J6" s="257">
        <v>1</v>
      </c>
      <c r="K6" s="258">
        <v>10</v>
      </c>
      <c r="L6" s="261">
        <v>2</v>
      </c>
      <c r="M6" s="272">
        <v>2.5</v>
      </c>
      <c r="N6" s="218">
        <f ca="1">OFFSET(Очки!$A$3,F6,D6+QUOTIENT(MAX($C$34-11,0), 2)*4)</f>
        <v>9.5</v>
      </c>
      <c r="O6" s="186">
        <f ca="1">IF(F6&lt;E6,OFFSET(IF(OR($C$34=11,$C$34=12),Очки!$B$17,Очки!$O$18),2+E6-F6,IF(D6=2,12,13-E6)),0)</f>
        <v>2.5</v>
      </c>
      <c r="P6" s="186">
        <v>2.5</v>
      </c>
      <c r="Q6" s="262"/>
      <c r="R6" s="218">
        <f ca="1">OFFSET(Очки!$A$3,I6,G6+QUOTIENT(MAX($C$34-11,0), 2)*4)</f>
        <v>11</v>
      </c>
      <c r="S6" s="186">
        <f ca="1">IF(I6&lt;H6,OFFSET(IF(OR($C$34=11,$C$34=12),Очки!$B$17,Очки!$O$18),2+H6-I6,IF(G6=2,12,13-H6)),0)</f>
        <v>5.5</v>
      </c>
      <c r="T6" s="186">
        <v>1.5</v>
      </c>
      <c r="U6" s="262"/>
      <c r="V6" s="218">
        <f ca="1">OFFSET(Очки!$A$3,L6,J6+QUOTIENT(MAX($C$34-11,0), 2)*4)</f>
        <v>15</v>
      </c>
      <c r="W6" s="186">
        <f ca="1">IF(L6&lt;K6,OFFSET(IF(OR($C$34=11,$C$34=12),Очки!$B$17,Очки!$O$18),2+K6-L6,IF(J6=2,12,13-K6)),0)</f>
        <v>6.1999999999999993</v>
      </c>
      <c r="X6" s="186">
        <v>2.5</v>
      </c>
      <c r="Y6" s="187"/>
      <c r="Z6" s="134"/>
      <c r="AA6" s="135"/>
      <c r="AB6" s="182">
        <f ca="1">SUM(M6:Y6)</f>
        <v>58.7</v>
      </c>
      <c r="AC6" s="127"/>
      <c r="AD6" s="127"/>
      <c r="AE6" s="127"/>
    </row>
    <row r="7" spans="1:31" ht="16.5" thickBot="1" x14ac:dyDescent="0.3">
      <c r="A7" s="283">
        <f ca="1">RANK(AB7,AB$6:OFFSET(AB$6,0,0,COUNTA(B$6:B$33)))</f>
        <v>2</v>
      </c>
      <c r="B7" s="285" t="s">
        <v>53</v>
      </c>
      <c r="C7" s="219" t="s">
        <v>25</v>
      </c>
      <c r="D7" s="225">
        <v>1</v>
      </c>
      <c r="E7" s="226">
        <v>11</v>
      </c>
      <c r="F7" s="227">
        <v>7</v>
      </c>
      <c r="G7" s="223">
        <v>1</v>
      </c>
      <c r="H7" s="228">
        <v>11</v>
      </c>
      <c r="I7" s="226">
        <v>8</v>
      </c>
      <c r="J7" s="225">
        <v>1</v>
      </c>
      <c r="K7" s="226">
        <v>7</v>
      </c>
      <c r="L7" s="229">
        <v>1</v>
      </c>
      <c r="M7" s="273">
        <v>2</v>
      </c>
      <c r="N7" s="192">
        <f ca="1">OFFSET(Очки!$A$3,F7,D7+QUOTIENT(MAX($C$34-11,0), 2)*4)</f>
        <v>11</v>
      </c>
      <c r="O7" s="188">
        <f ca="1">IF(F7&lt;E7,OFFSET(IF(OR($C$34=11,$C$34=12),Очки!$B$17,Очки!$O$18),2+E7-F7,IF(D7=2,12,13-E7)),0)</f>
        <v>4.2</v>
      </c>
      <c r="P7" s="188">
        <v>2</v>
      </c>
      <c r="Q7" s="263"/>
      <c r="R7" s="192">
        <f ca="1">OFFSET(Очки!$A$3,I7,G7+QUOTIENT(MAX($C$34-11,0), 2)*4)</f>
        <v>10.5</v>
      </c>
      <c r="S7" s="188">
        <f ca="1">IF(I7&lt;H7,OFFSET(IF(OR($C$34=11,$C$34=12),Очки!$B$17,Очки!$O$18),2+H7-I7,IF(G7=2,12,13-H7)),0)</f>
        <v>3.3</v>
      </c>
      <c r="T7" s="188"/>
      <c r="U7" s="263"/>
      <c r="V7" s="192">
        <f ca="1">OFFSET(Очки!$A$3,L7,J7+QUOTIENT(MAX($C$34-11,0), 2)*4)</f>
        <v>16</v>
      </c>
      <c r="W7" s="188">
        <f ca="1">IF(L7&lt;K7,OFFSET(IF(OR($C$34=11,$C$34=12),Очки!$B$17,Очки!$O$18),2+K7-L7,IF(J7=2,12,13-K7)),0)</f>
        <v>3.7</v>
      </c>
      <c r="X7" s="188">
        <v>1</v>
      </c>
      <c r="Y7" s="189"/>
      <c r="Z7" s="136"/>
      <c r="AA7" s="137"/>
      <c r="AB7" s="183">
        <f ca="1">SUM(M7:Y7)</f>
        <v>53.7</v>
      </c>
      <c r="AC7" s="127"/>
      <c r="AD7" s="127"/>
      <c r="AE7" s="127"/>
    </row>
    <row r="8" spans="1:31" ht="15.75" x14ac:dyDescent="0.25">
      <c r="A8" s="283">
        <f ca="1">RANK(AB8,AB$6:OFFSET(AB$6,0,0,COUNTA(B$6:B$33)))</f>
        <v>3</v>
      </c>
      <c r="B8" s="286" t="s">
        <v>47</v>
      </c>
      <c r="C8" s="219">
        <v>2.5</v>
      </c>
      <c r="D8" s="257">
        <v>1</v>
      </c>
      <c r="E8" s="226">
        <v>8</v>
      </c>
      <c r="F8" s="227">
        <v>11</v>
      </c>
      <c r="G8" s="223">
        <v>1</v>
      </c>
      <c r="H8" s="228">
        <v>9</v>
      </c>
      <c r="I8" s="226">
        <v>2</v>
      </c>
      <c r="J8" s="225">
        <v>1</v>
      </c>
      <c r="K8" s="226">
        <v>12</v>
      </c>
      <c r="L8" s="229">
        <v>8</v>
      </c>
      <c r="M8" s="273">
        <v>0.5</v>
      </c>
      <c r="N8" s="192">
        <f ca="1">OFFSET(Очки!$A$3,F8,D8+QUOTIENT(MAX($C$34-11,0), 2)*4)</f>
        <v>9</v>
      </c>
      <c r="O8" s="188">
        <f ca="1">IF(F8&lt;E8,OFFSET(IF(OR($C$34=11,$C$34=12),Очки!$B$17,Очки!$O$18),2+E8-F8,IF(D8=2,12,13-E8)),0)</f>
        <v>0</v>
      </c>
      <c r="P8" s="188">
        <v>1</v>
      </c>
      <c r="Q8" s="263"/>
      <c r="R8" s="192">
        <f ca="1">OFFSET(Очки!$A$3,I8,G8+QUOTIENT(MAX($C$34-11,0), 2)*4)</f>
        <v>15</v>
      </c>
      <c r="S8" s="188">
        <f ca="1">IF(I8&lt;H8,OFFSET(IF(OR($C$34=11,$C$34=12),Очки!$B$17,Очки!$O$18),2+H8-I8,IF(G8=2,12,13-H8)),0)</f>
        <v>5.0999999999999996</v>
      </c>
      <c r="T8" s="188">
        <v>2.5</v>
      </c>
      <c r="U8" s="263"/>
      <c r="V8" s="192">
        <f ca="1">OFFSET(Очки!$A$3,L8,J8+QUOTIENT(MAX($C$34-11,0), 2)*4)</f>
        <v>10.5</v>
      </c>
      <c r="W8" s="188">
        <f ca="1">IF(L8&lt;K8,OFFSET(IF(OR($C$34=11,$C$34=12),Очки!$B$17,Очки!$O$18),2+K8-L8,IF(J8=2,12,13-K8)),0)</f>
        <v>4.5999999999999996</v>
      </c>
      <c r="X8" s="188">
        <v>2</v>
      </c>
      <c r="Y8" s="189"/>
      <c r="Z8" s="136"/>
      <c r="AA8" s="137"/>
      <c r="AB8" s="183">
        <f ca="1">SUM(M8:Y8)</f>
        <v>50.2</v>
      </c>
      <c r="AC8" s="127"/>
      <c r="AD8" s="127"/>
      <c r="AE8" s="127"/>
    </row>
    <row r="9" spans="1:31" ht="16.5" thickBot="1" x14ac:dyDescent="0.3">
      <c r="A9" s="283">
        <f ca="1">RANK(AB9,AB$6:OFFSET(AB$6,0,0,COUNTA(B$6:B$33)))</f>
        <v>4</v>
      </c>
      <c r="B9" s="285" t="s">
        <v>45</v>
      </c>
      <c r="C9" s="219">
        <v>12.5</v>
      </c>
      <c r="D9" s="225">
        <v>1</v>
      </c>
      <c r="E9" s="226">
        <v>5</v>
      </c>
      <c r="F9" s="227">
        <v>9</v>
      </c>
      <c r="G9" s="223">
        <v>1</v>
      </c>
      <c r="H9" s="228">
        <v>6</v>
      </c>
      <c r="I9" s="226">
        <v>1</v>
      </c>
      <c r="J9" s="225">
        <v>1</v>
      </c>
      <c r="K9" s="226">
        <v>11</v>
      </c>
      <c r="L9" s="229">
        <v>6</v>
      </c>
      <c r="M9" s="273"/>
      <c r="N9" s="192">
        <f ca="1">OFFSET(Очки!$A$3,F9,D9+QUOTIENT(MAX($C$34-11,0), 2)*4)</f>
        <v>10</v>
      </c>
      <c r="O9" s="188">
        <f ca="1">IF(F9&lt;E9,OFFSET(IF(OR($C$34=11,$C$34=12),Очки!$B$17,Очки!$O$18),2+E9-F9,IF(D9=2,12,13-E9)),0)</f>
        <v>0</v>
      </c>
      <c r="P9" s="188"/>
      <c r="Q9" s="263"/>
      <c r="R9" s="192">
        <f ca="1">OFFSET(Очки!$A$3,I9,G9+QUOTIENT(MAX($C$34-11,0), 2)*4)</f>
        <v>16</v>
      </c>
      <c r="S9" s="188">
        <f ca="1">IF(I9&lt;H9,OFFSET(IF(OR($C$34=11,$C$34=12),Очки!$B$17,Очки!$O$18),2+H9-I9,IF(G9=2,12,13-H9)),0)</f>
        <v>2.9</v>
      </c>
      <c r="T9" s="188">
        <v>2</v>
      </c>
      <c r="U9" s="263"/>
      <c r="V9" s="192">
        <f ca="1">OFFSET(Очки!$A$3,L9,J9+QUOTIENT(MAX($C$34-11,0), 2)*4)</f>
        <v>11.5</v>
      </c>
      <c r="W9" s="188">
        <f ca="1">IF(L9&lt;K9,OFFSET(IF(OR($C$34=11,$C$34=12),Очки!$B$17,Очки!$O$18),2+K9-L9,IF(J9=2,12,13-K9)),0)</f>
        <v>5</v>
      </c>
      <c r="X9" s="188">
        <v>1.5</v>
      </c>
      <c r="Y9" s="189"/>
      <c r="Z9" s="136"/>
      <c r="AA9" s="137"/>
      <c r="AB9" s="183">
        <f ca="1">SUM(M9:Y9)</f>
        <v>48.9</v>
      </c>
      <c r="AC9" s="127"/>
      <c r="AD9" s="127"/>
      <c r="AE9" s="127"/>
    </row>
    <row r="10" spans="1:31" ht="15.75" x14ac:dyDescent="0.25">
      <c r="A10" s="283">
        <f ca="1">RANK(AB10,AB$6:OFFSET(AB$6,0,0,COUNTA(B$6:B$33)))</f>
        <v>5</v>
      </c>
      <c r="B10" s="287" t="s">
        <v>48</v>
      </c>
      <c r="C10" s="219" t="s">
        <v>25</v>
      </c>
      <c r="D10" s="257">
        <v>1</v>
      </c>
      <c r="E10" s="226">
        <v>10</v>
      </c>
      <c r="F10" s="227">
        <v>4</v>
      </c>
      <c r="G10" s="223">
        <v>1</v>
      </c>
      <c r="H10" s="228">
        <v>7</v>
      </c>
      <c r="I10" s="226">
        <v>6</v>
      </c>
      <c r="J10" s="225">
        <v>1</v>
      </c>
      <c r="K10" s="226">
        <v>4</v>
      </c>
      <c r="L10" s="229">
        <v>10</v>
      </c>
      <c r="M10" s="273">
        <v>1.5</v>
      </c>
      <c r="N10" s="192">
        <f ca="1">OFFSET(Очки!$A$3,F10,D10+QUOTIENT(MAX($C$34-11,0), 2)*4)</f>
        <v>13</v>
      </c>
      <c r="O10" s="188">
        <f ca="1">IF(F10&lt;E10,OFFSET(IF(OR($C$34=11,$C$34=12),Очки!$B$17,Очки!$O$18),2+E10-F10,IF(D10=2,12,13-E10)),0)</f>
        <v>5.0999999999999996</v>
      </c>
      <c r="P10" s="188"/>
      <c r="Q10" s="263"/>
      <c r="R10" s="192">
        <f ca="1">OFFSET(Очки!$A$3,I10,G10+QUOTIENT(MAX($C$34-11,0), 2)*4)</f>
        <v>11.5</v>
      </c>
      <c r="S10" s="188">
        <f ca="1">IF(I10&lt;H10,OFFSET(IF(OR($C$34=11,$C$34=12),Очки!$B$17,Очки!$O$18),2+H10-I10,IF(G10=2,12,13-H10)),0)</f>
        <v>0.8</v>
      </c>
      <c r="T10" s="188"/>
      <c r="U10" s="263"/>
      <c r="V10" s="192">
        <f ca="1">OFFSET(Очки!$A$3,L10,J10+QUOTIENT(MAX($C$34-11,0), 2)*4)</f>
        <v>9.5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ca="1">SUM(M10:Y10)</f>
        <v>41.400000000000006</v>
      </c>
      <c r="AC10" s="127"/>
      <c r="AD10" s="127"/>
      <c r="AE10" s="127"/>
    </row>
    <row r="11" spans="1:31" ht="16.5" thickBot="1" x14ac:dyDescent="0.3">
      <c r="A11" s="283">
        <f ca="1">RANK(AB11,AB$6:OFFSET(AB$6,0,0,COUNTA(B$6:B$33)))</f>
        <v>6</v>
      </c>
      <c r="B11" s="285" t="s">
        <v>49</v>
      </c>
      <c r="C11" s="219">
        <v>20</v>
      </c>
      <c r="D11" s="225">
        <v>1</v>
      </c>
      <c r="E11" s="226">
        <v>9</v>
      </c>
      <c r="F11" s="227">
        <v>3</v>
      </c>
      <c r="G11" s="223">
        <v>1</v>
      </c>
      <c r="H11" s="228">
        <v>2</v>
      </c>
      <c r="I11" s="226">
        <v>11</v>
      </c>
      <c r="J11" s="225">
        <v>1</v>
      </c>
      <c r="K11" s="226">
        <v>1</v>
      </c>
      <c r="L11" s="229">
        <v>9</v>
      </c>
      <c r="M11" s="273">
        <v>1</v>
      </c>
      <c r="N11" s="192">
        <f ca="1">OFFSET(Очки!$A$3,F11,D11+QUOTIENT(MAX($C$34-11,0), 2)*4)</f>
        <v>14</v>
      </c>
      <c r="O11" s="188">
        <f ca="1">IF(F11&lt;E11,OFFSET(IF(OR($C$34=11,$C$34=12),Очки!$B$17,Очки!$O$18),2+E11-F11,IF(D11=2,12,13-E11)),0)</f>
        <v>4.5999999999999996</v>
      </c>
      <c r="P11" s="188"/>
      <c r="Q11" s="263"/>
      <c r="R11" s="192">
        <f ca="1">OFFSET(Очки!$A$3,I11,G11+QUOTIENT(MAX($C$34-11,0), 2)*4)</f>
        <v>9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10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ca="1">SUM(M11:Y11)</f>
        <v>38.6</v>
      </c>
      <c r="AC11" s="127"/>
      <c r="AD11" s="127"/>
      <c r="AE11" s="127"/>
    </row>
    <row r="12" spans="1:31" ht="15.75" x14ac:dyDescent="0.25">
      <c r="A12" s="282">
        <f ca="1">RANK(AB12,AB$6:OFFSET(AB$6,0,0,COUNTA(B$6:B$33)))</f>
        <v>7</v>
      </c>
      <c r="B12" s="277" t="s">
        <v>46</v>
      </c>
      <c r="C12" s="284">
        <v>10</v>
      </c>
      <c r="D12" s="257">
        <v>1</v>
      </c>
      <c r="E12" s="321">
        <v>6</v>
      </c>
      <c r="F12" s="322">
        <v>2</v>
      </c>
      <c r="G12" s="323">
        <v>1</v>
      </c>
      <c r="H12" s="324">
        <v>1</v>
      </c>
      <c r="I12" s="321">
        <v>11</v>
      </c>
      <c r="J12" s="222">
        <v>1</v>
      </c>
      <c r="K12" s="321">
        <v>2</v>
      </c>
      <c r="L12" s="325">
        <v>5</v>
      </c>
      <c r="M12" s="326"/>
      <c r="N12" s="327">
        <f ca="1">OFFSET(Очки!$A$3,F12,D12+QUOTIENT(MAX($C$34-11,0), 2)*4)</f>
        <v>15</v>
      </c>
      <c r="O12" s="328">
        <f ca="1">IF(F12&lt;E12,OFFSET(IF(OR($C$34=11,$C$34=12),Очки!$B$17,Очки!$O$18),2+E12-F12,IF(D12=2,12,13-E12)),0)</f>
        <v>2.4</v>
      </c>
      <c r="P12" s="328"/>
      <c r="Q12" s="329"/>
      <c r="R12" s="327">
        <f ca="1">OFFSET(Очки!$A$3,I12,G12+QUOTIENT(MAX($C$34-11,0), 2)*4)</f>
        <v>9</v>
      </c>
      <c r="S12" s="328">
        <f ca="1">IF(I12&lt;H12,OFFSET(IF(OR($C$34=11,$C$34=12),Очки!$B$17,Очки!$O$18),2+H12-I12,IF(G12=2,12,13-H12)),0)</f>
        <v>0</v>
      </c>
      <c r="T12" s="328"/>
      <c r="U12" s="329"/>
      <c r="V12" s="327">
        <f ca="1">OFFSET(Очки!$A$3,L12,J12+QUOTIENT(MAX($C$34-11,0), 2)*4)</f>
        <v>12</v>
      </c>
      <c r="W12" s="328">
        <f ca="1">IF(L12&lt;K12,OFFSET(IF(OR($C$34=11,$C$34=12),Очки!$B$17,Очки!$O$18),2+K12-L12,IF(J12=2,12,13-K12)),0)</f>
        <v>0</v>
      </c>
      <c r="X12" s="328"/>
      <c r="Y12" s="330"/>
      <c r="Z12" s="331"/>
      <c r="AA12" s="332"/>
      <c r="AB12" s="333">
        <f ca="1">SUM(M12:Y12)</f>
        <v>38.4</v>
      </c>
      <c r="AC12" s="127"/>
      <c r="AD12" s="127"/>
      <c r="AE12" s="127"/>
    </row>
    <row r="13" spans="1:31" ht="16.5" thickBot="1" x14ac:dyDescent="0.3">
      <c r="A13" s="283">
        <f ca="1">RANK(AB13,AB$6:OFFSET(AB$6,0,0,COUNTA(B$6:B$33)))</f>
        <v>8</v>
      </c>
      <c r="B13" s="285" t="s">
        <v>59</v>
      </c>
      <c r="C13" s="219" t="s">
        <v>25</v>
      </c>
      <c r="D13" s="225">
        <v>1</v>
      </c>
      <c r="E13" s="226">
        <v>1</v>
      </c>
      <c r="F13" s="227">
        <v>1</v>
      </c>
      <c r="G13" s="223">
        <v>1</v>
      </c>
      <c r="H13" s="228">
        <v>3</v>
      </c>
      <c r="I13" s="226">
        <v>5</v>
      </c>
      <c r="J13" s="225">
        <v>1</v>
      </c>
      <c r="K13" s="226">
        <v>6</v>
      </c>
      <c r="L13" s="229">
        <v>7</v>
      </c>
      <c r="M13" s="273"/>
      <c r="N13" s="192">
        <f ca="1">OFFSET(Очки!$A$3,F13,D13+QUOTIENT(MAX($C$34-11,0), 2)*4)</f>
        <v>16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12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11</v>
      </c>
      <c r="W13" s="188">
        <f ca="1">IF(L13&lt;K13,OFFSET(IF(OR($C$34=11,$C$34=12),Очки!$B$17,Очки!$O$18),2+K13-L13,IF(J13=2,12,13-K13)),0)</f>
        <v>0</v>
      </c>
      <c r="X13" s="188"/>
      <c r="Y13" s="189">
        <v>-1</v>
      </c>
      <c r="Z13" s="136"/>
      <c r="AA13" s="137"/>
      <c r="AB13" s="183">
        <f ca="1">SUM(M13:Y13)</f>
        <v>38</v>
      </c>
      <c r="AC13" s="127"/>
      <c r="AD13" s="127"/>
      <c r="AE13" s="127"/>
    </row>
    <row r="14" spans="1:31" ht="15.75" x14ac:dyDescent="0.25">
      <c r="A14" s="283">
        <f ca="1">RANK(AB14,AB$6:OFFSET(AB$6,0,0,COUNTA(B$6:B$33)))</f>
        <v>9</v>
      </c>
      <c r="B14" s="291" t="s">
        <v>51</v>
      </c>
      <c r="C14" s="219">
        <v>2.5</v>
      </c>
      <c r="D14" s="257">
        <v>1</v>
      </c>
      <c r="E14" s="226">
        <v>7</v>
      </c>
      <c r="F14" s="227">
        <v>12</v>
      </c>
      <c r="G14" s="223">
        <v>1</v>
      </c>
      <c r="H14" s="228">
        <v>10</v>
      </c>
      <c r="I14" s="226">
        <v>4</v>
      </c>
      <c r="J14" s="225">
        <v>1</v>
      </c>
      <c r="K14" s="226">
        <v>8</v>
      </c>
      <c r="L14" s="229">
        <v>12</v>
      </c>
      <c r="M14" s="273"/>
      <c r="N14" s="192">
        <f ca="1">OFFSET(Очки!$A$3,F14,D14+QUOTIENT(MAX($C$34-11,0), 2)*4)</f>
        <v>8.5</v>
      </c>
      <c r="O14" s="188">
        <f ca="1">IF(F14&lt;E14,OFFSET(IF(OR($C$34=11,$C$34=12),Очки!$B$17,Очки!$O$18),2+E14-F14,IF(D14=2,12,13-E14)),0)</f>
        <v>0</v>
      </c>
      <c r="P14" s="188">
        <v>1.5</v>
      </c>
      <c r="Q14" s="263"/>
      <c r="R14" s="192">
        <f ca="1">OFFSET(Очки!$A$3,I14,G14+QUOTIENT(MAX($C$34-11,0), 2)*4)</f>
        <v>13</v>
      </c>
      <c r="S14" s="188">
        <f ca="1">IF(I14&lt;H14,OFFSET(IF(OR($C$34=11,$C$34=12),Очки!$B$17,Очки!$O$18),2+H14-I14,IF(G14=2,12,13-H14)),0)</f>
        <v>5.0999999999999996</v>
      </c>
      <c r="T14" s="188">
        <v>0.5</v>
      </c>
      <c r="U14" s="263"/>
      <c r="V14" s="192">
        <f ca="1">OFFSET(Очки!$A$3,L14,J14+QUOTIENT(MAX($C$34-11,0), 2)*4)</f>
        <v>8.5</v>
      </c>
      <c r="W14" s="188">
        <f ca="1">IF(L14&lt;K14,OFFSET(IF(OR($C$34=11,$C$34=12),Очки!$B$17,Очки!$O$18),2+K14-L14,IF(J14=2,12,13-K14)),0)</f>
        <v>0</v>
      </c>
      <c r="X14" s="188">
        <v>0.5</v>
      </c>
      <c r="Y14" s="189"/>
      <c r="Z14" s="136"/>
      <c r="AA14" s="137"/>
      <c r="AB14" s="183">
        <f ca="1">SUM(M14:Y14)</f>
        <v>37.6</v>
      </c>
      <c r="AC14" s="127"/>
      <c r="AD14" s="127"/>
      <c r="AE14" s="127"/>
    </row>
    <row r="15" spans="1:31" ht="16.5" thickBot="1" x14ac:dyDescent="0.3">
      <c r="A15" s="283">
        <f ca="1">RANK(AB15,AB$6:OFFSET(AB$6,0,0,COUNTA(B$6:B$33)))</f>
        <v>10</v>
      </c>
      <c r="B15" s="286" t="s">
        <v>43</v>
      </c>
      <c r="C15" s="219">
        <v>15</v>
      </c>
      <c r="D15" s="225">
        <v>1</v>
      </c>
      <c r="E15" s="226">
        <v>2</v>
      </c>
      <c r="F15" s="227">
        <v>5</v>
      </c>
      <c r="G15" s="223">
        <v>1</v>
      </c>
      <c r="H15" s="228">
        <v>8</v>
      </c>
      <c r="I15" s="226">
        <v>3</v>
      </c>
      <c r="J15" s="225">
        <v>1</v>
      </c>
      <c r="K15" s="226">
        <v>9</v>
      </c>
      <c r="L15" s="229">
        <v>11</v>
      </c>
      <c r="M15" s="273"/>
      <c r="N15" s="192">
        <f ca="1">OFFSET(Очки!$A$3,F15,D15+QUOTIENT(MAX($C$34-11,0), 2)*4)</f>
        <v>12</v>
      </c>
      <c r="O15" s="188">
        <f ca="1">IF(F15&lt;E15,OFFSET(IF(OR($C$34=11,$C$34=12),Очки!$B$17,Очки!$O$18),2+E15-F15,IF(D15=2,12,13-E15)),0)</f>
        <v>0</v>
      </c>
      <c r="P15" s="188">
        <v>0.5</v>
      </c>
      <c r="Q15" s="263"/>
      <c r="R15" s="192">
        <f ca="1">OFFSET(Очки!$A$3,I15,G15+QUOTIENT(MAX($C$34-11,0), 2)*4)</f>
        <v>14</v>
      </c>
      <c r="S15" s="188">
        <f ca="1">IF(I15&lt;H15,OFFSET(IF(OR($C$34=11,$C$34=12),Очки!$B$17,Очки!$O$18),2+H15-I15,IF(G15=2,12,13-H15)),0)</f>
        <v>3.6000000000000005</v>
      </c>
      <c r="T15" s="188">
        <v>1</v>
      </c>
      <c r="U15" s="263">
        <v>-4</v>
      </c>
      <c r="V15" s="192">
        <f ca="1">OFFSET(Очки!$A$3,L15,J15+QUOTIENT(MAX($C$34-11,0), 2)*4)</f>
        <v>9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ca="1">SUM(M15:Y15)</f>
        <v>36.1</v>
      </c>
      <c r="AC15" s="127"/>
      <c r="AD15" s="127"/>
      <c r="AE15" s="127"/>
    </row>
    <row r="16" spans="1:31" ht="15" customHeight="1" x14ac:dyDescent="0.25">
      <c r="A16" s="283">
        <f ca="1">RANK(AB16,AB$6:OFFSET(AB$6,0,0,COUNTA(B$6:B$33)))</f>
        <v>11</v>
      </c>
      <c r="B16" s="285" t="s">
        <v>44</v>
      </c>
      <c r="C16" s="219">
        <v>15</v>
      </c>
      <c r="D16" s="257">
        <v>1</v>
      </c>
      <c r="E16" s="226">
        <v>3</v>
      </c>
      <c r="F16" s="227">
        <v>8</v>
      </c>
      <c r="G16" s="223">
        <v>1</v>
      </c>
      <c r="H16" s="228">
        <v>4</v>
      </c>
      <c r="I16" s="226">
        <v>9</v>
      </c>
      <c r="J16" s="222">
        <v>1</v>
      </c>
      <c r="K16" s="226">
        <v>3</v>
      </c>
      <c r="L16" s="229">
        <v>3</v>
      </c>
      <c r="M16" s="273"/>
      <c r="N16" s="192">
        <f ca="1">OFFSET(Очки!$A$3,F16,D16+QUOTIENT(MAX($C$34-11,0), 2)*4)</f>
        <v>10.5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10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14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ca="1">SUM(M16:Y16)</f>
        <v>34.5</v>
      </c>
      <c r="AD16" s="127"/>
    </row>
    <row r="17" spans="1:30" ht="15.75" x14ac:dyDescent="0.25">
      <c r="A17" s="283">
        <f ca="1">RANK(AB17,AB$6:OFFSET(AB$6,0,0,COUNTA(B$6:B$33)))</f>
        <v>12</v>
      </c>
      <c r="B17" s="287" t="s">
        <v>52</v>
      </c>
      <c r="C17" s="219" t="s">
        <v>25</v>
      </c>
      <c r="D17" s="225">
        <v>1</v>
      </c>
      <c r="E17" s="226">
        <v>4</v>
      </c>
      <c r="F17" s="227">
        <v>6</v>
      </c>
      <c r="G17" s="223">
        <v>1</v>
      </c>
      <c r="H17" s="228">
        <v>5</v>
      </c>
      <c r="I17" s="226">
        <v>10</v>
      </c>
      <c r="J17" s="222">
        <v>1</v>
      </c>
      <c r="K17" s="226">
        <v>5</v>
      </c>
      <c r="L17" s="229">
        <v>4</v>
      </c>
      <c r="M17" s="273"/>
      <c r="N17" s="192">
        <f ca="1">OFFSET(Очки!$A$3,F17,D17+QUOTIENT(MAX($C$34-11,0), 2)*4)</f>
        <v>11.5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9.5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13</v>
      </c>
      <c r="W17" s="188">
        <f ca="1">IF(L17&lt;K17,OFFSET(IF(OR($C$34=11,$C$34=12),Очки!$B$17,Очки!$O$18),2+K17-L17,IF(J17=2,12,13-K17)),0)</f>
        <v>0.6</v>
      </c>
      <c r="X17" s="188"/>
      <c r="Y17" s="189">
        <v>-4</v>
      </c>
      <c r="Z17" s="136"/>
      <c r="AA17" s="137"/>
      <c r="AB17" s="183">
        <f ca="1">SUM(M17:Y17)</f>
        <v>30.6</v>
      </c>
      <c r="AD17" s="127"/>
    </row>
    <row r="18" spans="1:30" ht="15.75" hidden="1" x14ac:dyDescent="0.25">
      <c r="A18" s="283" t="e">
        <f ca="1">RANK(AB18,AB$6:OFFSET(AB$6,0,0,COUNTA(B$6:B$33)))</f>
        <v>#N/A</v>
      </c>
      <c r="B18" s="286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ref="AB6:AB26" ca="1" si="0">SUM(M18:Y18)</f>
        <v>0</v>
      </c>
      <c r="AD18" s="127"/>
    </row>
    <row r="19" spans="1:30" ht="15.75" hidden="1" x14ac:dyDescent="0.25">
      <c r="A19" s="283" t="e">
        <f ca="1">RANK(AB19,AB$6:OFFSET(AB$6,0,0,COUNTA(B$6:B$33)))</f>
        <v>#N/A</v>
      </c>
      <c r="B19" s="286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0</v>
      </c>
      <c r="AD19" s="127"/>
    </row>
    <row r="20" spans="1:30" ht="15.75" hidden="1" x14ac:dyDescent="0.25">
      <c r="A20" s="283" t="e">
        <f ca="1">RANK(AB20,AB$6:OFFSET(AB$6,0,0,COUNTA(B$6:B$33)))</f>
        <v>#N/A</v>
      </c>
      <c r="B20" s="286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0</v>
      </c>
      <c r="AD20" s="127"/>
    </row>
    <row r="21" spans="1:30" ht="15.75" hidden="1" x14ac:dyDescent="0.25">
      <c r="A21" s="283" t="e">
        <f ca="1">RANK(AB21,AB$6:OFFSET(AB$6,0,0,COUNTA(B$6:B$33)))</f>
        <v>#N/A</v>
      </c>
      <c r="B21" s="286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0</v>
      </c>
      <c r="AD21" s="127"/>
    </row>
    <row r="22" spans="1:30" ht="15.75" hidden="1" x14ac:dyDescent="0.25">
      <c r="A22" s="283" t="e">
        <f ca="1">RANK(AB22,AB$6:OFFSET(AB$6,0,0,COUNTA(B$6:B$33)))</f>
        <v>#N/A</v>
      </c>
      <c r="B22" s="286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hidden="1" customHeight="1" x14ac:dyDescent="0.25">
      <c r="A23" s="283" t="e">
        <f ca="1">RANK(AB23,AB$6:OFFSET(AB$6,0,0,COUNTA(B$6:B$33)))</f>
        <v>#N/A</v>
      </c>
      <c r="B23" s="285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hidden="1" customHeight="1" x14ac:dyDescent="0.25">
      <c r="A24" s="283" t="e">
        <f ca="1">RANK(AB24,AB$6:OFFSET(AB$6,0,0,COUNTA(B$6:B$33)))</f>
        <v>#N/A</v>
      </c>
      <c r="B24" s="286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hidden="1" customHeight="1" x14ac:dyDescent="0.25">
      <c r="A25" s="283" t="e">
        <f ca="1">RANK(AB25,AB$6:OFFSET(AB$6,0,0,COUNTA(B$6:B$33)))</f>
        <v>#N/A</v>
      </c>
      <c r="B25" s="285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hidden="1" customHeight="1" thickBot="1" x14ac:dyDescent="0.3">
      <c r="A26" s="335" t="e">
        <f ca="1">RANK(AB26,AB$6:OFFSET(AB$6,0,0,COUNTA(B$6:B$33)))</f>
        <v>#N/A</v>
      </c>
      <c r="B26" s="336"/>
      <c r="C26" s="337"/>
      <c r="D26" s="338"/>
      <c r="E26" s="339"/>
      <c r="F26" s="340"/>
      <c r="G26" s="341"/>
      <c r="H26" s="342"/>
      <c r="I26" s="339"/>
      <c r="J26" s="343"/>
      <c r="K26" s="339"/>
      <c r="L26" s="344"/>
      <c r="M26" s="345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6"/>
      <c r="AA26" s="347"/>
      <c r="AB26" s="185">
        <f t="shared" ca="1" si="0"/>
        <v>0</v>
      </c>
      <c r="AD26" s="127"/>
    </row>
    <row r="27" spans="1:30" ht="15.95" hidden="1" customHeight="1" x14ac:dyDescent="0.25">
      <c r="A27" s="334" t="e">
        <f ca="1">RANK(AB27,AB$6:OFFSET(AB$6,0,0,COUNTA(B$6:B$33)))</f>
        <v>#N/A</v>
      </c>
      <c r="B27" s="292"/>
      <c r="C27" s="293"/>
      <c r="D27" s="222"/>
      <c r="E27" s="321"/>
      <c r="F27" s="322"/>
      <c r="G27" s="323"/>
      <c r="H27" s="324"/>
      <c r="I27" s="321"/>
      <c r="J27" s="222"/>
      <c r="K27" s="321"/>
      <c r="L27" s="325"/>
      <c r="M27" s="326"/>
      <c r="N27" s="327" t="str">
        <f ca="1">OFFSET(Очки!$A$3,F27,D27+QUOTIENT(MAX($C$34-11,0), 2)*4)</f>
        <v>Место</v>
      </c>
      <c r="O27" s="328">
        <f ca="1">IF(F27&lt;E27,OFFSET(IF(OR($C$34=11,$C$34=12),Очки!$B$17,Очки!$O$18),2+E27-F27,IF(D27=2,12,13-E27)),0)</f>
        <v>0</v>
      </c>
      <c r="P27" s="328"/>
      <c r="Q27" s="329"/>
      <c r="R27" s="327" t="str">
        <f ca="1">OFFSET(Очки!$A$3,I27,G27+QUOTIENT(MAX($C$34-11,0), 2)*4)</f>
        <v>Место</v>
      </c>
      <c r="S27" s="328">
        <f ca="1">IF(I27&lt;H27,OFFSET(IF(OR($C$34=11,$C$34=12),Очки!$B$17,Очки!$O$18),2+H27-I27,IF(G27=2,12,13-H27)),0)</f>
        <v>0</v>
      </c>
      <c r="T27" s="328"/>
      <c r="U27" s="329"/>
      <c r="V27" s="327" t="str">
        <f ca="1">OFFSET(Очки!$A$3,L27,J27+QUOTIENT(MAX($C$34-11,0), 2)*4)</f>
        <v>Место</v>
      </c>
      <c r="W27" s="328">
        <f ca="1">IF(L27&lt;K27,OFFSET(IF(OR($C$34=11,$C$34=12),Очки!$B$17,Очки!$O$18),2+K27-L27,IF(J27=2,12,13-K27)),0)</f>
        <v>0</v>
      </c>
      <c r="X27" s="328"/>
      <c r="Y27" s="330"/>
      <c r="Z27" s="331"/>
      <c r="AA27" s="332"/>
      <c r="AB27" s="333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2"/>
      <c r="C28" s="284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4"/>
      <c r="C30" s="220"/>
      <c r="D30" s="230"/>
      <c r="E30" s="231"/>
      <c r="F30" s="232"/>
      <c r="G30" s="295"/>
      <c r="H30" s="233"/>
      <c r="I30" s="231"/>
      <c r="J30" s="296"/>
      <c r="K30" s="231"/>
      <c r="L30" s="234"/>
      <c r="M30" s="297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8"/>
      <c r="Q30" s="299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8"/>
      <c r="U30" s="299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8"/>
      <c r="Y30" s="300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1"/>
      <c r="C31" s="220"/>
      <c r="D31" s="230"/>
      <c r="E31" s="231"/>
      <c r="F31" s="232"/>
      <c r="G31" s="295"/>
      <c r="H31" s="233"/>
      <c r="I31" s="231"/>
      <c r="J31" s="296"/>
      <c r="K31" s="231"/>
      <c r="L31" s="234"/>
      <c r="M31" s="297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8"/>
      <c r="Q31" s="299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8"/>
      <c r="U31" s="299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8"/>
      <c r="Y31" s="300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4"/>
      <c r="C32" s="220"/>
      <c r="D32" s="230"/>
      <c r="E32" s="231"/>
      <c r="F32" s="232"/>
      <c r="G32" s="295"/>
      <c r="H32" s="233"/>
      <c r="I32" s="231"/>
      <c r="J32" s="296"/>
      <c r="K32" s="231"/>
      <c r="L32" s="234"/>
      <c r="M32" s="297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8"/>
      <c r="Q32" s="299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8"/>
      <c r="U32" s="299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8"/>
      <c r="Y32" s="300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12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B6:AB17">
    <sortCondition descending="1" ref="AB6:AB17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5" priority="3">
      <formula>AND(E6&gt;F6,O6=0)</formula>
    </cfRule>
  </conditionalFormatting>
  <conditionalFormatting sqref="S6:S33">
    <cfRule type="expression" dxfId="4" priority="2">
      <formula>AND(H6&gt;I6,S6=0)</formula>
    </cfRule>
  </conditionalFormatting>
  <conditionalFormatting sqref="W6:W33">
    <cfRule type="expression" dxfId="3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H15" sqref="H15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7" t="s">
        <v>60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</row>
    <row r="2" spans="1:31" ht="13.5" customHeight="1" thickBot="1" x14ac:dyDescent="0.25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127"/>
      <c r="AD2" s="127"/>
      <c r="AE2" s="127"/>
    </row>
    <row r="3" spans="1:31" s="131" customFormat="1" ht="16.5" thickBot="1" x14ac:dyDescent="0.3">
      <c r="A3" s="399" t="s">
        <v>21</v>
      </c>
      <c r="B3" s="402" t="s">
        <v>22</v>
      </c>
      <c r="C3" s="128"/>
      <c r="D3" s="405">
        <v>1</v>
      </c>
      <c r="E3" s="406"/>
      <c r="F3" s="407"/>
      <c r="G3" s="405">
        <v>2</v>
      </c>
      <c r="H3" s="406"/>
      <c r="I3" s="407"/>
      <c r="J3" s="408">
        <v>3</v>
      </c>
      <c r="K3" s="409"/>
      <c r="L3" s="410"/>
      <c r="M3" s="411" t="s">
        <v>2</v>
      </c>
      <c r="N3" s="412"/>
      <c r="O3" s="412"/>
      <c r="P3" s="412"/>
      <c r="Q3" s="412"/>
      <c r="R3" s="412"/>
      <c r="S3" s="412"/>
      <c r="T3" s="412"/>
      <c r="U3" s="412"/>
      <c r="V3" s="412"/>
      <c r="W3" s="412"/>
      <c r="X3" s="412"/>
      <c r="Y3" s="412"/>
      <c r="Z3" s="413"/>
      <c r="AA3" s="129">
        <f>SUM(M3:Z3)</f>
        <v>0</v>
      </c>
      <c r="AB3" s="414" t="s">
        <v>23</v>
      </c>
      <c r="AC3" s="130"/>
      <c r="AD3" s="130"/>
      <c r="AE3" s="130"/>
    </row>
    <row r="4" spans="1:31" s="131" customFormat="1" ht="16.5" customHeight="1" thickBot="1" x14ac:dyDescent="0.3">
      <c r="A4" s="400"/>
      <c r="B4" s="403"/>
      <c r="C4" s="416" t="s">
        <v>24</v>
      </c>
      <c r="D4" s="389" t="s">
        <v>30</v>
      </c>
      <c r="E4" s="391" t="s">
        <v>32</v>
      </c>
      <c r="F4" s="393" t="s">
        <v>33</v>
      </c>
      <c r="G4" s="389" t="s">
        <v>30</v>
      </c>
      <c r="H4" s="391" t="s">
        <v>32</v>
      </c>
      <c r="I4" s="393" t="s">
        <v>33</v>
      </c>
      <c r="J4" s="389" t="s">
        <v>30</v>
      </c>
      <c r="K4" s="391" t="s">
        <v>32</v>
      </c>
      <c r="L4" s="393" t="s">
        <v>33</v>
      </c>
      <c r="M4" s="395" t="s">
        <v>31</v>
      </c>
      <c r="N4" s="387">
        <v>1</v>
      </c>
      <c r="O4" s="388"/>
      <c r="P4" s="388"/>
      <c r="Q4" s="388"/>
      <c r="R4" s="387">
        <v>2</v>
      </c>
      <c r="S4" s="388"/>
      <c r="T4" s="388"/>
      <c r="U4" s="388"/>
      <c r="V4" s="387">
        <v>3</v>
      </c>
      <c r="W4" s="388"/>
      <c r="X4" s="388"/>
      <c r="Y4" s="388"/>
      <c r="Z4" s="144"/>
      <c r="AA4" s="129"/>
      <c r="AB4" s="415"/>
      <c r="AC4" s="130"/>
      <c r="AD4" s="130"/>
      <c r="AE4" s="130"/>
    </row>
    <row r="5" spans="1:31" s="133" customFormat="1" ht="33" customHeight="1" thickBot="1" x14ac:dyDescent="0.3">
      <c r="A5" s="401"/>
      <c r="B5" s="404"/>
      <c r="C5" s="417"/>
      <c r="D5" s="390"/>
      <c r="E5" s="392"/>
      <c r="F5" s="394"/>
      <c r="G5" s="390"/>
      <c r="H5" s="392"/>
      <c r="I5" s="394"/>
      <c r="J5" s="390"/>
      <c r="K5" s="392"/>
      <c r="L5" s="394"/>
      <c r="M5" s="396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15"/>
      <c r="AC5" s="132"/>
      <c r="AD5" s="132"/>
      <c r="AE5" s="132"/>
    </row>
    <row r="6" spans="1:31" ht="15.75" x14ac:dyDescent="0.25">
      <c r="A6" s="282" t="e">
        <f ca="1">RANK(AB6,AB$6:OFFSET(AB$6,0,0,COUNTA(B$6:B$33)))</f>
        <v>#REF!</v>
      </c>
      <c r="B6" s="320"/>
      <c r="C6" s="289"/>
      <c r="D6" s="257"/>
      <c r="E6" s="258"/>
      <c r="F6" s="259"/>
      <c r="G6" s="260"/>
      <c r="H6" s="224"/>
      <c r="I6" s="258"/>
      <c r="J6" s="257"/>
      <c r="K6" s="258"/>
      <c r="L6" s="261"/>
      <c r="M6" s="272"/>
      <c r="N6" s="218" t="str">
        <f ca="1">OFFSET(Очки!$A$3,F6,D6+QUOTIENT(MAX($C$34-11,0), 2)*4)</f>
        <v>Место</v>
      </c>
      <c r="O6" s="186">
        <f ca="1">IF(F6&lt;E6,OFFSET(IF(OR($C$34=11,$C$34=12),Очки!$B$17,Очки!$O$18),2+E6-F6,IF(D6=2,12,13-E6)),0)</f>
        <v>0</v>
      </c>
      <c r="P6" s="186"/>
      <c r="Q6" s="262"/>
      <c r="R6" s="218" t="str">
        <f ca="1">OFFSET(Очки!$A$3,I6,G6+QUOTIENT(MAX($C$34-11,0), 2)*4)</f>
        <v>Место</v>
      </c>
      <c r="S6" s="186">
        <f ca="1">IF(I6&lt;H6,OFFSET(IF(OR($C$34=11,$C$34=12),Очки!$B$17,Очки!$O$18),2+H6-I6,IF(G6=2,12,13-H6)),0)</f>
        <v>0</v>
      </c>
      <c r="T6" s="186"/>
      <c r="U6" s="262"/>
      <c r="V6" s="218" t="str">
        <f ca="1">OFFSET(Очки!$A$3,L6,J6+QUOTIENT(MAX($C$34-11,0), 2)*4)</f>
        <v>Место</v>
      </c>
      <c r="W6" s="186">
        <f ca="1">IF(L6&lt;K6,OFFSET(IF(OR($C$34=11,$C$34=12),Очки!$B$17,Очки!$O$18),2+K6-L6,IF(J6=2,12,13-K6)),0)</f>
        <v>0</v>
      </c>
      <c r="X6" s="186"/>
      <c r="Y6" s="187"/>
      <c r="Z6" s="134"/>
      <c r="AA6" s="135"/>
      <c r="AB6" s="182">
        <f t="shared" ref="AB6:AB26" ca="1" si="0">SUM(M6:Y6)</f>
        <v>0</v>
      </c>
      <c r="AC6" s="127"/>
      <c r="AD6" s="127"/>
      <c r="AE6" s="127"/>
    </row>
    <row r="7" spans="1:31" ht="15.75" x14ac:dyDescent="0.25">
      <c r="A7" s="283" t="e">
        <f ca="1">RANK(AB7,AB$6:OFFSET(AB$6,0,0,COUNTA(B$6:B$33)))</f>
        <v>#REF!</v>
      </c>
      <c r="B7" s="285"/>
      <c r="C7" s="219"/>
      <c r="D7" s="225"/>
      <c r="E7" s="226"/>
      <c r="F7" s="227"/>
      <c r="G7" s="223"/>
      <c r="H7" s="228"/>
      <c r="I7" s="226"/>
      <c r="J7" s="225"/>
      <c r="K7" s="226"/>
      <c r="L7" s="229"/>
      <c r="M7" s="273"/>
      <c r="N7" s="192" t="str">
        <f ca="1">OFFSET(Очки!$A$3,F7,D7+QUOTIENT(MAX($C$34-11,0), 2)*4)</f>
        <v>Место</v>
      </c>
      <c r="O7" s="188">
        <f ca="1">IF(F7&lt;E7,OFFSET(IF(OR($C$34=11,$C$34=12),Очки!$B$17,Очки!$O$18),2+E7-F7,IF(D7=2,12,13-E7)),0)</f>
        <v>0</v>
      </c>
      <c r="P7" s="188"/>
      <c r="Q7" s="263"/>
      <c r="R7" s="192" t="str">
        <f ca="1">OFFSET(Очки!$A$3,I7,G7+QUOTIENT(MAX($C$34-11,0), 2)*4)</f>
        <v>Место</v>
      </c>
      <c r="S7" s="188">
        <f ca="1">IF(I7&lt;H7,OFFSET(IF(OR($C$34=11,$C$34=12),Очки!$B$17,Очки!$O$18),2+H7-I7,IF(G7=2,12,13-H7)),0)</f>
        <v>0</v>
      </c>
      <c r="T7" s="188"/>
      <c r="U7" s="263"/>
      <c r="V7" s="192" t="str">
        <f ca="1">OFFSET(Очки!$A$3,L7,J7+QUOTIENT(MAX($C$34-11,0), 2)*4)</f>
        <v>Место</v>
      </c>
      <c r="W7" s="188">
        <f ca="1">IF(L7&lt;K7,OFFSET(IF(OR($C$34=11,$C$34=12),Очки!$B$17,Очки!$O$18),2+K7-L7,IF(J7=2,12,13-K7)),0)</f>
        <v>0</v>
      </c>
      <c r="X7" s="188"/>
      <c r="Y7" s="189"/>
      <c r="Z7" s="136"/>
      <c r="AA7" s="137"/>
      <c r="AB7" s="183">
        <f t="shared" ca="1" si="0"/>
        <v>0</v>
      </c>
      <c r="AC7" s="127"/>
      <c r="AD7" s="127"/>
      <c r="AE7" s="127"/>
    </row>
    <row r="8" spans="1:31" ht="15.75" x14ac:dyDescent="0.25">
      <c r="A8" s="283" t="e">
        <f ca="1">RANK(AB8,AB$6:OFFSET(AB$6,0,0,COUNTA(B$6:B$33)))</f>
        <v>#REF!</v>
      </c>
      <c r="B8" s="287"/>
      <c r="C8" s="219"/>
      <c r="D8" s="225"/>
      <c r="E8" s="226"/>
      <c r="F8" s="227"/>
      <c r="G8" s="223"/>
      <c r="H8" s="228"/>
      <c r="I8" s="226"/>
      <c r="J8" s="225"/>
      <c r="K8" s="226"/>
      <c r="L8" s="229"/>
      <c r="M8" s="273"/>
      <c r="N8" s="192" t="str">
        <f ca="1">OFFSET(Очки!$A$3,F8,D8+QUOTIENT(MAX($C$34-11,0), 2)*4)</f>
        <v>Место</v>
      </c>
      <c r="O8" s="188">
        <f ca="1">IF(F8&lt;E8,OFFSET(IF(OR($C$34=11,$C$34=12),Очки!$B$17,Очки!$O$18),2+E8-F8,IF(D8=2,12,13-E8)),0)</f>
        <v>0</v>
      </c>
      <c r="P8" s="188"/>
      <c r="Q8" s="263"/>
      <c r="R8" s="192" t="str">
        <f ca="1">OFFSET(Очки!$A$3,I8,G8+QUOTIENT(MAX($C$34-11,0), 2)*4)</f>
        <v>Место</v>
      </c>
      <c r="S8" s="188">
        <f ca="1">IF(I8&lt;H8,OFFSET(IF(OR($C$34=11,$C$34=12),Очки!$B$17,Очки!$O$18),2+H8-I8,IF(G8=2,12,13-H8)),0)</f>
        <v>0</v>
      </c>
      <c r="T8" s="188"/>
      <c r="U8" s="263"/>
      <c r="V8" s="192" t="str">
        <f ca="1">OFFSET(Очки!$A$3,L8,J8+QUOTIENT(MAX($C$34-11,0), 2)*4)</f>
        <v>Место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0</v>
      </c>
      <c r="AC8" s="127"/>
      <c r="AD8" s="127"/>
      <c r="AE8" s="127"/>
    </row>
    <row r="9" spans="1:31" ht="15.75" x14ac:dyDescent="0.25">
      <c r="A9" s="283" t="e">
        <f ca="1">RANK(AB9,AB$6:OFFSET(AB$6,0,0,COUNTA(B$6:B$33)))</f>
        <v>#REF!</v>
      </c>
      <c r="B9" s="288"/>
      <c r="C9" s="219"/>
      <c r="D9" s="225"/>
      <c r="E9" s="226"/>
      <c r="F9" s="227"/>
      <c r="G9" s="223"/>
      <c r="H9" s="228"/>
      <c r="I9" s="226"/>
      <c r="J9" s="225"/>
      <c r="K9" s="226"/>
      <c r="L9" s="229"/>
      <c r="M9" s="273"/>
      <c r="N9" s="192" t="str">
        <f ca="1">OFFSET(Очки!$A$3,F9,D9+QUOTIENT(MAX($C$34-11,0), 2)*4)</f>
        <v>Место</v>
      </c>
      <c r="O9" s="188">
        <f ca="1">IF(F9&lt;E9,OFFSET(IF(OR($C$34=11,$C$34=12),Очки!$B$17,Очки!$O$18),2+E9-F9,IF(D9=2,12,13-E9)),0)</f>
        <v>0</v>
      </c>
      <c r="P9" s="188"/>
      <c r="Q9" s="263"/>
      <c r="R9" s="192" t="str">
        <f ca="1">OFFSET(Очки!$A$3,I9,G9+QUOTIENT(MAX($C$34-11,0), 2)*4)</f>
        <v>Место</v>
      </c>
      <c r="S9" s="188">
        <f ca="1">IF(I9&lt;H9,OFFSET(IF(OR($C$34=11,$C$34=12),Очки!$B$17,Очки!$O$18),2+H9-I9,IF(G9=2,12,13-H9)),0)</f>
        <v>0</v>
      </c>
      <c r="T9" s="188"/>
      <c r="U9" s="263"/>
      <c r="V9" s="192" t="str">
        <f ca="1">OFFSET(Очки!$A$3,L9,J9+QUOTIENT(MAX($C$34-11,0), 2)*4)</f>
        <v>Место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0</v>
      </c>
      <c r="AC9" s="127"/>
      <c r="AD9" s="127"/>
      <c r="AE9" s="127"/>
    </row>
    <row r="10" spans="1:31" ht="15.75" x14ac:dyDescent="0.25">
      <c r="A10" s="283" t="e">
        <f ca="1">RANK(AB10,AB$6:OFFSET(AB$6,0,0,COUNTA(B$6:B$33)))</f>
        <v>#REF!</v>
      </c>
      <c r="B10" s="291"/>
      <c r="C10" s="219"/>
      <c r="D10" s="225"/>
      <c r="E10" s="226"/>
      <c r="F10" s="227"/>
      <c r="G10" s="223"/>
      <c r="H10" s="228"/>
      <c r="I10" s="226"/>
      <c r="J10" s="225"/>
      <c r="K10" s="226"/>
      <c r="L10" s="229"/>
      <c r="M10" s="273"/>
      <c r="N10" s="192" t="str">
        <f ca="1">OFFSET(Очки!$A$3,F10,D10+QUOTIENT(MAX($C$34-11,0), 2)*4)</f>
        <v>Место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 t="str">
        <f ca="1">OFFSET(Очки!$A$3,I10,G10+QUOTIENT(MAX($C$34-11,0), 2)*4)</f>
        <v>Место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 t="str">
        <f ca="1">OFFSET(Очки!$A$3,L10,J10+QUOTIENT(MAX($C$34-11,0), 2)*4)</f>
        <v>Место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0</v>
      </c>
      <c r="AC10" s="127"/>
      <c r="AD10" s="127"/>
      <c r="AE10" s="127"/>
    </row>
    <row r="11" spans="1:31" ht="16.5" thickBot="1" x14ac:dyDescent="0.3">
      <c r="A11" s="283" t="e">
        <f ca="1">RANK(AB11,AB$6:OFFSET(AB$6,0,0,COUNTA(B$6:B$33)))</f>
        <v>#REF!</v>
      </c>
      <c r="B11" s="287"/>
      <c r="C11" s="219"/>
      <c r="D11" s="225"/>
      <c r="E11" s="226"/>
      <c r="F11" s="227"/>
      <c r="G11" s="223"/>
      <c r="H11" s="228"/>
      <c r="I11" s="226"/>
      <c r="J11" s="225"/>
      <c r="K11" s="226"/>
      <c r="L11" s="229"/>
      <c r="M11" s="273"/>
      <c r="N11" s="192" t="str">
        <f ca="1">OFFSET(Очки!$A$3,F11,D11+QUOTIENT(MAX($C$34-11,0), 2)*4)</f>
        <v>Место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 t="str">
        <f ca="1">OFFSET(Очки!$A$3,I11,G11+QUOTIENT(MAX($C$34-11,0), 2)*4)</f>
        <v>Место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 t="str">
        <f ca="1">OFFSET(Очки!$A$3,L11,J11+QUOTIENT(MAX($C$34-11,0), 2)*4)</f>
        <v>Место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0</v>
      </c>
      <c r="AC11" s="127"/>
      <c r="AD11" s="127"/>
      <c r="AE11" s="127"/>
    </row>
    <row r="12" spans="1:31" ht="15.75" x14ac:dyDescent="0.25">
      <c r="A12" s="282" t="e">
        <f ca="1">RANK(AB12,AB$6:OFFSET(AB$6,0,0,COUNTA(B$6:B$33)))</f>
        <v>#REF!</v>
      </c>
      <c r="B12" s="285"/>
      <c r="C12" s="284"/>
      <c r="D12" s="222"/>
      <c r="E12" s="321"/>
      <c r="F12" s="322"/>
      <c r="G12" s="323"/>
      <c r="H12" s="324"/>
      <c r="I12" s="321"/>
      <c r="J12" s="222"/>
      <c r="K12" s="321"/>
      <c r="L12" s="325"/>
      <c r="M12" s="326"/>
      <c r="N12" s="327" t="str">
        <f ca="1">OFFSET(Очки!$A$3,F12,D12+QUOTIENT(MAX($C$34-11,0), 2)*4)</f>
        <v>Место</v>
      </c>
      <c r="O12" s="328">
        <f ca="1">IF(F12&lt;E12,OFFSET(IF(OR($C$34=11,$C$34=12),Очки!$B$17,Очки!$O$18),2+E12-F12,IF(D12=2,12,13-E12)),0)</f>
        <v>0</v>
      </c>
      <c r="P12" s="328"/>
      <c r="Q12" s="329"/>
      <c r="R12" s="327" t="str">
        <f ca="1">OFFSET(Очки!$A$3,I12,G12+QUOTIENT(MAX($C$34-11,0), 2)*4)</f>
        <v>Место</v>
      </c>
      <c r="S12" s="328">
        <f ca="1">IF(I12&lt;H12,OFFSET(IF(OR($C$34=11,$C$34=12),Очки!$B$17,Очки!$O$18),2+H12-I12,IF(G12=2,12,13-H12)),0)</f>
        <v>0</v>
      </c>
      <c r="T12" s="328"/>
      <c r="U12" s="329"/>
      <c r="V12" s="327" t="str">
        <f ca="1">OFFSET(Очки!$A$3,L12,J12+QUOTIENT(MAX($C$34-11,0), 2)*4)</f>
        <v>Место</v>
      </c>
      <c r="W12" s="328">
        <f ca="1">IF(L12&lt;K12,OFFSET(IF(OR($C$34=11,$C$34=12),Очки!$B$17,Очки!$O$18),2+K12-L12,IF(J12=2,12,13-K12)),0)</f>
        <v>0</v>
      </c>
      <c r="X12" s="328"/>
      <c r="Y12" s="330"/>
      <c r="Z12" s="331"/>
      <c r="AA12" s="332"/>
      <c r="AB12" s="333">
        <f t="shared" ca="1" si="0"/>
        <v>0</v>
      </c>
      <c r="AC12" s="127"/>
      <c r="AD12" s="127"/>
      <c r="AE12" s="127"/>
    </row>
    <row r="13" spans="1:31" ht="15.75" x14ac:dyDescent="0.25">
      <c r="A13" s="283" t="e">
        <f ca="1">RANK(AB13,AB$6:OFFSET(AB$6,0,0,COUNTA(B$6:B$33)))</f>
        <v>#REF!</v>
      </c>
      <c r="B13" s="285"/>
      <c r="C13" s="219"/>
      <c r="D13" s="225"/>
      <c r="E13" s="226"/>
      <c r="F13" s="227"/>
      <c r="G13" s="223"/>
      <c r="H13" s="228"/>
      <c r="I13" s="226"/>
      <c r="J13" s="225"/>
      <c r="K13" s="226"/>
      <c r="L13" s="229"/>
      <c r="M13" s="273"/>
      <c r="N13" s="192" t="str">
        <f ca="1">OFFSET(Очки!$A$3,F13,D13+QUOTIENT(MAX($C$34-11,0), 2)*4)</f>
        <v>Место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 t="str">
        <f ca="1">OFFSET(Очки!$A$3,I13,G13+QUOTIENT(MAX($C$34-11,0), 2)*4)</f>
        <v>Место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 t="str">
        <f ca="1">OFFSET(Очки!$A$3,L13,J13+QUOTIENT(MAX($C$34-11,0), 2)*4)</f>
        <v>Место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0</v>
      </c>
      <c r="AC13" s="127"/>
      <c r="AD13" s="127"/>
      <c r="AE13" s="127"/>
    </row>
    <row r="14" spans="1:31" ht="15.75" x14ac:dyDescent="0.25">
      <c r="A14" s="283" t="e">
        <f ca="1">RANK(AB14,AB$6:OFFSET(AB$6,0,0,COUNTA(B$6:B$33)))</f>
        <v>#REF!</v>
      </c>
      <c r="B14" s="286"/>
      <c r="C14" s="219"/>
      <c r="D14" s="225"/>
      <c r="E14" s="226"/>
      <c r="F14" s="227"/>
      <c r="G14" s="223"/>
      <c r="H14" s="228"/>
      <c r="I14" s="226"/>
      <c r="J14" s="225"/>
      <c r="K14" s="226"/>
      <c r="L14" s="229"/>
      <c r="M14" s="273"/>
      <c r="N14" s="192" t="str">
        <f ca="1">OFFSET(Очки!$A$3,F14,D14+QUOTIENT(MAX($C$34-11,0), 2)*4)</f>
        <v>Место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 t="str">
        <f ca="1">OFFSET(Очки!$A$3,I14,G14+QUOTIENT(MAX($C$34-11,0), 2)*4)</f>
        <v>Место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 t="str">
        <f ca="1">OFFSET(Очки!$A$3,L14,J14+QUOTIENT(MAX($C$34-11,0), 2)*4)</f>
        <v>Место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0</v>
      </c>
      <c r="AC14" s="127"/>
      <c r="AD14" s="127"/>
      <c r="AE14" s="127"/>
    </row>
    <row r="15" spans="1:31" ht="15.75" x14ac:dyDescent="0.25">
      <c r="A15" s="283" t="e">
        <f ca="1">RANK(AB15,AB$6:OFFSET(AB$6,0,0,COUNTA(B$6:B$33)))</f>
        <v>#REF!</v>
      </c>
      <c r="B15" s="287"/>
      <c r="C15" s="219"/>
      <c r="D15" s="225"/>
      <c r="E15" s="226"/>
      <c r="F15" s="227"/>
      <c r="G15" s="223"/>
      <c r="H15" s="228"/>
      <c r="I15" s="226"/>
      <c r="J15" s="225"/>
      <c r="K15" s="226"/>
      <c r="L15" s="229"/>
      <c r="M15" s="273"/>
      <c r="N15" s="192" t="str">
        <f ca="1">OFFSET(Очки!$A$3,F15,D15+QUOTIENT(MAX($C$34-11,0), 2)*4)</f>
        <v>Место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 t="str">
        <f ca="1">OFFSET(Очки!$A$3,I15,G15+QUOTIENT(MAX($C$34-11,0), 2)*4)</f>
        <v>Место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 t="str">
        <f ca="1">OFFSET(Очки!$A$3,L15,J15+QUOTIENT(MAX($C$34-11,0), 2)*4)</f>
        <v>Место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0</v>
      </c>
      <c r="AC15" s="127"/>
      <c r="AD15" s="127"/>
      <c r="AE15" s="127"/>
    </row>
    <row r="16" spans="1:31" ht="15" customHeight="1" x14ac:dyDescent="0.25">
      <c r="A16" s="283" t="e">
        <f ca="1">RANK(AB16,AB$6:OFFSET(AB$6,0,0,COUNTA(B$6:B$33)))</f>
        <v>#REF!</v>
      </c>
      <c r="B16" s="286"/>
      <c r="C16" s="219"/>
      <c r="D16" s="225"/>
      <c r="E16" s="226"/>
      <c r="F16" s="227"/>
      <c r="G16" s="223"/>
      <c r="H16" s="228"/>
      <c r="I16" s="226"/>
      <c r="J16" s="222"/>
      <c r="K16" s="226"/>
      <c r="L16" s="229"/>
      <c r="M16" s="273"/>
      <c r="N16" s="192" t="str">
        <f ca="1">OFFSET(Очки!$A$3,F16,D16+QUOTIENT(MAX($C$34-11,0), 2)*4)</f>
        <v>Место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 t="str">
        <f ca="1">OFFSET(Очки!$A$3,I16,G16+QUOTIENT(MAX($C$34-11,0), 2)*4)</f>
        <v>Место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 t="str">
        <f ca="1">OFFSET(Очки!$A$3,L16,J16+QUOTIENT(MAX($C$34-11,0), 2)*4)</f>
        <v>Место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0</v>
      </c>
      <c r="AD16" s="127"/>
    </row>
    <row r="17" spans="1:30" ht="15.75" x14ac:dyDescent="0.25">
      <c r="A17" s="283" t="e">
        <f ca="1">RANK(AB17,AB$6:OFFSET(AB$6,0,0,COUNTA(B$6:B$33)))</f>
        <v>#REF!</v>
      </c>
      <c r="B17" s="285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0</v>
      </c>
      <c r="AD17" s="127"/>
    </row>
    <row r="18" spans="1:30" ht="15.75" x14ac:dyDescent="0.25">
      <c r="A18" s="283" t="e">
        <f ca="1">RANK(AB18,AB$6:OFFSET(AB$6,0,0,COUNTA(B$6:B$33)))</f>
        <v>#REF!</v>
      </c>
      <c r="B18" s="286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0</v>
      </c>
      <c r="AD18" s="127"/>
    </row>
    <row r="19" spans="1:30" ht="15.75" x14ac:dyDescent="0.25">
      <c r="A19" s="283" t="e">
        <f ca="1">RANK(AB19,AB$6:OFFSET(AB$6,0,0,COUNTA(B$6:B$33)))</f>
        <v>#REF!</v>
      </c>
      <c r="B19" s="286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0</v>
      </c>
      <c r="AD19" s="127"/>
    </row>
    <row r="20" spans="1:30" ht="15.75" x14ac:dyDescent="0.25">
      <c r="A20" s="283" t="e">
        <f ca="1">RANK(AB20,AB$6:OFFSET(AB$6,0,0,COUNTA(B$6:B$33)))</f>
        <v>#REF!</v>
      </c>
      <c r="B20" s="286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0</v>
      </c>
      <c r="AD20" s="127"/>
    </row>
    <row r="21" spans="1:30" ht="15.75" x14ac:dyDescent="0.25">
      <c r="A21" s="283" t="e">
        <f ca="1">RANK(AB21,AB$6:OFFSET(AB$6,0,0,COUNTA(B$6:B$33)))</f>
        <v>#REF!</v>
      </c>
      <c r="B21" s="286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0</v>
      </c>
      <c r="AD21" s="127"/>
    </row>
    <row r="22" spans="1:30" ht="15.75" x14ac:dyDescent="0.25">
      <c r="A22" s="283" t="e">
        <f ca="1">RANK(AB22,AB$6:OFFSET(AB$6,0,0,COUNTA(B$6:B$33)))</f>
        <v>#REF!</v>
      </c>
      <c r="B22" s="286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customHeight="1" x14ac:dyDescent="0.25">
      <c r="A23" s="283" t="e">
        <f ca="1">RANK(AB23,AB$6:OFFSET(AB$6,0,0,COUNTA(B$6:B$33)))</f>
        <v>#REF!</v>
      </c>
      <c r="B23" s="285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customHeight="1" x14ac:dyDescent="0.25">
      <c r="A24" s="283" t="e">
        <f ca="1">RANK(AB24,AB$6:OFFSET(AB$6,0,0,COUNTA(B$6:B$33)))</f>
        <v>#REF!</v>
      </c>
      <c r="B24" s="286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customHeight="1" x14ac:dyDescent="0.25">
      <c r="A25" s="283" t="e">
        <f ca="1">RANK(AB25,AB$6:OFFSET(AB$6,0,0,COUNTA(B$6:B$33)))</f>
        <v>#REF!</v>
      </c>
      <c r="B25" s="285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customHeight="1" thickBot="1" x14ac:dyDescent="0.3">
      <c r="A26" s="335" t="e">
        <f ca="1">RANK(AB26,AB$6:OFFSET(AB$6,0,0,COUNTA(B$6:B$33)))</f>
        <v>#REF!</v>
      </c>
      <c r="B26" s="336"/>
      <c r="C26" s="337"/>
      <c r="D26" s="338"/>
      <c r="E26" s="339"/>
      <c r="F26" s="340"/>
      <c r="G26" s="341"/>
      <c r="H26" s="342"/>
      <c r="I26" s="339"/>
      <c r="J26" s="343"/>
      <c r="K26" s="339"/>
      <c r="L26" s="344"/>
      <c r="M26" s="345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6"/>
      <c r="AA26" s="347"/>
      <c r="AB26" s="185">
        <f t="shared" ca="1" si="0"/>
        <v>0</v>
      </c>
      <c r="AD26" s="127"/>
    </row>
    <row r="27" spans="1:30" ht="15.95" hidden="1" customHeight="1" x14ac:dyDescent="0.25">
      <c r="A27" s="334" t="e">
        <f ca="1">RANK(AB27,AB$6:OFFSET(AB$6,0,0,COUNTA(B$6:B$33)))</f>
        <v>#REF!</v>
      </c>
      <c r="B27" s="292"/>
      <c r="C27" s="293"/>
      <c r="D27" s="222"/>
      <c r="E27" s="321"/>
      <c r="F27" s="322"/>
      <c r="G27" s="323"/>
      <c r="H27" s="324"/>
      <c r="I27" s="321"/>
      <c r="J27" s="222"/>
      <c r="K27" s="321"/>
      <c r="L27" s="325"/>
      <c r="M27" s="326"/>
      <c r="N27" s="327" t="str">
        <f ca="1">OFFSET(Очки!$A$3,F27,D27+QUOTIENT(MAX($C$34-11,0), 2)*4)</f>
        <v>Место</v>
      </c>
      <c r="O27" s="328">
        <f ca="1">IF(F27&lt;E27,OFFSET(IF(OR($C$34=11,$C$34=12),Очки!$B$17,Очки!$O$18),2+E27-F27,IF(D27=2,12,13-E27)),0)</f>
        <v>0</v>
      </c>
      <c r="P27" s="328"/>
      <c r="Q27" s="329"/>
      <c r="R27" s="327" t="str">
        <f ca="1">OFFSET(Очки!$A$3,I27,G27+QUOTIENT(MAX($C$34-11,0), 2)*4)</f>
        <v>Место</v>
      </c>
      <c r="S27" s="328">
        <f ca="1">IF(I27&lt;H27,OFFSET(IF(OR($C$34=11,$C$34=12),Очки!$B$17,Очки!$O$18),2+H27-I27,IF(G27=2,12,13-H27)),0)</f>
        <v>0</v>
      </c>
      <c r="T27" s="328"/>
      <c r="U27" s="329"/>
      <c r="V27" s="327" t="str">
        <f ca="1">OFFSET(Очки!$A$3,L27,J27+QUOTIENT(MAX($C$34-11,0), 2)*4)</f>
        <v>Место</v>
      </c>
      <c r="W27" s="328">
        <f ca="1">IF(L27&lt;K27,OFFSET(IF(OR($C$34=11,$C$34=12),Очки!$B$17,Очки!$O$18),2+K27-L27,IF(J27=2,12,13-K27)),0)</f>
        <v>0</v>
      </c>
      <c r="X27" s="328"/>
      <c r="Y27" s="330"/>
      <c r="Z27" s="331"/>
      <c r="AA27" s="332"/>
      <c r="AB27" s="333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#REF!</v>
      </c>
      <c r="B28" s="302"/>
      <c r="C28" s="284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#REF!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#REF!</v>
      </c>
      <c r="B30" s="294"/>
      <c r="C30" s="220"/>
      <c r="D30" s="230"/>
      <c r="E30" s="231"/>
      <c r="F30" s="232"/>
      <c r="G30" s="295"/>
      <c r="H30" s="233"/>
      <c r="I30" s="231"/>
      <c r="J30" s="296"/>
      <c r="K30" s="231"/>
      <c r="L30" s="234"/>
      <c r="M30" s="297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8"/>
      <c r="Q30" s="299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8"/>
      <c r="U30" s="299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8"/>
      <c r="Y30" s="300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#REF!</v>
      </c>
      <c r="B31" s="301"/>
      <c r="C31" s="220"/>
      <c r="D31" s="230"/>
      <c r="E31" s="231"/>
      <c r="F31" s="232"/>
      <c r="G31" s="295"/>
      <c r="H31" s="233"/>
      <c r="I31" s="231"/>
      <c r="J31" s="296"/>
      <c r="K31" s="231"/>
      <c r="L31" s="234"/>
      <c r="M31" s="297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8"/>
      <c r="Q31" s="299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8"/>
      <c r="U31" s="299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8"/>
      <c r="Y31" s="300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#REF!</v>
      </c>
      <c r="B32" s="294"/>
      <c r="C32" s="220"/>
      <c r="D32" s="230"/>
      <c r="E32" s="231"/>
      <c r="F32" s="232"/>
      <c r="G32" s="295"/>
      <c r="H32" s="233"/>
      <c r="I32" s="231"/>
      <c r="J32" s="296"/>
      <c r="K32" s="231"/>
      <c r="L32" s="234"/>
      <c r="M32" s="297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8"/>
      <c r="Q32" s="299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8"/>
      <c r="U32" s="299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8"/>
      <c r="Y32" s="300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#REF!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42</v>
      </c>
      <c r="C34" s="127">
        <f>COUNTA(B6:B33)</f>
        <v>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33">
    <cfRule type="expression" dxfId="2" priority="3">
      <formula>AND(E6&gt;F6,O6=0)</formula>
    </cfRule>
  </conditionalFormatting>
  <conditionalFormatting sqref="S6:S33">
    <cfRule type="expression" dxfId="1" priority="2">
      <formula>AND(H6&gt;I6,S6=0)</formula>
    </cfRule>
  </conditionalFormatting>
  <conditionalFormatting sqref="W6:W33">
    <cfRule type="expression" dxfId="0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Рейтинг</vt:lpstr>
      <vt:lpstr>Очки</vt:lpstr>
      <vt:lpstr>20.06</vt:lpstr>
      <vt:lpstr>форма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2018-06-20T19:47:21Z</dcterms:modified>
</cp:coreProperties>
</file>