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firstSheet="1" activeTab="13"/>
  </bookViews>
  <sheets>
    <sheet name="Общие результаты" sheetId="4" r:id="rId1"/>
    <sheet name="Регистрация" sheetId="5" r:id="rId2"/>
    <sheet name="MST" sheetId="57" r:id="rId3"/>
    <sheet name="Ne Fart" sheetId="60" r:id="rId4"/>
    <sheet name="Avto PMR" sheetId="59" r:id="rId5"/>
    <sheet name="Mesnyki" sheetId="61" r:id="rId6"/>
    <sheet name="X Racing Team" sheetId="63" r:id="rId7"/>
    <sheet name="Fortuna Racing" sheetId="66" r:id="rId8"/>
    <sheet name="Kozak i razboiniki" sheetId="64" r:id="rId9"/>
    <sheet name="NSJ" sheetId="62" r:id="rId10"/>
    <sheet name="Lotus Ukrain" sheetId="58" r:id="rId11"/>
    <sheet name="15А18" sheetId="56" r:id="rId12"/>
    <sheet name="Flash" sheetId="51" r:id="rId13"/>
    <sheet name="Levi_9" sheetId="65" r:id="rId14"/>
  </sheets>
  <calcPr calcId="145621"/>
</workbook>
</file>

<file path=xl/calcChain.xml><?xml version="1.0" encoding="utf-8"?>
<calcChain xmlns="http://schemas.openxmlformats.org/spreadsheetml/2006/main">
  <c r="I16" i="62" l="1"/>
  <c r="G16" i="62"/>
  <c r="F16" i="62"/>
  <c r="I16" i="63"/>
  <c r="G16" i="63"/>
  <c r="F16" i="63"/>
  <c r="I16" i="61"/>
  <c r="G16" i="61"/>
  <c r="F16" i="61"/>
  <c r="I16" i="59"/>
  <c r="G16" i="59"/>
  <c r="F16" i="59"/>
  <c r="E15" i="59"/>
  <c r="I16" i="60"/>
  <c r="F16" i="60"/>
  <c r="G16" i="60"/>
  <c r="F16" i="57"/>
  <c r="I16" i="57"/>
  <c r="G16" i="57"/>
  <c r="G10" i="4"/>
  <c r="G11" i="4" s="1"/>
  <c r="G12" i="4" s="1"/>
  <c r="G9" i="4"/>
  <c r="G8" i="4"/>
  <c r="L15" i="60"/>
  <c r="L14" i="60"/>
  <c r="L13" i="60"/>
  <c r="L14" i="62"/>
  <c r="L13" i="62"/>
  <c r="L12" i="62"/>
  <c r="L11" i="62"/>
  <c r="L15" i="63"/>
  <c r="L14" i="63"/>
  <c r="L13" i="63"/>
  <c r="L15" i="65"/>
  <c r="L12" i="65"/>
  <c r="L14" i="58"/>
  <c r="L13" i="58"/>
  <c r="L12" i="58"/>
  <c r="L11" i="58"/>
  <c r="L13" i="57"/>
  <c r="L12" i="57"/>
  <c r="L13" i="56"/>
  <c r="L12" i="56"/>
  <c r="L11" i="64"/>
  <c r="L13" i="64" s="1"/>
  <c r="L10" i="64"/>
  <c r="L12" i="64" s="1"/>
  <c r="L13" i="51"/>
  <c r="L46" i="5"/>
  <c r="L43" i="5"/>
  <c r="L40" i="5"/>
  <c r="L37" i="5"/>
  <c r="L34" i="5"/>
  <c r="L31" i="5"/>
  <c r="L28" i="5"/>
  <c r="L25" i="5"/>
  <c r="L22" i="5"/>
  <c r="L19" i="5"/>
  <c r="L16" i="5"/>
  <c r="L13" i="5"/>
  <c r="L10" i="5"/>
  <c r="L7" i="5"/>
  <c r="K37" i="5"/>
  <c r="K40" i="5"/>
  <c r="K43" i="5"/>
  <c r="K46" i="5"/>
  <c r="K34" i="5"/>
  <c r="K31" i="5"/>
  <c r="K10" i="5"/>
  <c r="K13" i="5"/>
  <c r="K16" i="5"/>
  <c r="K19" i="5"/>
  <c r="K22" i="5"/>
  <c r="K25" i="5"/>
  <c r="K28" i="5"/>
  <c r="K7" i="5"/>
  <c r="J46" i="5"/>
  <c r="J47" i="5"/>
  <c r="J48" i="5"/>
  <c r="J43" i="5"/>
  <c r="J44" i="5"/>
  <c r="J45" i="5"/>
  <c r="H20" i="66" l="1"/>
  <c r="G20" i="66"/>
  <c r="F20" i="66"/>
  <c r="F13" i="66" s="1"/>
  <c r="E20" i="66"/>
  <c r="D20" i="66"/>
  <c r="C20" i="66"/>
  <c r="G18" i="66"/>
  <c r="K15" i="66"/>
  <c r="G15" i="66"/>
  <c r="F15" i="66"/>
  <c r="E15" i="66"/>
  <c r="K14" i="66"/>
  <c r="G14" i="66"/>
  <c r="I14" i="66" s="1"/>
  <c r="F14" i="66"/>
  <c r="E14" i="66"/>
  <c r="K13" i="66"/>
  <c r="G13" i="66"/>
  <c r="I13" i="66" s="1"/>
  <c r="E13" i="66"/>
  <c r="K12" i="66"/>
  <c r="G12" i="66"/>
  <c r="F12" i="66"/>
  <c r="F16" i="66" s="1"/>
  <c r="E12" i="66"/>
  <c r="K11" i="66"/>
  <c r="L11" i="66" s="1"/>
  <c r="G11" i="66"/>
  <c r="F11" i="66"/>
  <c r="E11" i="66"/>
  <c r="K10" i="66"/>
  <c r="L10" i="66" s="1"/>
  <c r="G10" i="66"/>
  <c r="F10" i="66"/>
  <c r="E10" i="66"/>
  <c r="H21" i="65"/>
  <c r="G21" i="65"/>
  <c r="F21" i="65"/>
  <c r="F13" i="65" s="1"/>
  <c r="E21" i="65"/>
  <c r="D21" i="65"/>
  <c r="C21" i="65"/>
  <c r="G19" i="65"/>
  <c r="K15" i="65"/>
  <c r="G15" i="65"/>
  <c r="G16" i="65" s="1"/>
  <c r="F15" i="65"/>
  <c r="F16" i="65" s="1"/>
  <c r="E15" i="65"/>
  <c r="K14" i="65"/>
  <c r="G14" i="65"/>
  <c r="F14" i="65"/>
  <c r="E14" i="65"/>
  <c r="K13" i="65"/>
  <c r="G13" i="65"/>
  <c r="E13" i="65"/>
  <c r="K12" i="65"/>
  <c r="G12" i="65"/>
  <c r="F12" i="65"/>
  <c r="F18" i="65" s="1"/>
  <c r="E12" i="65"/>
  <c r="K11" i="65"/>
  <c r="L11" i="65" s="1"/>
  <c r="G11" i="65"/>
  <c r="F11" i="65"/>
  <c r="E11" i="65"/>
  <c r="K10" i="65"/>
  <c r="L10" i="65" s="1"/>
  <c r="G10" i="65"/>
  <c r="F10" i="65"/>
  <c r="E10" i="65"/>
  <c r="H20" i="64"/>
  <c r="G20" i="64"/>
  <c r="F20" i="64"/>
  <c r="F13" i="64" s="1"/>
  <c r="E20" i="64"/>
  <c r="D20" i="64"/>
  <c r="C20" i="64"/>
  <c r="G18" i="64"/>
  <c r="K15" i="64"/>
  <c r="L15" i="64" s="1"/>
  <c r="G15" i="64"/>
  <c r="F15" i="64"/>
  <c r="E15" i="64"/>
  <c r="K14" i="64"/>
  <c r="L14" i="64" s="1"/>
  <c r="G14" i="64"/>
  <c r="F14" i="64"/>
  <c r="E14" i="64"/>
  <c r="K13" i="64"/>
  <c r="G13" i="64"/>
  <c r="I13" i="64" s="1"/>
  <c r="E13" i="64"/>
  <c r="K12" i="64"/>
  <c r="G12" i="64"/>
  <c r="F12" i="64"/>
  <c r="E12" i="64"/>
  <c r="K11" i="64"/>
  <c r="G11" i="64"/>
  <c r="F11" i="64"/>
  <c r="E11" i="64"/>
  <c r="K10" i="64"/>
  <c r="G10" i="64"/>
  <c r="F10" i="64"/>
  <c r="E10" i="64"/>
  <c r="H20" i="63"/>
  <c r="G20" i="63"/>
  <c r="F20" i="63"/>
  <c r="F13" i="63" s="1"/>
  <c r="E20" i="63"/>
  <c r="D20" i="63"/>
  <c r="C20" i="63"/>
  <c r="G18" i="63"/>
  <c r="K15" i="63"/>
  <c r="G15" i="63"/>
  <c r="F15" i="63"/>
  <c r="E15" i="63"/>
  <c r="K14" i="63"/>
  <c r="G14" i="63"/>
  <c r="F14" i="63"/>
  <c r="E14" i="63"/>
  <c r="K13" i="63"/>
  <c r="G13" i="63"/>
  <c r="I13" i="63" s="1"/>
  <c r="E13" i="63"/>
  <c r="K12" i="63"/>
  <c r="G12" i="63"/>
  <c r="F12" i="63"/>
  <c r="E12" i="63"/>
  <c r="K11" i="63"/>
  <c r="L11" i="63" s="1"/>
  <c r="G11" i="63"/>
  <c r="F11" i="63"/>
  <c r="E11" i="63"/>
  <c r="K10" i="63"/>
  <c r="L10" i="63" s="1"/>
  <c r="G10" i="63"/>
  <c r="F10" i="63"/>
  <c r="E10" i="63"/>
  <c r="H20" i="62"/>
  <c r="G20" i="62"/>
  <c r="F20" i="62"/>
  <c r="F13" i="62" s="1"/>
  <c r="E20" i="62"/>
  <c r="D20" i="62"/>
  <c r="C20" i="62"/>
  <c r="G18" i="62"/>
  <c r="K15" i="62"/>
  <c r="G15" i="62"/>
  <c r="F15" i="62"/>
  <c r="E15" i="62"/>
  <c r="K14" i="62"/>
  <c r="G14" i="62"/>
  <c r="F14" i="62"/>
  <c r="E14" i="62"/>
  <c r="K13" i="62"/>
  <c r="G13" i="62"/>
  <c r="E13" i="62"/>
  <c r="K12" i="62"/>
  <c r="G12" i="62"/>
  <c r="F12" i="62"/>
  <c r="E12" i="62"/>
  <c r="K11" i="62"/>
  <c r="G11" i="62"/>
  <c r="F11" i="62"/>
  <c r="E11" i="62"/>
  <c r="K10" i="62"/>
  <c r="L10" i="62" s="1"/>
  <c r="G10" i="62"/>
  <c r="F10" i="62"/>
  <c r="E10" i="62"/>
  <c r="H20" i="61"/>
  <c r="G20" i="61"/>
  <c r="F20" i="61"/>
  <c r="F13" i="61" s="1"/>
  <c r="E20" i="61"/>
  <c r="D20" i="61"/>
  <c r="C20" i="61"/>
  <c r="G18" i="61"/>
  <c r="K15" i="61"/>
  <c r="G15" i="61"/>
  <c r="F15" i="61"/>
  <c r="E15" i="61"/>
  <c r="K14" i="61"/>
  <c r="G14" i="61"/>
  <c r="F14" i="61"/>
  <c r="E14" i="61"/>
  <c r="K13" i="61"/>
  <c r="G13" i="61"/>
  <c r="I13" i="61" s="1"/>
  <c r="E13" i="61"/>
  <c r="K12" i="61"/>
  <c r="L12" i="61" s="1"/>
  <c r="G12" i="61"/>
  <c r="F12" i="61"/>
  <c r="E12" i="61"/>
  <c r="K11" i="61"/>
  <c r="G11" i="61"/>
  <c r="F11" i="61"/>
  <c r="E11" i="61"/>
  <c r="K10" i="61"/>
  <c r="L10" i="61" s="1"/>
  <c r="G10" i="61"/>
  <c r="F10" i="61"/>
  <c r="E10" i="61"/>
  <c r="H20" i="60"/>
  <c r="G20" i="60"/>
  <c r="F20" i="60"/>
  <c r="F13" i="60" s="1"/>
  <c r="E20" i="60"/>
  <c r="D20" i="60"/>
  <c r="C20" i="60"/>
  <c r="G18" i="60"/>
  <c r="K15" i="60"/>
  <c r="G15" i="60"/>
  <c r="F15" i="60"/>
  <c r="E15" i="60"/>
  <c r="K14" i="60"/>
  <c r="G14" i="60"/>
  <c r="F14" i="60"/>
  <c r="E14" i="60"/>
  <c r="K13" i="60"/>
  <c r="G13" i="60"/>
  <c r="E13" i="60"/>
  <c r="K12" i="60"/>
  <c r="G12" i="60"/>
  <c r="F12" i="60"/>
  <c r="E12" i="60"/>
  <c r="K11" i="60"/>
  <c r="L11" i="60" s="1"/>
  <c r="G11" i="60"/>
  <c r="F11" i="60"/>
  <c r="E11" i="60"/>
  <c r="L10" i="60"/>
  <c r="L12" i="60" s="1"/>
  <c r="K10" i="60"/>
  <c r="G10" i="60"/>
  <c r="F10" i="60"/>
  <c r="E10" i="60"/>
  <c r="H20" i="59"/>
  <c r="G20" i="59"/>
  <c r="F20" i="59"/>
  <c r="F13" i="59" s="1"/>
  <c r="E20" i="59"/>
  <c r="D20" i="59"/>
  <c r="C20" i="59"/>
  <c r="G18" i="59"/>
  <c r="K15" i="59"/>
  <c r="G15" i="59"/>
  <c r="F15" i="59"/>
  <c r="K14" i="59"/>
  <c r="G14" i="59"/>
  <c r="F14" i="59"/>
  <c r="E14" i="59"/>
  <c r="K13" i="59"/>
  <c r="G13" i="59"/>
  <c r="E13" i="59"/>
  <c r="K12" i="59"/>
  <c r="G12" i="59"/>
  <c r="F12" i="59"/>
  <c r="E12" i="59"/>
  <c r="K11" i="59"/>
  <c r="L11" i="59" s="1"/>
  <c r="G11" i="59"/>
  <c r="F11" i="59"/>
  <c r="E11" i="59"/>
  <c r="K10" i="59"/>
  <c r="L10" i="59" s="1"/>
  <c r="G10" i="59"/>
  <c r="F10" i="59"/>
  <c r="E10" i="59"/>
  <c r="H20" i="58"/>
  <c r="G20" i="58"/>
  <c r="F20" i="58"/>
  <c r="E20" i="58"/>
  <c r="D20" i="58"/>
  <c r="C20" i="58"/>
  <c r="G18" i="58"/>
  <c r="K15" i="58"/>
  <c r="L15" i="58" s="1"/>
  <c r="G15" i="58"/>
  <c r="F15" i="58"/>
  <c r="E15" i="58"/>
  <c r="K14" i="58"/>
  <c r="G14" i="58"/>
  <c r="F14" i="58"/>
  <c r="E14" i="58"/>
  <c r="K13" i="58"/>
  <c r="G13" i="58"/>
  <c r="F13" i="58"/>
  <c r="E13" i="58"/>
  <c r="K12" i="58"/>
  <c r="G12" i="58"/>
  <c r="F12" i="58"/>
  <c r="E12" i="58"/>
  <c r="K11" i="58"/>
  <c r="G11" i="58"/>
  <c r="F11" i="58"/>
  <c r="F16" i="58" s="1"/>
  <c r="E11" i="58"/>
  <c r="K10" i="58"/>
  <c r="L10" i="58" s="1"/>
  <c r="G10" i="58"/>
  <c r="F10" i="58"/>
  <c r="E10" i="58"/>
  <c r="H20" i="57"/>
  <c r="G20" i="57"/>
  <c r="F20" i="57"/>
  <c r="F13" i="57" s="1"/>
  <c r="E20" i="57"/>
  <c r="D20" i="57"/>
  <c r="C20" i="57"/>
  <c r="G18" i="57"/>
  <c r="K15" i="57"/>
  <c r="L15" i="57" s="1"/>
  <c r="G15" i="57"/>
  <c r="F15" i="57"/>
  <c r="E15" i="57"/>
  <c r="K14" i="57"/>
  <c r="G14" i="57"/>
  <c r="F14" i="57"/>
  <c r="E14" i="57"/>
  <c r="K13" i="57"/>
  <c r="G13" i="57"/>
  <c r="I13" i="57" s="1"/>
  <c r="E13" i="57"/>
  <c r="K12" i="57"/>
  <c r="G12" i="57"/>
  <c r="F12" i="57"/>
  <c r="E12" i="57"/>
  <c r="K11" i="57"/>
  <c r="L11" i="57" s="1"/>
  <c r="G11" i="57"/>
  <c r="F11" i="57"/>
  <c r="E11" i="57"/>
  <c r="K10" i="57"/>
  <c r="L10" i="57" s="1"/>
  <c r="G10" i="57"/>
  <c r="F10" i="57"/>
  <c r="E10" i="57"/>
  <c r="H21" i="56"/>
  <c r="G21" i="56"/>
  <c r="F21" i="56"/>
  <c r="F13" i="56" s="1"/>
  <c r="E21" i="56"/>
  <c r="D21" i="56"/>
  <c r="C21" i="56"/>
  <c r="G19" i="56"/>
  <c r="K15" i="56"/>
  <c r="L15" i="56" s="1"/>
  <c r="G15" i="56"/>
  <c r="F15" i="56"/>
  <c r="E15" i="56"/>
  <c r="K14" i="56"/>
  <c r="G14" i="56"/>
  <c r="F14" i="56"/>
  <c r="E14" i="56"/>
  <c r="K13" i="56"/>
  <c r="G13" i="56"/>
  <c r="G16" i="56" s="1"/>
  <c r="E13" i="56"/>
  <c r="K12" i="56"/>
  <c r="G12" i="56"/>
  <c r="F12" i="56"/>
  <c r="E12" i="56"/>
  <c r="K11" i="56"/>
  <c r="L11" i="56" s="1"/>
  <c r="G11" i="56"/>
  <c r="F11" i="56"/>
  <c r="E11" i="56"/>
  <c r="L10" i="56"/>
  <c r="K10" i="56"/>
  <c r="G10" i="56"/>
  <c r="F10" i="56"/>
  <c r="E10" i="56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F17" i="65" l="1"/>
  <c r="I14" i="65"/>
  <c r="G18" i="65"/>
  <c r="I11" i="65"/>
  <c r="I17" i="65" s="1"/>
  <c r="G17" i="65"/>
  <c r="G18" i="56"/>
  <c r="I15" i="56"/>
  <c r="G17" i="56"/>
  <c r="I14" i="56"/>
  <c r="F17" i="56"/>
  <c r="I13" i="56"/>
  <c r="I16" i="56" s="1"/>
  <c r="F16" i="56"/>
  <c r="I12" i="56"/>
  <c r="I18" i="56" s="1"/>
  <c r="F18" i="56"/>
  <c r="I15" i="58"/>
  <c r="G17" i="58"/>
  <c r="I14" i="58"/>
  <c r="G16" i="58"/>
  <c r="I13" i="58"/>
  <c r="I12" i="58"/>
  <c r="F17" i="58"/>
  <c r="I15" i="62"/>
  <c r="I14" i="62"/>
  <c r="F17" i="62"/>
  <c r="I13" i="62"/>
  <c r="G17" i="62"/>
  <c r="I11" i="62"/>
  <c r="F17" i="64"/>
  <c r="F16" i="64"/>
  <c r="I14" i="64"/>
  <c r="G16" i="64"/>
  <c r="I11" i="64"/>
  <c r="G17" i="64"/>
  <c r="F17" i="66"/>
  <c r="G16" i="66"/>
  <c r="I11" i="66"/>
  <c r="G17" i="66"/>
  <c r="F17" i="63"/>
  <c r="I14" i="63"/>
  <c r="I11" i="63"/>
  <c r="G17" i="63"/>
  <c r="F17" i="61"/>
  <c r="I14" i="61"/>
  <c r="G17" i="61"/>
  <c r="I11" i="61"/>
  <c r="L15" i="61"/>
  <c r="L11" i="61"/>
  <c r="F17" i="59"/>
  <c r="I14" i="59"/>
  <c r="I11" i="59"/>
  <c r="G17" i="59"/>
  <c r="I15" i="60"/>
  <c r="F17" i="60"/>
  <c r="G17" i="60"/>
  <c r="I14" i="60"/>
  <c r="I13" i="60"/>
  <c r="I12" i="60"/>
  <c r="I14" i="57"/>
  <c r="F17" i="57"/>
  <c r="F18" i="57"/>
  <c r="I11" i="57"/>
  <c r="G17" i="57"/>
  <c r="F18" i="60"/>
  <c r="I12" i="61"/>
  <c r="I17" i="61" s="1"/>
  <c r="F18" i="61"/>
  <c r="L14" i="56"/>
  <c r="I12" i="63"/>
  <c r="I12" i="64"/>
  <c r="I16" i="64" s="1"/>
  <c r="I13" i="65"/>
  <c r="I12" i="66"/>
  <c r="I16" i="66" s="1"/>
  <c r="I13" i="59"/>
  <c r="F19" i="56"/>
  <c r="I12" i="62"/>
  <c r="I12" i="65"/>
  <c r="F18" i="59"/>
  <c r="I12" i="59"/>
  <c r="F18" i="58"/>
  <c r="I12" i="57"/>
  <c r="L12" i="66"/>
  <c r="L13" i="66" s="1"/>
  <c r="F18" i="66"/>
  <c r="L14" i="66"/>
  <c r="L15" i="66" s="1"/>
  <c r="I10" i="66"/>
  <c r="I15" i="66"/>
  <c r="L13" i="65"/>
  <c r="F19" i="65"/>
  <c r="L14" i="65"/>
  <c r="I10" i="65"/>
  <c r="I15" i="65"/>
  <c r="I16" i="65" s="1"/>
  <c r="F18" i="64"/>
  <c r="I10" i="64"/>
  <c r="I15" i="64"/>
  <c r="L12" i="63"/>
  <c r="F18" i="63"/>
  <c r="I10" i="63"/>
  <c r="I15" i="63"/>
  <c r="L15" i="62"/>
  <c r="F18" i="62"/>
  <c r="I10" i="62"/>
  <c r="L13" i="61"/>
  <c r="L14" i="61" s="1"/>
  <c r="I10" i="61"/>
  <c r="I15" i="61"/>
  <c r="I10" i="60"/>
  <c r="I11" i="60"/>
  <c r="I17" i="60" s="1"/>
  <c r="L12" i="59"/>
  <c r="L13" i="59" s="1"/>
  <c r="L14" i="59"/>
  <c r="L15" i="59" s="1"/>
  <c r="I10" i="59"/>
  <c r="I15" i="59"/>
  <c r="I10" i="58"/>
  <c r="I11" i="58"/>
  <c r="L14" i="57"/>
  <c r="I10" i="57"/>
  <c r="I15" i="57"/>
  <c r="I10" i="56"/>
  <c r="I11" i="56"/>
  <c r="I17" i="56" s="1"/>
  <c r="G18" i="51"/>
  <c r="H20" i="51"/>
  <c r="G20" i="51"/>
  <c r="F20" i="51"/>
  <c r="E20" i="51"/>
  <c r="F12" i="51" s="1"/>
  <c r="F16" i="51" s="1"/>
  <c r="D20" i="51"/>
  <c r="C20" i="51"/>
  <c r="K15" i="51"/>
  <c r="L15" i="51" s="1"/>
  <c r="G15" i="51"/>
  <c r="F15" i="51"/>
  <c r="E15" i="51"/>
  <c r="K14" i="51"/>
  <c r="L14" i="51" s="1"/>
  <c r="G14" i="51"/>
  <c r="F14" i="51"/>
  <c r="E14" i="51"/>
  <c r="K13" i="51"/>
  <c r="G13" i="51"/>
  <c r="F13" i="51"/>
  <c r="E13" i="51"/>
  <c r="K12" i="51"/>
  <c r="G12" i="51"/>
  <c r="G16" i="51" s="1"/>
  <c r="E12" i="51"/>
  <c r="K11" i="51"/>
  <c r="L11" i="51" s="1"/>
  <c r="G11" i="51"/>
  <c r="F11" i="51"/>
  <c r="E11" i="51"/>
  <c r="K10" i="51"/>
  <c r="L10" i="51" s="1"/>
  <c r="G10" i="51"/>
  <c r="F10" i="51"/>
  <c r="E10" i="51"/>
  <c r="I18" i="65" l="1"/>
  <c r="F17" i="51"/>
  <c r="G17" i="51"/>
  <c r="I17" i="58"/>
  <c r="I16" i="58"/>
  <c r="I17" i="62"/>
  <c r="I17" i="64"/>
  <c r="I17" i="66"/>
  <c r="I17" i="63"/>
  <c r="I17" i="59"/>
  <c r="I17" i="57"/>
  <c r="L12" i="51"/>
  <c r="I18" i="66"/>
  <c r="I19" i="65"/>
  <c r="I18" i="64"/>
  <c r="I18" i="63"/>
  <c r="I18" i="62"/>
  <c r="I18" i="61"/>
  <c r="I18" i="60"/>
  <c r="I18" i="59"/>
  <c r="I18" i="58"/>
  <c r="I18" i="57"/>
  <c r="I19" i="56"/>
  <c r="I15" i="51"/>
  <c r="I14" i="51"/>
  <c r="I11" i="51"/>
  <c r="I10" i="51"/>
  <c r="F18" i="51"/>
  <c r="I12" i="51"/>
  <c r="I16" i="51" s="1"/>
  <c r="I13" i="51"/>
  <c r="I17" i="51" l="1"/>
  <c r="I18" i="51"/>
  <c r="J7" i="5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<sst xmlns="http://schemas.openxmlformats.org/spreadsheetml/2006/main" count="561" uniqueCount="246">
  <si>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</si>
  <si>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</si>
  <si>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</si>
  <si>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</si>
  <si>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</si>
  <si>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</si>
  <si>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</si>
  <si>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</si>
  <si>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</si>
  <si>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</si>
  <si>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</si>
  <si>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</si>
  <si>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</si>
  <si>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</si>
  <si>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</si>
  <si>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</si>
  <si>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</si>
  <si>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</si>
  <si>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</si>
  <si>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</si>
  <si>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</si>
  <si>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</si>
  <si>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</si>
  <si>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</si>
  <si>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</si>
  <si>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</si>
  <si>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</si>
  <si>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</si>
  <si>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</si>
  <si>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</si>
  <si>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</si>
  <si>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</si>
  <si>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</si>
  <si>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</si>
  <si>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</si>
  <si>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</si>
  <si>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</si>
  <si>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</si>
  <si>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</si>
  <si>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</si>
  <si>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</si>
  <si>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</si>
  <si>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</si>
  <si>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</si>
  <si>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</si>
  <si>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</si>
  <si>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</si>
  <si>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</si>
  <si>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</si>
  <si>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</si>
  <si>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</si>
  <si>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</si>
  <si>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</si>
  <si>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</si>
  <si>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</si>
  <si>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</si>
  <si>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</si>
  <si>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</si>
  <si>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</si>
  <si>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</si>
  <si>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MST</t>
  </si>
  <si>
    <t>1-1</t>
  </si>
  <si>
    <t>1-2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</si>
  <si>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</si>
  <si>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</si>
  <si>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</si>
  <si>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</si>
  <si>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</si>
  <si>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</si>
  <si>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</si>
  <si>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</si>
  <si>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</si>
  <si>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</si>
  <si>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</si>
  <si>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</si>
  <si>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t>Серия мини марафонов "Большие Гонки 2018", 2-й этап, 09.06.18</t>
  </si>
  <si>
    <t>Конфигурация № 3R</t>
  </si>
  <si>
    <r>
      <t>Серия мини марафонов "Большие Гонки", 09.06.2018, Конфигурация</t>
    </r>
    <r>
      <rPr>
        <b/>
        <i/>
        <sz val="18"/>
        <color indexed="8"/>
        <rFont val="Calibri"/>
        <family val="2"/>
        <charset val="204"/>
      </rPr>
      <t xml:space="preserve"> №3R</t>
    </r>
  </si>
  <si>
    <t>Чемпионат мини марафон "Большие Гонки", 2-й этап</t>
  </si>
  <si>
    <t>Skylum racing</t>
  </si>
  <si>
    <t>Кошарук Женя</t>
  </si>
  <si>
    <t>Доканин Женя</t>
  </si>
  <si>
    <t>Житомирський Дима</t>
  </si>
  <si>
    <t>Levi-9</t>
  </si>
  <si>
    <t>Лабинский Николай</t>
  </si>
  <si>
    <t>Морозова Юлия</t>
  </si>
  <si>
    <t>70,1</t>
  </si>
  <si>
    <t>Jaguar</t>
  </si>
  <si>
    <t>Лихошест Алексей</t>
  </si>
  <si>
    <t>Петренко Влад</t>
  </si>
  <si>
    <t xml:space="preserve">Fortuna racing </t>
  </si>
  <si>
    <t>Фортуна Таня</t>
  </si>
  <si>
    <t>Шутка Виталий</t>
  </si>
  <si>
    <t>Тыщенко Миша</t>
  </si>
  <si>
    <t>Петушков Андрей</t>
  </si>
  <si>
    <t>Kozak I razboiniki</t>
  </si>
  <si>
    <t>Гаврилюк Олег</t>
  </si>
  <si>
    <t>Манило Денис</t>
  </si>
  <si>
    <t>Звягин Григорий</t>
  </si>
  <si>
    <t>72,9</t>
  </si>
  <si>
    <t>Lotus Ukraine</t>
  </si>
  <si>
    <t>Паненко Женя</t>
  </si>
  <si>
    <t>Медведева Даша</t>
  </si>
  <si>
    <t>80,8</t>
  </si>
  <si>
    <t>Avto PMR</t>
  </si>
  <si>
    <t>Толоченко Александр</t>
  </si>
  <si>
    <t>Терещенко Андрей</t>
  </si>
  <si>
    <t>87,8</t>
  </si>
  <si>
    <t>58,4</t>
  </si>
  <si>
    <t>Flash</t>
  </si>
  <si>
    <t>66,5</t>
  </si>
  <si>
    <t>Загорулько Иван</t>
  </si>
  <si>
    <t>NSJ</t>
  </si>
  <si>
    <t>Мифтахутдинов Ильяс</t>
  </si>
  <si>
    <t>Стоцкий Андрей</t>
  </si>
  <si>
    <t>X racing team</t>
  </si>
  <si>
    <t>Линнык Владимир</t>
  </si>
  <si>
    <t>Пикулин Павел</t>
  </si>
  <si>
    <t>Ткаченко Кирилл</t>
  </si>
  <si>
    <t>Закалюк Женя</t>
  </si>
  <si>
    <t>Таволжан Виталий</t>
  </si>
  <si>
    <t>12-6</t>
  </si>
  <si>
    <t>15А 18</t>
  </si>
  <si>
    <t>Mesnyki</t>
  </si>
  <si>
    <t>Наум</t>
  </si>
  <si>
    <t>Соколан Артем</t>
  </si>
  <si>
    <t>81,4</t>
  </si>
  <si>
    <t>85,3</t>
  </si>
  <si>
    <t>73</t>
  </si>
  <si>
    <t>13-1</t>
  </si>
  <si>
    <t>13-2</t>
  </si>
  <si>
    <t>77,1</t>
  </si>
  <si>
    <t>13-3</t>
  </si>
  <si>
    <t>13-4</t>
  </si>
  <si>
    <t>12-7</t>
  </si>
  <si>
    <t>Ne Fart</t>
  </si>
  <si>
    <t>Онащук Максим</t>
  </si>
  <si>
    <t>86,1</t>
  </si>
  <si>
    <t>Хлопонин Андрей</t>
  </si>
  <si>
    <t>Юрченко Вова</t>
  </si>
  <si>
    <t>15А18</t>
  </si>
  <si>
    <t>Lotus Ukrain</t>
  </si>
  <si>
    <t>Медведьева Даша</t>
  </si>
  <si>
    <t>Fortuna Racing</t>
  </si>
  <si>
    <t>Levi_9</t>
  </si>
  <si>
    <t>Лабинский Коля</t>
  </si>
  <si>
    <t>Kozak i razboiniki</t>
  </si>
  <si>
    <t>X Racing Team</t>
  </si>
  <si>
    <t>Пикулин Паша</t>
  </si>
  <si>
    <t>13/5</t>
  </si>
  <si>
    <t>Толоченко Саша</t>
  </si>
  <si>
    <t>Лабинская Юля</t>
  </si>
  <si>
    <t>Линнык Володя</t>
  </si>
  <si>
    <t>7/3</t>
  </si>
  <si>
    <t>13/2</t>
  </si>
  <si>
    <t>Андрей</t>
  </si>
  <si>
    <t>Миша</t>
  </si>
  <si>
    <t>Женя</t>
  </si>
  <si>
    <t>Кирилл</t>
  </si>
  <si>
    <t>Виталик</t>
  </si>
  <si>
    <t>Вова</t>
  </si>
  <si>
    <t>Ваня</t>
  </si>
  <si>
    <t>Даша</t>
  </si>
  <si>
    <t>Саша</t>
  </si>
  <si>
    <t>Таня</t>
  </si>
  <si>
    <t>Коля</t>
  </si>
  <si>
    <t>Юля</t>
  </si>
  <si>
    <t>Олег</t>
  </si>
  <si>
    <t>Гриша</t>
  </si>
  <si>
    <t>Денис</t>
  </si>
  <si>
    <t>Паша</t>
  </si>
  <si>
    <t>Володя</t>
  </si>
  <si>
    <t>Ильяс</t>
  </si>
  <si>
    <t>Артем</t>
  </si>
  <si>
    <t>Максим</t>
  </si>
  <si>
    <t>Kozak I Razboiniki</t>
  </si>
  <si>
    <t>15a18</t>
  </si>
  <si>
    <t>Круги*</t>
  </si>
  <si>
    <t>*</t>
  </si>
  <si>
    <t>с момента рестарта программы</t>
  </si>
  <si>
    <t>1 круг</t>
  </si>
  <si>
    <t>1круг</t>
  </si>
  <si>
    <t>2 круга</t>
  </si>
  <si>
    <t>4 круга</t>
  </si>
  <si>
    <t>5 кругов</t>
  </si>
  <si>
    <t>2:18.69</t>
  </si>
  <si>
    <t>2:17.74</t>
  </si>
  <si>
    <t>2:19.00</t>
  </si>
  <si>
    <t>2:11.24</t>
  </si>
  <si>
    <t>бонус за вес</t>
  </si>
  <si>
    <t>компесация за первую поломку</t>
  </si>
  <si>
    <t>2:24.28</t>
  </si>
  <si>
    <t>2:18.50</t>
  </si>
  <si>
    <t>2:18.77</t>
  </si>
  <si>
    <t>2:17.63</t>
  </si>
  <si>
    <t>-9+10</t>
  </si>
  <si>
    <t>бонус за вес+штраф</t>
  </si>
  <si>
    <t>5</t>
  </si>
  <si>
    <t>лимит времени</t>
  </si>
  <si>
    <t>2:22.69</t>
  </si>
  <si>
    <t>2:17.81</t>
  </si>
  <si>
    <t>2:18.89</t>
  </si>
  <si>
    <t>2:17.51</t>
  </si>
  <si>
    <t>2:17.53</t>
  </si>
  <si>
    <t>2:19.29</t>
  </si>
  <si>
    <t>2:18.51</t>
  </si>
  <si>
    <t>2:23.31</t>
  </si>
  <si>
    <t>2:19.43</t>
  </si>
  <si>
    <t>2:21.00</t>
  </si>
  <si>
    <t>2:39.10</t>
  </si>
  <si>
    <t>штраф против Петушкова</t>
  </si>
  <si>
    <t>2:13.24</t>
  </si>
  <si>
    <t>2:18.24</t>
  </si>
  <si>
    <t>1:35.94</t>
  </si>
  <si>
    <t>-45+4</t>
  </si>
  <si>
    <t>компенсация поломки+недодержали 2 пит</t>
  </si>
  <si>
    <t>2:25.37</t>
  </si>
  <si>
    <t>2:18.31</t>
  </si>
  <si>
    <t>2:17.87</t>
  </si>
  <si>
    <t>2:18.52</t>
  </si>
  <si>
    <t>2:22.27</t>
  </si>
  <si>
    <t>2:18.53</t>
  </si>
  <si>
    <t>2:18.78</t>
  </si>
  <si>
    <t>2:18.63</t>
  </si>
  <si>
    <t>2:17.85</t>
  </si>
  <si>
    <t>2:20.04</t>
  </si>
  <si>
    <t>2:18.73</t>
  </si>
  <si>
    <t>1:59.51</t>
  </si>
  <si>
    <t>2:19.24</t>
  </si>
  <si>
    <t>2:20.08</t>
  </si>
  <si>
    <t>2:19.30</t>
  </si>
  <si>
    <t>-27+5</t>
  </si>
  <si>
    <t>бонус за вес+лимит времени</t>
  </si>
  <si>
    <t>-45-5</t>
  </si>
  <si>
    <t>минималка+штраф</t>
  </si>
  <si>
    <t>2:09.78</t>
  </si>
  <si>
    <t>2:20.18</t>
  </si>
  <si>
    <t>2:20.47</t>
  </si>
  <si>
    <t>2:20.90</t>
  </si>
  <si>
    <t>-18+5</t>
  </si>
  <si>
    <t>2:19.27</t>
  </si>
  <si>
    <t>2:56.30</t>
  </si>
  <si>
    <t>1:41.56</t>
  </si>
  <si>
    <t>-9+5</t>
  </si>
  <si>
    <t>передержали 3 пит</t>
  </si>
  <si>
    <t>2:21.99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</si>
</sst>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286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2" fontId="7" fillId="0" borderId="4" xfId="1" applyNumberFormat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2" fontId="7" fillId="0" borderId="20" xfId="1" applyNumberForma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0" xfId="1" applyBorder="1" applyAlignment="1">
      <alignment horizontal="center" vertical="center"/>
    </xf>
    <xf numFmtId="0" fontId="7" fillId="0" borderId="0" xfId="1" applyAlignment="1"/>
    <xf numFmtId="0" fontId="12" fillId="0" borderId="0" xfId="1" applyFont="1" applyBorder="1" applyAlignment="1">
      <alignment horizontal="center"/>
    </xf>
    <xf numFmtId="0" fontId="14" fillId="0" borderId="28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2" fontId="17" fillId="0" borderId="36" xfId="1" applyNumberFormat="1" applyFont="1" applyFill="1" applyBorder="1" applyAlignment="1">
      <alignment horizontal="center" vertical="center"/>
    </xf>
    <xf numFmtId="49" fontId="14" fillId="0" borderId="40" xfId="1" applyNumberFormat="1" applyFont="1" applyFill="1" applyBorder="1" applyAlignment="1">
      <alignment horizontal="center" vertical="center"/>
    </xf>
    <xf numFmtId="0" fontId="17" fillId="0" borderId="41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1" xfId="1" applyNumberFormat="1" applyFont="1" applyFill="1" applyBorder="1" applyAlignment="1">
      <alignment horizontal="center" vertical="center"/>
    </xf>
    <xf numFmtId="49" fontId="14" fillId="0" borderId="36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2" fontId="14" fillId="0" borderId="36" xfId="1" applyNumberFormat="1" applyFont="1" applyFill="1" applyBorder="1" applyAlignment="1">
      <alignment horizontal="center" vertical="center"/>
    </xf>
    <xf numFmtId="49" fontId="14" fillId="0" borderId="42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5" xfId="1" applyNumberFormat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/>
    </xf>
    <xf numFmtId="2" fontId="14" fillId="0" borderId="35" xfId="1" applyNumberFormat="1" applyFont="1" applyFill="1" applyBorder="1" applyAlignment="1">
      <alignment horizontal="center" vertical="center"/>
    </xf>
    <xf numFmtId="0" fontId="17" fillId="0" borderId="42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48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0" fontId="20" fillId="0" borderId="22" xfId="1" applyFont="1" applyBorder="1" applyAlignment="1">
      <alignment vertical="center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7" fillId="0" borderId="49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48" xfId="1" applyFont="1" applyBorder="1" applyAlignment="1">
      <alignment horizontal="center" vertical="center"/>
    </xf>
    <xf numFmtId="0" fontId="20" fillId="0" borderId="48" xfId="1" applyFont="1" applyBorder="1" applyAlignment="1">
      <alignment vertical="center"/>
    </xf>
    <xf numFmtId="0" fontId="20" fillId="0" borderId="48" xfId="1" applyFont="1" applyBorder="1" applyAlignment="1">
      <alignment horizontal="center" vertical="center"/>
    </xf>
    <xf numFmtId="166" fontId="20" fillId="0" borderId="48" xfId="1" applyNumberFormat="1" applyFont="1" applyBorder="1" applyAlignment="1">
      <alignment horizontal="center" vertical="center"/>
    </xf>
    <xf numFmtId="166" fontId="20" fillId="0" borderId="48" xfId="1" applyNumberFormat="1" applyFont="1" applyFill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20" fillId="0" borderId="45" xfId="1" applyFont="1" applyBorder="1" applyAlignment="1">
      <alignment vertical="center"/>
    </xf>
    <xf numFmtId="0" fontId="20" fillId="0" borderId="45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0" xfId="1" applyNumberFormat="1" applyBorder="1" applyAlignment="1">
      <alignment horizontal="center"/>
    </xf>
    <xf numFmtId="2" fontId="7" fillId="0" borderId="51" xfId="1" applyNumberFormat="1" applyBorder="1" applyAlignment="1">
      <alignment horizontal="center"/>
    </xf>
    <xf numFmtId="2" fontId="7" fillId="0" borderId="46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4" fillId="0" borderId="47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horizontal="center" vertical="center"/>
    </xf>
    <xf numFmtId="2" fontId="14" fillId="0" borderId="42" xfId="1" applyNumberFormat="1" applyFont="1" applyFill="1" applyBorder="1" applyAlignment="1">
      <alignment horizontal="center" vertical="center"/>
    </xf>
    <xf numFmtId="0" fontId="7" fillId="0" borderId="32" xfId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3" xfId="1" applyNumberFormat="1" applyFill="1" applyBorder="1" applyAlignment="1">
      <alignment horizontal="center" vertical="center"/>
    </xf>
    <xf numFmtId="0" fontId="7" fillId="0" borderId="34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7" fillId="0" borderId="33" xfId="1" applyNumberFormat="1" applyFill="1" applyBorder="1" applyAlignment="1">
      <alignment horizontal="center" vertical="center"/>
    </xf>
    <xf numFmtId="2" fontId="5" fillId="0" borderId="46" xfId="1" applyNumberFormat="1" applyFont="1" applyBorder="1" applyAlignment="1">
      <alignment horizontal="center"/>
    </xf>
    <xf numFmtId="164" fontId="19" fillId="0" borderId="40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2" fontId="4" fillId="0" borderId="21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7" fillId="0" borderId="33" xfId="1" applyFill="1" applyBorder="1" applyAlignment="1">
      <alignment horizontal="center" vertical="center"/>
    </xf>
    <xf numFmtId="2" fontId="6" fillId="0" borderId="27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0" fontId="3" fillId="0" borderId="0" xfId="1" applyFont="1"/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5" xfId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3" fillId="0" borderId="49" xfId="1" applyFont="1" applyBorder="1" applyAlignment="1">
      <alignment vertical="center"/>
    </xf>
    <xf numFmtId="2" fontId="3" fillId="0" borderId="46" xfId="1" applyNumberFormat="1" applyFont="1" applyBorder="1" applyAlignment="1">
      <alignment horizontal="center"/>
    </xf>
    <xf numFmtId="0" fontId="17" fillId="0" borderId="47" xfId="1" applyFont="1" applyFill="1" applyBorder="1" applyAlignment="1">
      <alignment vertical="center"/>
    </xf>
    <xf numFmtId="164" fontId="19" fillId="0" borderId="37" xfId="1" applyNumberFormat="1" applyFont="1" applyBorder="1" applyAlignment="1">
      <alignment horizontal="center" vertical="center"/>
    </xf>
    <xf numFmtId="164" fontId="19" fillId="0" borderId="47" xfId="1" applyNumberFormat="1" applyFont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2" fontId="23" fillId="0" borderId="22" xfId="1" applyNumberFormat="1" applyFont="1" applyFill="1" applyBorder="1" applyAlignment="1">
      <alignment horizontal="center" vertical="center"/>
    </xf>
    <xf numFmtId="166" fontId="20" fillId="0" borderId="2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7" fillId="0" borderId="51" xfId="1" applyBorder="1" applyAlignment="1">
      <alignment horizontal="center"/>
    </xf>
    <xf numFmtId="0" fontId="7" fillId="0" borderId="52" xfId="1" applyBorder="1" applyAlignment="1">
      <alignment horizontal="center"/>
    </xf>
    <xf numFmtId="0" fontId="7" fillId="0" borderId="53" xfId="1" applyBorder="1" applyAlignment="1">
      <alignment horizontal="center"/>
    </xf>
    <xf numFmtId="0" fontId="7" fillId="0" borderId="46" xfId="1" applyBorder="1"/>
    <xf numFmtId="0" fontId="7" fillId="0" borderId="30" xfId="1" applyBorder="1"/>
    <xf numFmtId="0" fontId="7" fillId="0" borderId="32" xfId="1" applyBorder="1" applyAlignment="1">
      <alignment horizontal="center"/>
    </xf>
    <xf numFmtId="0" fontId="7" fillId="0" borderId="54" xfId="1" applyBorder="1" applyAlignment="1">
      <alignment horizontal="center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2" fontId="2" fillId="0" borderId="5" xfId="1" quotePrefix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165" fontId="14" fillId="0" borderId="37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9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4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9" xfId="1" applyFont="1" applyBorder="1" applyAlignment="1">
      <alignment vertical="center"/>
    </xf>
    <xf numFmtId="0" fontId="17" fillId="0" borderId="47" xfId="1" applyFont="1" applyFill="1" applyBorder="1" applyAlignment="1">
      <alignment horizontal="center" vertical="center"/>
    </xf>
    <xf numFmtId="2" fontId="17" fillId="0" borderId="42" xfId="1" applyNumberFormat="1" applyFont="1" applyFill="1" applyBorder="1" applyAlignment="1">
      <alignment horizontal="center" vertical="center"/>
    </xf>
    <xf numFmtId="0" fontId="16" fillId="0" borderId="56" xfId="1" applyFont="1" applyFill="1" applyBorder="1" applyAlignment="1">
      <alignment vertical="center"/>
    </xf>
    <xf numFmtId="49" fontId="14" fillId="0" borderId="8" xfId="1" applyNumberFormat="1" applyFont="1" applyFill="1" applyBorder="1" applyAlignment="1">
      <alignment horizontal="center" vertical="center"/>
    </xf>
    <xf numFmtId="49" fontId="14" fillId="0" borderId="57" xfId="1" applyNumberFormat="1" applyFont="1" applyFill="1" applyBorder="1" applyAlignment="1">
      <alignment horizontal="center" vertical="center"/>
    </xf>
    <xf numFmtId="0" fontId="12" fillId="0" borderId="48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4" fillId="0" borderId="48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5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165" fontId="17" fillId="0" borderId="9" xfId="1" applyNumberFormat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6" fillId="0" borderId="44" xfId="1" applyFont="1" applyBorder="1" applyAlignment="1">
      <alignment vertical="center"/>
    </xf>
    <xf numFmtId="0" fontId="14" fillId="0" borderId="13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5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39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5" xfId="1" applyFont="1" applyBorder="1" applyAlignment="1">
      <alignment horizontal="center" vertical="center"/>
    </xf>
    <xf numFmtId="0" fontId="14" fillId="0" borderId="58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164" fontId="14" fillId="0" borderId="18" xfId="1" applyNumberFormat="1" applyFont="1" applyBorder="1" applyAlignment="1">
      <alignment horizontal="center" vertical="center"/>
    </xf>
    <xf numFmtId="164" fontId="14" fillId="0" borderId="44" xfId="1" applyNumberFormat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5" fillId="0" borderId="46" xfId="1" applyFont="1" applyFill="1" applyBorder="1" applyAlignment="1">
      <alignment horizontal="center" vertical="center"/>
    </xf>
    <xf numFmtId="0" fontId="15" fillId="0" borderId="43" xfId="1" applyFont="1" applyBorder="1" applyAlignment="1">
      <alignment horizontal="center" vertical="center"/>
    </xf>
    <xf numFmtId="0" fontId="15" fillId="0" borderId="46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2" fontId="18" fillId="0" borderId="48" xfId="1" applyNumberFormat="1" applyFont="1" applyBorder="1" applyAlignment="1">
      <alignment horizontal="center" vertical="center" wrapText="1"/>
    </xf>
    <xf numFmtId="2" fontId="18" fillId="0" borderId="37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6" xfId="1" applyFont="1" applyBorder="1" applyAlignment="1">
      <alignment horizontal="center" vertical="center"/>
    </xf>
    <xf numFmtId="0" fontId="18" fillId="0" borderId="48" xfId="1" applyFont="1" applyBorder="1" applyAlignment="1">
      <alignment horizontal="center" vertical="center" wrapText="1"/>
    </xf>
    <xf numFmtId="0" fontId="18" fillId="0" borderId="37" xfId="1" applyFont="1" applyBorder="1" applyAlignment="1">
      <alignment horizontal="center" vertical="center" wrapText="1"/>
    </xf>
    <xf numFmtId="0" fontId="14" fillId="0" borderId="6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166" fontId="20" fillId="3" borderId="22" xfId="1" applyNumberFormat="1" applyFont="1" applyFill="1" applyBorder="1" applyAlignment="1">
      <alignment horizontal="center" vertical="center"/>
    </xf>
    <xf numFmtId="49" fontId="20" fillId="0" borderId="22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1" xfId="1" applyFont="1" applyFill="1" applyBorder="1" applyAlignment="1">
      <alignment horizontal="left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right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0" fontId="1" fillId="0" borderId="49" xfId="1" applyFont="1" applyBorder="1" applyAlignment="1">
      <alignment vertical="center"/>
    </xf>
    <xf numFmtId="0" fontId="1" fillId="0" borderId="0" xfId="1" applyFont="1" applyAlignment="1">
      <alignment vertical="center"/>
    </xf>
    <xf numFmtId="164" fontId="21" fillId="0" borderId="36" xfId="1" applyNumberFormat="1" applyFont="1" applyFill="1" applyBorder="1" applyAlignment="1">
      <alignment horizontal="center" vertical="center"/>
    </xf>
    <xf numFmtId="2" fontId="21" fillId="0" borderId="48" xfId="1" applyNumberFormat="1" applyFont="1" applyFill="1" applyBorder="1" applyAlignment="1">
      <alignment horizontal="center" vertical="center"/>
    </xf>
    <xf numFmtId="2" fontId="28" fillId="4" borderId="61" xfId="1" applyNumberFormat="1" applyFont="1" applyFill="1" applyBorder="1" applyAlignment="1">
      <alignment horizontal="center" vertical="center"/>
    </xf>
    <xf numFmtId="2" fontId="23" fillId="0" borderId="48" xfId="1" applyNumberFormat="1" applyFont="1" applyFill="1" applyBorder="1" applyAlignment="1">
      <alignment horizontal="center" vertical="center"/>
    </xf>
    <xf numFmtId="2" fontId="21" fillId="0" borderId="37" xfId="1" applyNumberFormat="1" applyFont="1" applyFill="1" applyBorder="1" applyAlignment="1">
      <alignment horizontal="center" vertical="center"/>
    </xf>
    <xf numFmtId="2" fontId="28" fillId="0" borderId="61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/>
    </xf>
    <xf numFmtId="49" fontId="19" fillId="0" borderId="22" xfId="1" applyNumberFormat="1" applyFont="1" applyBorder="1" applyAlignment="1">
      <alignment horizontal="center" vertical="center" wrapText="1"/>
    </xf>
    <xf numFmtId="2" fontId="21" fillId="0" borderId="62" xfId="1" applyNumberFormat="1" applyFont="1" applyFill="1" applyBorder="1" applyAlignment="1">
      <alignment horizontal="center" vertical="center"/>
    </xf>
    <xf numFmtId="164" fontId="23" fillId="0" borderId="36" xfId="1" applyNumberFormat="1" applyFont="1" applyFill="1" applyBorder="1" applyAlignment="1">
      <alignment horizontal="center" vertical="center"/>
    </xf>
    <xf numFmtId="2" fontId="29" fillId="0" borderId="61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MST!$C$21:$C$79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MST!$D$21:$D$79</c:f>
              <c:numCache>
                <c:formatCode>0.00</c:formatCode>
                <c:ptCount val="59"/>
                <c:pt idx="0">
                  <c:v>41.92</c:v>
                </c:pt>
                <c:pt idx="1">
                  <c:v>42.07</c:v>
                </c:pt>
                <c:pt idx="2">
                  <c:v>41.89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MST!$E$21:$E$79</c:f>
              <c:numCache>
                <c:formatCode>0.00</c:formatCode>
                <c:ptCount val="59"/>
                <c:pt idx="0">
                  <c:v>42.46</c:v>
                </c:pt>
                <c:pt idx="1">
                  <c:v>41.91</c:v>
                </c:pt>
                <c:pt idx="2">
                  <c:v>41.83</c:v>
                </c:pt>
                <c:pt idx="3">
                  <c:v>41.88</c:v>
                </c:pt>
                <c:pt idx="4">
                  <c:v>41.64</c:v>
                </c:pt>
                <c:pt idx="5">
                  <c:v>41.72</c:v>
                </c:pt>
                <c:pt idx="6">
                  <c:v>41.8</c:v>
                </c:pt>
                <c:pt idx="7">
                  <c:v>41.86</c:v>
                </c:pt>
                <c:pt idx="8">
                  <c:v>41.6</c:v>
                </c:pt>
                <c:pt idx="9">
                  <c:v>41.81</c:v>
                </c:pt>
                <c:pt idx="10">
                  <c:v>41.58</c:v>
                </c:pt>
                <c:pt idx="11">
                  <c:v>41.7</c:v>
                </c:pt>
                <c:pt idx="12">
                  <c:v>41.58</c:v>
                </c:pt>
                <c:pt idx="13">
                  <c:v>41.62</c:v>
                </c:pt>
                <c:pt idx="14">
                  <c:v>41.51</c:v>
                </c:pt>
                <c:pt idx="15">
                  <c:v>41.53</c:v>
                </c:pt>
                <c:pt idx="16">
                  <c:v>41.48</c:v>
                </c:pt>
                <c:pt idx="17">
                  <c:v>41.62</c:v>
                </c:pt>
                <c:pt idx="18">
                  <c:v>41.61</c:v>
                </c:pt>
                <c:pt idx="19">
                  <c:v>41.61</c:v>
                </c:pt>
                <c:pt idx="20">
                  <c:v>41.56</c:v>
                </c:pt>
                <c:pt idx="21">
                  <c:v>43.15</c:v>
                </c:pt>
                <c:pt idx="22">
                  <c:v>41.55</c:v>
                </c:pt>
                <c:pt idx="23">
                  <c:v>41.73</c:v>
                </c:pt>
                <c:pt idx="24">
                  <c:v>41.67</c:v>
                </c:pt>
                <c:pt idx="25">
                  <c:v>41.43</c:v>
                </c:pt>
                <c:pt idx="26">
                  <c:v>41.74</c:v>
                </c:pt>
                <c:pt idx="27">
                  <c:v>41.55</c:v>
                </c:pt>
                <c:pt idx="28">
                  <c:v>41.39</c:v>
                </c:pt>
                <c:pt idx="29">
                  <c:v>41.36</c:v>
                </c:pt>
                <c:pt idx="30">
                  <c:v>41.55</c:v>
                </c:pt>
                <c:pt idx="31">
                  <c:v>41.56</c:v>
                </c:pt>
                <c:pt idx="32">
                  <c:v>41.45</c:v>
                </c:pt>
                <c:pt idx="33">
                  <c:v>41.72</c:v>
                </c:pt>
                <c:pt idx="34">
                  <c:v>41.56</c:v>
                </c:pt>
                <c:pt idx="35">
                  <c:v>41.55</c:v>
                </c:pt>
                <c:pt idx="36">
                  <c:v>41.34</c:v>
                </c:pt>
                <c:pt idx="37">
                  <c:v>41.58</c:v>
                </c:pt>
                <c:pt idx="38">
                  <c:v>41.57</c:v>
                </c:pt>
                <c:pt idx="39">
                  <c:v>41.75</c:v>
                </c:pt>
                <c:pt idx="40">
                  <c:v>41.53</c:v>
                </c:pt>
                <c:pt idx="41">
                  <c:v>43.31</c:v>
                </c:pt>
                <c:pt idx="42">
                  <c:v>41.76</c:v>
                </c:pt>
                <c:pt idx="43">
                  <c:v>41.62</c:v>
                </c:pt>
                <c:pt idx="44">
                  <c:v>41.51</c:v>
                </c:pt>
                <c:pt idx="45">
                  <c:v>41.47</c:v>
                </c:pt>
                <c:pt idx="46">
                  <c:v>41.61</c:v>
                </c:pt>
                <c:pt idx="47">
                  <c:v>41.48</c:v>
                </c:pt>
                <c:pt idx="48">
                  <c:v>41.55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MST!$F$21:$F$79</c:f>
              <c:numCache>
                <c:formatCode>0.00</c:formatCode>
                <c:ptCount val="59"/>
                <c:pt idx="0">
                  <c:v>42.15</c:v>
                </c:pt>
                <c:pt idx="1">
                  <c:v>41.68</c:v>
                </c:pt>
                <c:pt idx="2">
                  <c:v>41.55</c:v>
                </c:pt>
                <c:pt idx="3">
                  <c:v>41.46</c:v>
                </c:pt>
                <c:pt idx="4">
                  <c:v>41.63</c:v>
                </c:pt>
                <c:pt idx="5">
                  <c:v>41.55</c:v>
                </c:pt>
                <c:pt idx="6">
                  <c:v>41.56</c:v>
                </c:pt>
                <c:pt idx="7">
                  <c:v>41.54</c:v>
                </c:pt>
                <c:pt idx="8">
                  <c:v>41.61</c:v>
                </c:pt>
                <c:pt idx="9">
                  <c:v>41.56</c:v>
                </c:pt>
                <c:pt idx="10">
                  <c:v>41.55</c:v>
                </c:pt>
                <c:pt idx="11">
                  <c:v>41.67</c:v>
                </c:pt>
                <c:pt idx="12">
                  <c:v>41.54</c:v>
                </c:pt>
                <c:pt idx="13">
                  <c:v>41.61</c:v>
                </c:pt>
                <c:pt idx="14">
                  <c:v>41.52</c:v>
                </c:pt>
                <c:pt idx="15">
                  <c:v>41.48</c:v>
                </c:pt>
                <c:pt idx="16">
                  <c:v>41.51</c:v>
                </c:pt>
                <c:pt idx="17">
                  <c:v>42.28</c:v>
                </c:pt>
                <c:pt idx="18">
                  <c:v>41.5</c:v>
                </c:pt>
                <c:pt idx="19">
                  <c:v>42.67</c:v>
                </c:pt>
                <c:pt idx="20">
                  <c:v>41.62</c:v>
                </c:pt>
                <c:pt idx="21">
                  <c:v>41.56</c:v>
                </c:pt>
                <c:pt idx="22">
                  <c:v>41.57</c:v>
                </c:pt>
                <c:pt idx="23">
                  <c:v>41.36</c:v>
                </c:pt>
                <c:pt idx="24">
                  <c:v>41.45</c:v>
                </c:pt>
                <c:pt idx="25">
                  <c:v>41.5</c:v>
                </c:pt>
                <c:pt idx="26">
                  <c:v>41.43</c:v>
                </c:pt>
                <c:pt idx="27">
                  <c:v>41.4</c:v>
                </c:pt>
                <c:pt idx="28">
                  <c:v>41.48</c:v>
                </c:pt>
                <c:pt idx="29">
                  <c:v>41.55</c:v>
                </c:pt>
                <c:pt idx="30">
                  <c:v>41.38</c:v>
                </c:pt>
                <c:pt idx="31">
                  <c:v>41.56</c:v>
                </c:pt>
                <c:pt idx="32">
                  <c:v>41.61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MST!$G$21:$G$79</c:f>
              <c:numCache>
                <c:formatCode>General</c:formatCode>
                <c:ptCount val="59"/>
                <c:pt idx="0">
                  <c:v>42.46</c:v>
                </c:pt>
                <c:pt idx="1">
                  <c:v>42.03</c:v>
                </c:pt>
                <c:pt idx="2">
                  <c:v>42.02</c:v>
                </c:pt>
                <c:pt idx="3">
                  <c:v>42.09</c:v>
                </c:pt>
                <c:pt idx="4">
                  <c:v>41.98</c:v>
                </c:pt>
                <c:pt idx="5">
                  <c:v>42.87</c:v>
                </c:pt>
                <c:pt idx="6">
                  <c:v>42.15</c:v>
                </c:pt>
                <c:pt idx="7">
                  <c:v>42.1</c:v>
                </c:pt>
                <c:pt idx="8">
                  <c:v>43.18</c:v>
                </c:pt>
                <c:pt idx="9">
                  <c:v>42.16</c:v>
                </c:pt>
                <c:pt idx="10">
                  <c:v>42.13</c:v>
                </c:pt>
                <c:pt idx="11">
                  <c:v>43.15</c:v>
                </c:pt>
                <c:pt idx="12">
                  <c:v>42.12</c:v>
                </c:pt>
                <c:pt idx="13">
                  <c:v>42.28</c:v>
                </c:pt>
                <c:pt idx="14">
                  <c:v>42.03</c:v>
                </c:pt>
                <c:pt idx="15">
                  <c:v>41.95</c:v>
                </c:pt>
                <c:pt idx="16">
                  <c:v>42.05</c:v>
                </c:pt>
                <c:pt idx="17">
                  <c:v>42.15</c:v>
                </c:pt>
                <c:pt idx="18">
                  <c:v>42.02</c:v>
                </c:pt>
                <c:pt idx="19">
                  <c:v>42.21</c:v>
                </c:pt>
                <c:pt idx="20">
                  <c:v>42.21</c:v>
                </c:pt>
                <c:pt idx="21">
                  <c:v>42.13</c:v>
                </c:pt>
                <c:pt idx="22">
                  <c:v>41.95</c:v>
                </c:pt>
                <c:pt idx="23">
                  <c:v>42.07</c:v>
                </c:pt>
                <c:pt idx="24">
                  <c:v>42.21</c:v>
                </c:pt>
                <c:pt idx="25">
                  <c:v>41.99</c:v>
                </c:pt>
                <c:pt idx="26">
                  <c:v>42.14</c:v>
                </c:pt>
                <c:pt idx="27">
                  <c:v>42.28</c:v>
                </c:pt>
                <c:pt idx="28">
                  <c:v>42.2</c:v>
                </c:pt>
                <c:pt idx="29">
                  <c:v>42.81</c:v>
                </c:pt>
                <c:pt idx="30">
                  <c:v>42.66</c:v>
                </c:pt>
                <c:pt idx="31">
                  <c:v>42.03</c:v>
                </c:pt>
                <c:pt idx="32">
                  <c:v>42.22</c:v>
                </c:pt>
                <c:pt idx="33">
                  <c:v>42.53</c:v>
                </c:pt>
                <c:pt idx="34">
                  <c:v>45.21</c:v>
                </c:pt>
                <c:pt idx="35">
                  <c:v>44.77</c:v>
                </c:pt>
                <c:pt idx="36">
                  <c:v>42.71</c:v>
                </c:pt>
                <c:pt idx="37">
                  <c:v>42.07</c:v>
                </c:pt>
                <c:pt idx="38">
                  <c:v>47.81</c:v>
                </c:pt>
                <c:pt idx="39">
                  <c:v>43.01</c:v>
                </c:pt>
                <c:pt idx="40">
                  <c:v>42.07</c:v>
                </c:pt>
                <c:pt idx="41">
                  <c:v>43.51</c:v>
                </c:pt>
                <c:pt idx="42">
                  <c:v>42.25</c:v>
                </c:pt>
                <c:pt idx="43">
                  <c:v>42.29</c:v>
                </c:pt>
                <c:pt idx="44">
                  <c:v>42.17</c:v>
                </c:pt>
                <c:pt idx="45">
                  <c:v>42.28</c:v>
                </c:pt>
                <c:pt idx="46">
                  <c:v>42.12</c:v>
                </c:pt>
                <c:pt idx="47">
                  <c:v>42.14</c:v>
                </c:pt>
                <c:pt idx="48">
                  <c:v>42.33</c:v>
                </c:pt>
                <c:pt idx="49">
                  <c:v>41.94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MST!$H$21:$H$79</c:f>
              <c:numCache>
                <c:formatCode>General</c:formatCode>
                <c:ptCount val="59"/>
                <c:pt idx="0">
                  <c:v>42.5</c:v>
                </c:pt>
                <c:pt idx="1">
                  <c:v>41.5</c:v>
                </c:pt>
                <c:pt idx="2">
                  <c:v>41.44</c:v>
                </c:pt>
                <c:pt idx="3">
                  <c:v>41.34</c:v>
                </c:pt>
                <c:pt idx="4">
                  <c:v>41.34</c:v>
                </c:pt>
                <c:pt idx="5">
                  <c:v>41.33</c:v>
                </c:pt>
                <c:pt idx="6">
                  <c:v>41.25</c:v>
                </c:pt>
                <c:pt idx="7">
                  <c:v>41.22</c:v>
                </c:pt>
                <c:pt idx="8">
                  <c:v>41.4</c:v>
                </c:pt>
                <c:pt idx="9">
                  <c:v>41.27</c:v>
                </c:pt>
                <c:pt idx="10">
                  <c:v>41.42</c:v>
                </c:pt>
                <c:pt idx="11">
                  <c:v>41.36</c:v>
                </c:pt>
                <c:pt idx="12">
                  <c:v>41.22</c:v>
                </c:pt>
                <c:pt idx="13">
                  <c:v>41.52</c:v>
                </c:pt>
                <c:pt idx="14">
                  <c:v>41.39</c:v>
                </c:pt>
                <c:pt idx="15">
                  <c:v>41.36</c:v>
                </c:pt>
                <c:pt idx="16">
                  <c:v>41.61</c:v>
                </c:pt>
                <c:pt idx="17">
                  <c:v>41.78</c:v>
                </c:pt>
                <c:pt idx="18">
                  <c:v>41.22</c:v>
                </c:pt>
                <c:pt idx="19">
                  <c:v>41.29</c:v>
                </c:pt>
                <c:pt idx="20">
                  <c:v>41.18</c:v>
                </c:pt>
                <c:pt idx="21">
                  <c:v>41.13</c:v>
                </c:pt>
                <c:pt idx="22">
                  <c:v>41.19</c:v>
                </c:pt>
                <c:pt idx="23">
                  <c:v>41.41</c:v>
                </c:pt>
                <c:pt idx="24">
                  <c:v>41.12</c:v>
                </c:pt>
                <c:pt idx="25">
                  <c:v>41.12</c:v>
                </c:pt>
                <c:pt idx="26">
                  <c:v>41.3</c:v>
                </c:pt>
                <c:pt idx="27">
                  <c:v>41.11</c:v>
                </c:pt>
                <c:pt idx="28">
                  <c:v>41.37</c:v>
                </c:pt>
                <c:pt idx="29">
                  <c:v>41.26</c:v>
                </c:pt>
                <c:pt idx="30">
                  <c:v>41.21</c:v>
                </c:pt>
                <c:pt idx="31">
                  <c:v>41.15</c:v>
                </c:pt>
                <c:pt idx="32">
                  <c:v>41.21</c:v>
                </c:pt>
                <c:pt idx="33">
                  <c:v>41.76</c:v>
                </c:pt>
                <c:pt idx="34">
                  <c:v>41.29</c:v>
                </c:pt>
                <c:pt idx="35">
                  <c:v>41.11</c:v>
                </c:pt>
                <c:pt idx="36">
                  <c:v>41.16</c:v>
                </c:pt>
                <c:pt idx="37">
                  <c:v>41.35</c:v>
                </c:pt>
                <c:pt idx="38">
                  <c:v>41.57</c:v>
                </c:pt>
                <c:pt idx="39">
                  <c:v>41.06</c:v>
                </c:pt>
                <c:pt idx="40">
                  <c:v>41.17</c:v>
                </c:pt>
                <c:pt idx="41">
                  <c:v>41.13</c:v>
                </c:pt>
                <c:pt idx="42">
                  <c:v>40.99</c:v>
                </c:pt>
                <c:pt idx="43">
                  <c:v>41.04</c:v>
                </c:pt>
                <c:pt idx="44">
                  <c:v>42.09</c:v>
                </c:pt>
                <c:pt idx="45">
                  <c:v>43.34</c:v>
                </c:pt>
                <c:pt idx="46">
                  <c:v>41.37</c:v>
                </c:pt>
                <c:pt idx="47">
                  <c:v>41.92</c:v>
                </c:pt>
                <c:pt idx="48">
                  <c:v>41.57</c:v>
                </c:pt>
                <c:pt idx="49">
                  <c:v>41.67</c:v>
                </c:pt>
                <c:pt idx="50">
                  <c:v>41.05</c:v>
                </c:pt>
                <c:pt idx="51">
                  <c:v>41.23</c:v>
                </c:pt>
                <c:pt idx="52">
                  <c:v>41.21</c:v>
                </c:pt>
                <c:pt idx="53">
                  <c:v>41.26</c:v>
                </c:pt>
                <c:pt idx="54">
                  <c:v>41.28</c:v>
                </c:pt>
                <c:pt idx="55">
                  <c:v>41.63</c:v>
                </c:pt>
                <c:pt idx="56">
                  <c:v>41.23</c:v>
                </c:pt>
                <c:pt idx="57">
                  <c:v>41.06</c:v>
                </c:pt>
                <c:pt idx="58">
                  <c:v>41.36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08128"/>
        <c:axId val="101009664"/>
      </c:lineChart>
      <c:catAx>
        <c:axId val="101008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009664"/>
        <c:crosses val="autoZero"/>
        <c:auto val="1"/>
        <c:lblAlgn val="ctr"/>
        <c:lblOffset val="100"/>
        <c:noMultiLvlLbl val="0"/>
      </c:catAx>
      <c:valAx>
        <c:axId val="101009664"/>
        <c:scaling>
          <c:orientation val="minMax"/>
          <c:max val="45.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0081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'Ne Fart'!$C$20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Fart'!$C$21:$C$73</c:f>
              <c:numCache>
                <c:formatCode>0.00</c:formatCode>
                <c:ptCount val="5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Fart'!$D$21:$D$73</c:f>
              <c:numCache>
                <c:formatCode>0.00</c:formatCode>
                <c:ptCount val="53"/>
                <c:pt idx="0">
                  <c:v>42.49</c:v>
                </c:pt>
                <c:pt idx="1">
                  <c:v>42.29</c:v>
                </c:pt>
                <c:pt idx="2">
                  <c:v>41.98</c:v>
                </c:pt>
                <c:pt idx="3">
                  <c:v>41.79</c:v>
                </c:pt>
                <c:pt idx="4">
                  <c:v>42.85</c:v>
                </c:pt>
                <c:pt idx="5">
                  <c:v>41.78</c:v>
                </c:pt>
                <c:pt idx="6">
                  <c:v>41.69</c:v>
                </c:pt>
                <c:pt idx="7">
                  <c:v>41.58</c:v>
                </c:pt>
                <c:pt idx="8">
                  <c:v>41.73</c:v>
                </c:pt>
                <c:pt idx="9">
                  <c:v>41.69</c:v>
                </c:pt>
                <c:pt idx="10">
                  <c:v>41.64</c:v>
                </c:pt>
                <c:pt idx="11">
                  <c:v>41.62</c:v>
                </c:pt>
                <c:pt idx="12">
                  <c:v>41.69</c:v>
                </c:pt>
                <c:pt idx="13">
                  <c:v>41.45</c:v>
                </c:pt>
                <c:pt idx="14">
                  <c:v>41.68</c:v>
                </c:pt>
                <c:pt idx="15">
                  <c:v>42.1</c:v>
                </c:pt>
                <c:pt idx="16">
                  <c:v>41.76</c:v>
                </c:pt>
                <c:pt idx="17">
                  <c:v>43.05</c:v>
                </c:pt>
                <c:pt idx="18">
                  <c:v>41.93</c:v>
                </c:pt>
                <c:pt idx="19">
                  <c:v>41.73</c:v>
                </c:pt>
                <c:pt idx="20">
                  <c:v>42.07</c:v>
                </c:pt>
                <c:pt idx="21">
                  <c:v>41.78</c:v>
                </c:pt>
                <c:pt idx="22">
                  <c:v>41.9</c:v>
                </c:pt>
                <c:pt idx="23">
                  <c:v>42.09</c:v>
                </c:pt>
                <c:pt idx="24">
                  <c:v>42.02</c:v>
                </c:pt>
                <c:pt idx="25">
                  <c:v>41.81</c:v>
                </c:pt>
                <c:pt idx="26">
                  <c:v>41.67</c:v>
                </c:pt>
                <c:pt idx="27">
                  <c:v>42.16</c:v>
                </c:pt>
                <c:pt idx="28">
                  <c:v>41.9</c:v>
                </c:pt>
                <c:pt idx="29">
                  <c:v>41.96</c:v>
                </c:pt>
                <c:pt idx="30">
                  <c:v>41.78</c:v>
                </c:pt>
                <c:pt idx="31">
                  <c:v>41.83</c:v>
                </c:pt>
                <c:pt idx="32">
                  <c:v>42.21</c:v>
                </c:pt>
                <c:pt idx="33">
                  <c:v>41.56</c:v>
                </c:pt>
                <c:pt idx="34">
                  <c:v>41.85</c:v>
                </c:pt>
                <c:pt idx="35">
                  <c:v>42.12</c:v>
                </c:pt>
                <c:pt idx="36">
                  <c:v>42.08</c:v>
                </c:pt>
                <c:pt idx="37">
                  <c:v>41.82</c:v>
                </c:pt>
                <c:pt idx="38">
                  <c:v>41.91</c:v>
                </c:pt>
                <c:pt idx="39">
                  <c:v>41.99</c:v>
                </c:pt>
                <c:pt idx="40">
                  <c:v>41.86</c:v>
                </c:pt>
                <c:pt idx="41">
                  <c:v>41.98</c:v>
                </c:pt>
                <c:pt idx="42">
                  <c:v>42.12</c:v>
                </c:pt>
                <c:pt idx="43">
                  <c:v>41.92</c:v>
                </c:pt>
                <c:pt idx="44">
                  <c:v>41.9</c:v>
                </c:pt>
                <c:pt idx="45">
                  <c:v>41.86</c:v>
                </c:pt>
                <c:pt idx="46">
                  <c:v>41.89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Fart'!$E$21:$E$73</c:f>
              <c:numCache>
                <c:formatCode>0.00</c:formatCode>
                <c:ptCount val="53"/>
                <c:pt idx="0">
                  <c:v>42.51</c:v>
                </c:pt>
                <c:pt idx="1">
                  <c:v>41.68</c:v>
                </c:pt>
                <c:pt idx="2">
                  <c:v>41.59</c:v>
                </c:pt>
                <c:pt idx="3">
                  <c:v>41.62</c:v>
                </c:pt>
                <c:pt idx="4">
                  <c:v>41.53</c:v>
                </c:pt>
                <c:pt idx="5">
                  <c:v>41.52</c:v>
                </c:pt>
                <c:pt idx="6">
                  <c:v>41.85</c:v>
                </c:pt>
                <c:pt idx="7">
                  <c:v>41.61</c:v>
                </c:pt>
                <c:pt idx="8">
                  <c:v>41.61</c:v>
                </c:pt>
                <c:pt idx="9">
                  <c:v>41.68</c:v>
                </c:pt>
                <c:pt idx="10">
                  <c:v>41.51</c:v>
                </c:pt>
                <c:pt idx="11">
                  <c:v>41.66</c:v>
                </c:pt>
                <c:pt idx="12">
                  <c:v>41.71</c:v>
                </c:pt>
                <c:pt idx="13">
                  <c:v>41.57</c:v>
                </c:pt>
                <c:pt idx="14">
                  <c:v>41.58</c:v>
                </c:pt>
                <c:pt idx="15">
                  <c:v>41.76</c:v>
                </c:pt>
                <c:pt idx="16">
                  <c:v>41.52</c:v>
                </c:pt>
                <c:pt idx="17">
                  <c:v>41.56</c:v>
                </c:pt>
                <c:pt idx="18">
                  <c:v>41.78</c:v>
                </c:pt>
                <c:pt idx="19">
                  <c:v>42.38</c:v>
                </c:pt>
                <c:pt idx="20">
                  <c:v>41.56</c:v>
                </c:pt>
                <c:pt idx="21">
                  <c:v>41.4</c:v>
                </c:pt>
                <c:pt idx="22">
                  <c:v>41.55</c:v>
                </c:pt>
                <c:pt idx="23">
                  <c:v>41.5</c:v>
                </c:pt>
                <c:pt idx="24">
                  <c:v>41.55</c:v>
                </c:pt>
                <c:pt idx="25">
                  <c:v>41.67</c:v>
                </c:pt>
                <c:pt idx="26">
                  <c:v>41.79</c:v>
                </c:pt>
                <c:pt idx="27">
                  <c:v>41.99</c:v>
                </c:pt>
                <c:pt idx="28">
                  <c:v>41.72</c:v>
                </c:pt>
                <c:pt idx="29">
                  <c:v>41.88</c:v>
                </c:pt>
                <c:pt idx="30">
                  <c:v>42.55</c:v>
                </c:pt>
                <c:pt idx="31">
                  <c:v>41.91</c:v>
                </c:pt>
                <c:pt idx="32">
                  <c:v>41.74</c:v>
                </c:pt>
                <c:pt idx="33">
                  <c:v>41.77</c:v>
                </c:pt>
                <c:pt idx="34">
                  <c:v>41.77</c:v>
                </c:pt>
                <c:pt idx="35">
                  <c:v>41.6</c:v>
                </c:pt>
                <c:pt idx="36">
                  <c:v>41.63</c:v>
                </c:pt>
                <c:pt idx="37">
                  <c:v>41.86</c:v>
                </c:pt>
                <c:pt idx="38">
                  <c:v>41.7</c:v>
                </c:pt>
                <c:pt idx="39">
                  <c:v>41.71</c:v>
                </c:pt>
                <c:pt idx="40">
                  <c:v>41.69</c:v>
                </c:pt>
                <c:pt idx="41">
                  <c:v>41.72</c:v>
                </c:pt>
                <c:pt idx="42">
                  <c:v>41.49</c:v>
                </c:pt>
                <c:pt idx="43">
                  <c:v>41.68</c:v>
                </c:pt>
                <c:pt idx="44">
                  <c:v>41.57</c:v>
                </c:pt>
                <c:pt idx="45">
                  <c:v>41.76</c:v>
                </c:pt>
                <c:pt idx="46">
                  <c:v>41.82</c:v>
                </c:pt>
                <c:pt idx="47">
                  <c:v>42.31</c:v>
                </c:pt>
                <c:pt idx="48">
                  <c:v>41.81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Fart'!$F$21:$F$73</c:f>
              <c:numCache>
                <c:formatCode>0.00</c:formatCode>
                <c:ptCount val="53"/>
                <c:pt idx="0">
                  <c:v>42.45</c:v>
                </c:pt>
                <c:pt idx="1">
                  <c:v>41.91</c:v>
                </c:pt>
                <c:pt idx="2">
                  <c:v>42.02</c:v>
                </c:pt>
                <c:pt idx="3">
                  <c:v>42.42</c:v>
                </c:pt>
                <c:pt idx="4">
                  <c:v>41.92</c:v>
                </c:pt>
                <c:pt idx="5">
                  <c:v>41.76</c:v>
                </c:pt>
                <c:pt idx="6">
                  <c:v>41.71</c:v>
                </c:pt>
                <c:pt idx="7">
                  <c:v>41.75</c:v>
                </c:pt>
                <c:pt idx="8">
                  <c:v>41.71</c:v>
                </c:pt>
                <c:pt idx="9">
                  <c:v>41.51</c:v>
                </c:pt>
                <c:pt idx="10">
                  <c:v>41.92</c:v>
                </c:pt>
                <c:pt idx="11">
                  <c:v>41.52</c:v>
                </c:pt>
                <c:pt idx="12">
                  <c:v>41.56</c:v>
                </c:pt>
                <c:pt idx="13">
                  <c:v>41.54</c:v>
                </c:pt>
                <c:pt idx="14">
                  <c:v>41.71</c:v>
                </c:pt>
                <c:pt idx="15">
                  <c:v>41.76</c:v>
                </c:pt>
                <c:pt idx="16">
                  <c:v>41.51</c:v>
                </c:pt>
                <c:pt idx="17">
                  <c:v>41.56</c:v>
                </c:pt>
                <c:pt idx="18">
                  <c:v>41.59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Fart'!$G$21:$G$73</c:f>
              <c:numCache>
                <c:formatCode>General</c:formatCode>
                <c:ptCount val="53"/>
                <c:pt idx="0">
                  <c:v>43.9</c:v>
                </c:pt>
                <c:pt idx="1">
                  <c:v>42.29</c:v>
                </c:pt>
                <c:pt idx="2">
                  <c:v>41.46</c:v>
                </c:pt>
                <c:pt idx="3">
                  <c:v>41.68</c:v>
                </c:pt>
                <c:pt idx="4">
                  <c:v>41.3</c:v>
                </c:pt>
                <c:pt idx="5">
                  <c:v>41.61</c:v>
                </c:pt>
                <c:pt idx="6">
                  <c:v>42.69</c:v>
                </c:pt>
                <c:pt idx="7">
                  <c:v>42.35</c:v>
                </c:pt>
                <c:pt idx="8">
                  <c:v>41.68</c:v>
                </c:pt>
                <c:pt idx="9">
                  <c:v>41.86</c:v>
                </c:pt>
                <c:pt idx="10">
                  <c:v>41.75</c:v>
                </c:pt>
                <c:pt idx="11">
                  <c:v>41.69</c:v>
                </c:pt>
                <c:pt idx="12">
                  <c:v>41.47</c:v>
                </c:pt>
                <c:pt idx="13">
                  <c:v>41.98</c:v>
                </c:pt>
                <c:pt idx="14">
                  <c:v>41.62</c:v>
                </c:pt>
                <c:pt idx="15">
                  <c:v>41.61</c:v>
                </c:pt>
                <c:pt idx="16">
                  <c:v>41.53</c:v>
                </c:pt>
                <c:pt idx="17">
                  <c:v>41.57</c:v>
                </c:pt>
                <c:pt idx="18">
                  <c:v>41.42</c:v>
                </c:pt>
                <c:pt idx="19">
                  <c:v>41.49</c:v>
                </c:pt>
                <c:pt idx="20">
                  <c:v>41.62</c:v>
                </c:pt>
                <c:pt idx="21">
                  <c:v>41.36</c:v>
                </c:pt>
                <c:pt idx="22">
                  <c:v>41.57</c:v>
                </c:pt>
                <c:pt idx="23">
                  <c:v>41.58</c:v>
                </c:pt>
                <c:pt idx="24">
                  <c:v>41.35</c:v>
                </c:pt>
                <c:pt idx="25">
                  <c:v>41.45</c:v>
                </c:pt>
                <c:pt idx="26">
                  <c:v>41.63</c:v>
                </c:pt>
                <c:pt idx="27">
                  <c:v>41.72</c:v>
                </c:pt>
                <c:pt idx="28">
                  <c:v>41.48</c:v>
                </c:pt>
                <c:pt idx="29">
                  <c:v>41.47</c:v>
                </c:pt>
                <c:pt idx="30">
                  <c:v>41.39</c:v>
                </c:pt>
                <c:pt idx="31">
                  <c:v>41.76</c:v>
                </c:pt>
                <c:pt idx="32">
                  <c:v>41.61</c:v>
                </c:pt>
                <c:pt idx="33">
                  <c:v>41.55</c:v>
                </c:pt>
                <c:pt idx="34">
                  <c:v>41.79</c:v>
                </c:pt>
                <c:pt idx="35">
                  <c:v>41.72</c:v>
                </c:pt>
                <c:pt idx="36">
                  <c:v>41.47</c:v>
                </c:pt>
                <c:pt idx="37">
                  <c:v>41.89</c:v>
                </c:pt>
                <c:pt idx="38">
                  <c:v>41.63</c:v>
                </c:pt>
                <c:pt idx="39">
                  <c:v>41.62</c:v>
                </c:pt>
                <c:pt idx="40">
                  <c:v>41.46</c:v>
                </c:pt>
                <c:pt idx="41">
                  <c:v>41.56</c:v>
                </c:pt>
                <c:pt idx="42">
                  <c:v>41.65</c:v>
                </c:pt>
                <c:pt idx="43">
                  <c:v>41.42</c:v>
                </c:pt>
                <c:pt idx="44">
                  <c:v>41.7</c:v>
                </c:pt>
                <c:pt idx="45">
                  <c:v>41.51</c:v>
                </c:pt>
                <c:pt idx="46">
                  <c:v>41.36</c:v>
                </c:pt>
                <c:pt idx="47">
                  <c:v>41.34</c:v>
                </c:pt>
                <c:pt idx="48">
                  <c:v>41.4</c:v>
                </c:pt>
                <c:pt idx="49">
                  <c:v>41.48</c:v>
                </c:pt>
                <c:pt idx="50">
                  <c:v>41.53</c:v>
                </c:pt>
                <c:pt idx="51">
                  <c:v>41.31</c:v>
                </c:pt>
                <c:pt idx="52">
                  <c:v>41.52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'Ne Fart'!$H$20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'Ne Fart'!$H$21:$H$73</c:f>
              <c:numCache>
                <c:formatCode>General</c:formatCode>
                <c:ptCount val="53"/>
                <c:pt idx="0">
                  <c:v>42.05</c:v>
                </c:pt>
                <c:pt idx="1">
                  <c:v>41.77</c:v>
                </c:pt>
                <c:pt idx="2">
                  <c:v>41.76</c:v>
                </c:pt>
                <c:pt idx="3">
                  <c:v>41.59</c:v>
                </c:pt>
                <c:pt idx="4">
                  <c:v>41.42</c:v>
                </c:pt>
                <c:pt idx="5">
                  <c:v>41.7</c:v>
                </c:pt>
                <c:pt idx="6">
                  <c:v>41.4</c:v>
                </c:pt>
                <c:pt idx="7">
                  <c:v>41.59</c:v>
                </c:pt>
                <c:pt idx="8">
                  <c:v>41.5</c:v>
                </c:pt>
                <c:pt idx="9">
                  <c:v>41.35</c:v>
                </c:pt>
                <c:pt idx="10">
                  <c:v>41.41</c:v>
                </c:pt>
                <c:pt idx="11">
                  <c:v>42.22</c:v>
                </c:pt>
                <c:pt idx="12">
                  <c:v>41.99</c:v>
                </c:pt>
                <c:pt idx="13">
                  <c:v>42.79</c:v>
                </c:pt>
                <c:pt idx="14">
                  <c:v>43.04</c:v>
                </c:pt>
                <c:pt idx="15">
                  <c:v>41.59</c:v>
                </c:pt>
                <c:pt idx="16">
                  <c:v>42.01</c:v>
                </c:pt>
                <c:pt idx="17">
                  <c:v>41.52</c:v>
                </c:pt>
                <c:pt idx="18">
                  <c:v>42.51</c:v>
                </c:pt>
                <c:pt idx="19">
                  <c:v>41.34</c:v>
                </c:pt>
                <c:pt idx="20">
                  <c:v>41.6</c:v>
                </c:pt>
                <c:pt idx="21">
                  <c:v>41.69</c:v>
                </c:pt>
                <c:pt idx="22">
                  <c:v>42.02</c:v>
                </c:pt>
                <c:pt idx="23">
                  <c:v>41.74</c:v>
                </c:pt>
                <c:pt idx="24">
                  <c:v>41.26</c:v>
                </c:pt>
                <c:pt idx="25">
                  <c:v>41.67</c:v>
                </c:pt>
                <c:pt idx="26">
                  <c:v>42.21</c:v>
                </c:pt>
                <c:pt idx="27">
                  <c:v>42.33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197440"/>
        <c:axId val="113198976"/>
      </c:lineChart>
      <c:catAx>
        <c:axId val="11319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198976"/>
        <c:crosses val="autoZero"/>
        <c:auto val="1"/>
        <c:lblAlgn val="ctr"/>
        <c:lblOffset val="100"/>
        <c:noMultiLvlLbl val="0"/>
      </c:catAx>
      <c:valAx>
        <c:axId val="11319897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197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'Avto PMR'!$C$20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PMR'!$C$21:$C$81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'Avto PMR'!$D$20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PMR'!$D$21:$D$81</c:f>
              <c:numCache>
                <c:formatCode>0.00</c:formatCode>
                <c:ptCount val="61"/>
                <c:pt idx="0">
                  <c:v>41.7</c:v>
                </c:pt>
                <c:pt idx="1">
                  <c:v>41.6</c:v>
                </c:pt>
                <c:pt idx="2">
                  <c:v>41.68</c:v>
                </c:pt>
                <c:pt idx="3">
                  <c:v>42.05</c:v>
                </c:pt>
                <c:pt idx="4">
                  <c:v>41.73</c:v>
                </c:pt>
                <c:pt idx="5">
                  <c:v>41.7</c:v>
                </c:pt>
                <c:pt idx="6">
                  <c:v>41.72</c:v>
                </c:pt>
                <c:pt idx="7">
                  <c:v>41.67</c:v>
                </c:pt>
                <c:pt idx="8">
                  <c:v>41.72</c:v>
                </c:pt>
                <c:pt idx="9">
                  <c:v>41.49</c:v>
                </c:pt>
                <c:pt idx="10">
                  <c:v>41.7</c:v>
                </c:pt>
                <c:pt idx="11">
                  <c:v>41.77</c:v>
                </c:pt>
                <c:pt idx="12">
                  <c:v>41.58</c:v>
                </c:pt>
                <c:pt idx="13">
                  <c:v>41.92</c:v>
                </c:pt>
                <c:pt idx="14">
                  <c:v>41.56</c:v>
                </c:pt>
                <c:pt idx="15">
                  <c:v>41.8</c:v>
                </c:pt>
                <c:pt idx="16">
                  <c:v>41.64</c:v>
                </c:pt>
                <c:pt idx="17">
                  <c:v>41.57</c:v>
                </c:pt>
                <c:pt idx="18">
                  <c:v>41.72</c:v>
                </c:pt>
                <c:pt idx="19">
                  <c:v>41.71</c:v>
                </c:pt>
                <c:pt idx="20">
                  <c:v>41.48</c:v>
                </c:pt>
                <c:pt idx="21">
                  <c:v>41.43</c:v>
                </c:pt>
                <c:pt idx="22">
                  <c:v>41.59</c:v>
                </c:pt>
                <c:pt idx="23">
                  <c:v>41.85</c:v>
                </c:pt>
                <c:pt idx="24">
                  <c:v>41.67</c:v>
                </c:pt>
                <c:pt idx="25">
                  <c:v>42.08</c:v>
                </c:pt>
                <c:pt idx="26">
                  <c:v>41.65</c:v>
                </c:pt>
                <c:pt idx="27">
                  <c:v>41.58</c:v>
                </c:pt>
                <c:pt idx="28">
                  <c:v>41.61</c:v>
                </c:pt>
                <c:pt idx="29">
                  <c:v>41.73</c:v>
                </c:pt>
                <c:pt idx="30">
                  <c:v>41.78</c:v>
                </c:pt>
                <c:pt idx="31">
                  <c:v>41.47</c:v>
                </c:pt>
                <c:pt idx="32">
                  <c:v>41.74</c:v>
                </c:pt>
                <c:pt idx="33">
                  <c:v>41.39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'Avto PMR'!$E$20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PMR'!$E$21:$E$81</c:f>
              <c:numCache>
                <c:formatCode>0.00</c:formatCode>
                <c:ptCount val="61"/>
                <c:pt idx="0">
                  <c:v>42.19</c:v>
                </c:pt>
                <c:pt idx="1">
                  <c:v>42.24</c:v>
                </c:pt>
                <c:pt idx="2">
                  <c:v>42.56</c:v>
                </c:pt>
                <c:pt idx="3">
                  <c:v>42.04</c:v>
                </c:pt>
                <c:pt idx="4">
                  <c:v>41.95</c:v>
                </c:pt>
                <c:pt idx="5">
                  <c:v>42.02</c:v>
                </c:pt>
                <c:pt idx="6">
                  <c:v>42.28</c:v>
                </c:pt>
                <c:pt idx="7">
                  <c:v>42.24</c:v>
                </c:pt>
                <c:pt idx="8">
                  <c:v>42.06</c:v>
                </c:pt>
                <c:pt idx="9">
                  <c:v>42.14</c:v>
                </c:pt>
                <c:pt idx="10">
                  <c:v>42.77</c:v>
                </c:pt>
                <c:pt idx="11">
                  <c:v>42.09</c:v>
                </c:pt>
                <c:pt idx="12">
                  <c:v>42.02</c:v>
                </c:pt>
                <c:pt idx="13">
                  <c:v>42.01</c:v>
                </c:pt>
                <c:pt idx="14">
                  <c:v>42.12</c:v>
                </c:pt>
                <c:pt idx="15">
                  <c:v>42.17</c:v>
                </c:pt>
                <c:pt idx="16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'Avto PMR'!$F$20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PMR'!$F$21:$F$81</c:f>
              <c:numCache>
                <c:formatCode>0.00</c:formatCode>
                <c:ptCount val="61"/>
                <c:pt idx="0">
                  <c:v>42.74</c:v>
                </c:pt>
                <c:pt idx="1">
                  <c:v>41.82</c:v>
                </c:pt>
                <c:pt idx="2">
                  <c:v>41.7</c:v>
                </c:pt>
                <c:pt idx="3">
                  <c:v>41.76</c:v>
                </c:pt>
                <c:pt idx="4">
                  <c:v>41.69</c:v>
                </c:pt>
                <c:pt idx="5">
                  <c:v>41.67</c:v>
                </c:pt>
                <c:pt idx="6">
                  <c:v>41.67</c:v>
                </c:pt>
                <c:pt idx="7">
                  <c:v>41.57</c:v>
                </c:pt>
                <c:pt idx="8">
                  <c:v>42.46</c:v>
                </c:pt>
                <c:pt idx="9">
                  <c:v>41.65</c:v>
                </c:pt>
                <c:pt idx="10">
                  <c:v>41.54</c:v>
                </c:pt>
                <c:pt idx="11">
                  <c:v>41.44</c:v>
                </c:pt>
                <c:pt idx="12">
                  <c:v>41.4</c:v>
                </c:pt>
                <c:pt idx="13">
                  <c:v>41.51</c:v>
                </c:pt>
                <c:pt idx="14">
                  <c:v>41.57</c:v>
                </c:pt>
                <c:pt idx="15">
                  <c:v>41.48</c:v>
                </c:pt>
                <c:pt idx="16">
                  <c:v>41.51</c:v>
                </c:pt>
                <c:pt idx="17">
                  <c:v>41.5</c:v>
                </c:pt>
                <c:pt idx="18">
                  <c:v>41.35</c:v>
                </c:pt>
                <c:pt idx="19">
                  <c:v>41.54</c:v>
                </c:pt>
                <c:pt idx="20">
                  <c:v>41.57</c:v>
                </c:pt>
                <c:pt idx="21">
                  <c:v>41.58</c:v>
                </c:pt>
                <c:pt idx="22">
                  <c:v>41.7</c:v>
                </c:pt>
                <c:pt idx="23">
                  <c:v>41.55</c:v>
                </c:pt>
                <c:pt idx="24">
                  <c:v>41.76</c:v>
                </c:pt>
                <c:pt idx="25">
                  <c:v>42.62</c:v>
                </c:pt>
                <c:pt idx="26">
                  <c:v>41.85</c:v>
                </c:pt>
                <c:pt idx="27">
                  <c:v>41.8</c:v>
                </c:pt>
                <c:pt idx="28">
                  <c:v>41.66</c:v>
                </c:pt>
                <c:pt idx="29">
                  <c:v>41.6</c:v>
                </c:pt>
                <c:pt idx="30">
                  <c:v>41.62</c:v>
                </c:pt>
                <c:pt idx="31">
                  <c:v>41.62</c:v>
                </c:pt>
                <c:pt idx="32">
                  <c:v>41.45</c:v>
                </c:pt>
                <c:pt idx="33">
                  <c:v>41.64</c:v>
                </c:pt>
                <c:pt idx="34">
                  <c:v>41.48</c:v>
                </c:pt>
                <c:pt idx="35">
                  <c:v>41.39</c:v>
                </c:pt>
                <c:pt idx="36">
                  <c:v>41.45</c:v>
                </c:pt>
                <c:pt idx="37">
                  <c:v>41.37</c:v>
                </c:pt>
                <c:pt idx="38">
                  <c:v>41.43</c:v>
                </c:pt>
                <c:pt idx="39">
                  <c:v>41.42</c:v>
                </c:pt>
                <c:pt idx="40">
                  <c:v>41.76</c:v>
                </c:pt>
                <c:pt idx="41">
                  <c:v>41.35</c:v>
                </c:pt>
                <c:pt idx="42">
                  <c:v>41.4</c:v>
                </c:pt>
                <c:pt idx="43">
                  <c:v>41.34</c:v>
                </c:pt>
                <c:pt idx="44">
                  <c:v>41.48</c:v>
                </c:pt>
                <c:pt idx="45">
                  <c:v>41.53</c:v>
                </c:pt>
                <c:pt idx="46">
                  <c:v>41.63</c:v>
                </c:pt>
                <c:pt idx="47">
                  <c:v>41.76</c:v>
                </c:pt>
                <c:pt idx="48">
                  <c:v>41.73</c:v>
                </c:pt>
                <c:pt idx="49">
                  <c:v>41.49</c:v>
                </c:pt>
                <c:pt idx="50">
                  <c:v>41.32</c:v>
                </c:pt>
                <c:pt idx="51">
                  <c:v>41.49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'Avto PMR'!$G$20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PMR'!$G$21:$G$81</c:f>
              <c:numCache>
                <c:formatCode>General</c:formatCode>
                <c:ptCount val="61"/>
                <c:pt idx="0">
                  <c:v>42.08</c:v>
                </c:pt>
                <c:pt idx="1">
                  <c:v>41.42</c:v>
                </c:pt>
                <c:pt idx="2">
                  <c:v>41.74</c:v>
                </c:pt>
                <c:pt idx="3">
                  <c:v>41.66</c:v>
                </c:pt>
                <c:pt idx="4">
                  <c:v>41.49</c:v>
                </c:pt>
                <c:pt idx="5">
                  <c:v>41.66</c:v>
                </c:pt>
                <c:pt idx="6">
                  <c:v>41.45</c:v>
                </c:pt>
                <c:pt idx="7">
                  <c:v>41.53</c:v>
                </c:pt>
                <c:pt idx="8">
                  <c:v>41.62</c:v>
                </c:pt>
                <c:pt idx="9">
                  <c:v>41.51</c:v>
                </c:pt>
                <c:pt idx="10">
                  <c:v>41.5</c:v>
                </c:pt>
                <c:pt idx="11">
                  <c:v>41.6</c:v>
                </c:pt>
                <c:pt idx="12">
                  <c:v>41.35</c:v>
                </c:pt>
                <c:pt idx="13">
                  <c:v>41.38</c:v>
                </c:pt>
                <c:pt idx="14">
                  <c:v>41.67</c:v>
                </c:pt>
                <c:pt idx="15">
                  <c:v>41.38</c:v>
                </c:pt>
                <c:pt idx="16">
                  <c:v>41.45</c:v>
                </c:pt>
                <c:pt idx="17">
                  <c:v>41.57</c:v>
                </c:pt>
                <c:pt idx="18">
                  <c:v>42.32</c:v>
                </c:pt>
                <c:pt idx="19">
                  <c:v>41.97</c:v>
                </c:pt>
                <c:pt idx="20">
                  <c:v>41.46</c:v>
                </c:pt>
                <c:pt idx="21">
                  <c:v>42.81</c:v>
                </c:pt>
                <c:pt idx="22">
                  <c:v>41.93</c:v>
                </c:pt>
                <c:pt idx="23">
                  <c:v>41.73</c:v>
                </c:pt>
                <c:pt idx="24">
                  <c:v>41.78</c:v>
                </c:pt>
                <c:pt idx="25">
                  <c:v>41.56</c:v>
                </c:pt>
                <c:pt idx="26">
                  <c:v>41.58</c:v>
                </c:pt>
                <c:pt idx="27">
                  <c:v>41.75</c:v>
                </c:pt>
                <c:pt idx="28">
                  <c:v>42.35</c:v>
                </c:pt>
                <c:pt idx="29">
                  <c:v>42.76</c:v>
                </c:pt>
                <c:pt idx="30">
                  <c:v>41.63</c:v>
                </c:pt>
                <c:pt idx="31">
                  <c:v>41.37</c:v>
                </c:pt>
                <c:pt idx="32">
                  <c:v>41.47</c:v>
                </c:pt>
                <c:pt idx="33">
                  <c:v>41.59</c:v>
                </c:pt>
                <c:pt idx="34">
                  <c:v>41.4</c:v>
                </c:pt>
                <c:pt idx="35">
                  <c:v>41.35</c:v>
                </c:pt>
                <c:pt idx="36">
                  <c:v>42.43</c:v>
                </c:pt>
                <c:pt idx="37">
                  <c:v>42.56</c:v>
                </c:pt>
                <c:pt idx="38">
                  <c:v>41.66</c:v>
                </c:pt>
                <c:pt idx="39">
                  <c:v>41.73</c:v>
                </c:pt>
                <c:pt idx="40">
                  <c:v>41.55</c:v>
                </c:pt>
                <c:pt idx="41">
                  <c:v>41.58</c:v>
                </c:pt>
                <c:pt idx="42">
                  <c:v>41.53</c:v>
                </c:pt>
                <c:pt idx="43">
                  <c:v>41.4</c:v>
                </c:pt>
                <c:pt idx="44">
                  <c:v>41.22</c:v>
                </c:pt>
                <c:pt idx="45">
                  <c:v>41.54</c:v>
                </c:pt>
                <c:pt idx="46">
                  <c:v>41.49</c:v>
                </c:pt>
                <c:pt idx="47">
                  <c:v>41.44</c:v>
                </c:pt>
                <c:pt idx="48">
                  <c:v>41.61</c:v>
                </c:pt>
                <c:pt idx="49">
                  <c:v>41.44</c:v>
                </c:pt>
                <c:pt idx="50">
                  <c:v>41.49</c:v>
                </c:pt>
                <c:pt idx="51">
                  <c:v>41.36</c:v>
                </c:pt>
                <c:pt idx="52">
                  <c:v>41.22</c:v>
                </c:pt>
                <c:pt idx="53">
                  <c:v>41.26</c:v>
                </c:pt>
                <c:pt idx="54">
                  <c:v>41.44</c:v>
                </c:pt>
                <c:pt idx="55">
                  <c:v>41.27</c:v>
                </c:pt>
                <c:pt idx="56">
                  <c:v>41.35</c:v>
                </c:pt>
                <c:pt idx="57">
                  <c:v>41.72</c:v>
                </c:pt>
                <c:pt idx="58">
                  <c:v>41.43</c:v>
                </c:pt>
                <c:pt idx="59">
                  <c:v>41.3</c:v>
                </c:pt>
                <c:pt idx="60">
                  <c:v>41.28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'Avto PMR'!$H$20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'Avto PMR'!$B$21:$B$81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'Avto PMR'!$H$21:$H$81</c:f>
              <c:numCache>
                <c:formatCode>General</c:formatCode>
                <c:ptCount val="61"/>
                <c:pt idx="0">
                  <c:v>42.77</c:v>
                </c:pt>
                <c:pt idx="1">
                  <c:v>41.96</c:v>
                </c:pt>
                <c:pt idx="2">
                  <c:v>41.77</c:v>
                </c:pt>
                <c:pt idx="3">
                  <c:v>41.64</c:v>
                </c:pt>
                <c:pt idx="4">
                  <c:v>41.85</c:v>
                </c:pt>
                <c:pt idx="5">
                  <c:v>41.86</c:v>
                </c:pt>
                <c:pt idx="6">
                  <c:v>41.76</c:v>
                </c:pt>
                <c:pt idx="7">
                  <c:v>41.75</c:v>
                </c:pt>
                <c:pt idx="8">
                  <c:v>41.62</c:v>
                </c:pt>
                <c:pt idx="9">
                  <c:v>41.75</c:v>
                </c:pt>
                <c:pt idx="10">
                  <c:v>41.73</c:v>
                </c:pt>
                <c:pt idx="11">
                  <c:v>41.73</c:v>
                </c:pt>
                <c:pt idx="12">
                  <c:v>41.7</c:v>
                </c:pt>
                <c:pt idx="13">
                  <c:v>41.61</c:v>
                </c:pt>
                <c:pt idx="14">
                  <c:v>41.67</c:v>
                </c:pt>
                <c:pt idx="15">
                  <c:v>42.26</c:v>
                </c:pt>
                <c:pt idx="16">
                  <c:v>42</c:v>
                </c:pt>
                <c:pt idx="17">
                  <c:v>42.67</c:v>
                </c:pt>
                <c:pt idx="18">
                  <c:v>43.7</c:v>
                </c:pt>
                <c:pt idx="19">
                  <c:v>42.43</c:v>
                </c:pt>
                <c:pt idx="20">
                  <c:v>41.79</c:v>
                </c:pt>
                <c:pt idx="21">
                  <c:v>41.9</c:v>
                </c:pt>
                <c:pt idx="22">
                  <c:v>41.62</c:v>
                </c:pt>
                <c:pt idx="23">
                  <c:v>41.55</c:v>
                </c:pt>
                <c:pt idx="24">
                  <c:v>41.6</c:v>
                </c:pt>
                <c:pt idx="25">
                  <c:v>41.46</c:v>
                </c:pt>
                <c:pt idx="26">
                  <c:v>41.81</c:v>
                </c:pt>
                <c:pt idx="27">
                  <c:v>41.77</c:v>
                </c:pt>
                <c:pt idx="28">
                  <c:v>41.66</c:v>
                </c:pt>
                <c:pt idx="29">
                  <c:v>41.55</c:v>
                </c:pt>
                <c:pt idx="30">
                  <c:v>41.83</c:v>
                </c:pt>
                <c:pt idx="31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688320"/>
        <c:axId val="109689856"/>
      </c:lineChart>
      <c:catAx>
        <c:axId val="10968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9689856"/>
        <c:crosses val="autoZero"/>
        <c:auto val="1"/>
        <c:lblAlgn val="ctr"/>
        <c:lblOffset val="100"/>
        <c:noMultiLvlLbl val="0"/>
      </c:catAx>
      <c:valAx>
        <c:axId val="10968985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96883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Mesnyki!$C$21:$C$74</c:f>
              <c:numCache>
                <c:formatCode>0.00</c:formatCode>
                <c:ptCount val="5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Mesnyki!$D$21:$D$74</c:f>
              <c:numCache>
                <c:formatCode>0.00</c:formatCode>
                <c:ptCount val="54"/>
                <c:pt idx="0">
                  <c:v>41.38</c:v>
                </c:pt>
                <c:pt idx="1">
                  <c:v>41.68</c:v>
                </c:pt>
                <c:pt idx="2">
                  <c:v>41.3</c:v>
                </c:pt>
                <c:pt idx="3">
                  <c:v>41.32</c:v>
                </c:pt>
                <c:pt idx="4">
                  <c:v>41.35</c:v>
                </c:pt>
                <c:pt idx="5">
                  <c:v>41.39</c:v>
                </c:pt>
                <c:pt idx="6">
                  <c:v>41.24</c:v>
                </c:pt>
                <c:pt idx="7">
                  <c:v>42.66</c:v>
                </c:pt>
                <c:pt idx="8">
                  <c:v>41.74</c:v>
                </c:pt>
                <c:pt idx="9">
                  <c:v>41.37</c:v>
                </c:pt>
                <c:pt idx="10">
                  <c:v>41.21</c:v>
                </c:pt>
                <c:pt idx="11">
                  <c:v>41.35</c:v>
                </c:pt>
                <c:pt idx="12">
                  <c:v>41.6</c:v>
                </c:pt>
                <c:pt idx="13">
                  <c:v>41.44</c:v>
                </c:pt>
                <c:pt idx="14">
                  <c:v>41.3</c:v>
                </c:pt>
                <c:pt idx="15">
                  <c:v>41.43</c:v>
                </c:pt>
                <c:pt idx="16">
                  <c:v>41.34</c:v>
                </c:pt>
                <c:pt idx="17">
                  <c:v>41.2</c:v>
                </c:pt>
                <c:pt idx="18">
                  <c:v>41.39</c:v>
                </c:pt>
                <c:pt idx="19">
                  <c:v>41.45</c:v>
                </c:pt>
                <c:pt idx="20">
                  <c:v>41.33</c:v>
                </c:pt>
                <c:pt idx="21">
                  <c:v>41.39</c:v>
                </c:pt>
                <c:pt idx="22">
                  <c:v>41.24</c:v>
                </c:pt>
                <c:pt idx="23">
                  <c:v>41.45</c:v>
                </c:pt>
                <c:pt idx="24">
                  <c:v>41.25</c:v>
                </c:pt>
                <c:pt idx="25">
                  <c:v>41.38</c:v>
                </c:pt>
                <c:pt idx="26">
                  <c:v>41.42</c:v>
                </c:pt>
                <c:pt idx="27">
                  <c:v>41.25</c:v>
                </c:pt>
                <c:pt idx="28">
                  <c:v>41.55</c:v>
                </c:pt>
                <c:pt idx="29">
                  <c:v>41.41</c:v>
                </c:pt>
                <c:pt idx="30">
                  <c:v>41.5</c:v>
                </c:pt>
                <c:pt idx="31">
                  <c:v>41.18</c:v>
                </c:pt>
                <c:pt idx="32">
                  <c:v>41.25</c:v>
                </c:pt>
                <c:pt idx="33">
                  <c:v>41.2</c:v>
                </c:pt>
                <c:pt idx="34">
                  <c:v>41.23</c:v>
                </c:pt>
                <c:pt idx="35">
                  <c:v>41.42</c:v>
                </c:pt>
                <c:pt idx="36">
                  <c:v>41.38</c:v>
                </c:pt>
                <c:pt idx="37">
                  <c:v>41.41</c:v>
                </c:pt>
                <c:pt idx="38">
                  <c:v>41.12</c:v>
                </c:pt>
                <c:pt idx="39">
                  <c:v>41.18</c:v>
                </c:pt>
                <c:pt idx="40">
                  <c:v>41.24</c:v>
                </c:pt>
                <c:pt idx="41">
                  <c:v>41.43</c:v>
                </c:pt>
                <c:pt idx="42">
                  <c:v>41.4</c:v>
                </c:pt>
                <c:pt idx="43">
                  <c:v>41.22</c:v>
                </c:pt>
                <c:pt idx="44">
                  <c:v>41.26</c:v>
                </c:pt>
                <c:pt idx="45">
                  <c:v>41.51</c:v>
                </c:pt>
                <c:pt idx="46">
                  <c:v>41.36</c:v>
                </c:pt>
                <c:pt idx="47">
                  <c:v>41.57</c:v>
                </c:pt>
                <c:pt idx="48">
                  <c:v>41.26</c:v>
                </c:pt>
                <c:pt idx="49">
                  <c:v>41.39</c:v>
                </c:pt>
                <c:pt idx="50">
                  <c:v>41.39</c:v>
                </c:pt>
                <c:pt idx="51">
                  <c:v>41.37</c:v>
                </c:pt>
                <c:pt idx="52">
                  <c:v>41.12</c:v>
                </c:pt>
                <c:pt idx="53">
                  <c:v>41.29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Mesnyki!$E$21:$E$74</c:f>
              <c:numCache>
                <c:formatCode>0.00</c:formatCode>
                <c:ptCount val="54"/>
                <c:pt idx="0">
                  <c:v>43.63</c:v>
                </c:pt>
                <c:pt idx="1">
                  <c:v>42.12</c:v>
                </c:pt>
                <c:pt idx="2">
                  <c:v>42.37</c:v>
                </c:pt>
                <c:pt idx="3">
                  <c:v>42.14</c:v>
                </c:pt>
                <c:pt idx="4">
                  <c:v>41.99</c:v>
                </c:pt>
                <c:pt idx="5">
                  <c:v>42.3</c:v>
                </c:pt>
                <c:pt idx="6">
                  <c:v>42.11</c:v>
                </c:pt>
                <c:pt idx="7">
                  <c:v>41.94</c:v>
                </c:pt>
                <c:pt idx="8">
                  <c:v>41.88</c:v>
                </c:pt>
                <c:pt idx="9">
                  <c:v>41.91</c:v>
                </c:pt>
                <c:pt idx="10">
                  <c:v>41.99</c:v>
                </c:pt>
                <c:pt idx="11">
                  <c:v>42.21</c:v>
                </c:pt>
                <c:pt idx="12">
                  <c:v>41.87</c:v>
                </c:pt>
                <c:pt idx="13">
                  <c:v>41.91</c:v>
                </c:pt>
                <c:pt idx="14">
                  <c:v>42.02</c:v>
                </c:pt>
                <c:pt idx="15">
                  <c:v>42.23</c:v>
                </c:pt>
                <c:pt idx="16">
                  <c:v>41.96</c:v>
                </c:pt>
                <c:pt idx="17">
                  <c:v>41.7</c:v>
                </c:pt>
                <c:pt idx="18">
                  <c:v>41.89</c:v>
                </c:pt>
                <c:pt idx="19">
                  <c:v>42.13</c:v>
                </c:pt>
                <c:pt idx="20">
                  <c:v>41.67</c:v>
                </c:pt>
                <c:pt idx="21">
                  <c:v>42.09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Mesnyki!$F$21:$F$74</c:f>
              <c:numCache>
                <c:formatCode>0.00</c:formatCode>
                <c:ptCount val="54"/>
                <c:pt idx="0">
                  <c:v>43.07</c:v>
                </c:pt>
                <c:pt idx="1">
                  <c:v>41.87</c:v>
                </c:pt>
                <c:pt idx="2">
                  <c:v>41.85</c:v>
                </c:pt>
                <c:pt idx="3">
                  <c:v>41.66</c:v>
                </c:pt>
                <c:pt idx="4">
                  <c:v>41.79</c:v>
                </c:pt>
                <c:pt idx="5">
                  <c:v>41.96</c:v>
                </c:pt>
                <c:pt idx="6">
                  <c:v>42.39</c:v>
                </c:pt>
                <c:pt idx="7">
                  <c:v>42.04</c:v>
                </c:pt>
                <c:pt idx="8">
                  <c:v>41.66</c:v>
                </c:pt>
                <c:pt idx="9">
                  <c:v>42.08</c:v>
                </c:pt>
                <c:pt idx="10">
                  <c:v>41.69</c:v>
                </c:pt>
                <c:pt idx="11">
                  <c:v>41.79</c:v>
                </c:pt>
                <c:pt idx="12">
                  <c:v>41.55</c:v>
                </c:pt>
                <c:pt idx="13">
                  <c:v>42.02</c:v>
                </c:pt>
                <c:pt idx="14">
                  <c:v>41.63</c:v>
                </c:pt>
                <c:pt idx="15">
                  <c:v>41.99</c:v>
                </c:pt>
                <c:pt idx="16">
                  <c:v>41.88</c:v>
                </c:pt>
                <c:pt idx="17">
                  <c:v>41.65</c:v>
                </c:pt>
                <c:pt idx="18">
                  <c:v>42.1</c:v>
                </c:pt>
                <c:pt idx="19">
                  <c:v>41.93</c:v>
                </c:pt>
                <c:pt idx="20">
                  <c:v>41.84</c:v>
                </c:pt>
                <c:pt idx="21">
                  <c:v>42.09</c:v>
                </c:pt>
                <c:pt idx="22">
                  <c:v>41.82</c:v>
                </c:pt>
                <c:pt idx="23">
                  <c:v>41.78</c:v>
                </c:pt>
                <c:pt idx="24">
                  <c:v>42.37</c:v>
                </c:pt>
                <c:pt idx="25">
                  <c:v>42.6</c:v>
                </c:pt>
                <c:pt idx="26">
                  <c:v>41.67</c:v>
                </c:pt>
                <c:pt idx="27">
                  <c:v>42.04</c:v>
                </c:pt>
                <c:pt idx="28">
                  <c:v>41.58</c:v>
                </c:pt>
                <c:pt idx="29">
                  <c:v>41.69</c:v>
                </c:pt>
                <c:pt idx="30">
                  <c:v>41.76</c:v>
                </c:pt>
                <c:pt idx="31">
                  <c:v>41.73</c:v>
                </c:pt>
                <c:pt idx="32">
                  <c:v>41.92</c:v>
                </c:pt>
                <c:pt idx="33">
                  <c:v>41.7</c:v>
                </c:pt>
                <c:pt idx="34">
                  <c:v>41.67</c:v>
                </c:pt>
                <c:pt idx="35">
                  <c:v>41.61</c:v>
                </c:pt>
                <c:pt idx="36">
                  <c:v>41.96</c:v>
                </c:pt>
                <c:pt idx="37">
                  <c:v>41.73</c:v>
                </c:pt>
                <c:pt idx="38">
                  <c:v>41.75</c:v>
                </c:pt>
                <c:pt idx="39">
                  <c:v>41.76</c:v>
                </c:pt>
                <c:pt idx="40">
                  <c:v>41.69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Mesnyki!$G$21:$G$74</c:f>
              <c:numCache>
                <c:formatCode>General</c:formatCode>
                <c:ptCount val="54"/>
                <c:pt idx="0">
                  <c:v>42.28</c:v>
                </c:pt>
                <c:pt idx="1">
                  <c:v>42.01</c:v>
                </c:pt>
                <c:pt idx="2">
                  <c:v>41.81</c:v>
                </c:pt>
                <c:pt idx="3">
                  <c:v>42.02</c:v>
                </c:pt>
                <c:pt idx="4">
                  <c:v>41.89</c:v>
                </c:pt>
                <c:pt idx="5">
                  <c:v>41.75</c:v>
                </c:pt>
                <c:pt idx="6">
                  <c:v>41.81</c:v>
                </c:pt>
                <c:pt idx="7">
                  <c:v>41.81</c:v>
                </c:pt>
                <c:pt idx="8">
                  <c:v>41.75</c:v>
                </c:pt>
                <c:pt idx="9">
                  <c:v>41.63</c:v>
                </c:pt>
                <c:pt idx="10">
                  <c:v>41.94</c:v>
                </c:pt>
                <c:pt idx="11">
                  <c:v>41.75</c:v>
                </c:pt>
                <c:pt idx="12">
                  <c:v>41.77</c:v>
                </c:pt>
                <c:pt idx="13">
                  <c:v>42.05</c:v>
                </c:pt>
                <c:pt idx="14">
                  <c:v>41.77</c:v>
                </c:pt>
                <c:pt idx="15">
                  <c:v>41.94</c:v>
                </c:pt>
                <c:pt idx="16">
                  <c:v>41.96</c:v>
                </c:pt>
                <c:pt idx="17">
                  <c:v>41.93</c:v>
                </c:pt>
                <c:pt idx="18">
                  <c:v>41.7</c:v>
                </c:pt>
                <c:pt idx="19">
                  <c:v>41.85</c:v>
                </c:pt>
                <c:pt idx="20">
                  <c:v>41.85</c:v>
                </c:pt>
                <c:pt idx="21">
                  <c:v>41.75</c:v>
                </c:pt>
                <c:pt idx="22">
                  <c:v>41.8</c:v>
                </c:pt>
                <c:pt idx="23">
                  <c:v>41.88</c:v>
                </c:pt>
                <c:pt idx="24">
                  <c:v>41.76</c:v>
                </c:pt>
                <c:pt idx="25">
                  <c:v>41.68</c:v>
                </c:pt>
                <c:pt idx="26">
                  <c:v>41.8</c:v>
                </c:pt>
                <c:pt idx="27">
                  <c:v>41.71</c:v>
                </c:pt>
                <c:pt idx="28">
                  <c:v>41.67</c:v>
                </c:pt>
                <c:pt idx="29">
                  <c:v>41.76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Mesnyki!$H$21:$H$74</c:f>
              <c:numCache>
                <c:formatCode>General</c:formatCode>
                <c:ptCount val="54"/>
                <c:pt idx="0">
                  <c:v>42.35</c:v>
                </c:pt>
                <c:pt idx="1">
                  <c:v>41.46</c:v>
                </c:pt>
                <c:pt idx="2">
                  <c:v>41.61</c:v>
                </c:pt>
                <c:pt idx="3">
                  <c:v>41.79</c:v>
                </c:pt>
                <c:pt idx="4">
                  <c:v>41.44</c:v>
                </c:pt>
                <c:pt idx="5">
                  <c:v>41.37</c:v>
                </c:pt>
                <c:pt idx="6">
                  <c:v>41.38</c:v>
                </c:pt>
                <c:pt idx="7">
                  <c:v>41.28</c:v>
                </c:pt>
                <c:pt idx="8">
                  <c:v>41.26</c:v>
                </c:pt>
                <c:pt idx="9">
                  <c:v>41.35</c:v>
                </c:pt>
                <c:pt idx="10">
                  <c:v>41.8</c:v>
                </c:pt>
                <c:pt idx="11">
                  <c:v>41.78</c:v>
                </c:pt>
                <c:pt idx="12">
                  <c:v>41.38</c:v>
                </c:pt>
                <c:pt idx="13">
                  <c:v>41.25</c:v>
                </c:pt>
                <c:pt idx="14">
                  <c:v>41.36</c:v>
                </c:pt>
                <c:pt idx="15">
                  <c:v>41.28</c:v>
                </c:pt>
                <c:pt idx="16">
                  <c:v>41.26</c:v>
                </c:pt>
                <c:pt idx="17">
                  <c:v>41.65</c:v>
                </c:pt>
                <c:pt idx="18">
                  <c:v>41.61</c:v>
                </c:pt>
                <c:pt idx="19">
                  <c:v>41.45</c:v>
                </c:pt>
                <c:pt idx="20">
                  <c:v>41.16</c:v>
                </c:pt>
                <c:pt idx="21">
                  <c:v>41.1</c:v>
                </c:pt>
                <c:pt idx="22">
                  <c:v>41.21</c:v>
                </c:pt>
                <c:pt idx="23">
                  <c:v>41.34</c:v>
                </c:pt>
                <c:pt idx="24">
                  <c:v>41.36</c:v>
                </c:pt>
                <c:pt idx="25">
                  <c:v>41.32</c:v>
                </c:pt>
                <c:pt idx="26">
                  <c:v>41.26</c:v>
                </c:pt>
                <c:pt idx="27">
                  <c:v>41.29</c:v>
                </c:pt>
                <c:pt idx="28">
                  <c:v>41.21</c:v>
                </c:pt>
                <c:pt idx="29">
                  <c:v>41.25</c:v>
                </c:pt>
                <c:pt idx="30">
                  <c:v>41.65</c:v>
                </c:pt>
                <c:pt idx="31">
                  <c:v>41.41</c:v>
                </c:pt>
                <c:pt idx="32">
                  <c:v>41.28</c:v>
                </c:pt>
                <c:pt idx="33">
                  <c:v>41.33</c:v>
                </c:pt>
                <c:pt idx="34">
                  <c:v>41.16</c:v>
                </c:pt>
                <c:pt idx="35">
                  <c:v>41.13</c:v>
                </c:pt>
                <c:pt idx="36">
                  <c:v>41.11</c:v>
                </c:pt>
                <c:pt idx="37">
                  <c:v>41.3</c:v>
                </c:pt>
                <c:pt idx="38">
                  <c:v>41.21</c:v>
                </c:pt>
                <c:pt idx="39">
                  <c:v>41.22</c:v>
                </c:pt>
                <c:pt idx="40">
                  <c:v>41.04</c:v>
                </c:pt>
                <c:pt idx="41">
                  <c:v>41.87</c:v>
                </c:pt>
                <c:pt idx="42">
                  <c:v>41.41</c:v>
                </c:pt>
                <c:pt idx="43">
                  <c:v>41.22</c:v>
                </c:pt>
                <c:pt idx="44">
                  <c:v>41.41</c:v>
                </c:pt>
                <c:pt idx="45">
                  <c:v>41.32</c:v>
                </c:pt>
                <c:pt idx="46">
                  <c:v>41.13</c:v>
                </c:pt>
                <c:pt idx="47">
                  <c:v>41.28</c:v>
                </c:pt>
                <c:pt idx="48">
                  <c:v>41.52</c:v>
                </c:pt>
                <c:pt idx="49">
                  <c:v>41.54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94656"/>
        <c:axId val="113096192"/>
      </c:lineChart>
      <c:catAx>
        <c:axId val="11309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096192"/>
        <c:crosses val="autoZero"/>
        <c:auto val="1"/>
        <c:lblAlgn val="ctr"/>
        <c:lblOffset val="100"/>
        <c:noMultiLvlLbl val="0"/>
      </c:catAx>
      <c:valAx>
        <c:axId val="11309619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0946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Team'!$C$21:$C$75</c:f>
              <c:numCache>
                <c:formatCode>0.00</c:formatCode>
                <c:ptCount val="55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Линнык Володя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Team'!$D$21:$D$75</c:f>
              <c:numCache>
                <c:formatCode>0.00</c:formatCode>
                <c:ptCount val="55"/>
                <c:pt idx="0">
                  <c:v>41.95</c:v>
                </c:pt>
                <c:pt idx="1">
                  <c:v>41.72</c:v>
                </c:pt>
                <c:pt idx="2">
                  <c:v>41.67</c:v>
                </c:pt>
                <c:pt idx="3">
                  <c:v>41.85</c:v>
                </c:pt>
                <c:pt idx="4">
                  <c:v>41.75</c:v>
                </c:pt>
                <c:pt idx="5">
                  <c:v>41.6</c:v>
                </c:pt>
                <c:pt idx="6">
                  <c:v>41.47</c:v>
                </c:pt>
                <c:pt idx="7">
                  <c:v>41.75</c:v>
                </c:pt>
                <c:pt idx="8">
                  <c:v>41.57</c:v>
                </c:pt>
                <c:pt idx="9">
                  <c:v>41.61</c:v>
                </c:pt>
                <c:pt idx="10">
                  <c:v>41.59</c:v>
                </c:pt>
                <c:pt idx="11">
                  <c:v>41.48</c:v>
                </c:pt>
                <c:pt idx="12">
                  <c:v>41.45</c:v>
                </c:pt>
                <c:pt idx="13">
                  <c:v>41.74</c:v>
                </c:pt>
                <c:pt idx="14">
                  <c:v>41.49</c:v>
                </c:pt>
                <c:pt idx="15">
                  <c:v>42.03</c:v>
                </c:pt>
                <c:pt idx="16">
                  <c:v>41.36</c:v>
                </c:pt>
                <c:pt idx="17">
                  <c:v>41.94</c:v>
                </c:pt>
                <c:pt idx="18">
                  <c:v>41.71</c:v>
                </c:pt>
                <c:pt idx="19">
                  <c:v>41.48</c:v>
                </c:pt>
                <c:pt idx="20">
                  <c:v>41.63</c:v>
                </c:pt>
                <c:pt idx="21">
                  <c:v>41.36</c:v>
                </c:pt>
                <c:pt idx="22">
                  <c:v>41.62</c:v>
                </c:pt>
                <c:pt idx="23">
                  <c:v>41.54</c:v>
                </c:pt>
                <c:pt idx="24">
                  <c:v>41.56</c:v>
                </c:pt>
                <c:pt idx="25">
                  <c:v>41.29</c:v>
                </c:pt>
                <c:pt idx="26">
                  <c:v>41.3</c:v>
                </c:pt>
                <c:pt idx="27">
                  <c:v>41.54</c:v>
                </c:pt>
                <c:pt idx="28">
                  <c:v>41.66</c:v>
                </c:pt>
                <c:pt idx="29">
                  <c:v>41.46</c:v>
                </c:pt>
                <c:pt idx="30">
                  <c:v>41.56</c:v>
                </c:pt>
                <c:pt idx="31">
                  <c:v>41.31</c:v>
                </c:pt>
                <c:pt idx="32">
                  <c:v>41.46</c:v>
                </c:pt>
                <c:pt idx="33">
                  <c:v>41.42</c:v>
                </c:pt>
                <c:pt idx="34">
                  <c:v>41.37</c:v>
                </c:pt>
                <c:pt idx="35">
                  <c:v>41.47</c:v>
                </c:pt>
                <c:pt idx="36">
                  <c:v>41.31</c:v>
                </c:pt>
                <c:pt idx="37">
                  <c:v>41.62</c:v>
                </c:pt>
                <c:pt idx="38">
                  <c:v>41.48</c:v>
                </c:pt>
                <c:pt idx="39">
                  <c:v>41.5</c:v>
                </c:pt>
                <c:pt idx="40">
                  <c:v>41.52</c:v>
                </c:pt>
                <c:pt idx="41">
                  <c:v>41.58</c:v>
                </c:pt>
                <c:pt idx="42">
                  <c:v>41.55</c:v>
                </c:pt>
                <c:pt idx="43">
                  <c:v>41.52</c:v>
                </c:pt>
                <c:pt idx="44">
                  <c:v>41.43</c:v>
                </c:pt>
                <c:pt idx="45">
                  <c:v>41.37</c:v>
                </c:pt>
                <c:pt idx="46">
                  <c:v>42.03</c:v>
                </c:pt>
                <c:pt idx="47">
                  <c:v>45.25</c:v>
                </c:pt>
                <c:pt idx="48">
                  <c:v>41.72</c:v>
                </c:pt>
                <c:pt idx="49">
                  <c:v>41.62</c:v>
                </c:pt>
                <c:pt idx="50">
                  <c:v>41.66</c:v>
                </c:pt>
                <c:pt idx="51">
                  <c:v>41.44</c:v>
                </c:pt>
                <c:pt idx="52">
                  <c:v>41.42</c:v>
                </c:pt>
                <c:pt idx="53">
                  <c:v>41.49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Team'!$E$21:$E$75</c:f>
              <c:numCache>
                <c:formatCode>0.00</c:formatCode>
                <c:ptCount val="55"/>
                <c:pt idx="0">
                  <c:v>42.22</c:v>
                </c:pt>
                <c:pt idx="1">
                  <c:v>41.7</c:v>
                </c:pt>
                <c:pt idx="2">
                  <c:v>41.48</c:v>
                </c:pt>
                <c:pt idx="3">
                  <c:v>41.77</c:v>
                </c:pt>
                <c:pt idx="4">
                  <c:v>41.61</c:v>
                </c:pt>
                <c:pt idx="5">
                  <c:v>41.61</c:v>
                </c:pt>
                <c:pt idx="6">
                  <c:v>41.68</c:v>
                </c:pt>
                <c:pt idx="7">
                  <c:v>41.55</c:v>
                </c:pt>
                <c:pt idx="8">
                  <c:v>41.57</c:v>
                </c:pt>
                <c:pt idx="9">
                  <c:v>41.53</c:v>
                </c:pt>
                <c:pt idx="10">
                  <c:v>41.59</c:v>
                </c:pt>
                <c:pt idx="11">
                  <c:v>41.57</c:v>
                </c:pt>
                <c:pt idx="12">
                  <c:v>41.59</c:v>
                </c:pt>
                <c:pt idx="13">
                  <c:v>41.65</c:v>
                </c:pt>
                <c:pt idx="14">
                  <c:v>41.69</c:v>
                </c:pt>
                <c:pt idx="15">
                  <c:v>41.73</c:v>
                </c:pt>
                <c:pt idx="16">
                  <c:v>41.55</c:v>
                </c:pt>
                <c:pt idx="17">
                  <c:v>59.16</c:v>
                </c:pt>
                <c:pt idx="18">
                  <c:v>41.67</c:v>
                </c:pt>
                <c:pt idx="19">
                  <c:v>41.72</c:v>
                </c:pt>
                <c:pt idx="20">
                  <c:v>41.96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Линнык Володя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Team'!$F$21:$F$75</c:f>
              <c:numCache>
                <c:formatCode>0.00</c:formatCode>
                <c:ptCount val="55"/>
                <c:pt idx="0">
                  <c:v>42.67</c:v>
                </c:pt>
                <c:pt idx="1">
                  <c:v>43.14</c:v>
                </c:pt>
                <c:pt idx="2">
                  <c:v>43.34</c:v>
                </c:pt>
                <c:pt idx="3">
                  <c:v>41.76</c:v>
                </c:pt>
                <c:pt idx="4">
                  <c:v>41.64</c:v>
                </c:pt>
                <c:pt idx="5">
                  <c:v>42.16</c:v>
                </c:pt>
                <c:pt idx="6">
                  <c:v>42.95</c:v>
                </c:pt>
                <c:pt idx="7">
                  <c:v>41.89</c:v>
                </c:pt>
                <c:pt idx="8">
                  <c:v>41.67</c:v>
                </c:pt>
                <c:pt idx="9">
                  <c:v>41.5</c:v>
                </c:pt>
                <c:pt idx="10">
                  <c:v>41.58</c:v>
                </c:pt>
                <c:pt idx="11">
                  <c:v>41.44</c:v>
                </c:pt>
                <c:pt idx="12">
                  <c:v>41.33</c:v>
                </c:pt>
                <c:pt idx="13">
                  <c:v>41.43</c:v>
                </c:pt>
                <c:pt idx="14">
                  <c:v>41.48</c:v>
                </c:pt>
                <c:pt idx="15">
                  <c:v>41.73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Линнык Володя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Team'!$G$21:$G$75</c:f>
              <c:numCache>
                <c:formatCode>General</c:formatCode>
                <c:ptCount val="55"/>
                <c:pt idx="0">
                  <c:v>41.93</c:v>
                </c:pt>
                <c:pt idx="1">
                  <c:v>41.65</c:v>
                </c:pt>
                <c:pt idx="2">
                  <c:v>41.52</c:v>
                </c:pt>
                <c:pt idx="3">
                  <c:v>41.51</c:v>
                </c:pt>
                <c:pt idx="4">
                  <c:v>41.61</c:v>
                </c:pt>
                <c:pt idx="5">
                  <c:v>41.51</c:v>
                </c:pt>
                <c:pt idx="6">
                  <c:v>41.74</c:v>
                </c:pt>
                <c:pt idx="7">
                  <c:v>41.6</c:v>
                </c:pt>
                <c:pt idx="8">
                  <c:v>41.44</c:v>
                </c:pt>
                <c:pt idx="9">
                  <c:v>41.49</c:v>
                </c:pt>
                <c:pt idx="10">
                  <c:v>41.4</c:v>
                </c:pt>
                <c:pt idx="11">
                  <c:v>41.58</c:v>
                </c:pt>
                <c:pt idx="12">
                  <c:v>41.38</c:v>
                </c:pt>
                <c:pt idx="13">
                  <c:v>41.41</c:v>
                </c:pt>
                <c:pt idx="14">
                  <c:v>41.74</c:v>
                </c:pt>
                <c:pt idx="15">
                  <c:v>41.48</c:v>
                </c:pt>
                <c:pt idx="16">
                  <c:v>41.49</c:v>
                </c:pt>
                <c:pt idx="17">
                  <c:v>41.32</c:v>
                </c:pt>
                <c:pt idx="18">
                  <c:v>41.5</c:v>
                </c:pt>
                <c:pt idx="19">
                  <c:v>41.43</c:v>
                </c:pt>
                <c:pt idx="20">
                  <c:v>41.28</c:v>
                </c:pt>
                <c:pt idx="21">
                  <c:v>41.66</c:v>
                </c:pt>
                <c:pt idx="22">
                  <c:v>41.67</c:v>
                </c:pt>
                <c:pt idx="23">
                  <c:v>41.47</c:v>
                </c:pt>
                <c:pt idx="24">
                  <c:v>41.38</c:v>
                </c:pt>
                <c:pt idx="25">
                  <c:v>41.55</c:v>
                </c:pt>
                <c:pt idx="26">
                  <c:v>41.63</c:v>
                </c:pt>
                <c:pt idx="27">
                  <c:v>41.37</c:v>
                </c:pt>
                <c:pt idx="28">
                  <c:v>41.37</c:v>
                </c:pt>
                <c:pt idx="29">
                  <c:v>41.41</c:v>
                </c:pt>
                <c:pt idx="30">
                  <c:v>41.36</c:v>
                </c:pt>
                <c:pt idx="31">
                  <c:v>43.78</c:v>
                </c:pt>
                <c:pt idx="32">
                  <c:v>44.92</c:v>
                </c:pt>
                <c:pt idx="33">
                  <c:v>41.95</c:v>
                </c:pt>
                <c:pt idx="34">
                  <c:v>41.73</c:v>
                </c:pt>
                <c:pt idx="35">
                  <c:v>41.6</c:v>
                </c:pt>
                <c:pt idx="36">
                  <c:v>41.45</c:v>
                </c:pt>
                <c:pt idx="37">
                  <c:v>41.42</c:v>
                </c:pt>
                <c:pt idx="38">
                  <c:v>41.71</c:v>
                </c:pt>
                <c:pt idx="39">
                  <c:v>41.6</c:v>
                </c:pt>
                <c:pt idx="40">
                  <c:v>41.44</c:v>
                </c:pt>
                <c:pt idx="41">
                  <c:v>41.75</c:v>
                </c:pt>
                <c:pt idx="42">
                  <c:v>41.36</c:v>
                </c:pt>
                <c:pt idx="43">
                  <c:v>41.39</c:v>
                </c:pt>
                <c:pt idx="44">
                  <c:v>41.18</c:v>
                </c:pt>
                <c:pt idx="45">
                  <c:v>41.43</c:v>
                </c:pt>
                <c:pt idx="46">
                  <c:v>41.42</c:v>
                </c:pt>
                <c:pt idx="47">
                  <c:v>41.68</c:v>
                </c:pt>
                <c:pt idx="48">
                  <c:v>41.48</c:v>
                </c:pt>
                <c:pt idx="49">
                  <c:v>41.46</c:v>
                </c:pt>
                <c:pt idx="50">
                  <c:v>41.58</c:v>
                </c:pt>
                <c:pt idx="51">
                  <c:v>41.67</c:v>
                </c:pt>
                <c:pt idx="52">
                  <c:v>41.58</c:v>
                </c:pt>
                <c:pt idx="53">
                  <c:v>41.58</c:v>
                </c:pt>
                <c:pt idx="54">
                  <c:v>41.54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'X Racing Team'!$H$21:$H$75</c:f>
              <c:numCache>
                <c:formatCode>General</c:formatCode>
                <c:ptCount val="55"/>
                <c:pt idx="0">
                  <c:v>42.69</c:v>
                </c:pt>
                <c:pt idx="1">
                  <c:v>41.81</c:v>
                </c:pt>
                <c:pt idx="2">
                  <c:v>41.81</c:v>
                </c:pt>
                <c:pt idx="3">
                  <c:v>41.53</c:v>
                </c:pt>
                <c:pt idx="4">
                  <c:v>41.56</c:v>
                </c:pt>
                <c:pt idx="5">
                  <c:v>41.53</c:v>
                </c:pt>
                <c:pt idx="6">
                  <c:v>41.38</c:v>
                </c:pt>
                <c:pt idx="7">
                  <c:v>41.4</c:v>
                </c:pt>
                <c:pt idx="8">
                  <c:v>41.55</c:v>
                </c:pt>
                <c:pt idx="9">
                  <c:v>41.47</c:v>
                </c:pt>
                <c:pt idx="10">
                  <c:v>41.39</c:v>
                </c:pt>
                <c:pt idx="11">
                  <c:v>41.44</c:v>
                </c:pt>
                <c:pt idx="12">
                  <c:v>41.28</c:v>
                </c:pt>
                <c:pt idx="13">
                  <c:v>41.31</c:v>
                </c:pt>
                <c:pt idx="14">
                  <c:v>41.35</c:v>
                </c:pt>
                <c:pt idx="15">
                  <c:v>41.46</c:v>
                </c:pt>
                <c:pt idx="16">
                  <c:v>41.45</c:v>
                </c:pt>
                <c:pt idx="17">
                  <c:v>41.65</c:v>
                </c:pt>
                <c:pt idx="18">
                  <c:v>42.32</c:v>
                </c:pt>
                <c:pt idx="19">
                  <c:v>41.43</c:v>
                </c:pt>
                <c:pt idx="20">
                  <c:v>41.45</c:v>
                </c:pt>
                <c:pt idx="21">
                  <c:v>41.28</c:v>
                </c:pt>
                <c:pt idx="22">
                  <c:v>41.41</c:v>
                </c:pt>
                <c:pt idx="23">
                  <c:v>41.43</c:v>
                </c:pt>
                <c:pt idx="24">
                  <c:v>41.3</c:v>
                </c:pt>
                <c:pt idx="25">
                  <c:v>41.33</c:v>
                </c:pt>
                <c:pt idx="26">
                  <c:v>41.34</c:v>
                </c:pt>
                <c:pt idx="27">
                  <c:v>41.41</c:v>
                </c:pt>
                <c:pt idx="28">
                  <c:v>41.11</c:v>
                </c:pt>
                <c:pt idx="29">
                  <c:v>41.28</c:v>
                </c:pt>
                <c:pt idx="30">
                  <c:v>41.5</c:v>
                </c:pt>
                <c:pt idx="31">
                  <c:v>41.32</c:v>
                </c:pt>
                <c:pt idx="32">
                  <c:v>41.14</c:v>
                </c:pt>
                <c:pt idx="33">
                  <c:v>41.35</c:v>
                </c:pt>
                <c:pt idx="34">
                  <c:v>41.55</c:v>
                </c:pt>
                <c:pt idx="35">
                  <c:v>41.32</c:v>
                </c:pt>
                <c:pt idx="36">
                  <c:v>41.17</c:v>
                </c:pt>
                <c:pt idx="37">
                  <c:v>41.31</c:v>
                </c:pt>
                <c:pt idx="38">
                  <c:v>41.24</c:v>
                </c:pt>
                <c:pt idx="39">
                  <c:v>41.19</c:v>
                </c:pt>
                <c:pt idx="40">
                  <c:v>41.26</c:v>
                </c:pt>
                <c:pt idx="41">
                  <c:v>41.1</c:v>
                </c:pt>
                <c:pt idx="42">
                  <c:v>41.54</c:v>
                </c:pt>
                <c:pt idx="43">
                  <c:v>41.34</c:v>
                </c:pt>
                <c:pt idx="44">
                  <c:v>41.53</c:v>
                </c:pt>
                <c:pt idx="45">
                  <c:v>41.3</c:v>
                </c:pt>
                <c:pt idx="46">
                  <c:v>41.22</c:v>
                </c:pt>
                <c:pt idx="47">
                  <c:v>41.16</c:v>
                </c:pt>
                <c:pt idx="48">
                  <c:v>41.31</c:v>
                </c:pt>
                <c:pt idx="49">
                  <c:v>41.23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589824"/>
        <c:axId val="112603904"/>
      </c:lineChart>
      <c:catAx>
        <c:axId val="11258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603904"/>
        <c:crosses val="autoZero"/>
        <c:auto val="1"/>
        <c:lblAlgn val="ctr"/>
        <c:lblOffset val="100"/>
        <c:noMultiLvlLbl val="0"/>
      </c:catAx>
      <c:valAx>
        <c:axId val="11260390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5898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Racing'!$C$21:$C$81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Racing'!$D$21:$D$81</c:f>
              <c:numCache>
                <c:formatCode>0.00</c:formatCode>
                <c:ptCount val="61"/>
                <c:pt idx="0">
                  <c:v>41.44</c:v>
                </c:pt>
                <c:pt idx="1">
                  <c:v>41.69</c:v>
                </c:pt>
                <c:pt idx="2">
                  <c:v>41.65</c:v>
                </c:pt>
                <c:pt idx="3">
                  <c:v>41.58</c:v>
                </c:pt>
                <c:pt idx="4">
                  <c:v>42.21</c:v>
                </c:pt>
                <c:pt idx="5">
                  <c:v>41.55</c:v>
                </c:pt>
                <c:pt idx="6">
                  <c:v>41.47</c:v>
                </c:pt>
                <c:pt idx="7">
                  <c:v>41.47</c:v>
                </c:pt>
                <c:pt idx="8">
                  <c:v>41.51</c:v>
                </c:pt>
                <c:pt idx="9">
                  <c:v>41.56</c:v>
                </c:pt>
                <c:pt idx="10">
                  <c:v>41.69</c:v>
                </c:pt>
                <c:pt idx="11">
                  <c:v>41.66</c:v>
                </c:pt>
                <c:pt idx="12">
                  <c:v>41.62</c:v>
                </c:pt>
                <c:pt idx="13">
                  <c:v>41.53</c:v>
                </c:pt>
                <c:pt idx="14">
                  <c:v>41.49</c:v>
                </c:pt>
                <c:pt idx="15">
                  <c:v>42.64</c:v>
                </c:pt>
                <c:pt idx="16">
                  <c:v>41.33</c:v>
                </c:pt>
                <c:pt idx="17">
                  <c:v>43.26</c:v>
                </c:pt>
                <c:pt idx="18">
                  <c:v>41.75</c:v>
                </c:pt>
                <c:pt idx="19">
                  <c:v>41.56</c:v>
                </c:pt>
                <c:pt idx="20">
                  <c:v>41.732999999999997</c:v>
                </c:pt>
                <c:pt idx="21">
                  <c:v>41.59</c:v>
                </c:pt>
                <c:pt idx="22">
                  <c:v>41.86</c:v>
                </c:pt>
                <c:pt idx="23">
                  <c:v>41.52</c:v>
                </c:pt>
                <c:pt idx="24">
                  <c:v>41.6</c:v>
                </c:pt>
                <c:pt idx="25">
                  <c:v>41.62</c:v>
                </c:pt>
                <c:pt idx="26">
                  <c:v>41.63</c:v>
                </c:pt>
                <c:pt idx="27">
                  <c:v>41.73</c:v>
                </c:pt>
                <c:pt idx="28">
                  <c:v>41.69</c:v>
                </c:pt>
                <c:pt idx="29">
                  <c:v>41.57</c:v>
                </c:pt>
                <c:pt idx="30">
                  <c:v>41.69</c:v>
                </c:pt>
                <c:pt idx="31">
                  <c:v>41.66</c:v>
                </c:pt>
                <c:pt idx="32">
                  <c:v>41.63</c:v>
                </c:pt>
                <c:pt idx="33">
                  <c:v>41.7</c:v>
                </c:pt>
                <c:pt idx="34">
                  <c:v>41.64</c:v>
                </c:pt>
                <c:pt idx="35">
                  <c:v>41.83</c:v>
                </c:pt>
                <c:pt idx="36">
                  <c:v>41.76</c:v>
                </c:pt>
                <c:pt idx="37">
                  <c:v>41.67</c:v>
                </c:pt>
                <c:pt idx="38">
                  <c:v>41.72</c:v>
                </c:pt>
                <c:pt idx="39">
                  <c:v>41.96</c:v>
                </c:pt>
                <c:pt idx="40">
                  <c:v>41.38</c:v>
                </c:pt>
                <c:pt idx="41">
                  <c:v>41.56</c:v>
                </c:pt>
                <c:pt idx="42">
                  <c:v>41.59</c:v>
                </c:pt>
                <c:pt idx="43">
                  <c:v>41.52</c:v>
                </c:pt>
                <c:pt idx="44">
                  <c:v>41.45</c:v>
                </c:pt>
                <c:pt idx="45">
                  <c:v>41.7</c:v>
                </c:pt>
                <c:pt idx="46">
                  <c:v>41.65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Racing'!$E$21:$E$81</c:f>
              <c:numCache>
                <c:formatCode>0.00</c:formatCode>
                <c:ptCount val="61"/>
                <c:pt idx="0">
                  <c:v>42.59</c:v>
                </c:pt>
                <c:pt idx="1">
                  <c:v>41.76</c:v>
                </c:pt>
                <c:pt idx="2">
                  <c:v>41.75</c:v>
                </c:pt>
                <c:pt idx="3">
                  <c:v>41.54</c:v>
                </c:pt>
                <c:pt idx="4">
                  <c:v>41.68</c:v>
                </c:pt>
                <c:pt idx="5">
                  <c:v>41.55</c:v>
                </c:pt>
                <c:pt idx="6">
                  <c:v>41.57</c:v>
                </c:pt>
                <c:pt idx="7">
                  <c:v>41.65</c:v>
                </c:pt>
                <c:pt idx="8">
                  <c:v>41.78</c:v>
                </c:pt>
                <c:pt idx="9">
                  <c:v>41.5</c:v>
                </c:pt>
                <c:pt idx="10">
                  <c:v>41.54</c:v>
                </c:pt>
                <c:pt idx="11">
                  <c:v>41.51</c:v>
                </c:pt>
                <c:pt idx="12">
                  <c:v>41.42</c:v>
                </c:pt>
                <c:pt idx="13">
                  <c:v>41.45</c:v>
                </c:pt>
                <c:pt idx="14">
                  <c:v>41.49</c:v>
                </c:pt>
                <c:pt idx="15">
                  <c:v>41.64</c:v>
                </c:pt>
                <c:pt idx="16">
                  <c:v>41.57</c:v>
                </c:pt>
                <c:pt idx="17">
                  <c:v>41.47</c:v>
                </c:pt>
                <c:pt idx="18">
                  <c:v>41.62</c:v>
                </c:pt>
                <c:pt idx="19">
                  <c:v>41.51</c:v>
                </c:pt>
                <c:pt idx="20">
                  <c:v>41.37</c:v>
                </c:pt>
                <c:pt idx="21">
                  <c:v>41.46</c:v>
                </c:pt>
                <c:pt idx="22">
                  <c:v>41.52</c:v>
                </c:pt>
                <c:pt idx="23">
                  <c:v>41.41</c:v>
                </c:pt>
                <c:pt idx="24">
                  <c:v>41.5</c:v>
                </c:pt>
                <c:pt idx="25">
                  <c:v>41.57</c:v>
                </c:pt>
                <c:pt idx="26">
                  <c:v>41.42</c:v>
                </c:pt>
                <c:pt idx="27">
                  <c:v>41.68</c:v>
                </c:pt>
                <c:pt idx="28">
                  <c:v>41.41</c:v>
                </c:pt>
                <c:pt idx="29">
                  <c:v>41.36</c:v>
                </c:pt>
                <c:pt idx="30">
                  <c:v>41.52</c:v>
                </c:pt>
                <c:pt idx="31">
                  <c:v>41.39</c:v>
                </c:pt>
                <c:pt idx="32">
                  <c:v>41.43</c:v>
                </c:pt>
                <c:pt idx="33">
                  <c:v>42.22</c:v>
                </c:pt>
                <c:pt idx="34">
                  <c:v>41.37</c:v>
                </c:pt>
                <c:pt idx="35">
                  <c:v>41.88</c:v>
                </c:pt>
                <c:pt idx="36">
                  <c:v>41.49</c:v>
                </c:pt>
                <c:pt idx="37">
                  <c:v>41.54</c:v>
                </c:pt>
                <c:pt idx="38">
                  <c:v>41.45</c:v>
                </c:pt>
                <c:pt idx="39">
                  <c:v>41.34</c:v>
                </c:pt>
                <c:pt idx="40">
                  <c:v>41.37</c:v>
                </c:pt>
                <c:pt idx="41">
                  <c:v>41.4</c:v>
                </c:pt>
                <c:pt idx="42">
                  <c:v>41.47</c:v>
                </c:pt>
                <c:pt idx="43">
                  <c:v>41.56</c:v>
                </c:pt>
                <c:pt idx="44">
                  <c:v>41.52</c:v>
                </c:pt>
                <c:pt idx="45">
                  <c:v>41.64</c:v>
                </c:pt>
                <c:pt idx="46">
                  <c:v>41.24</c:v>
                </c:pt>
                <c:pt idx="47">
                  <c:v>41.62</c:v>
                </c:pt>
                <c:pt idx="48">
                  <c:v>41.43</c:v>
                </c:pt>
                <c:pt idx="49">
                  <c:v>41.52</c:v>
                </c:pt>
                <c:pt idx="50">
                  <c:v>41.31</c:v>
                </c:pt>
                <c:pt idx="51">
                  <c:v>41.36</c:v>
                </c:pt>
                <c:pt idx="52">
                  <c:v>41.45</c:v>
                </c:pt>
                <c:pt idx="53">
                  <c:v>41.86</c:v>
                </c:pt>
                <c:pt idx="54">
                  <c:v>41.47</c:v>
                </c:pt>
                <c:pt idx="55">
                  <c:v>41.5</c:v>
                </c:pt>
                <c:pt idx="56">
                  <c:v>41.67</c:v>
                </c:pt>
                <c:pt idx="57">
                  <c:v>41.69</c:v>
                </c:pt>
                <c:pt idx="58">
                  <c:v>41.43</c:v>
                </c:pt>
                <c:pt idx="59">
                  <c:v>41.42</c:v>
                </c:pt>
                <c:pt idx="60">
                  <c:v>41.89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Racing'!$F$21:$F$81</c:f>
              <c:numCache>
                <c:formatCode>0.00</c:formatCode>
                <c:ptCount val="61"/>
                <c:pt idx="0">
                  <c:v>42.53</c:v>
                </c:pt>
                <c:pt idx="1">
                  <c:v>41.98</c:v>
                </c:pt>
                <c:pt idx="2">
                  <c:v>41.7</c:v>
                </c:pt>
                <c:pt idx="3">
                  <c:v>42.69</c:v>
                </c:pt>
                <c:pt idx="4">
                  <c:v>41.71</c:v>
                </c:pt>
                <c:pt idx="5">
                  <c:v>41.5</c:v>
                </c:pt>
                <c:pt idx="6">
                  <c:v>41.61</c:v>
                </c:pt>
                <c:pt idx="7">
                  <c:v>41.75</c:v>
                </c:pt>
                <c:pt idx="8">
                  <c:v>43.26</c:v>
                </c:pt>
                <c:pt idx="9">
                  <c:v>41.91</c:v>
                </c:pt>
                <c:pt idx="10">
                  <c:v>41.66</c:v>
                </c:pt>
                <c:pt idx="11">
                  <c:v>41.73</c:v>
                </c:pt>
                <c:pt idx="12">
                  <c:v>41.89</c:v>
                </c:pt>
                <c:pt idx="13">
                  <c:v>42.26</c:v>
                </c:pt>
                <c:pt idx="14">
                  <c:v>41.61</c:v>
                </c:pt>
                <c:pt idx="15">
                  <c:v>41.6</c:v>
                </c:pt>
                <c:pt idx="16">
                  <c:v>41.5</c:v>
                </c:pt>
                <c:pt idx="17">
                  <c:v>41.53</c:v>
                </c:pt>
                <c:pt idx="18">
                  <c:v>43.82</c:v>
                </c:pt>
                <c:pt idx="19">
                  <c:v>42.13</c:v>
                </c:pt>
                <c:pt idx="20">
                  <c:v>41.93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Racing'!$G$21:$G$81</c:f>
              <c:numCache>
                <c:formatCode>General</c:formatCode>
                <c:ptCount val="61"/>
                <c:pt idx="0">
                  <c:v>43.66</c:v>
                </c:pt>
                <c:pt idx="1">
                  <c:v>43.47</c:v>
                </c:pt>
                <c:pt idx="2">
                  <c:v>44.61</c:v>
                </c:pt>
                <c:pt idx="3">
                  <c:v>43.32</c:v>
                </c:pt>
                <c:pt idx="4">
                  <c:v>42.98</c:v>
                </c:pt>
                <c:pt idx="5">
                  <c:v>42.88</c:v>
                </c:pt>
                <c:pt idx="6">
                  <c:v>42.9</c:v>
                </c:pt>
                <c:pt idx="7">
                  <c:v>43.26</c:v>
                </c:pt>
                <c:pt idx="8">
                  <c:v>43.24</c:v>
                </c:pt>
                <c:pt idx="9">
                  <c:v>42.3</c:v>
                </c:pt>
                <c:pt idx="10">
                  <c:v>42.09</c:v>
                </c:pt>
                <c:pt idx="11">
                  <c:v>42.06</c:v>
                </c:pt>
                <c:pt idx="12">
                  <c:v>41.89</c:v>
                </c:pt>
                <c:pt idx="13">
                  <c:v>41.89</c:v>
                </c:pt>
                <c:pt idx="14">
                  <c:v>41.86</c:v>
                </c:pt>
                <c:pt idx="15">
                  <c:v>41.91</c:v>
                </c:pt>
                <c:pt idx="16">
                  <c:v>42.22</c:v>
                </c:pt>
                <c:pt idx="17">
                  <c:v>42.13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Racing'!$H$21:$H$81</c:f>
              <c:numCache>
                <c:formatCode>General</c:formatCode>
                <c:ptCount val="61"/>
                <c:pt idx="0">
                  <c:v>43.15</c:v>
                </c:pt>
                <c:pt idx="1">
                  <c:v>42.07</c:v>
                </c:pt>
                <c:pt idx="2">
                  <c:v>42.07</c:v>
                </c:pt>
                <c:pt idx="3">
                  <c:v>42.03</c:v>
                </c:pt>
                <c:pt idx="4">
                  <c:v>41.87</c:v>
                </c:pt>
                <c:pt idx="5">
                  <c:v>41.93</c:v>
                </c:pt>
                <c:pt idx="6">
                  <c:v>41.98</c:v>
                </c:pt>
                <c:pt idx="7">
                  <c:v>41.93</c:v>
                </c:pt>
                <c:pt idx="8">
                  <c:v>41.7</c:v>
                </c:pt>
                <c:pt idx="9">
                  <c:v>41.86</c:v>
                </c:pt>
                <c:pt idx="10">
                  <c:v>42.04</c:v>
                </c:pt>
                <c:pt idx="11">
                  <c:v>41.82</c:v>
                </c:pt>
                <c:pt idx="12">
                  <c:v>41.91</c:v>
                </c:pt>
                <c:pt idx="13">
                  <c:v>41.95</c:v>
                </c:pt>
                <c:pt idx="14">
                  <c:v>41.93</c:v>
                </c:pt>
                <c:pt idx="15">
                  <c:v>41.78</c:v>
                </c:pt>
                <c:pt idx="16">
                  <c:v>41.79</c:v>
                </c:pt>
                <c:pt idx="17">
                  <c:v>42.05</c:v>
                </c:pt>
                <c:pt idx="18">
                  <c:v>42.14</c:v>
                </c:pt>
                <c:pt idx="19">
                  <c:v>41.61</c:v>
                </c:pt>
                <c:pt idx="20">
                  <c:v>41.84</c:v>
                </c:pt>
                <c:pt idx="21">
                  <c:v>41.62</c:v>
                </c:pt>
                <c:pt idx="22">
                  <c:v>42.55</c:v>
                </c:pt>
                <c:pt idx="23">
                  <c:v>41.82</c:v>
                </c:pt>
                <c:pt idx="24">
                  <c:v>41.71</c:v>
                </c:pt>
                <c:pt idx="25">
                  <c:v>41.83</c:v>
                </c:pt>
                <c:pt idx="26">
                  <c:v>41.59</c:v>
                </c:pt>
                <c:pt idx="27">
                  <c:v>41.66</c:v>
                </c:pt>
                <c:pt idx="28">
                  <c:v>41.8</c:v>
                </c:pt>
                <c:pt idx="29">
                  <c:v>41.67</c:v>
                </c:pt>
                <c:pt idx="30">
                  <c:v>41.85</c:v>
                </c:pt>
                <c:pt idx="31">
                  <c:v>41.81</c:v>
                </c:pt>
                <c:pt idx="32">
                  <c:v>42.06</c:v>
                </c:pt>
                <c:pt idx="33">
                  <c:v>41.77</c:v>
                </c:pt>
                <c:pt idx="34">
                  <c:v>41.82</c:v>
                </c:pt>
                <c:pt idx="35">
                  <c:v>41.69</c:v>
                </c:pt>
                <c:pt idx="36">
                  <c:v>41.75</c:v>
                </c:pt>
                <c:pt idx="37">
                  <c:v>41.74</c:v>
                </c:pt>
                <c:pt idx="38">
                  <c:v>41.79</c:v>
                </c:pt>
                <c:pt idx="39">
                  <c:v>43.03</c:v>
                </c:pt>
                <c:pt idx="40">
                  <c:v>42.09</c:v>
                </c:pt>
                <c:pt idx="41">
                  <c:v>41.81</c:v>
                </c:pt>
                <c:pt idx="42">
                  <c:v>60.02</c:v>
                </c:pt>
                <c:pt idx="43">
                  <c:v>41.78</c:v>
                </c:pt>
                <c:pt idx="44">
                  <c:v>41.78</c:v>
                </c:pt>
                <c:pt idx="45">
                  <c:v>42.04</c:v>
                </c:pt>
                <c:pt idx="46">
                  <c:v>41.66</c:v>
                </c:pt>
                <c:pt idx="47">
                  <c:v>41.85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23424"/>
        <c:axId val="112024960"/>
      </c:lineChart>
      <c:catAx>
        <c:axId val="11202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024960"/>
        <c:crosses val="autoZero"/>
        <c:auto val="1"/>
        <c:lblAlgn val="ctr"/>
        <c:lblOffset val="100"/>
        <c:noMultiLvlLbl val="0"/>
      </c:catAx>
      <c:valAx>
        <c:axId val="11202496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0234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razboiniki'!$C$21:$C$75</c:f>
              <c:numCache>
                <c:formatCode>0.00</c:formatCode>
                <c:ptCount val="55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razboiniki'!$D$21:$D$75</c:f>
              <c:numCache>
                <c:formatCode>0.00</c:formatCode>
                <c:ptCount val="55"/>
                <c:pt idx="0">
                  <c:v>42.48</c:v>
                </c:pt>
                <c:pt idx="1">
                  <c:v>41.78</c:v>
                </c:pt>
                <c:pt idx="2">
                  <c:v>41.67</c:v>
                </c:pt>
                <c:pt idx="3">
                  <c:v>41.64</c:v>
                </c:pt>
                <c:pt idx="4">
                  <c:v>41.78</c:v>
                </c:pt>
                <c:pt idx="5">
                  <c:v>41.74</c:v>
                </c:pt>
                <c:pt idx="6">
                  <c:v>41.86</c:v>
                </c:pt>
                <c:pt idx="7">
                  <c:v>42.21</c:v>
                </c:pt>
                <c:pt idx="8">
                  <c:v>41.81</c:v>
                </c:pt>
                <c:pt idx="9">
                  <c:v>41.62</c:v>
                </c:pt>
                <c:pt idx="10">
                  <c:v>41.54</c:v>
                </c:pt>
                <c:pt idx="11">
                  <c:v>41.59</c:v>
                </c:pt>
                <c:pt idx="12">
                  <c:v>41.72</c:v>
                </c:pt>
                <c:pt idx="13">
                  <c:v>41.85</c:v>
                </c:pt>
                <c:pt idx="14">
                  <c:v>41.71</c:v>
                </c:pt>
                <c:pt idx="15">
                  <c:v>41.62</c:v>
                </c:pt>
                <c:pt idx="16">
                  <c:v>41.64</c:v>
                </c:pt>
                <c:pt idx="17">
                  <c:v>41.61</c:v>
                </c:pt>
                <c:pt idx="18">
                  <c:v>41.56</c:v>
                </c:pt>
                <c:pt idx="19">
                  <c:v>41.77</c:v>
                </c:pt>
                <c:pt idx="20">
                  <c:v>41.67</c:v>
                </c:pt>
                <c:pt idx="21">
                  <c:v>41.66</c:v>
                </c:pt>
                <c:pt idx="22">
                  <c:v>41.56</c:v>
                </c:pt>
                <c:pt idx="23">
                  <c:v>41.59</c:v>
                </c:pt>
                <c:pt idx="24">
                  <c:v>41.57</c:v>
                </c:pt>
                <c:pt idx="25">
                  <c:v>41.58</c:v>
                </c:pt>
                <c:pt idx="26">
                  <c:v>41.68</c:v>
                </c:pt>
                <c:pt idx="27">
                  <c:v>41.7</c:v>
                </c:pt>
                <c:pt idx="28">
                  <c:v>41.58</c:v>
                </c:pt>
                <c:pt idx="29">
                  <c:v>41.74</c:v>
                </c:pt>
                <c:pt idx="30">
                  <c:v>41.63</c:v>
                </c:pt>
                <c:pt idx="31">
                  <c:v>41.74</c:v>
                </c:pt>
                <c:pt idx="32">
                  <c:v>41.71</c:v>
                </c:pt>
                <c:pt idx="33">
                  <c:v>41.64</c:v>
                </c:pt>
                <c:pt idx="34">
                  <c:v>41.64</c:v>
                </c:pt>
                <c:pt idx="35">
                  <c:v>41.79</c:v>
                </c:pt>
                <c:pt idx="36">
                  <c:v>41.86</c:v>
                </c:pt>
                <c:pt idx="37">
                  <c:v>41.64</c:v>
                </c:pt>
                <c:pt idx="38">
                  <c:v>41.68</c:v>
                </c:pt>
                <c:pt idx="39">
                  <c:v>41.7</c:v>
                </c:pt>
                <c:pt idx="40">
                  <c:v>41.67</c:v>
                </c:pt>
                <c:pt idx="41">
                  <c:v>41.6</c:v>
                </c:pt>
                <c:pt idx="42">
                  <c:v>41.52</c:v>
                </c:pt>
                <c:pt idx="43">
                  <c:v>41.52</c:v>
                </c:pt>
                <c:pt idx="44">
                  <c:v>41.55</c:v>
                </c:pt>
                <c:pt idx="45">
                  <c:v>41.73</c:v>
                </c:pt>
                <c:pt idx="46">
                  <c:v>41.51</c:v>
                </c:pt>
                <c:pt idx="47">
                  <c:v>41.52</c:v>
                </c:pt>
                <c:pt idx="48">
                  <c:v>42.04</c:v>
                </c:pt>
                <c:pt idx="49">
                  <c:v>41.86</c:v>
                </c:pt>
                <c:pt idx="50">
                  <c:v>41.66</c:v>
                </c:pt>
                <c:pt idx="51">
                  <c:v>41.69</c:v>
                </c:pt>
                <c:pt idx="52">
                  <c:v>41.7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razboiniki'!$E$21:$E$75</c:f>
              <c:numCache>
                <c:formatCode>0.00</c:formatCode>
                <c:ptCount val="55"/>
                <c:pt idx="0">
                  <c:v>42.52</c:v>
                </c:pt>
                <c:pt idx="1">
                  <c:v>41.45</c:v>
                </c:pt>
                <c:pt idx="2">
                  <c:v>41.44</c:v>
                </c:pt>
                <c:pt idx="3">
                  <c:v>41.4</c:v>
                </c:pt>
                <c:pt idx="4">
                  <c:v>41.57</c:v>
                </c:pt>
                <c:pt idx="5">
                  <c:v>41.49</c:v>
                </c:pt>
                <c:pt idx="6">
                  <c:v>41.41</c:v>
                </c:pt>
                <c:pt idx="7">
                  <c:v>41.73</c:v>
                </c:pt>
                <c:pt idx="8">
                  <c:v>41.56</c:v>
                </c:pt>
                <c:pt idx="9">
                  <c:v>41.42</c:v>
                </c:pt>
                <c:pt idx="10">
                  <c:v>41.9</c:v>
                </c:pt>
                <c:pt idx="11">
                  <c:v>41.42</c:v>
                </c:pt>
                <c:pt idx="12">
                  <c:v>41.31</c:v>
                </c:pt>
                <c:pt idx="13">
                  <c:v>41.37</c:v>
                </c:pt>
                <c:pt idx="14">
                  <c:v>41.45</c:v>
                </c:pt>
                <c:pt idx="15">
                  <c:v>41.35</c:v>
                </c:pt>
                <c:pt idx="16">
                  <c:v>41.32</c:v>
                </c:pt>
                <c:pt idx="17">
                  <c:v>41.62</c:v>
                </c:pt>
                <c:pt idx="18">
                  <c:v>41.32</c:v>
                </c:pt>
                <c:pt idx="19">
                  <c:v>41.6</c:v>
                </c:pt>
                <c:pt idx="20">
                  <c:v>41.36</c:v>
                </c:pt>
                <c:pt idx="21">
                  <c:v>41.52</c:v>
                </c:pt>
                <c:pt idx="22">
                  <c:v>41.48</c:v>
                </c:pt>
                <c:pt idx="23">
                  <c:v>41.46</c:v>
                </c:pt>
                <c:pt idx="24">
                  <c:v>41.8</c:v>
                </c:pt>
                <c:pt idx="25">
                  <c:v>41.54</c:v>
                </c:pt>
                <c:pt idx="26">
                  <c:v>41.54</c:v>
                </c:pt>
                <c:pt idx="27">
                  <c:v>42</c:v>
                </c:pt>
                <c:pt idx="28">
                  <c:v>41.8</c:v>
                </c:pt>
                <c:pt idx="29">
                  <c:v>41.52</c:v>
                </c:pt>
                <c:pt idx="30">
                  <c:v>42.34</c:v>
                </c:pt>
                <c:pt idx="31">
                  <c:v>42.16</c:v>
                </c:pt>
                <c:pt idx="32">
                  <c:v>41.58</c:v>
                </c:pt>
                <c:pt idx="33">
                  <c:v>41.41</c:v>
                </c:pt>
                <c:pt idx="34">
                  <c:v>41.45</c:v>
                </c:pt>
                <c:pt idx="35">
                  <c:v>41.51</c:v>
                </c:pt>
                <c:pt idx="36">
                  <c:v>41.55</c:v>
                </c:pt>
                <c:pt idx="37">
                  <c:v>41.44</c:v>
                </c:pt>
                <c:pt idx="38">
                  <c:v>41.53</c:v>
                </c:pt>
                <c:pt idx="39">
                  <c:v>41.48</c:v>
                </c:pt>
                <c:pt idx="40">
                  <c:v>41.58</c:v>
                </c:pt>
                <c:pt idx="41">
                  <c:v>41.54</c:v>
                </c:pt>
                <c:pt idx="42">
                  <c:v>41.62</c:v>
                </c:pt>
                <c:pt idx="43">
                  <c:v>41.64</c:v>
                </c:pt>
                <c:pt idx="44">
                  <c:v>41.55</c:v>
                </c:pt>
                <c:pt idx="45">
                  <c:v>41.78</c:v>
                </c:pt>
                <c:pt idx="46">
                  <c:v>41.59</c:v>
                </c:pt>
                <c:pt idx="47">
                  <c:v>41.62</c:v>
                </c:pt>
                <c:pt idx="48">
                  <c:v>41.75</c:v>
                </c:pt>
                <c:pt idx="49">
                  <c:v>41.5</c:v>
                </c:pt>
                <c:pt idx="50">
                  <c:v>41.4</c:v>
                </c:pt>
                <c:pt idx="51">
                  <c:v>41.6</c:v>
                </c:pt>
                <c:pt idx="52">
                  <c:v>41.94</c:v>
                </c:pt>
                <c:pt idx="53">
                  <c:v>41.55</c:v>
                </c:pt>
                <c:pt idx="54">
                  <c:v>41.53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razboiniki'!$F$21:$F$75</c:f>
              <c:numCache>
                <c:formatCode>0.00</c:formatCode>
                <c:ptCount val="55"/>
                <c:pt idx="0">
                  <c:v>42.32</c:v>
                </c:pt>
                <c:pt idx="1">
                  <c:v>41.53</c:v>
                </c:pt>
                <c:pt idx="2">
                  <c:v>41.58</c:v>
                </c:pt>
                <c:pt idx="3">
                  <c:v>41.51</c:v>
                </c:pt>
                <c:pt idx="4">
                  <c:v>41.47</c:v>
                </c:pt>
                <c:pt idx="5">
                  <c:v>41.48</c:v>
                </c:pt>
                <c:pt idx="6">
                  <c:v>41.51</c:v>
                </c:pt>
                <c:pt idx="7">
                  <c:v>41.58</c:v>
                </c:pt>
                <c:pt idx="8">
                  <c:v>41.95</c:v>
                </c:pt>
                <c:pt idx="9">
                  <c:v>41.5</c:v>
                </c:pt>
                <c:pt idx="10">
                  <c:v>41.44</c:v>
                </c:pt>
                <c:pt idx="11">
                  <c:v>41.7</c:v>
                </c:pt>
                <c:pt idx="12">
                  <c:v>41.63</c:v>
                </c:pt>
                <c:pt idx="13">
                  <c:v>41.54</c:v>
                </c:pt>
                <c:pt idx="14">
                  <c:v>41.5</c:v>
                </c:pt>
                <c:pt idx="15">
                  <c:v>41.56</c:v>
                </c:pt>
                <c:pt idx="16">
                  <c:v>41.59</c:v>
                </c:pt>
                <c:pt idx="17">
                  <c:v>42.01</c:v>
                </c:pt>
                <c:pt idx="18">
                  <c:v>41.56</c:v>
                </c:pt>
                <c:pt idx="19">
                  <c:v>41.48</c:v>
                </c:pt>
                <c:pt idx="20">
                  <c:v>41.52</c:v>
                </c:pt>
                <c:pt idx="21">
                  <c:v>41.77</c:v>
                </c:pt>
                <c:pt idx="22">
                  <c:v>41.54</c:v>
                </c:pt>
                <c:pt idx="23">
                  <c:v>41.65</c:v>
                </c:pt>
                <c:pt idx="24">
                  <c:v>41.63</c:v>
                </c:pt>
                <c:pt idx="25">
                  <c:v>41.77</c:v>
                </c:pt>
                <c:pt idx="26">
                  <c:v>41.62</c:v>
                </c:pt>
                <c:pt idx="27">
                  <c:v>41.61</c:v>
                </c:pt>
                <c:pt idx="28">
                  <c:v>42.21</c:v>
                </c:pt>
                <c:pt idx="29">
                  <c:v>41.47</c:v>
                </c:pt>
                <c:pt idx="30">
                  <c:v>41.44</c:v>
                </c:pt>
                <c:pt idx="31">
                  <c:v>41.52</c:v>
                </c:pt>
                <c:pt idx="32">
                  <c:v>41.42</c:v>
                </c:pt>
                <c:pt idx="33">
                  <c:v>41.51</c:v>
                </c:pt>
                <c:pt idx="34">
                  <c:v>41.45</c:v>
                </c:pt>
                <c:pt idx="35">
                  <c:v>42.48</c:v>
                </c:pt>
                <c:pt idx="36">
                  <c:v>42.19</c:v>
                </c:pt>
                <c:pt idx="37">
                  <c:v>42.53</c:v>
                </c:pt>
                <c:pt idx="38">
                  <c:v>41.4</c:v>
                </c:pt>
                <c:pt idx="39">
                  <c:v>41.49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razboiniki'!$G$21:$G$75</c:f>
              <c:numCache>
                <c:formatCode>General</c:formatCode>
                <c:ptCount val="55"/>
                <c:pt idx="0">
                  <c:v>42.63</c:v>
                </c:pt>
                <c:pt idx="1">
                  <c:v>42.15</c:v>
                </c:pt>
                <c:pt idx="2">
                  <c:v>41.94</c:v>
                </c:pt>
                <c:pt idx="3">
                  <c:v>42.22</c:v>
                </c:pt>
                <c:pt idx="4">
                  <c:v>41.98</c:v>
                </c:pt>
                <c:pt idx="5">
                  <c:v>42.19</c:v>
                </c:pt>
                <c:pt idx="6">
                  <c:v>42.14</c:v>
                </c:pt>
                <c:pt idx="7">
                  <c:v>42.19</c:v>
                </c:pt>
                <c:pt idx="8">
                  <c:v>42.22</c:v>
                </c:pt>
                <c:pt idx="9">
                  <c:v>42.1</c:v>
                </c:pt>
                <c:pt idx="10">
                  <c:v>42.23</c:v>
                </c:pt>
                <c:pt idx="11">
                  <c:v>42.07</c:v>
                </c:pt>
                <c:pt idx="12">
                  <c:v>41.87</c:v>
                </c:pt>
                <c:pt idx="13">
                  <c:v>42.41</c:v>
                </c:pt>
                <c:pt idx="14">
                  <c:v>42.15</c:v>
                </c:pt>
                <c:pt idx="15">
                  <c:v>42.46</c:v>
                </c:pt>
                <c:pt idx="16">
                  <c:v>42.57</c:v>
                </c:pt>
                <c:pt idx="17">
                  <c:v>42.05</c:v>
                </c:pt>
                <c:pt idx="18">
                  <c:v>42.22</c:v>
                </c:pt>
                <c:pt idx="19">
                  <c:v>42.69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'Kozak i razboiniki'!$H$21:$H$75</c:f>
              <c:numCache>
                <c:formatCode>General</c:formatCode>
                <c:ptCount val="55"/>
                <c:pt idx="0">
                  <c:v>42.7</c:v>
                </c:pt>
                <c:pt idx="1">
                  <c:v>42.17</c:v>
                </c:pt>
                <c:pt idx="2">
                  <c:v>41.73</c:v>
                </c:pt>
                <c:pt idx="3">
                  <c:v>41.84</c:v>
                </c:pt>
                <c:pt idx="4">
                  <c:v>41.84</c:v>
                </c:pt>
                <c:pt idx="5">
                  <c:v>41.75</c:v>
                </c:pt>
                <c:pt idx="6">
                  <c:v>41.78</c:v>
                </c:pt>
                <c:pt idx="7">
                  <c:v>42.02</c:v>
                </c:pt>
                <c:pt idx="8">
                  <c:v>41.76</c:v>
                </c:pt>
                <c:pt idx="9">
                  <c:v>41.88</c:v>
                </c:pt>
                <c:pt idx="10">
                  <c:v>42.02</c:v>
                </c:pt>
                <c:pt idx="11">
                  <c:v>41.93</c:v>
                </c:pt>
                <c:pt idx="12">
                  <c:v>41.77</c:v>
                </c:pt>
                <c:pt idx="13">
                  <c:v>41.72</c:v>
                </c:pt>
                <c:pt idx="14">
                  <c:v>41.88</c:v>
                </c:pt>
                <c:pt idx="15">
                  <c:v>41.82</c:v>
                </c:pt>
                <c:pt idx="16">
                  <c:v>41.87</c:v>
                </c:pt>
                <c:pt idx="17">
                  <c:v>41.73</c:v>
                </c:pt>
                <c:pt idx="18">
                  <c:v>41.83</c:v>
                </c:pt>
                <c:pt idx="19">
                  <c:v>42.07</c:v>
                </c:pt>
                <c:pt idx="20">
                  <c:v>41.89</c:v>
                </c:pt>
                <c:pt idx="21">
                  <c:v>41.77</c:v>
                </c:pt>
                <c:pt idx="22">
                  <c:v>41.75</c:v>
                </c:pt>
                <c:pt idx="23">
                  <c:v>41.67</c:v>
                </c:pt>
                <c:pt idx="24">
                  <c:v>41.82</c:v>
                </c:pt>
                <c:pt idx="25">
                  <c:v>42.49</c:v>
                </c:pt>
                <c:pt idx="26">
                  <c:v>41.61</c:v>
                </c:pt>
                <c:pt idx="27">
                  <c:v>41.61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450176"/>
        <c:axId val="112456064"/>
      </c:lineChart>
      <c:catAx>
        <c:axId val="112450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456064"/>
        <c:crosses val="autoZero"/>
        <c:auto val="1"/>
        <c:lblAlgn val="ctr"/>
        <c:lblOffset val="100"/>
        <c:noMultiLvlLbl val="0"/>
      </c:catAx>
      <c:valAx>
        <c:axId val="11245606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4501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NSJ!$C$21:$C$65</c:f>
              <c:numCache>
                <c:formatCode>0.00</c:formatCode>
                <c:ptCount val="45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NSJ!$D$21:$D$65</c:f>
              <c:numCache>
                <c:formatCode>0.00</c:formatCode>
                <c:ptCount val="45"/>
                <c:pt idx="0">
                  <c:v>41.86</c:v>
                </c:pt>
                <c:pt idx="1">
                  <c:v>42.04</c:v>
                </c:pt>
                <c:pt idx="2">
                  <c:v>41.88</c:v>
                </c:pt>
                <c:pt idx="3">
                  <c:v>41.79</c:v>
                </c:pt>
                <c:pt idx="4">
                  <c:v>41.42</c:v>
                </c:pt>
                <c:pt idx="5">
                  <c:v>41.91</c:v>
                </c:pt>
                <c:pt idx="6">
                  <c:v>42.01</c:v>
                </c:pt>
                <c:pt idx="7">
                  <c:v>41.78</c:v>
                </c:pt>
                <c:pt idx="8">
                  <c:v>42.72</c:v>
                </c:pt>
                <c:pt idx="9">
                  <c:v>41.64</c:v>
                </c:pt>
                <c:pt idx="10">
                  <c:v>41.99</c:v>
                </c:pt>
                <c:pt idx="11">
                  <c:v>41.64</c:v>
                </c:pt>
                <c:pt idx="12">
                  <c:v>41.75</c:v>
                </c:pt>
                <c:pt idx="13">
                  <c:v>41.68</c:v>
                </c:pt>
                <c:pt idx="14">
                  <c:v>41.66</c:v>
                </c:pt>
                <c:pt idx="15">
                  <c:v>42.11</c:v>
                </c:pt>
                <c:pt idx="16">
                  <c:v>41.83</c:v>
                </c:pt>
                <c:pt idx="17">
                  <c:v>41.73</c:v>
                </c:pt>
                <c:pt idx="18">
                  <c:v>41.75</c:v>
                </c:pt>
                <c:pt idx="19">
                  <c:v>41.83</c:v>
                </c:pt>
                <c:pt idx="20">
                  <c:v>41.7</c:v>
                </c:pt>
                <c:pt idx="21">
                  <c:v>41.81</c:v>
                </c:pt>
                <c:pt idx="22">
                  <c:v>41.43</c:v>
                </c:pt>
                <c:pt idx="23" formatCode="General">
                  <c:v>41.87</c:v>
                </c:pt>
                <c:pt idx="24">
                  <c:v>41.51</c:v>
                </c:pt>
                <c:pt idx="25">
                  <c:v>41.58</c:v>
                </c:pt>
                <c:pt idx="26">
                  <c:v>41.37</c:v>
                </c:pt>
                <c:pt idx="27">
                  <c:v>41.57</c:v>
                </c:pt>
                <c:pt idx="28">
                  <c:v>41.55</c:v>
                </c:pt>
                <c:pt idx="29">
                  <c:v>41.72</c:v>
                </c:pt>
                <c:pt idx="30">
                  <c:v>41.64</c:v>
                </c:pt>
                <c:pt idx="31">
                  <c:v>41.39</c:v>
                </c:pt>
                <c:pt idx="32">
                  <c:v>41.62</c:v>
                </c:pt>
                <c:pt idx="33">
                  <c:v>41.72</c:v>
                </c:pt>
                <c:pt idx="34">
                  <c:v>41.72</c:v>
                </c:pt>
                <c:pt idx="35">
                  <c:v>41.43</c:v>
                </c:pt>
                <c:pt idx="36">
                  <c:v>41.53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NSJ!$E$21:$E$65</c:f>
              <c:numCache>
                <c:formatCode>0.00</c:formatCode>
                <c:ptCount val="45"/>
                <c:pt idx="0">
                  <c:v>42.28</c:v>
                </c:pt>
                <c:pt idx="1">
                  <c:v>41.66</c:v>
                </c:pt>
                <c:pt idx="2">
                  <c:v>41.68</c:v>
                </c:pt>
                <c:pt idx="3">
                  <c:v>41.76</c:v>
                </c:pt>
                <c:pt idx="4">
                  <c:v>41.63</c:v>
                </c:pt>
                <c:pt idx="5">
                  <c:v>42.47</c:v>
                </c:pt>
                <c:pt idx="6">
                  <c:v>41.68</c:v>
                </c:pt>
                <c:pt idx="7">
                  <c:v>41.79</c:v>
                </c:pt>
                <c:pt idx="8">
                  <c:v>41.63</c:v>
                </c:pt>
                <c:pt idx="9">
                  <c:v>41.59</c:v>
                </c:pt>
                <c:pt idx="10">
                  <c:v>41.47</c:v>
                </c:pt>
                <c:pt idx="11">
                  <c:v>41.5</c:v>
                </c:pt>
                <c:pt idx="12">
                  <c:v>41.64</c:v>
                </c:pt>
                <c:pt idx="13">
                  <c:v>41.35</c:v>
                </c:pt>
                <c:pt idx="14">
                  <c:v>41.66</c:v>
                </c:pt>
                <c:pt idx="15">
                  <c:v>41.54</c:v>
                </c:pt>
                <c:pt idx="16">
                  <c:v>41.88</c:v>
                </c:pt>
                <c:pt idx="17">
                  <c:v>41.5</c:v>
                </c:pt>
                <c:pt idx="18">
                  <c:v>41.47</c:v>
                </c:pt>
                <c:pt idx="19">
                  <c:v>41.85</c:v>
                </c:pt>
                <c:pt idx="20">
                  <c:v>41.45</c:v>
                </c:pt>
                <c:pt idx="21">
                  <c:v>41.4</c:v>
                </c:pt>
                <c:pt idx="22">
                  <c:v>41.79</c:v>
                </c:pt>
                <c:pt idx="23">
                  <c:v>41.32</c:v>
                </c:pt>
                <c:pt idx="24">
                  <c:v>41.57</c:v>
                </c:pt>
                <c:pt idx="25">
                  <c:v>41.69</c:v>
                </c:pt>
                <c:pt idx="26">
                  <c:v>41.62</c:v>
                </c:pt>
                <c:pt idx="27">
                  <c:v>41.75</c:v>
                </c:pt>
                <c:pt idx="28">
                  <c:v>41.5</c:v>
                </c:pt>
                <c:pt idx="29">
                  <c:v>41.5</c:v>
                </c:pt>
                <c:pt idx="30">
                  <c:v>41.47</c:v>
                </c:pt>
                <c:pt idx="31">
                  <c:v>41.49</c:v>
                </c:pt>
                <c:pt idx="32">
                  <c:v>41.37</c:v>
                </c:pt>
                <c:pt idx="33">
                  <c:v>41.58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NSJ!$F$21:$F$65</c:f>
              <c:numCache>
                <c:formatCode>0.00</c:formatCode>
                <c:ptCount val="45"/>
                <c:pt idx="0">
                  <c:v>45.09</c:v>
                </c:pt>
                <c:pt idx="1">
                  <c:v>42.69</c:v>
                </c:pt>
                <c:pt idx="2">
                  <c:v>42.48</c:v>
                </c:pt>
                <c:pt idx="3">
                  <c:v>42.73</c:v>
                </c:pt>
                <c:pt idx="4">
                  <c:v>43.49</c:v>
                </c:pt>
                <c:pt idx="5">
                  <c:v>42.45</c:v>
                </c:pt>
                <c:pt idx="6">
                  <c:v>42.58</c:v>
                </c:pt>
                <c:pt idx="7">
                  <c:v>42.38</c:v>
                </c:pt>
                <c:pt idx="8">
                  <c:v>42.33</c:v>
                </c:pt>
                <c:pt idx="9">
                  <c:v>42.53</c:v>
                </c:pt>
                <c:pt idx="10">
                  <c:v>42.45</c:v>
                </c:pt>
                <c:pt idx="11">
                  <c:v>42.56</c:v>
                </c:pt>
                <c:pt idx="12">
                  <c:v>42.65</c:v>
                </c:pt>
                <c:pt idx="13">
                  <c:v>42.68</c:v>
                </c:pt>
                <c:pt idx="14">
                  <c:v>42.64</c:v>
                </c:pt>
                <c:pt idx="15">
                  <c:v>42.48</c:v>
                </c:pt>
                <c:pt idx="16">
                  <c:v>42.74</c:v>
                </c:pt>
                <c:pt idx="17">
                  <c:v>42.63</c:v>
                </c:pt>
                <c:pt idx="18">
                  <c:v>42.57</c:v>
                </c:pt>
                <c:pt idx="19">
                  <c:v>42.5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NSJ!$G$21:$G$65</c:f>
              <c:numCache>
                <c:formatCode>General</c:formatCode>
                <c:ptCount val="45"/>
                <c:pt idx="0">
                  <c:v>42.54</c:v>
                </c:pt>
                <c:pt idx="1">
                  <c:v>42</c:v>
                </c:pt>
                <c:pt idx="2">
                  <c:v>41.68</c:v>
                </c:pt>
                <c:pt idx="3">
                  <c:v>41.5</c:v>
                </c:pt>
                <c:pt idx="4">
                  <c:v>41.77</c:v>
                </c:pt>
                <c:pt idx="5">
                  <c:v>42.08</c:v>
                </c:pt>
                <c:pt idx="6">
                  <c:v>41.97</c:v>
                </c:pt>
                <c:pt idx="7">
                  <c:v>41.52</c:v>
                </c:pt>
                <c:pt idx="8">
                  <c:v>41.83</c:v>
                </c:pt>
                <c:pt idx="9">
                  <c:v>41.56</c:v>
                </c:pt>
                <c:pt idx="10">
                  <c:v>41.65</c:v>
                </c:pt>
                <c:pt idx="11">
                  <c:v>41.54</c:v>
                </c:pt>
                <c:pt idx="12">
                  <c:v>41.6</c:v>
                </c:pt>
                <c:pt idx="13">
                  <c:v>41.47</c:v>
                </c:pt>
                <c:pt idx="14">
                  <c:v>41.33</c:v>
                </c:pt>
                <c:pt idx="15">
                  <c:v>41.7</c:v>
                </c:pt>
                <c:pt idx="16">
                  <c:v>42.09</c:v>
                </c:pt>
                <c:pt idx="17">
                  <c:v>41.56</c:v>
                </c:pt>
                <c:pt idx="18">
                  <c:v>41.51</c:v>
                </c:pt>
                <c:pt idx="19">
                  <c:v>41.42</c:v>
                </c:pt>
                <c:pt idx="20">
                  <c:v>41.36</c:v>
                </c:pt>
                <c:pt idx="21">
                  <c:v>41.91</c:v>
                </c:pt>
                <c:pt idx="22">
                  <c:v>41.49</c:v>
                </c:pt>
                <c:pt idx="23">
                  <c:v>41.65</c:v>
                </c:pt>
                <c:pt idx="24">
                  <c:v>41.5</c:v>
                </c:pt>
                <c:pt idx="25">
                  <c:v>41.32</c:v>
                </c:pt>
                <c:pt idx="26">
                  <c:v>41.47</c:v>
                </c:pt>
                <c:pt idx="27">
                  <c:v>41.87</c:v>
                </c:pt>
                <c:pt idx="28">
                  <c:v>41.47</c:v>
                </c:pt>
                <c:pt idx="29">
                  <c:v>41.49</c:v>
                </c:pt>
                <c:pt idx="30">
                  <c:v>41.9</c:v>
                </c:pt>
                <c:pt idx="31">
                  <c:v>42.48</c:v>
                </c:pt>
                <c:pt idx="32">
                  <c:v>42.43</c:v>
                </c:pt>
                <c:pt idx="33">
                  <c:v>41.33</c:v>
                </c:pt>
                <c:pt idx="34">
                  <c:v>42.42</c:v>
                </c:pt>
                <c:pt idx="35">
                  <c:v>41.89</c:v>
                </c:pt>
                <c:pt idx="36">
                  <c:v>41.71</c:v>
                </c:pt>
                <c:pt idx="37">
                  <c:v>41.68</c:v>
                </c:pt>
                <c:pt idx="38">
                  <c:v>41.6</c:v>
                </c:pt>
                <c:pt idx="39">
                  <c:v>41.69</c:v>
                </c:pt>
                <c:pt idx="40">
                  <c:v>41.73</c:v>
                </c:pt>
                <c:pt idx="41">
                  <c:v>42.31</c:v>
                </c:pt>
                <c:pt idx="42">
                  <c:v>41.85</c:v>
                </c:pt>
                <c:pt idx="43">
                  <c:v>41.66</c:v>
                </c:pt>
                <c:pt idx="44">
                  <c:v>41.57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NSJ!$H$21:$H$65</c:f>
              <c:numCache>
                <c:formatCode>General</c:formatCode>
                <c:ptCount val="45"/>
                <c:pt idx="0">
                  <c:v>43.09</c:v>
                </c:pt>
                <c:pt idx="1">
                  <c:v>42.17</c:v>
                </c:pt>
                <c:pt idx="2">
                  <c:v>42.6</c:v>
                </c:pt>
                <c:pt idx="3">
                  <c:v>42.67</c:v>
                </c:pt>
                <c:pt idx="4">
                  <c:v>42.72</c:v>
                </c:pt>
                <c:pt idx="5">
                  <c:v>44.46</c:v>
                </c:pt>
                <c:pt idx="6">
                  <c:v>42.02</c:v>
                </c:pt>
                <c:pt idx="7">
                  <c:v>42.3</c:v>
                </c:pt>
                <c:pt idx="8">
                  <c:v>42.11</c:v>
                </c:pt>
                <c:pt idx="9">
                  <c:v>43.71</c:v>
                </c:pt>
                <c:pt idx="10">
                  <c:v>44.44</c:v>
                </c:pt>
                <c:pt idx="11">
                  <c:v>42.13</c:v>
                </c:pt>
                <c:pt idx="12">
                  <c:v>42.1</c:v>
                </c:pt>
                <c:pt idx="13">
                  <c:v>41.84</c:v>
                </c:pt>
                <c:pt idx="14">
                  <c:v>42.27</c:v>
                </c:pt>
                <c:pt idx="15">
                  <c:v>42.47</c:v>
                </c:pt>
                <c:pt idx="16">
                  <c:v>42.22</c:v>
                </c:pt>
                <c:pt idx="17">
                  <c:v>42.53</c:v>
                </c:pt>
                <c:pt idx="18">
                  <c:v>43.2</c:v>
                </c:pt>
                <c:pt idx="19">
                  <c:v>42.38</c:v>
                </c:pt>
                <c:pt idx="20">
                  <c:v>42.29</c:v>
                </c:pt>
                <c:pt idx="21">
                  <c:v>42.22</c:v>
                </c:pt>
                <c:pt idx="22">
                  <c:v>41.81</c:v>
                </c:pt>
                <c:pt idx="23">
                  <c:v>42.12</c:v>
                </c:pt>
                <c:pt idx="24">
                  <c:v>42.1</c:v>
                </c:pt>
                <c:pt idx="25">
                  <c:v>41.86</c:v>
                </c:pt>
                <c:pt idx="26">
                  <c:v>42.11</c:v>
                </c:pt>
                <c:pt idx="27">
                  <c:v>42.21</c:v>
                </c:pt>
                <c:pt idx="28">
                  <c:v>42.52</c:v>
                </c:pt>
                <c:pt idx="29">
                  <c:v>42.15</c:v>
                </c:pt>
                <c:pt idx="30">
                  <c:v>42.27</c:v>
                </c:pt>
                <c:pt idx="31">
                  <c:v>42.55</c:v>
                </c:pt>
                <c:pt idx="32">
                  <c:v>42.41</c:v>
                </c:pt>
                <c:pt idx="33">
                  <c:v>41.86</c:v>
                </c:pt>
                <c:pt idx="34">
                  <c:v>42.03</c:v>
                </c:pt>
                <c:pt idx="35">
                  <c:v>42.31</c:v>
                </c:pt>
                <c:pt idx="36">
                  <c:v>42.71</c:v>
                </c:pt>
                <c:pt idx="37">
                  <c:v>42.45</c:v>
                </c:pt>
                <c:pt idx="38">
                  <c:v>42.96</c:v>
                </c:pt>
                <c:pt idx="39">
                  <c:v>42.22</c:v>
                </c:pt>
                <c:pt idx="40">
                  <c:v>42.26</c:v>
                </c:pt>
                <c:pt idx="41">
                  <c:v>42.48</c:v>
                </c:pt>
                <c:pt idx="42">
                  <c:v>42.23</c:v>
                </c:pt>
                <c:pt idx="43">
                  <c:v>42.58</c:v>
                </c:pt>
                <c:pt idx="44">
                  <c:v>42.27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0912"/>
        <c:axId val="112817280"/>
      </c:lineChart>
      <c:catAx>
        <c:axId val="112790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817280"/>
        <c:crosses val="autoZero"/>
        <c:auto val="1"/>
        <c:lblAlgn val="ctr"/>
        <c:lblOffset val="100"/>
        <c:noMultiLvlLbl val="0"/>
      </c:catAx>
      <c:valAx>
        <c:axId val="11281728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7909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'Lotus Ukrain'!$C$20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Ukrain'!$C$21:$C$80</c:f>
              <c:numCache>
                <c:formatCode>0.00</c:formatCode>
                <c:ptCount val="6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Ukrain'!$D$20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Ukrain'!$D$21:$D$80</c:f>
              <c:numCache>
                <c:formatCode>0.00</c:formatCode>
                <c:ptCount val="60"/>
                <c:pt idx="0">
                  <c:v>42.43</c:v>
                </c:pt>
                <c:pt idx="1">
                  <c:v>42.4</c:v>
                </c:pt>
                <c:pt idx="2">
                  <c:v>42.66</c:v>
                </c:pt>
                <c:pt idx="3">
                  <c:v>42.69</c:v>
                </c:pt>
                <c:pt idx="4">
                  <c:v>42.2</c:v>
                </c:pt>
                <c:pt idx="5">
                  <c:v>42.18</c:v>
                </c:pt>
                <c:pt idx="6">
                  <c:v>43.23</c:v>
                </c:pt>
                <c:pt idx="7">
                  <c:v>44.53</c:v>
                </c:pt>
                <c:pt idx="8">
                  <c:v>42.61</c:v>
                </c:pt>
                <c:pt idx="9">
                  <c:v>42.96</c:v>
                </c:pt>
                <c:pt idx="10">
                  <c:v>42.32</c:v>
                </c:pt>
                <c:pt idx="11">
                  <c:v>42.55</c:v>
                </c:pt>
                <c:pt idx="12">
                  <c:v>42.35</c:v>
                </c:pt>
                <c:pt idx="13">
                  <c:v>42.41</c:v>
                </c:pt>
                <c:pt idx="14">
                  <c:v>43.11</c:v>
                </c:pt>
                <c:pt idx="15">
                  <c:v>42.5</c:v>
                </c:pt>
                <c:pt idx="16">
                  <c:v>44.25</c:v>
                </c:pt>
                <c:pt idx="17">
                  <c:v>42.92</c:v>
                </c:pt>
                <c:pt idx="18">
                  <c:v>42.33</c:v>
                </c:pt>
                <c:pt idx="19">
                  <c:v>42.5</c:v>
                </c:pt>
                <c:pt idx="20">
                  <c:v>42.34</c:v>
                </c:pt>
                <c:pt idx="21">
                  <c:v>42.33</c:v>
                </c:pt>
                <c:pt idx="22">
                  <c:v>42.65</c:v>
                </c:pt>
                <c:pt idx="23">
                  <c:v>42.24</c:v>
                </c:pt>
                <c:pt idx="24">
                  <c:v>42.94</c:v>
                </c:pt>
                <c:pt idx="25">
                  <c:v>42.57</c:v>
                </c:pt>
                <c:pt idx="26">
                  <c:v>42.54</c:v>
                </c:pt>
                <c:pt idx="27">
                  <c:v>42.51</c:v>
                </c:pt>
                <c:pt idx="28">
                  <c:v>42.09</c:v>
                </c:pt>
                <c:pt idx="29">
                  <c:v>42.2</c:v>
                </c:pt>
                <c:pt idx="30">
                  <c:v>42.4</c:v>
                </c:pt>
                <c:pt idx="31">
                  <c:v>43.02</c:v>
                </c:pt>
                <c:pt idx="32">
                  <c:v>41.94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Ukrain'!$E$20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Ukrain'!$E$21:$E$80</c:f>
              <c:numCache>
                <c:formatCode>0.00</c:formatCode>
                <c:ptCount val="60"/>
                <c:pt idx="0">
                  <c:v>42.45</c:v>
                </c:pt>
                <c:pt idx="1">
                  <c:v>41.77</c:v>
                </c:pt>
                <c:pt idx="2">
                  <c:v>41.72</c:v>
                </c:pt>
                <c:pt idx="3">
                  <c:v>41.67</c:v>
                </c:pt>
                <c:pt idx="4">
                  <c:v>41.76</c:v>
                </c:pt>
                <c:pt idx="5">
                  <c:v>41.78</c:v>
                </c:pt>
                <c:pt idx="6">
                  <c:v>41.7</c:v>
                </c:pt>
                <c:pt idx="7">
                  <c:v>41.53</c:v>
                </c:pt>
                <c:pt idx="8">
                  <c:v>41.6</c:v>
                </c:pt>
                <c:pt idx="9">
                  <c:v>41.62</c:v>
                </c:pt>
                <c:pt idx="10">
                  <c:v>41.59</c:v>
                </c:pt>
                <c:pt idx="11">
                  <c:v>41.65</c:v>
                </c:pt>
                <c:pt idx="12">
                  <c:v>41.6</c:v>
                </c:pt>
                <c:pt idx="13">
                  <c:v>41.53</c:v>
                </c:pt>
                <c:pt idx="14">
                  <c:v>41.7</c:v>
                </c:pt>
                <c:pt idx="15">
                  <c:v>41.56</c:v>
                </c:pt>
                <c:pt idx="16">
                  <c:v>41.7</c:v>
                </c:pt>
                <c:pt idx="17">
                  <c:v>41.62</c:v>
                </c:pt>
                <c:pt idx="18">
                  <c:v>41.54</c:v>
                </c:pt>
                <c:pt idx="19">
                  <c:v>41.45</c:v>
                </c:pt>
                <c:pt idx="20">
                  <c:v>41.55</c:v>
                </c:pt>
                <c:pt idx="21">
                  <c:v>41.59</c:v>
                </c:pt>
                <c:pt idx="22">
                  <c:v>41.59</c:v>
                </c:pt>
                <c:pt idx="23">
                  <c:v>41.48</c:v>
                </c:pt>
                <c:pt idx="24">
                  <c:v>41.5</c:v>
                </c:pt>
                <c:pt idx="25">
                  <c:v>41.42</c:v>
                </c:pt>
                <c:pt idx="26">
                  <c:v>41.49</c:v>
                </c:pt>
                <c:pt idx="27">
                  <c:v>41.33</c:v>
                </c:pt>
                <c:pt idx="28">
                  <c:v>41.43</c:v>
                </c:pt>
                <c:pt idx="29">
                  <c:v>41.44</c:v>
                </c:pt>
                <c:pt idx="30">
                  <c:v>41.44</c:v>
                </c:pt>
                <c:pt idx="31">
                  <c:v>41.62</c:v>
                </c:pt>
                <c:pt idx="32">
                  <c:v>41.61</c:v>
                </c:pt>
                <c:pt idx="33">
                  <c:v>41.52</c:v>
                </c:pt>
                <c:pt idx="34">
                  <c:v>41.4</c:v>
                </c:pt>
                <c:pt idx="35">
                  <c:v>41.47</c:v>
                </c:pt>
                <c:pt idx="36">
                  <c:v>41.48</c:v>
                </c:pt>
                <c:pt idx="37">
                  <c:v>41.3</c:v>
                </c:pt>
                <c:pt idx="38">
                  <c:v>41.53</c:v>
                </c:pt>
                <c:pt idx="39">
                  <c:v>41.48</c:v>
                </c:pt>
                <c:pt idx="40">
                  <c:v>42.77</c:v>
                </c:pt>
                <c:pt idx="41">
                  <c:v>41.49</c:v>
                </c:pt>
                <c:pt idx="42">
                  <c:v>41.46</c:v>
                </c:pt>
                <c:pt idx="43">
                  <c:v>41.49</c:v>
                </c:pt>
                <c:pt idx="44">
                  <c:v>41.44</c:v>
                </c:pt>
                <c:pt idx="45">
                  <c:v>41.44</c:v>
                </c:pt>
                <c:pt idx="46">
                  <c:v>41.61</c:v>
                </c:pt>
                <c:pt idx="47">
                  <c:v>41.47</c:v>
                </c:pt>
                <c:pt idx="48">
                  <c:v>41.45</c:v>
                </c:pt>
                <c:pt idx="49">
                  <c:v>41.48</c:v>
                </c:pt>
                <c:pt idx="50">
                  <c:v>41.46</c:v>
                </c:pt>
                <c:pt idx="51">
                  <c:v>41.44</c:v>
                </c:pt>
                <c:pt idx="52">
                  <c:v>41.48</c:v>
                </c:pt>
                <c:pt idx="53">
                  <c:v>41.38</c:v>
                </c:pt>
                <c:pt idx="54">
                  <c:v>41.47</c:v>
                </c:pt>
                <c:pt idx="55">
                  <c:v>41.57</c:v>
                </c:pt>
                <c:pt idx="56">
                  <c:v>41.55</c:v>
                </c:pt>
                <c:pt idx="57">
                  <c:v>41.42</c:v>
                </c:pt>
                <c:pt idx="58">
                  <c:v>41.45</c:v>
                </c:pt>
                <c:pt idx="59">
                  <c:v>41.66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Ukrain'!$F$20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Ukrain'!$F$21:$F$80</c:f>
              <c:numCache>
                <c:formatCode>0.00</c:formatCode>
                <c:ptCount val="60"/>
                <c:pt idx="0">
                  <c:v>43.06</c:v>
                </c:pt>
                <c:pt idx="1">
                  <c:v>42.49</c:v>
                </c:pt>
                <c:pt idx="2">
                  <c:v>42.37</c:v>
                </c:pt>
                <c:pt idx="3">
                  <c:v>42.47</c:v>
                </c:pt>
                <c:pt idx="4">
                  <c:v>42.54</c:v>
                </c:pt>
                <c:pt idx="5">
                  <c:v>42.33</c:v>
                </c:pt>
                <c:pt idx="6">
                  <c:v>42.35</c:v>
                </c:pt>
                <c:pt idx="7">
                  <c:v>42.26</c:v>
                </c:pt>
                <c:pt idx="8">
                  <c:v>42.222000000000001</c:v>
                </c:pt>
                <c:pt idx="9">
                  <c:v>42.05</c:v>
                </c:pt>
                <c:pt idx="10">
                  <c:v>42.41</c:v>
                </c:pt>
                <c:pt idx="11">
                  <c:v>42.14</c:v>
                </c:pt>
                <c:pt idx="12">
                  <c:v>42.32</c:v>
                </c:pt>
                <c:pt idx="13">
                  <c:v>42.27</c:v>
                </c:pt>
                <c:pt idx="14">
                  <c:v>42.27</c:v>
                </c:pt>
                <c:pt idx="15">
                  <c:v>42.33</c:v>
                </c:pt>
                <c:pt idx="16">
                  <c:v>42.37</c:v>
                </c:pt>
                <c:pt idx="17">
                  <c:v>42.06</c:v>
                </c:pt>
                <c:pt idx="18">
                  <c:v>42.63</c:v>
                </c:pt>
                <c:pt idx="19">
                  <c:v>42.58</c:v>
                </c:pt>
                <c:pt idx="20">
                  <c:v>42.13</c:v>
                </c:pt>
                <c:pt idx="21">
                  <c:v>41.96</c:v>
                </c:pt>
                <c:pt idx="22">
                  <c:v>42.16</c:v>
                </c:pt>
                <c:pt idx="23">
                  <c:v>42.34</c:v>
                </c:pt>
                <c:pt idx="24">
                  <c:v>42.1</c:v>
                </c:pt>
                <c:pt idx="25">
                  <c:v>42.21</c:v>
                </c:pt>
                <c:pt idx="26">
                  <c:v>42.35</c:v>
                </c:pt>
                <c:pt idx="27">
                  <c:v>42.92</c:v>
                </c:pt>
                <c:pt idx="28">
                  <c:v>42.26</c:v>
                </c:pt>
                <c:pt idx="29">
                  <c:v>42.61</c:v>
                </c:pt>
                <c:pt idx="30">
                  <c:v>42.6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Ukrain'!$G$20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Ukrain'!$G$21:$G$80</c:f>
              <c:numCache>
                <c:formatCode>General</c:formatCode>
                <c:ptCount val="60"/>
                <c:pt idx="0">
                  <c:v>42.34</c:v>
                </c:pt>
                <c:pt idx="1">
                  <c:v>42.02</c:v>
                </c:pt>
                <c:pt idx="2">
                  <c:v>42.09</c:v>
                </c:pt>
                <c:pt idx="3">
                  <c:v>41.8</c:v>
                </c:pt>
                <c:pt idx="4">
                  <c:v>42.02</c:v>
                </c:pt>
                <c:pt idx="5">
                  <c:v>42.15</c:v>
                </c:pt>
                <c:pt idx="6">
                  <c:v>41.87</c:v>
                </c:pt>
                <c:pt idx="7">
                  <c:v>41.77</c:v>
                </c:pt>
                <c:pt idx="8">
                  <c:v>41.96</c:v>
                </c:pt>
                <c:pt idx="9">
                  <c:v>42.07</c:v>
                </c:pt>
                <c:pt idx="10">
                  <c:v>41.94</c:v>
                </c:pt>
                <c:pt idx="11">
                  <c:v>41.86</c:v>
                </c:pt>
                <c:pt idx="12">
                  <c:v>42.06</c:v>
                </c:pt>
                <c:pt idx="13">
                  <c:v>41.81</c:v>
                </c:pt>
                <c:pt idx="14">
                  <c:v>41.84</c:v>
                </c:pt>
                <c:pt idx="15">
                  <c:v>41.82</c:v>
                </c:pt>
                <c:pt idx="16">
                  <c:v>41.78</c:v>
                </c:pt>
                <c:pt idx="17">
                  <c:v>41.78</c:v>
                </c:pt>
                <c:pt idx="18">
                  <c:v>41.98</c:v>
                </c:pt>
                <c:pt idx="19">
                  <c:v>41.75</c:v>
                </c:pt>
                <c:pt idx="20">
                  <c:v>41.87</c:v>
                </c:pt>
                <c:pt idx="21">
                  <c:v>41.89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'Lotus Ukrain'!$H$20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Ukrain'!$B$21:$B$80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'Lotus Ukrain'!$H$21:$H$80</c:f>
              <c:numCache>
                <c:formatCode>General</c:formatCode>
                <c:ptCount val="60"/>
                <c:pt idx="0">
                  <c:v>42.08</c:v>
                </c:pt>
                <c:pt idx="1">
                  <c:v>41.7</c:v>
                </c:pt>
                <c:pt idx="2">
                  <c:v>41.67</c:v>
                </c:pt>
                <c:pt idx="3">
                  <c:v>41.74</c:v>
                </c:pt>
                <c:pt idx="4">
                  <c:v>41.59</c:v>
                </c:pt>
                <c:pt idx="5">
                  <c:v>41.52</c:v>
                </c:pt>
                <c:pt idx="6">
                  <c:v>41.44</c:v>
                </c:pt>
                <c:pt idx="7">
                  <c:v>41.41</c:v>
                </c:pt>
                <c:pt idx="8">
                  <c:v>41.66</c:v>
                </c:pt>
                <c:pt idx="9">
                  <c:v>43.18</c:v>
                </c:pt>
                <c:pt idx="10">
                  <c:v>42.45</c:v>
                </c:pt>
                <c:pt idx="11">
                  <c:v>41.48</c:v>
                </c:pt>
                <c:pt idx="12">
                  <c:v>41.49</c:v>
                </c:pt>
                <c:pt idx="13">
                  <c:v>41.55</c:v>
                </c:pt>
                <c:pt idx="14">
                  <c:v>41.42</c:v>
                </c:pt>
                <c:pt idx="15">
                  <c:v>41.4</c:v>
                </c:pt>
                <c:pt idx="16">
                  <c:v>41.52</c:v>
                </c:pt>
                <c:pt idx="17">
                  <c:v>41.44</c:v>
                </c:pt>
                <c:pt idx="18">
                  <c:v>41.4</c:v>
                </c:pt>
                <c:pt idx="19">
                  <c:v>41.49</c:v>
                </c:pt>
                <c:pt idx="20">
                  <c:v>41.42</c:v>
                </c:pt>
                <c:pt idx="21">
                  <c:v>41.46</c:v>
                </c:pt>
                <c:pt idx="22">
                  <c:v>41.88</c:v>
                </c:pt>
                <c:pt idx="23">
                  <c:v>41.27</c:v>
                </c:pt>
                <c:pt idx="24">
                  <c:v>41.33</c:v>
                </c:pt>
                <c:pt idx="25">
                  <c:v>41.38</c:v>
                </c:pt>
                <c:pt idx="26">
                  <c:v>41.29</c:v>
                </c:pt>
                <c:pt idx="27">
                  <c:v>41.48</c:v>
                </c:pt>
                <c:pt idx="28">
                  <c:v>41.46</c:v>
                </c:pt>
                <c:pt idx="29">
                  <c:v>41.33</c:v>
                </c:pt>
                <c:pt idx="30">
                  <c:v>41.27</c:v>
                </c:pt>
                <c:pt idx="31">
                  <c:v>41.34</c:v>
                </c:pt>
                <c:pt idx="32">
                  <c:v>41.31</c:v>
                </c:pt>
                <c:pt idx="33">
                  <c:v>41.26</c:v>
                </c:pt>
                <c:pt idx="34">
                  <c:v>41.31</c:v>
                </c:pt>
                <c:pt idx="35">
                  <c:v>41.18</c:v>
                </c:pt>
                <c:pt idx="36">
                  <c:v>41.36</c:v>
                </c:pt>
                <c:pt idx="37">
                  <c:v>41.28</c:v>
                </c:pt>
                <c:pt idx="38">
                  <c:v>41.3</c:v>
                </c:pt>
                <c:pt idx="39">
                  <c:v>41.63</c:v>
                </c:pt>
                <c:pt idx="40">
                  <c:v>41.3</c:v>
                </c:pt>
                <c:pt idx="41">
                  <c:v>41.29</c:v>
                </c:pt>
                <c:pt idx="42">
                  <c:v>41.34</c:v>
                </c:pt>
                <c:pt idx="43">
                  <c:v>41.95</c:v>
                </c:pt>
                <c:pt idx="44">
                  <c:v>41.32</c:v>
                </c:pt>
                <c:pt idx="45">
                  <c:v>41.26</c:v>
                </c:pt>
                <c:pt idx="46">
                  <c:v>41.38</c:v>
                </c:pt>
                <c:pt idx="47">
                  <c:v>41.28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55040"/>
        <c:axId val="108456576"/>
      </c:lineChart>
      <c:catAx>
        <c:axId val="10845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456576"/>
        <c:crosses val="autoZero"/>
        <c:auto val="1"/>
        <c:lblAlgn val="ctr"/>
        <c:lblOffset val="100"/>
        <c:noMultiLvlLbl val="0"/>
      </c:catAx>
      <c:valAx>
        <c:axId val="10845657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455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'15А18'!$C$22:$C$70</c:f>
              <c:numCache>
                <c:formatCode>0.00</c:formatCode>
                <c:ptCount val="4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'15А18'!$D$21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'15А18'!$D$22:$D$70</c:f>
              <c:numCache>
                <c:formatCode>0.00</c:formatCode>
                <c:ptCount val="49"/>
                <c:pt idx="0">
                  <c:v>41.92</c:v>
                </c:pt>
                <c:pt idx="1">
                  <c:v>41.72</c:v>
                </c:pt>
                <c:pt idx="2">
                  <c:v>41.79</c:v>
                </c:pt>
                <c:pt idx="3">
                  <c:v>42.05</c:v>
                </c:pt>
                <c:pt idx="4">
                  <c:v>41.6</c:v>
                </c:pt>
                <c:pt idx="5">
                  <c:v>41.81</c:v>
                </c:pt>
                <c:pt idx="6">
                  <c:v>43.56</c:v>
                </c:pt>
                <c:pt idx="7">
                  <c:v>42.89</c:v>
                </c:pt>
                <c:pt idx="8">
                  <c:v>41.92</c:v>
                </c:pt>
                <c:pt idx="9">
                  <c:v>41.57</c:v>
                </c:pt>
                <c:pt idx="10">
                  <c:v>41.7</c:v>
                </c:pt>
                <c:pt idx="11">
                  <c:v>41.66</c:v>
                </c:pt>
                <c:pt idx="12">
                  <c:v>41.81</c:v>
                </c:pt>
                <c:pt idx="13">
                  <c:v>41.76</c:v>
                </c:pt>
                <c:pt idx="14">
                  <c:v>41.55</c:v>
                </c:pt>
                <c:pt idx="15">
                  <c:v>41.46</c:v>
                </c:pt>
                <c:pt idx="16">
                  <c:v>41.62</c:v>
                </c:pt>
                <c:pt idx="17">
                  <c:v>41.6</c:v>
                </c:pt>
                <c:pt idx="18">
                  <c:v>41.64</c:v>
                </c:pt>
                <c:pt idx="19">
                  <c:v>41.77</c:v>
                </c:pt>
                <c:pt idx="20">
                  <c:v>41.53</c:v>
                </c:pt>
                <c:pt idx="21">
                  <c:v>41.79</c:v>
                </c:pt>
                <c:pt idx="22">
                  <c:v>41.57</c:v>
                </c:pt>
                <c:pt idx="23">
                  <c:v>41.55</c:v>
                </c:pt>
                <c:pt idx="24">
                  <c:v>41.57</c:v>
                </c:pt>
                <c:pt idx="25">
                  <c:v>41.71</c:v>
                </c:pt>
                <c:pt idx="26">
                  <c:v>41.71</c:v>
                </c:pt>
                <c:pt idx="27">
                  <c:v>41.71</c:v>
                </c:pt>
                <c:pt idx="28">
                  <c:v>41.71</c:v>
                </c:pt>
                <c:pt idx="29">
                  <c:v>41.57</c:v>
                </c:pt>
                <c:pt idx="30">
                  <c:v>41.76</c:v>
                </c:pt>
                <c:pt idx="31">
                  <c:v>41.68</c:v>
                </c:pt>
                <c:pt idx="32">
                  <c:v>41.64</c:v>
                </c:pt>
                <c:pt idx="33">
                  <c:v>41.56</c:v>
                </c:pt>
                <c:pt idx="34">
                  <c:v>41.73</c:v>
                </c:pt>
                <c:pt idx="35">
                  <c:v>41.92</c:v>
                </c:pt>
                <c:pt idx="36">
                  <c:v>42.75</c:v>
                </c:pt>
                <c:pt idx="37">
                  <c:v>41.6</c:v>
                </c:pt>
                <c:pt idx="38">
                  <c:v>41.62</c:v>
                </c:pt>
                <c:pt idx="39">
                  <c:v>41.68</c:v>
                </c:pt>
                <c:pt idx="40">
                  <c:v>41.56</c:v>
                </c:pt>
                <c:pt idx="41">
                  <c:v>41.6</c:v>
                </c:pt>
                <c:pt idx="42">
                  <c:v>41.91</c:v>
                </c:pt>
                <c:pt idx="43">
                  <c:v>41.61</c:v>
                </c:pt>
                <c:pt idx="44">
                  <c:v>41.57</c:v>
                </c:pt>
                <c:pt idx="45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'15А18'!$E$21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'15А18'!$E$22:$E$70</c:f>
              <c:numCache>
                <c:formatCode>0.00</c:formatCode>
                <c:ptCount val="49"/>
                <c:pt idx="0">
                  <c:v>42.87</c:v>
                </c:pt>
                <c:pt idx="1">
                  <c:v>42.36</c:v>
                </c:pt>
                <c:pt idx="2">
                  <c:v>42.18</c:v>
                </c:pt>
                <c:pt idx="3">
                  <c:v>42.05</c:v>
                </c:pt>
                <c:pt idx="4">
                  <c:v>42.3</c:v>
                </c:pt>
                <c:pt idx="5">
                  <c:v>42.48</c:v>
                </c:pt>
                <c:pt idx="6">
                  <c:v>41.95</c:v>
                </c:pt>
                <c:pt idx="7">
                  <c:v>42.27</c:v>
                </c:pt>
                <c:pt idx="8">
                  <c:v>41.92</c:v>
                </c:pt>
                <c:pt idx="9">
                  <c:v>42.1</c:v>
                </c:pt>
                <c:pt idx="10">
                  <c:v>42.19</c:v>
                </c:pt>
                <c:pt idx="11">
                  <c:v>42.03</c:v>
                </c:pt>
                <c:pt idx="12">
                  <c:v>42.41</c:v>
                </c:pt>
                <c:pt idx="13">
                  <c:v>42.19</c:v>
                </c:pt>
                <c:pt idx="14">
                  <c:v>42.03</c:v>
                </c:pt>
                <c:pt idx="15">
                  <c:v>42.1</c:v>
                </c:pt>
                <c:pt idx="16">
                  <c:v>41.89</c:v>
                </c:pt>
                <c:pt idx="17">
                  <c:v>42.29</c:v>
                </c:pt>
                <c:pt idx="18">
                  <c:v>42</c:v>
                </c:pt>
                <c:pt idx="19">
                  <c:v>42.1</c:v>
                </c:pt>
                <c:pt idx="20">
                  <c:v>42.28</c:v>
                </c:pt>
                <c:pt idx="21">
                  <c:v>42.06</c:v>
                </c:pt>
                <c:pt idx="22">
                  <c:v>42.06</c:v>
                </c:pt>
                <c:pt idx="23">
                  <c:v>42.57</c:v>
                </c:pt>
                <c:pt idx="24">
                  <c:v>42.6</c:v>
                </c:pt>
                <c:pt idx="25">
                  <c:v>42.12</c:v>
                </c:pt>
                <c:pt idx="26">
                  <c:v>42.34</c:v>
                </c:pt>
                <c:pt idx="27">
                  <c:v>41.98</c:v>
                </c:pt>
                <c:pt idx="28">
                  <c:v>41.97</c:v>
                </c:pt>
                <c:pt idx="29">
                  <c:v>42.06</c:v>
                </c:pt>
                <c:pt idx="30">
                  <c:v>42.22</c:v>
                </c:pt>
                <c:pt idx="31">
                  <c:v>42.16</c:v>
                </c:pt>
                <c:pt idx="32">
                  <c:v>42.21</c:v>
                </c:pt>
                <c:pt idx="33">
                  <c:v>42.1</c:v>
                </c:pt>
                <c:pt idx="34">
                  <c:v>42.16</c:v>
                </c:pt>
                <c:pt idx="35">
                  <c:v>42.86</c:v>
                </c:pt>
                <c:pt idx="36">
                  <c:v>42.27</c:v>
                </c:pt>
                <c:pt idx="37">
                  <c:v>42.1</c:v>
                </c:pt>
                <c:pt idx="38">
                  <c:v>44.61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'15А18'!$F$21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'15А18'!$F$22:$F$70</c:f>
              <c:numCache>
                <c:formatCode>0.00</c:formatCode>
                <c:ptCount val="49"/>
                <c:pt idx="0">
                  <c:v>43.09</c:v>
                </c:pt>
                <c:pt idx="1">
                  <c:v>42.83</c:v>
                </c:pt>
                <c:pt idx="2">
                  <c:v>42.48</c:v>
                </c:pt>
                <c:pt idx="3">
                  <c:v>42.65</c:v>
                </c:pt>
                <c:pt idx="4">
                  <c:v>42.34</c:v>
                </c:pt>
                <c:pt idx="5">
                  <c:v>42.61</c:v>
                </c:pt>
                <c:pt idx="6">
                  <c:v>43.01</c:v>
                </c:pt>
                <c:pt idx="7">
                  <c:v>42.3</c:v>
                </c:pt>
                <c:pt idx="8">
                  <c:v>42.33</c:v>
                </c:pt>
                <c:pt idx="9">
                  <c:v>42.27</c:v>
                </c:pt>
                <c:pt idx="10">
                  <c:v>42.23</c:v>
                </c:pt>
                <c:pt idx="11">
                  <c:v>42.44</c:v>
                </c:pt>
                <c:pt idx="12">
                  <c:v>42.36</c:v>
                </c:pt>
                <c:pt idx="13">
                  <c:v>42.39</c:v>
                </c:pt>
                <c:pt idx="14">
                  <c:v>42.47</c:v>
                </c:pt>
                <c:pt idx="15">
                  <c:v>42.55</c:v>
                </c:pt>
                <c:pt idx="16">
                  <c:v>42.43</c:v>
                </c:pt>
                <c:pt idx="17">
                  <c:v>42.09</c:v>
                </c:pt>
                <c:pt idx="18">
                  <c:v>42.37</c:v>
                </c:pt>
                <c:pt idx="19">
                  <c:v>42.21</c:v>
                </c:pt>
                <c:pt idx="20">
                  <c:v>42.43</c:v>
                </c:pt>
                <c:pt idx="21">
                  <c:v>42.43</c:v>
                </c:pt>
                <c:pt idx="22">
                  <c:v>42.37</c:v>
                </c:pt>
                <c:pt idx="23">
                  <c:v>42.68</c:v>
                </c:pt>
                <c:pt idx="24">
                  <c:v>42.39</c:v>
                </c:pt>
                <c:pt idx="25">
                  <c:v>42.12</c:v>
                </c:pt>
                <c:pt idx="26">
                  <c:v>42.21</c:v>
                </c:pt>
                <c:pt idx="27">
                  <c:v>42.35</c:v>
                </c:pt>
                <c:pt idx="28">
                  <c:v>42.87</c:v>
                </c:pt>
                <c:pt idx="29">
                  <c:v>42.43</c:v>
                </c:pt>
                <c:pt idx="30">
                  <c:v>42.43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'15А18'!$G$21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'15А18'!$G$22:$G$70</c:f>
              <c:numCache>
                <c:formatCode>General</c:formatCode>
                <c:ptCount val="49"/>
                <c:pt idx="0">
                  <c:v>42.49</c:v>
                </c:pt>
                <c:pt idx="1">
                  <c:v>41.94</c:v>
                </c:pt>
                <c:pt idx="2">
                  <c:v>41.7</c:v>
                </c:pt>
                <c:pt idx="3">
                  <c:v>41.92</c:v>
                </c:pt>
                <c:pt idx="4">
                  <c:v>41.81</c:v>
                </c:pt>
                <c:pt idx="5">
                  <c:v>41.65</c:v>
                </c:pt>
                <c:pt idx="6">
                  <c:v>43.81</c:v>
                </c:pt>
                <c:pt idx="7">
                  <c:v>42.12</c:v>
                </c:pt>
                <c:pt idx="8">
                  <c:v>41.45</c:v>
                </c:pt>
                <c:pt idx="9">
                  <c:v>41.71</c:v>
                </c:pt>
                <c:pt idx="10">
                  <c:v>41.4</c:v>
                </c:pt>
                <c:pt idx="11">
                  <c:v>41.84</c:v>
                </c:pt>
                <c:pt idx="12">
                  <c:v>41.62</c:v>
                </c:pt>
                <c:pt idx="13">
                  <c:v>41.64</c:v>
                </c:pt>
                <c:pt idx="14">
                  <c:v>41.77</c:v>
                </c:pt>
                <c:pt idx="15">
                  <c:v>41.83</c:v>
                </c:pt>
                <c:pt idx="16">
                  <c:v>41.66</c:v>
                </c:pt>
                <c:pt idx="17">
                  <c:v>41.79</c:v>
                </c:pt>
                <c:pt idx="18">
                  <c:v>41.6</c:v>
                </c:pt>
                <c:pt idx="19">
                  <c:v>41.78</c:v>
                </c:pt>
                <c:pt idx="20">
                  <c:v>41.69</c:v>
                </c:pt>
                <c:pt idx="21">
                  <c:v>41.64</c:v>
                </c:pt>
                <c:pt idx="22">
                  <c:v>41.67</c:v>
                </c:pt>
                <c:pt idx="23">
                  <c:v>41.65</c:v>
                </c:pt>
                <c:pt idx="24">
                  <c:v>41.83</c:v>
                </c:pt>
                <c:pt idx="25">
                  <c:v>41.8</c:v>
                </c:pt>
                <c:pt idx="26">
                  <c:v>41.59</c:v>
                </c:pt>
                <c:pt idx="27">
                  <c:v>41.7</c:v>
                </c:pt>
                <c:pt idx="28">
                  <c:v>41.48</c:v>
                </c:pt>
                <c:pt idx="29">
                  <c:v>41.45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'15А18'!$H$21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'15А18'!$B$22:$B$70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'15А18'!$H$22:$H$70</c:f>
              <c:numCache>
                <c:formatCode>General</c:formatCode>
                <c:ptCount val="49"/>
                <c:pt idx="0">
                  <c:v>42.69</c:v>
                </c:pt>
                <c:pt idx="1">
                  <c:v>42.89</c:v>
                </c:pt>
                <c:pt idx="2">
                  <c:v>41.8</c:v>
                </c:pt>
                <c:pt idx="3">
                  <c:v>41.65</c:v>
                </c:pt>
                <c:pt idx="4">
                  <c:v>42.13</c:v>
                </c:pt>
                <c:pt idx="5">
                  <c:v>41.65</c:v>
                </c:pt>
                <c:pt idx="6">
                  <c:v>42.29</c:v>
                </c:pt>
                <c:pt idx="7">
                  <c:v>41.46</c:v>
                </c:pt>
                <c:pt idx="8">
                  <c:v>45.99</c:v>
                </c:pt>
                <c:pt idx="9">
                  <c:v>41.67</c:v>
                </c:pt>
                <c:pt idx="10">
                  <c:v>41.74</c:v>
                </c:pt>
                <c:pt idx="11">
                  <c:v>41.53</c:v>
                </c:pt>
                <c:pt idx="12">
                  <c:v>41.68</c:v>
                </c:pt>
                <c:pt idx="13">
                  <c:v>41.71</c:v>
                </c:pt>
                <c:pt idx="14">
                  <c:v>41.53</c:v>
                </c:pt>
                <c:pt idx="15">
                  <c:v>41.63</c:v>
                </c:pt>
                <c:pt idx="16">
                  <c:v>42.5</c:v>
                </c:pt>
                <c:pt idx="17">
                  <c:v>41.86</c:v>
                </c:pt>
                <c:pt idx="18">
                  <c:v>41.47</c:v>
                </c:pt>
                <c:pt idx="19">
                  <c:v>41.27</c:v>
                </c:pt>
                <c:pt idx="20">
                  <c:v>41.52</c:v>
                </c:pt>
                <c:pt idx="21">
                  <c:v>41.49</c:v>
                </c:pt>
                <c:pt idx="22">
                  <c:v>42.62</c:v>
                </c:pt>
                <c:pt idx="23">
                  <c:v>41.49</c:v>
                </c:pt>
                <c:pt idx="24">
                  <c:v>41.52</c:v>
                </c:pt>
                <c:pt idx="25">
                  <c:v>41.44</c:v>
                </c:pt>
                <c:pt idx="26">
                  <c:v>41.54</c:v>
                </c:pt>
                <c:pt idx="27">
                  <c:v>41.44</c:v>
                </c:pt>
                <c:pt idx="28">
                  <c:v>41.36</c:v>
                </c:pt>
                <c:pt idx="29">
                  <c:v>41.52</c:v>
                </c:pt>
                <c:pt idx="30">
                  <c:v>41.55</c:v>
                </c:pt>
                <c:pt idx="31">
                  <c:v>41.65</c:v>
                </c:pt>
                <c:pt idx="32">
                  <c:v>41.69</c:v>
                </c:pt>
                <c:pt idx="33">
                  <c:v>41.53</c:v>
                </c:pt>
                <c:pt idx="34">
                  <c:v>41.64</c:v>
                </c:pt>
                <c:pt idx="35">
                  <c:v>41.52</c:v>
                </c:pt>
                <c:pt idx="36">
                  <c:v>41.33</c:v>
                </c:pt>
                <c:pt idx="37">
                  <c:v>41.74</c:v>
                </c:pt>
                <c:pt idx="38">
                  <c:v>41.86</c:v>
                </c:pt>
                <c:pt idx="39">
                  <c:v>41.6</c:v>
                </c:pt>
                <c:pt idx="40">
                  <c:v>41.53</c:v>
                </c:pt>
                <c:pt idx="41">
                  <c:v>42.25</c:v>
                </c:pt>
                <c:pt idx="42">
                  <c:v>41.49</c:v>
                </c:pt>
                <c:pt idx="43">
                  <c:v>42.13</c:v>
                </c:pt>
                <c:pt idx="44">
                  <c:v>41.47</c:v>
                </c:pt>
                <c:pt idx="45">
                  <c:v>41.5</c:v>
                </c:pt>
                <c:pt idx="46">
                  <c:v>41.55</c:v>
                </c:pt>
                <c:pt idx="47">
                  <c:v>41.63</c:v>
                </c:pt>
                <c:pt idx="48">
                  <c:v>41.79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643200"/>
        <c:axId val="100644736"/>
      </c:lineChart>
      <c:catAx>
        <c:axId val="10064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644736"/>
        <c:crosses val="autoZero"/>
        <c:auto val="1"/>
        <c:lblAlgn val="ctr"/>
        <c:lblOffset val="100"/>
        <c:noMultiLvlLbl val="0"/>
      </c:catAx>
      <c:valAx>
        <c:axId val="10064473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06432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Flash!$C$21:$C$65</c:f>
              <c:numCache>
                <c:formatCode>0.00</c:formatCode>
                <c:ptCount val="45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Flash!$D$21:$D$65</c:f>
              <c:numCache>
                <c:formatCode>0.00</c:formatCode>
                <c:ptCount val="45"/>
                <c:pt idx="0">
                  <c:v>42.61</c:v>
                </c:pt>
                <c:pt idx="1">
                  <c:v>42.52</c:v>
                </c:pt>
                <c:pt idx="2">
                  <c:v>42.67</c:v>
                </c:pt>
                <c:pt idx="3">
                  <c:v>42.53</c:v>
                </c:pt>
                <c:pt idx="4">
                  <c:v>42.69</c:v>
                </c:pt>
                <c:pt idx="5">
                  <c:v>42.53</c:v>
                </c:pt>
                <c:pt idx="6">
                  <c:v>42.78</c:v>
                </c:pt>
                <c:pt idx="7">
                  <c:v>43.46</c:v>
                </c:pt>
                <c:pt idx="8">
                  <c:v>42.48</c:v>
                </c:pt>
                <c:pt idx="9">
                  <c:v>42.4</c:v>
                </c:pt>
                <c:pt idx="10">
                  <c:v>42.15</c:v>
                </c:pt>
                <c:pt idx="11">
                  <c:v>42.61</c:v>
                </c:pt>
                <c:pt idx="12">
                  <c:v>43.08</c:v>
                </c:pt>
                <c:pt idx="13">
                  <c:v>42.4</c:v>
                </c:pt>
                <c:pt idx="14">
                  <c:v>44.42</c:v>
                </c:pt>
                <c:pt idx="15">
                  <c:v>42.4</c:v>
                </c:pt>
                <c:pt idx="16">
                  <c:v>42.56</c:v>
                </c:pt>
                <c:pt idx="17">
                  <c:v>42.33</c:v>
                </c:pt>
                <c:pt idx="18">
                  <c:v>42.55</c:v>
                </c:pt>
                <c:pt idx="19">
                  <c:v>42.58</c:v>
                </c:pt>
                <c:pt idx="20">
                  <c:v>42.41</c:v>
                </c:pt>
                <c:pt idx="21">
                  <c:v>42.72</c:v>
                </c:pt>
                <c:pt idx="22">
                  <c:v>43.52</c:v>
                </c:pt>
                <c:pt idx="23">
                  <c:v>42.55</c:v>
                </c:pt>
                <c:pt idx="24">
                  <c:v>42.44</c:v>
                </c:pt>
                <c:pt idx="25">
                  <c:v>42.74</c:v>
                </c:pt>
                <c:pt idx="26">
                  <c:v>44.53</c:v>
                </c:pt>
                <c:pt idx="27">
                  <c:v>42.69</c:v>
                </c:pt>
                <c:pt idx="28">
                  <c:v>42.48</c:v>
                </c:pt>
                <c:pt idx="29">
                  <c:v>42.36</c:v>
                </c:pt>
                <c:pt idx="30">
                  <c:v>43</c:v>
                </c:pt>
                <c:pt idx="31">
                  <c:v>42.47</c:v>
                </c:pt>
                <c:pt idx="32">
                  <c:v>42.5</c:v>
                </c:pt>
                <c:pt idx="33">
                  <c:v>42.6</c:v>
                </c:pt>
                <c:pt idx="34">
                  <c:v>43.18</c:v>
                </c:pt>
                <c:pt idx="35">
                  <c:v>42.66</c:v>
                </c:pt>
                <c:pt idx="36">
                  <c:v>42.5</c:v>
                </c:pt>
                <c:pt idx="37">
                  <c:v>42.36</c:v>
                </c:pt>
                <c:pt idx="38">
                  <c:v>42.45</c:v>
                </c:pt>
                <c:pt idx="39">
                  <c:v>42.4</c:v>
                </c:pt>
                <c:pt idx="40">
                  <c:v>42.48</c:v>
                </c:pt>
                <c:pt idx="41">
                  <c:v>44.36</c:v>
                </c:pt>
                <c:pt idx="42">
                  <c:v>42.4</c:v>
                </c:pt>
                <c:pt idx="43">
                  <c:v>42.85</c:v>
                </c:pt>
                <c:pt idx="44">
                  <c:v>42.81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Flash!$E$21:$E$65</c:f>
              <c:numCache>
                <c:formatCode>0.00</c:formatCode>
                <c:ptCount val="45"/>
                <c:pt idx="0">
                  <c:v>42.54</c:v>
                </c:pt>
                <c:pt idx="1">
                  <c:v>42.13</c:v>
                </c:pt>
                <c:pt idx="2">
                  <c:v>42.55</c:v>
                </c:pt>
                <c:pt idx="3">
                  <c:v>41.74</c:v>
                </c:pt>
                <c:pt idx="4">
                  <c:v>41.85</c:v>
                </c:pt>
                <c:pt idx="5">
                  <c:v>42.2</c:v>
                </c:pt>
                <c:pt idx="6">
                  <c:v>42.23</c:v>
                </c:pt>
                <c:pt idx="7">
                  <c:v>42.3</c:v>
                </c:pt>
                <c:pt idx="8">
                  <c:v>42.2</c:v>
                </c:pt>
                <c:pt idx="9">
                  <c:v>42.05</c:v>
                </c:pt>
                <c:pt idx="10">
                  <c:v>41.89</c:v>
                </c:pt>
                <c:pt idx="11">
                  <c:v>42.17</c:v>
                </c:pt>
                <c:pt idx="12">
                  <c:v>42</c:v>
                </c:pt>
                <c:pt idx="13">
                  <c:v>41.92</c:v>
                </c:pt>
                <c:pt idx="14">
                  <c:v>42.17</c:v>
                </c:pt>
                <c:pt idx="15">
                  <c:v>42.31</c:v>
                </c:pt>
                <c:pt idx="16">
                  <c:v>42.17</c:v>
                </c:pt>
                <c:pt idx="17">
                  <c:v>42.03</c:v>
                </c:pt>
                <c:pt idx="18">
                  <c:v>42.09</c:v>
                </c:pt>
                <c:pt idx="19">
                  <c:v>42.08</c:v>
                </c:pt>
                <c:pt idx="20">
                  <c:v>42.2</c:v>
                </c:pt>
                <c:pt idx="21">
                  <c:v>42.09</c:v>
                </c:pt>
                <c:pt idx="22">
                  <c:v>43.22</c:v>
                </c:pt>
                <c:pt idx="23">
                  <c:v>41.66</c:v>
                </c:pt>
                <c:pt idx="24">
                  <c:v>41.62</c:v>
                </c:pt>
                <c:pt idx="25">
                  <c:v>42.01</c:v>
                </c:pt>
                <c:pt idx="26">
                  <c:v>42.46</c:v>
                </c:pt>
                <c:pt idx="27">
                  <c:v>41.94</c:v>
                </c:pt>
                <c:pt idx="28">
                  <c:v>41.87</c:v>
                </c:pt>
                <c:pt idx="29">
                  <c:v>42.22</c:v>
                </c:pt>
                <c:pt idx="30">
                  <c:v>42.15</c:v>
                </c:pt>
                <c:pt idx="31">
                  <c:v>42.03</c:v>
                </c:pt>
                <c:pt idx="32">
                  <c:v>41.64</c:v>
                </c:pt>
                <c:pt idx="33">
                  <c:v>41.82</c:v>
                </c:pt>
                <c:pt idx="34">
                  <c:v>42.01</c:v>
                </c:pt>
                <c:pt idx="35">
                  <c:v>42.13</c:v>
                </c:pt>
                <c:pt idx="36">
                  <c:v>41.9</c:v>
                </c:pt>
                <c:pt idx="37">
                  <c:v>42.09</c:v>
                </c:pt>
                <c:pt idx="38">
                  <c:v>41.89</c:v>
                </c:pt>
                <c:pt idx="39">
                  <c:v>43</c:v>
                </c:pt>
                <c:pt idx="40">
                  <c:v>41.89</c:v>
                </c:pt>
                <c:pt idx="41">
                  <c:v>41.85</c:v>
                </c:pt>
                <c:pt idx="42">
                  <c:v>41.81</c:v>
                </c:pt>
                <c:pt idx="43">
                  <c:v>41.75</c:v>
                </c:pt>
                <c:pt idx="44">
                  <c:v>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Flash!$F$21:$F$65</c:f>
              <c:numCache>
                <c:formatCode>0.00</c:formatCode>
                <c:ptCount val="45"/>
                <c:pt idx="0">
                  <c:v>43.08</c:v>
                </c:pt>
                <c:pt idx="1">
                  <c:v>42.81</c:v>
                </c:pt>
                <c:pt idx="2">
                  <c:v>43.66</c:v>
                </c:pt>
                <c:pt idx="3">
                  <c:v>43.02</c:v>
                </c:pt>
                <c:pt idx="4">
                  <c:v>42.77</c:v>
                </c:pt>
                <c:pt idx="5">
                  <c:v>42.69</c:v>
                </c:pt>
                <c:pt idx="6">
                  <c:v>42.84</c:v>
                </c:pt>
                <c:pt idx="7">
                  <c:v>43.49</c:v>
                </c:pt>
                <c:pt idx="8">
                  <c:v>42.68</c:v>
                </c:pt>
                <c:pt idx="9">
                  <c:v>43.03</c:v>
                </c:pt>
                <c:pt idx="10">
                  <c:v>43.05</c:v>
                </c:pt>
                <c:pt idx="11">
                  <c:v>43.11</c:v>
                </c:pt>
                <c:pt idx="12">
                  <c:v>43.49</c:v>
                </c:pt>
                <c:pt idx="13">
                  <c:v>42.81</c:v>
                </c:pt>
                <c:pt idx="14">
                  <c:v>42.93</c:v>
                </c:pt>
                <c:pt idx="15">
                  <c:v>42.94</c:v>
                </c:pt>
                <c:pt idx="16">
                  <c:v>43.57</c:v>
                </c:pt>
                <c:pt idx="17">
                  <c:v>42.78</c:v>
                </c:pt>
                <c:pt idx="18">
                  <c:v>42.76</c:v>
                </c:pt>
                <c:pt idx="19">
                  <c:v>42.81</c:v>
                </c:pt>
                <c:pt idx="20">
                  <c:v>44.76</c:v>
                </c:pt>
                <c:pt idx="21">
                  <c:v>45.01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Flash!$G$21:$G$65</c:f>
              <c:numCache>
                <c:formatCode>0.00</c:formatCode>
                <c:ptCount val="45"/>
                <c:pt idx="0">
                  <c:v>42.14</c:v>
                </c:pt>
                <c:pt idx="1">
                  <c:v>41.91</c:v>
                </c:pt>
                <c:pt idx="2">
                  <c:v>41.81</c:v>
                </c:pt>
                <c:pt idx="3">
                  <c:v>41.62</c:v>
                </c:pt>
                <c:pt idx="4">
                  <c:v>41.66</c:v>
                </c:pt>
                <c:pt idx="5">
                  <c:v>41.58</c:v>
                </c:pt>
                <c:pt idx="6">
                  <c:v>41.77</c:v>
                </c:pt>
                <c:pt idx="7">
                  <c:v>41.65</c:v>
                </c:pt>
                <c:pt idx="8">
                  <c:v>41.67</c:v>
                </c:pt>
                <c:pt idx="9">
                  <c:v>41.78</c:v>
                </c:pt>
                <c:pt idx="10">
                  <c:v>41.86</c:v>
                </c:pt>
                <c:pt idx="11">
                  <c:v>41.75</c:v>
                </c:pt>
                <c:pt idx="12">
                  <c:v>42.06</c:v>
                </c:pt>
                <c:pt idx="13">
                  <c:v>43.21</c:v>
                </c:pt>
                <c:pt idx="14">
                  <c:v>41.71</c:v>
                </c:pt>
                <c:pt idx="15">
                  <c:v>41.8</c:v>
                </c:pt>
                <c:pt idx="16">
                  <c:v>41.76</c:v>
                </c:pt>
                <c:pt idx="17">
                  <c:v>41.57</c:v>
                </c:pt>
                <c:pt idx="18">
                  <c:v>41.7</c:v>
                </c:pt>
                <c:pt idx="19">
                  <c:v>42.11</c:v>
                </c:pt>
                <c:pt idx="20">
                  <c:v>41.43</c:v>
                </c:pt>
                <c:pt idx="21">
                  <c:v>41.8</c:v>
                </c:pt>
                <c:pt idx="22">
                  <c:v>41.76</c:v>
                </c:pt>
                <c:pt idx="23">
                  <c:v>41.58</c:v>
                </c:pt>
                <c:pt idx="24">
                  <c:v>41.54</c:v>
                </c:pt>
                <c:pt idx="25">
                  <c:v>41.49</c:v>
                </c:pt>
                <c:pt idx="26">
                  <c:v>41.68</c:v>
                </c:pt>
                <c:pt idx="27">
                  <c:v>41.78</c:v>
                </c:pt>
                <c:pt idx="28">
                  <c:v>41.6</c:v>
                </c:pt>
                <c:pt idx="29">
                  <c:v>41.65</c:v>
                </c:pt>
                <c:pt idx="30">
                  <c:v>41.79</c:v>
                </c:pt>
                <c:pt idx="31">
                  <c:v>41.93</c:v>
                </c:pt>
                <c:pt idx="32">
                  <c:v>41.59</c:v>
                </c:pt>
                <c:pt idx="33">
                  <c:v>41.85</c:v>
                </c:pt>
                <c:pt idx="34">
                  <c:v>41.98</c:v>
                </c:pt>
                <c:pt idx="35">
                  <c:v>41.81</c:v>
                </c:pt>
                <c:pt idx="36">
                  <c:v>41.72</c:v>
                </c:pt>
                <c:pt idx="37">
                  <c:v>42.16</c:v>
                </c:pt>
                <c:pt idx="38">
                  <c:v>41.68</c:v>
                </c:pt>
                <c:pt idx="39">
                  <c:v>41.73</c:v>
                </c:pt>
                <c:pt idx="40">
                  <c:v>42.2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Flash!$H$21:$H$65</c:f>
              <c:numCache>
                <c:formatCode>General</c:formatCode>
                <c:ptCount val="45"/>
                <c:pt idx="0">
                  <c:v>44.38</c:v>
                </c:pt>
                <c:pt idx="1">
                  <c:v>42.75</c:v>
                </c:pt>
                <c:pt idx="2">
                  <c:v>42.84</c:v>
                </c:pt>
                <c:pt idx="3">
                  <c:v>42.93</c:v>
                </c:pt>
                <c:pt idx="4">
                  <c:v>42.72</c:v>
                </c:pt>
                <c:pt idx="5">
                  <c:v>42.81</c:v>
                </c:pt>
                <c:pt idx="6">
                  <c:v>43.44</c:v>
                </c:pt>
                <c:pt idx="7">
                  <c:v>43.64</c:v>
                </c:pt>
                <c:pt idx="8">
                  <c:v>43.05</c:v>
                </c:pt>
                <c:pt idx="9">
                  <c:v>42.89</c:v>
                </c:pt>
                <c:pt idx="10">
                  <c:v>43.14</c:v>
                </c:pt>
                <c:pt idx="11">
                  <c:v>43.16</c:v>
                </c:pt>
                <c:pt idx="12">
                  <c:v>44.74</c:v>
                </c:pt>
                <c:pt idx="13">
                  <c:v>42.99</c:v>
                </c:pt>
                <c:pt idx="14">
                  <c:v>42.96</c:v>
                </c:pt>
                <c:pt idx="15">
                  <c:v>42.92</c:v>
                </c:pt>
                <c:pt idx="16">
                  <c:v>42.82</c:v>
                </c:pt>
                <c:pt idx="17">
                  <c:v>43.41</c:v>
                </c:pt>
                <c:pt idx="18">
                  <c:v>43.59</c:v>
                </c:pt>
                <c:pt idx="19">
                  <c:v>43.55</c:v>
                </c:pt>
                <c:pt idx="20">
                  <c:v>42.87</c:v>
                </c:pt>
                <c:pt idx="21">
                  <c:v>43.34</c:v>
                </c:pt>
                <c:pt idx="22">
                  <c:v>43.16</c:v>
                </c:pt>
                <c:pt idx="23">
                  <c:v>42.92</c:v>
                </c:pt>
                <c:pt idx="24">
                  <c:v>42.9</c:v>
                </c:pt>
                <c:pt idx="25">
                  <c:v>43.2</c:v>
                </c:pt>
                <c:pt idx="26">
                  <c:v>43.01</c:v>
                </c:pt>
                <c:pt idx="27">
                  <c:v>43.04</c:v>
                </c:pt>
                <c:pt idx="28">
                  <c:v>43.49</c:v>
                </c:pt>
                <c:pt idx="29">
                  <c:v>42.8</c:v>
                </c:pt>
                <c:pt idx="30">
                  <c:v>43.1</c:v>
                </c:pt>
                <c:pt idx="31">
                  <c:v>42.96</c:v>
                </c:pt>
                <c:pt idx="32">
                  <c:v>42.94</c:v>
                </c:pt>
                <c:pt idx="33">
                  <c:v>43.16</c:v>
                </c:pt>
                <c:pt idx="34">
                  <c:v>43.12</c:v>
                </c:pt>
                <c:pt idx="35">
                  <c:v>43.34</c:v>
                </c:pt>
                <c:pt idx="36">
                  <c:v>43.79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981504"/>
        <c:axId val="160194944"/>
      </c:lineChart>
      <c:catAx>
        <c:axId val="15698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0194944"/>
        <c:crosses val="autoZero"/>
        <c:auto val="1"/>
        <c:lblAlgn val="ctr"/>
        <c:lblOffset val="100"/>
        <c:noMultiLvlLbl val="0"/>
      </c:catAx>
      <c:valAx>
        <c:axId val="16019494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69815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Levi_9!$C$21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Levi_9!$C$22:$C$73</c:f>
              <c:numCache>
                <c:formatCode>0.00</c:formatCode>
                <c:ptCount val="5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Levi_9!$D$21</c:f>
              <c:strCache>
                <c:ptCount val="1"/>
                <c:pt idx="0">
                  <c:v>Лабинская Юля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Levi_9!$D$22:$D$73</c:f>
              <c:numCache>
                <c:formatCode>0.00</c:formatCode>
                <c:ptCount val="52"/>
                <c:pt idx="0">
                  <c:v>42.99</c:v>
                </c:pt>
                <c:pt idx="1">
                  <c:v>43.16</c:v>
                </c:pt>
                <c:pt idx="2">
                  <c:v>42.66</c:v>
                </c:pt>
                <c:pt idx="3">
                  <c:v>43.47</c:v>
                </c:pt>
                <c:pt idx="4">
                  <c:v>43.11</c:v>
                </c:pt>
                <c:pt idx="5">
                  <c:v>43.09</c:v>
                </c:pt>
                <c:pt idx="6">
                  <c:v>43.19</c:v>
                </c:pt>
                <c:pt idx="7">
                  <c:v>42.75</c:v>
                </c:pt>
                <c:pt idx="8">
                  <c:v>43.02</c:v>
                </c:pt>
                <c:pt idx="9">
                  <c:v>42.58</c:v>
                </c:pt>
                <c:pt idx="10">
                  <c:v>43.24</c:v>
                </c:pt>
                <c:pt idx="11">
                  <c:v>43.89</c:v>
                </c:pt>
                <c:pt idx="12">
                  <c:v>42.74</c:v>
                </c:pt>
                <c:pt idx="13">
                  <c:v>43.81</c:v>
                </c:pt>
                <c:pt idx="14">
                  <c:v>43.84</c:v>
                </c:pt>
                <c:pt idx="15">
                  <c:v>42.59</c:v>
                </c:pt>
                <c:pt idx="16">
                  <c:v>43.07</c:v>
                </c:pt>
                <c:pt idx="17">
                  <c:v>42.72</c:v>
                </c:pt>
                <c:pt idx="18">
                  <c:v>42.8</c:v>
                </c:pt>
                <c:pt idx="19">
                  <c:v>44.46</c:v>
                </c:pt>
                <c:pt idx="20">
                  <c:v>43.05</c:v>
                </c:pt>
                <c:pt idx="21">
                  <c:v>42.64</c:v>
                </c:pt>
                <c:pt idx="22">
                  <c:v>42.61</c:v>
                </c:pt>
                <c:pt idx="23">
                  <c:v>42.68</c:v>
                </c:pt>
                <c:pt idx="24">
                  <c:v>44.67</c:v>
                </c:pt>
                <c:pt idx="25">
                  <c:v>42.39</c:v>
                </c:pt>
                <c:pt idx="26">
                  <c:v>42.3</c:v>
                </c:pt>
                <c:pt idx="27">
                  <c:v>42.43</c:v>
                </c:pt>
                <c:pt idx="28">
                  <c:v>42.99</c:v>
                </c:pt>
                <c:pt idx="29">
                  <c:v>43.46</c:v>
                </c:pt>
                <c:pt idx="30">
                  <c:v>42.84</c:v>
                </c:pt>
                <c:pt idx="31">
                  <c:v>42.3</c:v>
                </c:pt>
                <c:pt idx="32">
                  <c:v>43.22</c:v>
                </c:pt>
                <c:pt idx="33">
                  <c:v>42.56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Levi_9!$E$21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Levi_9!$E$22:$E$73</c:f>
              <c:numCache>
                <c:formatCode>0.00</c:formatCode>
                <c:ptCount val="52"/>
                <c:pt idx="0">
                  <c:v>42.05</c:v>
                </c:pt>
                <c:pt idx="1">
                  <c:v>42.39</c:v>
                </c:pt>
                <c:pt idx="2">
                  <c:v>42.02</c:v>
                </c:pt>
                <c:pt idx="3">
                  <c:v>42.2</c:v>
                </c:pt>
                <c:pt idx="4">
                  <c:v>42.01</c:v>
                </c:pt>
                <c:pt idx="5">
                  <c:v>41.92</c:v>
                </c:pt>
                <c:pt idx="6">
                  <c:v>41.92</c:v>
                </c:pt>
                <c:pt idx="7">
                  <c:v>41.89</c:v>
                </c:pt>
                <c:pt idx="8">
                  <c:v>41.89</c:v>
                </c:pt>
                <c:pt idx="9">
                  <c:v>41.66</c:v>
                </c:pt>
                <c:pt idx="10">
                  <c:v>41.69</c:v>
                </c:pt>
                <c:pt idx="11">
                  <c:v>41.86</c:v>
                </c:pt>
                <c:pt idx="12">
                  <c:v>41.56</c:v>
                </c:pt>
                <c:pt idx="13">
                  <c:v>41.48</c:v>
                </c:pt>
                <c:pt idx="14">
                  <c:v>42.01</c:v>
                </c:pt>
                <c:pt idx="15">
                  <c:v>41.64</c:v>
                </c:pt>
                <c:pt idx="16">
                  <c:v>41.67</c:v>
                </c:pt>
                <c:pt idx="17">
                  <c:v>41.74</c:v>
                </c:pt>
                <c:pt idx="18">
                  <c:v>41.94</c:v>
                </c:pt>
                <c:pt idx="19">
                  <c:v>41.75</c:v>
                </c:pt>
                <c:pt idx="20">
                  <c:v>41.59</c:v>
                </c:pt>
                <c:pt idx="21">
                  <c:v>41.8</c:v>
                </c:pt>
                <c:pt idx="22">
                  <c:v>41.75</c:v>
                </c:pt>
                <c:pt idx="23">
                  <c:v>41.73</c:v>
                </c:pt>
                <c:pt idx="24">
                  <c:v>41.81</c:v>
                </c:pt>
                <c:pt idx="25">
                  <c:v>41.7</c:v>
                </c:pt>
                <c:pt idx="26">
                  <c:v>41.73</c:v>
                </c:pt>
                <c:pt idx="27">
                  <c:v>41.65</c:v>
                </c:pt>
                <c:pt idx="28">
                  <c:v>41.78</c:v>
                </c:pt>
                <c:pt idx="29">
                  <c:v>41.64</c:v>
                </c:pt>
                <c:pt idx="30">
                  <c:v>41.61</c:v>
                </c:pt>
                <c:pt idx="31">
                  <c:v>41.72</c:v>
                </c:pt>
                <c:pt idx="32">
                  <c:v>41.62</c:v>
                </c:pt>
                <c:pt idx="33">
                  <c:v>41.54</c:v>
                </c:pt>
                <c:pt idx="34">
                  <c:v>41.98</c:v>
                </c:pt>
                <c:pt idx="35">
                  <c:v>42.02</c:v>
                </c:pt>
                <c:pt idx="36">
                  <c:v>41.58</c:v>
                </c:pt>
                <c:pt idx="37">
                  <c:v>41.88</c:v>
                </c:pt>
                <c:pt idx="38">
                  <c:v>41.71</c:v>
                </c:pt>
                <c:pt idx="39">
                  <c:v>41.71</c:v>
                </c:pt>
                <c:pt idx="40">
                  <c:v>41.68</c:v>
                </c:pt>
                <c:pt idx="41">
                  <c:v>41.66</c:v>
                </c:pt>
                <c:pt idx="42">
                  <c:v>41.74</c:v>
                </c:pt>
                <c:pt idx="43">
                  <c:v>41.89</c:v>
                </c:pt>
                <c:pt idx="44">
                  <c:v>41.67</c:v>
                </c:pt>
                <c:pt idx="45">
                  <c:v>42.38</c:v>
                </c:pt>
                <c:pt idx="46">
                  <c:v>41.85</c:v>
                </c:pt>
                <c:pt idx="47">
                  <c:v>41.74</c:v>
                </c:pt>
                <c:pt idx="48">
                  <c:v>41.92</c:v>
                </c:pt>
                <c:pt idx="49">
                  <c:v>41.74</c:v>
                </c:pt>
                <c:pt idx="50">
                  <c:v>41.97</c:v>
                </c:pt>
                <c:pt idx="51">
                  <c:v>41.64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Levi_9!$F$21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Levi_9!$F$22:$F$73</c:f>
              <c:numCache>
                <c:formatCode>0.00</c:formatCode>
                <c:ptCount val="52"/>
                <c:pt idx="0">
                  <c:v>42.89</c:v>
                </c:pt>
                <c:pt idx="1">
                  <c:v>42.47</c:v>
                </c:pt>
                <c:pt idx="2">
                  <c:v>44.95</c:v>
                </c:pt>
                <c:pt idx="3">
                  <c:v>42.36</c:v>
                </c:pt>
                <c:pt idx="4">
                  <c:v>42.34</c:v>
                </c:pt>
                <c:pt idx="5">
                  <c:v>42.33</c:v>
                </c:pt>
                <c:pt idx="6">
                  <c:v>42.25</c:v>
                </c:pt>
                <c:pt idx="7">
                  <c:v>42.31</c:v>
                </c:pt>
                <c:pt idx="8">
                  <c:v>42.24</c:v>
                </c:pt>
                <c:pt idx="9">
                  <c:v>42.12</c:v>
                </c:pt>
                <c:pt idx="10">
                  <c:v>42.11</c:v>
                </c:pt>
                <c:pt idx="11">
                  <c:v>42.4</c:v>
                </c:pt>
                <c:pt idx="12">
                  <c:v>42.19</c:v>
                </c:pt>
                <c:pt idx="13">
                  <c:v>42.2</c:v>
                </c:pt>
                <c:pt idx="14">
                  <c:v>42.45</c:v>
                </c:pt>
                <c:pt idx="15">
                  <c:v>43.08</c:v>
                </c:pt>
                <c:pt idx="16">
                  <c:v>42.25</c:v>
                </c:pt>
                <c:pt idx="17">
                  <c:v>42.25</c:v>
                </c:pt>
                <c:pt idx="18">
                  <c:v>42.14</c:v>
                </c:pt>
                <c:pt idx="19">
                  <c:v>42.42</c:v>
                </c:pt>
                <c:pt idx="20">
                  <c:v>42.17</c:v>
                </c:pt>
                <c:pt idx="21">
                  <c:v>42.22</c:v>
                </c:pt>
                <c:pt idx="22">
                  <c:v>42.16</c:v>
                </c:pt>
                <c:pt idx="23">
                  <c:v>42.03</c:v>
                </c:pt>
                <c:pt idx="24">
                  <c:v>42.23</c:v>
                </c:pt>
                <c:pt idx="25">
                  <c:v>42.27</c:v>
                </c:pt>
                <c:pt idx="26">
                  <c:v>42.21</c:v>
                </c:pt>
                <c:pt idx="27">
                  <c:v>42.15</c:v>
                </c:pt>
                <c:pt idx="28">
                  <c:v>42.35</c:v>
                </c:pt>
                <c:pt idx="29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Levi_9!$G$21</c:f>
              <c:strCache>
                <c:ptCount val="1"/>
                <c:pt idx="0">
                  <c:v>Лабинская Юля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Levi_9!$G$22:$G$73</c:f>
              <c:numCache>
                <c:formatCode>General</c:formatCode>
                <c:ptCount val="52"/>
                <c:pt idx="0">
                  <c:v>44.62</c:v>
                </c:pt>
                <c:pt idx="1">
                  <c:v>43.13</c:v>
                </c:pt>
                <c:pt idx="2">
                  <c:v>42.89</c:v>
                </c:pt>
                <c:pt idx="3">
                  <c:v>43.64</c:v>
                </c:pt>
                <c:pt idx="4">
                  <c:v>43.09</c:v>
                </c:pt>
                <c:pt idx="5">
                  <c:v>43.47</c:v>
                </c:pt>
                <c:pt idx="6">
                  <c:v>43.18</c:v>
                </c:pt>
                <c:pt idx="7">
                  <c:v>44.12</c:v>
                </c:pt>
                <c:pt idx="8">
                  <c:v>128.77000000000001</c:v>
                </c:pt>
                <c:pt idx="9">
                  <c:v>44.26</c:v>
                </c:pt>
                <c:pt idx="10">
                  <c:v>43.86</c:v>
                </c:pt>
                <c:pt idx="11">
                  <c:v>42.95</c:v>
                </c:pt>
                <c:pt idx="12">
                  <c:v>43.14</c:v>
                </c:pt>
                <c:pt idx="13">
                  <c:v>43.63</c:v>
                </c:pt>
                <c:pt idx="14">
                  <c:v>42.73</c:v>
                </c:pt>
                <c:pt idx="15">
                  <c:v>42.57</c:v>
                </c:pt>
                <c:pt idx="16">
                  <c:v>45.15</c:v>
                </c:pt>
                <c:pt idx="17">
                  <c:v>42.93</c:v>
                </c:pt>
                <c:pt idx="18">
                  <c:v>43.16</c:v>
                </c:pt>
                <c:pt idx="19">
                  <c:v>42.89</c:v>
                </c:pt>
                <c:pt idx="20">
                  <c:v>42.92</c:v>
                </c:pt>
                <c:pt idx="21">
                  <c:v>43.26</c:v>
                </c:pt>
                <c:pt idx="22">
                  <c:v>42.66</c:v>
                </c:pt>
                <c:pt idx="23">
                  <c:v>42.67</c:v>
                </c:pt>
                <c:pt idx="24">
                  <c:v>43.28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Levi_9!$H$21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Levi_9!$B$22:$B$73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Levi_9!$H$22:$H$73</c:f>
              <c:numCache>
                <c:formatCode>General</c:formatCode>
                <c:ptCount val="52"/>
                <c:pt idx="0">
                  <c:v>42.69</c:v>
                </c:pt>
                <c:pt idx="1">
                  <c:v>42.23</c:v>
                </c:pt>
                <c:pt idx="2">
                  <c:v>41.87</c:v>
                </c:pt>
                <c:pt idx="3">
                  <c:v>41.86</c:v>
                </c:pt>
                <c:pt idx="4">
                  <c:v>41.63</c:v>
                </c:pt>
                <c:pt idx="5">
                  <c:v>41.72</c:v>
                </c:pt>
                <c:pt idx="6">
                  <c:v>41.47</c:v>
                </c:pt>
                <c:pt idx="7">
                  <c:v>41.52</c:v>
                </c:pt>
                <c:pt idx="8">
                  <c:v>41.53</c:v>
                </c:pt>
                <c:pt idx="9">
                  <c:v>41.47</c:v>
                </c:pt>
                <c:pt idx="10">
                  <c:v>41.42</c:v>
                </c:pt>
                <c:pt idx="11">
                  <c:v>41.26</c:v>
                </c:pt>
                <c:pt idx="12">
                  <c:v>41.44</c:v>
                </c:pt>
                <c:pt idx="13">
                  <c:v>41.49</c:v>
                </c:pt>
                <c:pt idx="14">
                  <c:v>41.31</c:v>
                </c:pt>
                <c:pt idx="15">
                  <c:v>41.38</c:v>
                </c:pt>
                <c:pt idx="16">
                  <c:v>41.58</c:v>
                </c:pt>
                <c:pt idx="17">
                  <c:v>41.33</c:v>
                </c:pt>
                <c:pt idx="18">
                  <c:v>41.33</c:v>
                </c:pt>
                <c:pt idx="19">
                  <c:v>41.66</c:v>
                </c:pt>
                <c:pt idx="20">
                  <c:v>41.29</c:v>
                </c:pt>
                <c:pt idx="21">
                  <c:v>41.57</c:v>
                </c:pt>
                <c:pt idx="22">
                  <c:v>41.47</c:v>
                </c:pt>
                <c:pt idx="23">
                  <c:v>41.51</c:v>
                </c:pt>
                <c:pt idx="24">
                  <c:v>41.44</c:v>
                </c:pt>
                <c:pt idx="25">
                  <c:v>41.52</c:v>
                </c:pt>
                <c:pt idx="26">
                  <c:v>41.48</c:v>
                </c:pt>
                <c:pt idx="27">
                  <c:v>41.65</c:v>
                </c:pt>
                <c:pt idx="28">
                  <c:v>41.29</c:v>
                </c:pt>
                <c:pt idx="29">
                  <c:v>41.51</c:v>
                </c:pt>
                <c:pt idx="30">
                  <c:v>41.44</c:v>
                </c:pt>
                <c:pt idx="31">
                  <c:v>41.43</c:v>
                </c:pt>
                <c:pt idx="32">
                  <c:v>41.38</c:v>
                </c:pt>
                <c:pt idx="33">
                  <c:v>41.37</c:v>
                </c:pt>
                <c:pt idx="34">
                  <c:v>41.5</c:v>
                </c:pt>
                <c:pt idx="35">
                  <c:v>41.32</c:v>
                </c:pt>
                <c:pt idx="36">
                  <c:v>41.33</c:v>
                </c:pt>
                <c:pt idx="37">
                  <c:v>41.96</c:v>
                </c:pt>
                <c:pt idx="38">
                  <c:v>41.41</c:v>
                </c:pt>
                <c:pt idx="39">
                  <c:v>41.53</c:v>
                </c:pt>
                <c:pt idx="40">
                  <c:v>41.42</c:v>
                </c:pt>
                <c:pt idx="41">
                  <c:v>41.22</c:v>
                </c:pt>
                <c:pt idx="42">
                  <c:v>41.3</c:v>
                </c:pt>
                <c:pt idx="43">
                  <c:v>41.33</c:v>
                </c:pt>
                <c:pt idx="44">
                  <c:v>41.31</c:v>
                </c:pt>
                <c:pt idx="45">
                  <c:v>41.29</c:v>
                </c:pt>
                <c:pt idx="46">
                  <c:v>41.29</c:v>
                </c:pt>
                <c:pt idx="47">
                  <c:v>41.26</c:v>
                </c:pt>
                <c:pt idx="48">
                  <c:v>41.73</c:v>
                </c:pt>
                <c:pt idx="49">
                  <c:v>41.36</c:v>
                </c:pt>
                <c:pt idx="50">
                  <c:v>41.43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310528"/>
        <c:axId val="112312320"/>
      </c:lineChart>
      <c:catAx>
        <c:axId val="11231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312320"/>
        <c:crosses val="autoZero"/>
        <c:auto val="1"/>
        <c:lblAlgn val="ctr"/>
        <c:lblOffset val="100"/>
        <c:noMultiLvlLbl val="0"/>
      </c:catAx>
      <c:valAx>
        <c:axId val="112312320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3105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12" sqref="L12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4" t="s">
        <v>75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2" ht="17.25" x14ac:dyDescent="0.3">
      <c r="A2" s="195" t="s">
        <v>76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2" ht="6" customHeight="1" thickBot="1" x14ac:dyDescent="0.3"/>
    <row r="4" spans="1:12" s="3" customFormat="1" ht="15" customHeight="1" x14ac:dyDescent="0.25">
      <c r="A4" s="196" t="s">
        <v>0</v>
      </c>
      <c r="B4" s="198" t="s">
        <v>1</v>
      </c>
      <c r="C4" s="200" t="s">
        <v>2</v>
      </c>
      <c r="D4" s="202" t="s">
        <v>3</v>
      </c>
      <c r="E4" s="203"/>
      <c r="F4" s="204" t="s">
        <v>4</v>
      </c>
      <c r="G4" s="205"/>
      <c r="H4" s="198"/>
      <c r="I4" s="206" t="s">
        <v>5</v>
      </c>
      <c r="J4" s="207"/>
    </row>
    <row r="5" spans="1:12" s="7" customFormat="1" ht="15.75" thickBot="1" x14ac:dyDescent="0.3">
      <c r="A5" s="197"/>
      <c r="B5" s="199"/>
      <c r="C5" s="201"/>
      <c r="D5" s="4" t="s">
        <v>6</v>
      </c>
      <c r="E5" s="5" t="s">
        <v>7</v>
      </c>
      <c r="F5" s="267" t="s">
        <v>177</v>
      </c>
      <c r="G5" s="6" t="s">
        <v>8</v>
      </c>
      <c r="H5" s="6" t="s">
        <v>9</v>
      </c>
      <c r="I5" s="4" t="s">
        <v>6</v>
      </c>
      <c r="J5" s="5" t="s">
        <v>10</v>
      </c>
    </row>
    <row r="6" spans="1:12" s="3" customFormat="1" ht="24.95" customHeight="1" x14ac:dyDescent="0.25">
      <c r="A6" s="8">
        <v>1</v>
      </c>
      <c r="B6" s="263" t="s">
        <v>60</v>
      </c>
      <c r="C6" s="9">
        <v>5</v>
      </c>
      <c r="D6" s="100">
        <v>41.4</v>
      </c>
      <c r="E6" s="10">
        <v>3</v>
      </c>
      <c r="F6" s="103">
        <v>201</v>
      </c>
      <c r="G6" s="148">
        <v>0.12501157407407407</v>
      </c>
      <c r="H6" s="151"/>
      <c r="I6" s="11">
        <v>40.99</v>
      </c>
      <c r="J6" s="10">
        <v>182</v>
      </c>
    </row>
    <row r="7" spans="1:12" s="3" customFormat="1" ht="24.95" customHeight="1" x14ac:dyDescent="0.25">
      <c r="A7" s="12">
        <v>2</v>
      </c>
      <c r="B7" s="264" t="s">
        <v>135</v>
      </c>
      <c r="C7" s="13">
        <v>14</v>
      </c>
      <c r="D7" s="20">
        <v>41.55</v>
      </c>
      <c r="E7" s="15">
        <v>7</v>
      </c>
      <c r="F7" s="19">
        <v>201</v>
      </c>
      <c r="G7" s="149">
        <v>4.93</v>
      </c>
      <c r="H7" s="149">
        <v>4.93</v>
      </c>
      <c r="I7" s="150">
        <v>41.26</v>
      </c>
      <c r="J7" s="15">
        <v>198</v>
      </c>
    </row>
    <row r="8" spans="1:12" s="3" customFormat="1" ht="24.95" customHeight="1" x14ac:dyDescent="0.25">
      <c r="A8" s="12">
        <v>3</v>
      </c>
      <c r="B8" s="264" t="s">
        <v>104</v>
      </c>
      <c r="C8" s="13">
        <v>7</v>
      </c>
      <c r="D8" s="14">
        <v>41.475000000000001</v>
      </c>
      <c r="E8" s="15">
        <v>6</v>
      </c>
      <c r="F8" s="16">
        <v>201</v>
      </c>
      <c r="G8" s="149">
        <f>H7+H8</f>
        <v>5.17</v>
      </c>
      <c r="H8" s="149">
        <v>0.24</v>
      </c>
      <c r="I8" s="17">
        <v>41.22</v>
      </c>
      <c r="J8" s="15">
        <v>160</v>
      </c>
    </row>
    <row r="9" spans="1:12" s="3" customFormat="1" ht="24.95" customHeight="1" x14ac:dyDescent="0.25">
      <c r="A9" s="12">
        <v>4</v>
      </c>
      <c r="B9" s="265" t="s">
        <v>123</v>
      </c>
      <c r="C9" s="13">
        <v>13</v>
      </c>
      <c r="D9" s="14">
        <v>41.41</v>
      </c>
      <c r="E9" s="15">
        <v>4</v>
      </c>
      <c r="F9" s="16">
        <v>201</v>
      </c>
      <c r="G9" s="149">
        <f>G8+H9</f>
        <v>10.17</v>
      </c>
      <c r="H9" s="152">
        <v>5</v>
      </c>
      <c r="I9" s="19">
        <v>41.04</v>
      </c>
      <c r="J9" s="15">
        <v>192</v>
      </c>
      <c r="L9" s="18"/>
    </row>
    <row r="10" spans="1:12" s="3" customFormat="1" ht="24.95" customHeight="1" x14ac:dyDescent="0.25">
      <c r="A10" s="12">
        <v>5</v>
      </c>
      <c r="B10" s="264" t="s">
        <v>147</v>
      </c>
      <c r="C10" s="13">
        <v>11</v>
      </c>
      <c r="D10" s="14">
        <v>41.46</v>
      </c>
      <c r="E10" s="15">
        <v>5</v>
      </c>
      <c r="F10" s="16">
        <v>200</v>
      </c>
      <c r="G10" s="149">
        <f t="shared" ref="G10:G17" si="0">G9+H10</f>
        <v>15.17</v>
      </c>
      <c r="H10" s="152">
        <v>5</v>
      </c>
      <c r="I10" s="17">
        <v>41.1</v>
      </c>
      <c r="J10" s="15">
        <v>192</v>
      </c>
      <c r="L10" s="18"/>
    </row>
    <row r="11" spans="1:12" s="3" customFormat="1" ht="24.95" customHeight="1" x14ac:dyDescent="0.25">
      <c r="A11" s="12">
        <v>6</v>
      </c>
      <c r="B11" s="264" t="s">
        <v>143</v>
      </c>
      <c r="C11" s="13">
        <v>8</v>
      </c>
      <c r="D11" s="14">
        <v>41.36</v>
      </c>
      <c r="E11" s="15">
        <v>2</v>
      </c>
      <c r="F11" s="16">
        <v>200</v>
      </c>
      <c r="G11" s="149">
        <f t="shared" si="0"/>
        <v>30.17</v>
      </c>
      <c r="H11" s="108">
        <v>15</v>
      </c>
      <c r="I11" s="17">
        <v>41.24</v>
      </c>
      <c r="J11" s="15">
        <v>95</v>
      </c>
    </row>
    <row r="12" spans="1:12" s="3" customFormat="1" ht="24.95" customHeight="1" x14ac:dyDescent="0.25">
      <c r="A12" s="12">
        <v>7</v>
      </c>
      <c r="B12" s="264" t="s">
        <v>175</v>
      </c>
      <c r="C12" s="13">
        <v>10</v>
      </c>
      <c r="D12" s="14">
        <v>41.99</v>
      </c>
      <c r="E12" s="15">
        <v>11</v>
      </c>
      <c r="F12" s="16">
        <v>200</v>
      </c>
      <c r="G12" s="149">
        <f t="shared" si="0"/>
        <v>33.17</v>
      </c>
      <c r="H12" s="123">
        <v>3</v>
      </c>
      <c r="I12" s="16">
        <v>41.31</v>
      </c>
      <c r="J12" s="15">
        <v>67</v>
      </c>
    </row>
    <row r="13" spans="1:12" s="3" customFormat="1" ht="24.95" customHeight="1" x14ac:dyDescent="0.25">
      <c r="A13" s="12">
        <v>8</v>
      </c>
      <c r="B13" s="264" t="s">
        <v>112</v>
      </c>
      <c r="C13" s="13">
        <v>12</v>
      </c>
      <c r="D13" s="16">
        <v>41.344999999999999</v>
      </c>
      <c r="E13" s="15">
        <v>1</v>
      </c>
      <c r="F13" s="16">
        <v>200</v>
      </c>
      <c r="G13" s="270" t="s">
        <v>180</v>
      </c>
      <c r="H13" s="108">
        <v>15</v>
      </c>
      <c r="I13" s="16">
        <v>41.32</v>
      </c>
      <c r="J13" s="15">
        <v>62</v>
      </c>
    </row>
    <row r="14" spans="1:12" s="3" customFormat="1" ht="26.25" customHeight="1" x14ac:dyDescent="0.25">
      <c r="A14" s="12">
        <v>9</v>
      </c>
      <c r="B14" s="264" t="s">
        <v>100</v>
      </c>
      <c r="C14" s="13">
        <v>6</v>
      </c>
      <c r="D14" s="14">
        <v>41.954999999999998</v>
      </c>
      <c r="E14" s="15">
        <v>10</v>
      </c>
      <c r="F14" s="16">
        <v>199</v>
      </c>
      <c r="G14" s="270" t="s">
        <v>180</v>
      </c>
      <c r="H14" s="123">
        <v>3</v>
      </c>
      <c r="I14" s="17">
        <v>41.18</v>
      </c>
      <c r="J14" s="15">
        <v>186</v>
      </c>
    </row>
    <row r="15" spans="1:12" s="3" customFormat="1" ht="24.95" customHeight="1" x14ac:dyDescent="0.25">
      <c r="A15" s="12">
        <v>10</v>
      </c>
      <c r="B15" s="264" t="s">
        <v>176</v>
      </c>
      <c r="C15" s="13">
        <v>4</v>
      </c>
      <c r="D15" s="14">
        <v>41.734999999999999</v>
      </c>
      <c r="E15" s="15">
        <v>9</v>
      </c>
      <c r="F15" s="16">
        <v>199</v>
      </c>
      <c r="G15" s="270" t="s">
        <v>181</v>
      </c>
      <c r="H15" s="109">
        <v>7</v>
      </c>
      <c r="I15" s="16">
        <v>41.27</v>
      </c>
      <c r="J15" s="15">
        <v>170</v>
      </c>
    </row>
    <row r="16" spans="1:12" ht="24" customHeight="1" x14ac:dyDescent="0.25">
      <c r="A16" s="12">
        <v>11</v>
      </c>
      <c r="B16" s="264" t="s">
        <v>109</v>
      </c>
      <c r="C16" s="13">
        <v>2</v>
      </c>
      <c r="D16" s="14">
        <v>42.17</v>
      </c>
      <c r="E16" s="15">
        <v>12</v>
      </c>
      <c r="F16" s="19">
        <v>197</v>
      </c>
      <c r="G16" s="270" t="s">
        <v>183</v>
      </c>
      <c r="H16" s="271" t="s">
        <v>182</v>
      </c>
      <c r="I16" s="17">
        <v>41.43</v>
      </c>
      <c r="J16" s="15">
        <v>139</v>
      </c>
    </row>
    <row r="17" spans="1:10" ht="23.25" customHeight="1" thickBot="1" x14ac:dyDescent="0.3">
      <c r="A17" s="21">
        <v>12</v>
      </c>
      <c r="B17" s="266" t="s">
        <v>83</v>
      </c>
      <c r="C17" s="99">
        <v>9</v>
      </c>
      <c r="D17" s="101">
        <v>41.57</v>
      </c>
      <c r="E17" s="102">
        <v>8</v>
      </c>
      <c r="F17" s="110">
        <v>196</v>
      </c>
      <c r="G17" s="270" t="s">
        <v>184</v>
      </c>
      <c r="H17" s="111">
        <v>32</v>
      </c>
      <c r="I17" s="104">
        <v>41.22</v>
      </c>
      <c r="J17" s="102">
        <v>187</v>
      </c>
    </row>
    <row r="18" spans="1:10" ht="2.25" customHeight="1" x14ac:dyDescent="0.25">
      <c r="A18" s="22"/>
    </row>
    <row r="19" spans="1:10" s="2" customFormat="1" x14ac:dyDescent="0.25">
      <c r="A19" s="269" t="s">
        <v>178</v>
      </c>
      <c r="B19" s="268" t="s">
        <v>179</v>
      </c>
      <c r="C19" s="268"/>
      <c r="D19" s="268"/>
    </row>
  </sheetData>
  <sortState ref="A6:J17">
    <sortCondition ref="A6:A17"/>
  </sortState>
  <mergeCells count="9">
    <mergeCell ref="B19:D19"/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8"/>
  <sheetViews>
    <sheetView zoomScale="50" zoomScaleNormal="50" workbookViewId="0">
      <selection activeCell="L49" sqref="L49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208" t="s">
        <v>77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21" ht="5.25" customHeight="1" x14ac:dyDescent="0.25"/>
    <row r="3" spans="1:21" ht="19.5" customHeight="1" x14ac:dyDescent="0.35">
      <c r="A3" s="209" t="s">
        <v>11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21" ht="15.75" customHeight="1" thickBot="1" x14ac:dyDescent="0.3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21" s="2" customFormat="1" ht="30" customHeight="1" x14ac:dyDescent="0.25">
      <c r="A5" s="210" t="s">
        <v>2</v>
      </c>
      <c r="B5" s="212" t="s">
        <v>1</v>
      </c>
      <c r="C5" s="214" t="s">
        <v>12</v>
      </c>
      <c r="D5" s="216" t="s">
        <v>13</v>
      </c>
      <c r="E5" s="218" t="s">
        <v>14</v>
      </c>
      <c r="F5" s="218" t="s">
        <v>15</v>
      </c>
      <c r="G5" s="220" t="s">
        <v>16</v>
      </c>
      <c r="H5" s="216"/>
      <c r="I5" s="216"/>
      <c r="J5" s="221"/>
      <c r="K5" s="221"/>
      <c r="L5" s="222"/>
    </row>
    <row r="6" spans="1:21" s="2" customFormat="1" ht="30" customHeight="1" thickBot="1" x14ac:dyDescent="0.3">
      <c r="A6" s="211"/>
      <c r="B6" s="213"/>
      <c r="C6" s="215"/>
      <c r="D6" s="217"/>
      <c r="E6" s="219"/>
      <c r="F6" s="219"/>
      <c r="G6" s="169" t="s">
        <v>17</v>
      </c>
      <c r="H6" s="170" t="s">
        <v>6</v>
      </c>
      <c r="I6" s="170" t="s">
        <v>18</v>
      </c>
      <c r="J6" s="168" t="s">
        <v>19</v>
      </c>
      <c r="K6" s="171" t="s">
        <v>20</v>
      </c>
      <c r="L6" s="136" t="s">
        <v>7</v>
      </c>
      <c r="N6" s="112">
        <v>82.5</v>
      </c>
      <c r="O6" s="112">
        <v>85</v>
      </c>
      <c r="P6" s="112">
        <v>87.5</v>
      </c>
      <c r="Q6" s="112">
        <v>90</v>
      </c>
      <c r="R6" s="112">
        <v>92.5</v>
      </c>
      <c r="S6" s="112">
        <v>95</v>
      </c>
      <c r="T6" s="112">
        <v>97.5</v>
      </c>
      <c r="U6" s="112">
        <v>100</v>
      </c>
    </row>
    <row r="7" spans="1:21" s="3" customFormat="1" ht="30" customHeight="1" x14ac:dyDescent="0.25">
      <c r="A7" s="223">
        <v>1</v>
      </c>
      <c r="B7" s="226" t="s">
        <v>79</v>
      </c>
      <c r="C7" s="156" t="s">
        <v>80</v>
      </c>
      <c r="D7" s="25" t="s">
        <v>61</v>
      </c>
      <c r="E7" s="119">
        <v>80</v>
      </c>
      <c r="F7" s="26"/>
      <c r="G7" s="27">
        <v>2</v>
      </c>
      <c r="H7" s="28">
        <v>41.89</v>
      </c>
      <c r="I7" s="27"/>
      <c r="J7" s="172">
        <f t="shared" ref="J7:J42" si="0">H7-I7</f>
        <v>41.89</v>
      </c>
      <c r="K7" s="229">
        <f>AVERAGE(J7:J8)</f>
        <v>42.225000000000001</v>
      </c>
      <c r="L7" s="232">
        <f>RANK(K7,K7:K48,1)</f>
        <v>14</v>
      </c>
      <c r="M7" s="113" t="s">
        <v>59</v>
      </c>
      <c r="N7" s="115">
        <v>0.05</v>
      </c>
      <c r="O7" s="115">
        <v>0.1</v>
      </c>
      <c r="P7" s="115">
        <v>0.15</v>
      </c>
      <c r="Q7" s="115">
        <v>0.2</v>
      </c>
      <c r="R7" s="115">
        <v>0.25</v>
      </c>
      <c r="S7" s="115">
        <v>0.3</v>
      </c>
      <c r="T7" s="115">
        <v>0.35</v>
      </c>
      <c r="U7" s="115">
        <f>N7*8</f>
        <v>0.4</v>
      </c>
    </row>
    <row r="8" spans="1:21" s="3" customFormat="1" ht="30" customHeight="1" x14ac:dyDescent="0.25">
      <c r="A8" s="224"/>
      <c r="B8" s="227"/>
      <c r="C8" s="162" t="s">
        <v>81</v>
      </c>
      <c r="D8" s="34" t="s">
        <v>62</v>
      </c>
      <c r="E8" s="153">
        <v>82.4</v>
      </c>
      <c r="F8" s="163"/>
      <c r="G8" s="54">
        <v>3</v>
      </c>
      <c r="H8" s="164">
        <v>42.56</v>
      </c>
      <c r="I8" s="54"/>
      <c r="J8" s="30">
        <f t="shared" si="0"/>
        <v>42.56</v>
      </c>
      <c r="K8" s="230"/>
      <c r="L8" s="233"/>
      <c r="M8" s="114">
        <v>1</v>
      </c>
      <c r="N8" s="115">
        <v>4.5</v>
      </c>
      <c r="O8" s="115">
        <f>N8*2</f>
        <v>9</v>
      </c>
      <c r="P8" s="115">
        <f>N8*3</f>
        <v>13.5</v>
      </c>
      <c r="Q8" s="115">
        <f>N8*4</f>
        <v>18</v>
      </c>
      <c r="R8" s="115">
        <f>N8*5</f>
        <v>22.5</v>
      </c>
      <c r="S8" s="115">
        <f>N8*6</f>
        <v>27</v>
      </c>
      <c r="T8" s="115">
        <f>N8*7</f>
        <v>31.5</v>
      </c>
      <c r="U8" s="115">
        <f>N8*8</f>
        <v>36</v>
      </c>
    </row>
    <row r="9" spans="1:21" s="3" customFormat="1" ht="30" customHeight="1" thickBot="1" x14ac:dyDescent="0.3">
      <c r="A9" s="225"/>
      <c r="B9" s="228"/>
      <c r="C9" s="173" t="s">
        <v>82</v>
      </c>
      <c r="D9" s="49" t="s">
        <v>63</v>
      </c>
      <c r="E9" s="24">
        <v>72.599999999999994</v>
      </c>
      <c r="F9" s="174"/>
      <c r="G9" s="122"/>
      <c r="H9" s="175"/>
      <c r="I9" s="122"/>
      <c r="J9" s="176">
        <f t="shared" si="0"/>
        <v>0</v>
      </c>
      <c r="K9" s="231"/>
      <c r="L9" s="234"/>
      <c r="M9" s="114">
        <v>2</v>
      </c>
      <c r="N9" s="115">
        <v>9</v>
      </c>
      <c r="O9" s="115">
        <f>N9*2</f>
        <v>18</v>
      </c>
      <c r="P9" s="115">
        <f>N9*3</f>
        <v>27</v>
      </c>
      <c r="Q9" s="115">
        <f>N9*4</f>
        <v>36</v>
      </c>
      <c r="R9" s="115">
        <f>N9*5</f>
        <v>45</v>
      </c>
      <c r="S9" s="115">
        <f>N9*6</f>
        <v>54</v>
      </c>
      <c r="T9" s="115">
        <f>N9*7</f>
        <v>63</v>
      </c>
      <c r="U9" s="115">
        <f>N9*8</f>
        <v>72</v>
      </c>
    </row>
    <row r="10" spans="1:21" s="3" customFormat="1" ht="30" customHeight="1" x14ac:dyDescent="0.25">
      <c r="A10" s="224">
        <v>2</v>
      </c>
      <c r="B10" s="224" t="s">
        <v>109</v>
      </c>
      <c r="C10" s="158" t="s">
        <v>111</v>
      </c>
      <c r="D10" s="34" t="s">
        <v>21</v>
      </c>
      <c r="E10" s="35">
        <v>92.1</v>
      </c>
      <c r="F10" s="163">
        <v>18</v>
      </c>
      <c r="G10" s="54">
        <v>3</v>
      </c>
      <c r="H10" s="164">
        <v>42.43</v>
      </c>
      <c r="I10" s="54">
        <v>0.2</v>
      </c>
      <c r="J10" s="35">
        <f t="shared" si="0"/>
        <v>42.23</v>
      </c>
      <c r="K10" s="229">
        <f t="shared" ref="K10" si="1">AVERAGE(J10:J11)</f>
        <v>42.17</v>
      </c>
      <c r="L10" s="256">
        <f>RANK(K10,K7:K48,1)</f>
        <v>13</v>
      </c>
    </row>
    <row r="11" spans="1:21" s="3" customFormat="1" ht="30" customHeight="1" x14ac:dyDescent="0.25">
      <c r="A11" s="224"/>
      <c r="B11" s="224"/>
      <c r="C11" s="158" t="s">
        <v>139</v>
      </c>
      <c r="D11" s="34" t="s">
        <v>22</v>
      </c>
      <c r="E11" s="35">
        <v>75.3</v>
      </c>
      <c r="F11" s="31"/>
      <c r="G11" s="32">
        <v>4</v>
      </c>
      <c r="H11" s="33">
        <v>42.11</v>
      </c>
      <c r="I11" s="32"/>
      <c r="J11" s="30">
        <f t="shared" si="0"/>
        <v>42.11</v>
      </c>
      <c r="K11" s="230"/>
      <c r="L11" s="238"/>
    </row>
    <row r="12" spans="1:21" s="3" customFormat="1" ht="30" customHeight="1" thickBot="1" x14ac:dyDescent="0.3">
      <c r="A12" s="225"/>
      <c r="B12" s="235"/>
      <c r="C12" s="160"/>
      <c r="D12" s="44" t="s">
        <v>64</v>
      </c>
      <c r="E12" s="177"/>
      <c r="F12" s="178"/>
      <c r="G12" s="179"/>
      <c r="H12" s="180"/>
      <c r="I12" s="179"/>
      <c r="J12" s="181">
        <f t="shared" si="0"/>
        <v>0</v>
      </c>
      <c r="K12" s="231"/>
      <c r="L12" s="257"/>
      <c r="P12" s="107"/>
      <c r="Q12" s="107"/>
    </row>
    <row r="13" spans="1:21" s="3" customFormat="1" ht="30" customHeight="1" x14ac:dyDescent="0.25">
      <c r="A13" s="225">
        <v>3</v>
      </c>
      <c r="B13" s="223" t="s">
        <v>87</v>
      </c>
      <c r="C13" s="182" t="s">
        <v>88</v>
      </c>
      <c r="D13" s="25" t="s">
        <v>23</v>
      </c>
      <c r="E13" s="183">
        <v>65.099999999999994</v>
      </c>
      <c r="F13" s="26"/>
      <c r="G13" s="27">
        <v>4</v>
      </c>
      <c r="H13" s="28">
        <v>41.94</v>
      </c>
      <c r="I13" s="27"/>
      <c r="J13" s="172">
        <f t="shared" si="0"/>
        <v>41.94</v>
      </c>
      <c r="K13" s="229">
        <f t="shared" ref="K13" si="2">AVERAGE(J13:J14)</f>
        <v>42.004999999999995</v>
      </c>
      <c r="L13" s="256">
        <f>RANK(K13,K7:K48,1)</f>
        <v>12</v>
      </c>
      <c r="P13" s="107"/>
      <c r="Q13" s="107"/>
    </row>
    <row r="14" spans="1:21" s="3" customFormat="1" ht="30" customHeight="1" x14ac:dyDescent="0.25">
      <c r="A14" s="225"/>
      <c r="B14" s="225"/>
      <c r="C14" s="159" t="s">
        <v>89</v>
      </c>
      <c r="D14" s="29" t="s">
        <v>24</v>
      </c>
      <c r="E14" s="36">
        <v>68.5</v>
      </c>
      <c r="F14" s="31"/>
      <c r="G14" s="32">
        <v>5</v>
      </c>
      <c r="H14" s="33">
        <v>42.07</v>
      </c>
      <c r="I14" s="32"/>
      <c r="J14" s="30">
        <f t="shared" si="0"/>
        <v>42.07</v>
      </c>
      <c r="K14" s="230"/>
      <c r="L14" s="238"/>
      <c r="P14" s="107"/>
      <c r="Q14" s="107"/>
    </row>
    <row r="15" spans="1:21" s="3" customFormat="1" ht="30" customHeight="1" thickBot="1" x14ac:dyDescent="0.3">
      <c r="A15" s="225"/>
      <c r="B15" s="239"/>
      <c r="C15" s="161"/>
      <c r="D15" s="49" t="s">
        <v>65</v>
      </c>
      <c r="E15" s="184"/>
      <c r="F15" s="174"/>
      <c r="G15" s="122"/>
      <c r="H15" s="175"/>
      <c r="I15" s="122"/>
      <c r="J15" s="176">
        <f t="shared" si="0"/>
        <v>0</v>
      </c>
      <c r="K15" s="231"/>
      <c r="L15" s="257"/>
      <c r="N15" s="107"/>
      <c r="O15" s="107"/>
      <c r="P15" s="107"/>
      <c r="Q15" s="107"/>
    </row>
    <row r="16" spans="1:21" s="3" customFormat="1" ht="30" customHeight="1" x14ac:dyDescent="0.25">
      <c r="A16" s="224">
        <v>4</v>
      </c>
      <c r="B16" s="224" t="s">
        <v>122</v>
      </c>
      <c r="C16" s="158" t="s">
        <v>120</v>
      </c>
      <c r="D16" s="34" t="s">
        <v>25</v>
      </c>
      <c r="E16" s="37">
        <v>75.099999999999994</v>
      </c>
      <c r="F16" s="126"/>
      <c r="G16" s="54">
        <v>5</v>
      </c>
      <c r="H16" s="164">
        <v>41.95</v>
      </c>
      <c r="I16" s="54"/>
      <c r="J16" s="35">
        <f t="shared" si="0"/>
        <v>41.95</v>
      </c>
      <c r="K16" s="229">
        <f t="shared" ref="K16" si="3">AVERAGE(J16:J17)</f>
        <v>41.734999999999999</v>
      </c>
      <c r="L16" s="256">
        <f>RANK(K16,K7:K48,1)</f>
        <v>9</v>
      </c>
      <c r="N16" s="107"/>
      <c r="O16" s="107"/>
      <c r="P16" s="107"/>
      <c r="Q16" s="107"/>
    </row>
    <row r="17" spans="1:17" s="3" customFormat="1" ht="30" customHeight="1" x14ac:dyDescent="0.25">
      <c r="A17" s="224"/>
      <c r="B17" s="224"/>
      <c r="C17" s="160" t="s">
        <v>118</v>
      </c>
      <c r="D17" s="34" t="s">
        <v>27</v>
      </c>
      <c r="E17" s="37">
        <v>75.2</v>
      </c>
      <c r="F17" s="126"/>
      <c r="G17" s="32">
        <v>6</v>
      </c>
      <c r="H17" s="33">
        <v>41.52</v>
      </c>
      <c r="I17" s="32"/>
      <c r="J17" s="30">
        <f t="shared" si="0"/>
        <v>41.52</v>
      </c>
      <c r="K17" s="230"/>
      <c r="L17" s="238"/>
      <c r="N17" s="107"/>
      <c r="O17" s="107"/>
      <c r="P17" s="107"/>
      <c r="Q17" s="107"/>
    </row>
    <row r="18" spans="1:17" s="3" customFormat="1" ht="30" customHeight="1" thickBot="1" x14ac:dyDescent="0.3">
      <c r="A18" s="225"/>
      <c r="B18" s="235"/>
      <c r="C18" s="160" t="s">
        <v>119</v>
      </c>
      <c r="D18" s="44" t="s">
        <v>66</v>
      </c>
      <c r="E18" s="177">
        <v>95</v>
      </c>
      <c r="F18" s="185">
        <v>27</v>
      </c>
      <c r="G18" s="179"/>
      <c r="H18" s="180"/>
      <c r="I18" s="179">
        <v>0.3</v>
      </c>
      <c r="J18" s="181">
        <f t="shared" si="0"/>
        <v>-0.3</v>
      </c>
      <c r="K18" s="231"/>
      <c r="L18" s="257"/>
      <c r="N18" s="107"/>
      <c r="O18" s="107"/>
      <c r="P18" s="107"/>
      <c r="Q18" s="107"/>
    </row>
    <row r="19" spans="1:17" s="3" customFormat="1" ht="30" customHeight="1" x14ac:dyDescent="0.25">
      <c r="A19" s="225">
        <v>5</v>
      </c>
      <c r="B19" s="223" t="s">
        <v>60</v>
      </c>
      <c r="C19" s="182" t="s">
        <v>94</v>
      </c>
      <c r="D19" s="25" t="s">
        <v>28</v>
      </c>
      <c r="E19" s="172">
        <v>70.8</v>
      </c>
      <c r="F19" s="26"/>
      <c r="G19" s="27">
        <v>6</v>
      </c>
      <c r="H19" s="28">
        <v>41.46</v>
      </c>
      <c r="I19" s="27"/>
      <c r="J19" s="172">
        <f t="shared" si="0"/>
        <v>41.46</v>
      </c>
      <c r="K19" s="229">
        <f t="shared" ref="K19" si="4">AVERAGE(J19:J20)</f>
        <v>41.4</v>
      </c>
      <c r="L19" s="256">
        <f>RANK(K19,K7:K48,1)</f>
        <v>3</v>
      </c>
      <c r="N19" s="107"/>
      <c r="O19" s="107"/>
      <c r="P19" s="107"/>
      <c r="Q19" s="107"/>
    </row>
    <row r="20" spans="1:17" s="3" customFormat="1" ht="30" customHeight="1" x14ac:dyDescent="0.25">
      <c r="A20" s="225"/>
      <c r="B20" s="225"/>
      <c r="C20" s="159" t="s">
        <v>93</v>
      </c>
      <c r="D20" s="29" t="s">
        <v>29</v>
      </c>
      <c r="E20" s="30">
        <v>85.8</v>
      </c>
      <c r="F20" s="31">
        <v>9</v>
      </c>
      <c r="G20" s="32">
        <v>7</v>
      </c>
      <c r="H20" s="33">
        <v>41.44</v>
      </c>
      <c r="I20" s="32">
        <v>0.1</v>
      </c>
      <c r="J20" s="30">
        <f t="shared" si="0"/>
        <v>41.339999999999996</v>
      </c>
      <c r="K20" s="230"/>
      <c r="L20" s="238"/>
      <c r="N20" s="107"/>
      <c r="O20" s="107"/>
      <c r="P20" s="107"/>
      <c r="Q20" s="107"/>
    </row>
    <row r="21" spans="1:17" s="3" customFormat="1" ht="30" customHeight="1" thickBot="1" x14ac:dyDescent="0.3">
      <c r="A21" s="225"/>
      <c r="B21" s="239"/>
      <c r="C21" s="161"/>
      <c r="D21" s="49" t="s">
        <v>67</v>
      </c>
      <c r="E21" s="176"/>
      <c r="F21" s="174"/>
      <c r="G21" s="122"/>
      <c r="H21" s="175"/>
      <c r="I21" s="122"/>
      <c r="J21" s="176">
        <f t="shared" si="0"/>
        <v>0</v>
      </c>
      <c r="K21" s="231"/>
      <c r="L21" s="257"/>
      <c r="N21" s="132"/>
      <c r="O21" s="1"/>
      <c r="P21" s="107"/>
      <c r="Q21" s="107"/>
    </row>
    <row r="22" spans="1:17" ht="27.75" customHeight="1" x14ac:dyDescent="0.25">
      <c r="A22" s="225">
        <v>6</v>
      </c>
      <c r="B22" s="224" t="s">
        <v>100</v>
      </c>
      <c r="C22" s="158" t="s">
        <v>101</v>
      </c>
      <c r="D22" s="34" t="s">
        <v>30</v>
      </c>
      <c r="E22" s="42" t="s">
        <v>103</v>
      </c>
      <c r="F22" s="96"/>
      <c r="G22" s="97">
        <v>7</v>
      </c>
      <c r="H22" s="98">
        <v>41.53</v>
      </c>
      <c r="I22" s="54"/>
      <c r="J22" s="35">
        <f t="shared" si="0"/>
        <v>41.53</v>
      </c>
      <c r="K22" s="229">
        <f t="shared" ref="K22" si="5">AVERAGE(J22:J23)</f>
        <v>41.954999999999998</v>
      </c>
      <c r="L22" s="256">
        <f>RANK(K22,K7:K48,1)</f>
        <v>10</v>
      </c>
      <c r="M22" s="3"/>
      <c r="O22" s="118"/>
      <c r="P22" s="132"/>
    </row>
    <row r="23" spans="1:17" ht="27.75" customHeight="1" x14ac:dyDescent="0.25">
      <c r="A23" s="225"/>
      <c r="B23" s="225"/>
      <c r="C23" s="159" t="s">
        <v>102</v>
      </c>
      <c r="D23" s="29" t="s">
        <v>31</v>
      </c>
      <c r="E23" s="38" t="s">
        <v>108</v>
      </c>
      <c r="F23" s="39"/>
      <c r="G23" s="40">
        <v>8</v>
      </c>
      <c r="H23" s="41">
        <v>42.38</v>
      </c>
      <c r="I23" s="32"/>
      <c r="J23" s="30">
        <f t="shared" si="0"/>
        <v>42.38</v>
      </c>
      <c r="K23" s="230"/>
      <c r="L23" s="238"/>
      <c r="M23" s="3"/>
      <c r="O23" s="118"/>
      <c r="P23" s="132"/>
    </row>
    <row r="24" spans="1:17" ht="27.75" customHeight="1" thickBot="1" x14ac:dyDescent="0.3">
      <c r="A24" s="225"/>
      <c r="B24" s="235"/>
      <c r="C24" s="160"/>
      <c r="D24" s="44" t="s">
        <v>68</v>
      </c>
      <c r="E24" s="45"/>
      <c r="F24" s="186"/>
      <c r="G24" s="47"/>
      <c r="H24" s="48"/>
      <c r="I24" s="179"/>
      <c r="J24" s="181">
        <f t="shared" si="0"/>
        <v>0</v>
      </c>
      <c r="K24" s="231"/>
      <c r="L24" s="257"/>
      <c r="M24" s="3"/>
    </row>
    <row r="25" spans="1:17" ht="29.25" customHeight="1" x14ac:dyDescent="0.3">
      <c r="A25" s="224">
        <v>7</v>
      </c>
      <c r="B25" s="223" t="s">
        <v>104</v>
      </c>
      <c r="C25" s="182" t="s">
        <v>105</v>
      </c>
      <c r="D25" s="25" t="s">
        <v>32</v>
      </c>
      <c r="E25" s="187" t="s">
        <v>110</v>
      </c>
      <c r="F25" s="188">
        <v>13.5</v>
      </c>
      <c r="G25" s="189">
        <v>9</v>
      </c>
      <c r="H25" s="190">
        <v>41.5</v>
      </c>
      <c r="I25" s="27">
        <v>0.15</v>
      </c>
      <c r="J25" s="172">
        <f t="shared" si="0"/>
        <v>41.35</v>
      </c>
      <c r="K25" s="229">
        <f t="shared" ref="K25" si="6">AVERAGE(J25:J26)</f>
        <v>41.475000000000001</v>
      </c>
      <c r="L25" s="256">
        <f>RANK(K25,K7:K48,1)</f>
        <v>6</v>
      </c>
      <c r="M25" s="3"/>
      <c r="P25" s="43"/>
    </row>
    <row r="26" spans="1:17" ht="29.25" customHeight="1" x14ac:dyDescent="0.3">
      <c r="A26" s="224"/>
      <c r="B26" s="224"/>
      <c r="C26" s="158" t="s">
        <v>106</v>
      </c>
      <c r="D26" s="34" t="s">
        <v>33</v>
      </c>
      <c r="E26" s="42" t="s">
        <v>107</v>
      </c>
      <c r="F26" s="39"/>
      <c r="G26" s="40">
        <v>8</v>
      </c>
      <c r="H26" s="41">
        <v>41.6</v>
      </c>
      <c r="I26" s="32"/>
      <c r="J26" s="30">
        <f t="shared" si="0"/>
        <v>41.6</v>
      </c>
      <c r="K26" s="230"/>
      <c r="L26" s="238"/>
      <c r="M26" s="3"/>
      <c r="P26" s="43"/>
    </row>
    <row r="27" spans="1:17" ht="29.25" customHeight="1" thickBot="1" x14ac:dyDescent="0.35">
      <c r="A27" s="225"/>
      <c r="B27" s="239"/>
      <c r="C27" s="161"/>
      <c r="D27" s="49" t="s">
        <v>69</v>
      </c>
      <c r="E27" s="50"/>
      <c r="F27" s="191"/>
      <c r="G27" s="52"/>
      <c r="H27" s="53"/>
      <c r="I27" s="122"/>
      <c r="J27" s="176">
        <f t="shared" si="0"/>
        <v>0</v>
      </c>
      <c r="K27" s="231"/>
      <c r="L27" s="257"/>
      <c r="M27" s="3"/>
      <c r="P27" s="43"/>
    </row>
    <row r="28" spans="1:17" ht="29.25" customHeight="1" x14ac:dyDescent="0.25">
      <c r="A28" s="225">
        <v>8</v>
      </c>
      <c r="B28" s="224" t="s">
        <v>90</v>
      </c>
      <c r="C28" s="158" t="s">
        <v>91</v>
      </c>
      <c r="D28" s="34" t="s">
        <v>34</v>
      </c>
      <c r="E28" s="42" t="s">
        <v>26</v>
      </c>
      <c r="F28" s="96"/>
      <c r="G28" s="97">
        <v>10</v>
      </c>
      <c r="H28" s="98">
        <v>41.47</v>
      </c>
      <c r="I28" s="54"/>
      <c r="J28" s="35">
        <f t="shared" si="0"/>
        <v>41.47</v>
      </c>
      <c r="K28" s="229">
        <f t="shared" ref="K28" si="7">AVERAGE(J28:J29)</f>
        <v>41.36</v>
      </c>
      <c r="L28" s="256">
        <f>RANK(K28,K7:K48,1)</f>
        <v>2</v>
      </c>
      <c r="M28" s="3"/>
    </row>
    <row r="29" spans="1:17" ht="29.25" customHeight="1" x14ac:dyDescent="0.25">
      <c r="A29" s="225"/>
      <c r="B29" s="225"/>
      <c r="C29" s="159" t="s">
        <v>92</v>
      </c>
      <c r="D29" s="29" t="s">
        <v>35</v>
      </c>
      <c r="E29" s="38"/>
      <c r="F29" s="39"/>
      <c r="G29" s="40">
        <v>9</v>
      </c>
      <c r="H29" s="41">
        <v>41.25</v>
      </c>
      <c r="I29" s="32"/>
      <c r="J29" s="30">
        <f t="shared" si="0"/>
        <v>41.25</v>
      </c>
      <c r="K29" s="230"/>
      <c r="L29" s="238"/>
      <c r="M29" s="3"/>
    </row>
    <row r="30" spans="1:17" ht="29.25" customHeight="1" thickBot="1" x14ac:dyDescent="0.3">
      <c r="A30" s="225"/>
      <c r="B30" s="235"/>
      <c r="C30" s="160"/>
      <c r="D30" s="44" t="s">
        <v>70</v>
      </c>
      <c r="E30" s="45"/>
      <c r="F30" s="186"/>
      <c r="G30" s="47"/>
      <c r="H30" s="48"/>
      <c r="I30" s="179"/>
      <c r="J30" s="181">
        <f t="shared" si="0"/>
        <v>0</v>
      </c>
      <c r="K30" s="231"/>
      <c r="L30" s="257"/>
      <c r="M30" s="3"/>
    </row>
    <row r="31" spans="1:17" ht="29.25" customHeight="1" x14ac:dyDescent="0.25">
      <c r="A31" s="224">
        <v>9</v>
      </c>
      <c r="B31" s="223" t="s">
        <v>83</v>
      </c>
      <c r="C31" s="182" t="s">
        <v>84</v>
      </c>
      <c r="D31" s="25" t="s">
        <v>36</v>
      </c>
      <c r="E31" s="187" t="s">
        <v>127</v>
      </c>
      <c r="F31" s="188">
        <v>9</v>
      </c>
      <c r="G31" s="189">
        <v>10</v>
      </c>
      <c r="H31" s="190">
        <v>41.51</v>
      </c>
      <c r="I31" s="27">
        <v>0.1</v>
      </c>
      <c r="J31" s="172">
        <f t="shared" si="0"/>
        <v>41.41</v>
      </c>
      <c r="K31" s="229">
        <f>AVERAGE(J31,J33)</f>
        <v>41.569999999999993</v>
      </c>
      <c r="L31" s="256">
        <f>RANK(K31,K7:K48,1)</f>
        <v>8</v>
      </c>
      <c r="M31" s="3"/>
    </row>
    <row r="32" spans="1:17" ht="29.25" customHeight="1" x14ac:dyDescent="0.25">
      <c r="A32" s="240"/>
      <c r="B32" s="240"/>
      <c r="C32" s="165" t="s">
        <v>85</v>
      </c>
      <c r="D32" s="166" t="s">
        <v>37</v>
      </c>
      <c r="E32" s="167"/>
      <c r="F32" s="39"/>
      <c r="G32" s="47"/>
      <c r="H32" s="48"/>
      <c r="I32" s="32"/>
      <c r="J32" s="30">
        <f t="shared" si="0"/>
        <v>0</v>
      </c>
      <c r="K32" s="236"/>
      <c r="L32" s="238"/>
      <c r="M32" s="3"/>
    </row>
    <row r="33" spans="1:13" ht="29.25" customHeight="1" thickBot="1" x14ac:dyDescent="0.3">
      <c r="A33" s="235"/>
      <c r="B33" s="239"/>
      <c r="C33" s="161" t="s">
        <v>96</v>
      </c>
      <c r="D33" s="49" t="s">
        <v>71</v>
      </c>
      <c r="E33" s="50" t="s">
        <v>86</v>
      </c>
      <c r="F33" s="51"/>
      <c r="G33" s="52">
        <v>13</v>
      </c>
      <c r="H33" s="53">
        <v>41.73</v>
      </c>
      <c r="I33" s="122"/>
      <c r="J33" s="176">
        <f t="shared" si="0"/>
        <v>41.73</v>
      </c>
      <c r="K33" s="231"/>
      <c r="L33" s="257"/>
      <c r="M33" s="3"/>
    </row>
    <row r="34" spans="1:13" ht="29.25" customHeight="1" x14ac:dyDescent="0.25">
      <c r="A34" s="225">
        <v>10</v>
      </c>
      <c r="B34" s="224" t="s">
        <v>95</v>
      </c>
      <c r="C34" s="158" t="s">
        <v>97</v>
      </c>
      <c r="D34" s="34" t="s">
        <v>38</v>
      </c>
      <c r="E34" s="42" t="s">
        <v>126</v>
      </c>
      <c r="F34" s="96"/>
      <c r="G34" s="97">
        <v>21</v>
      </c>
      <c r="H34" s="98">
        <v>41.33</v>
      </c>
      <c r="I34" s="54"/>
      <c r="J34" s="35">
        <f t="shared" si="0"/>
        <v>41.33</v>
      </c>
      <c r="K34" s="230">
        <f>AVERAGE(J34:J35)</f>
        <v>41.989999999999995</v>
      </c>
      <c r="L34" s="256">
        <f>RANK(K34,K7:K48,1)</f>
        <v>11</v>
      </c>
      <c r="M34" s="3"/>
    </row>
    <row r="35" spans="1:13" ht="29.25" customHeight="1" x14ac:dyDescent="0.25">
      <c r="A35" s="225"/>
      <c r="B35" s="225"/>
      <c r="C35" s="159" t="s">
        <v>98</v>
      </c>
      <c r="D35" s="29" t="s">
        <v>39</v>
      </c>
      <c r="E35" s="38" t="s">
        <v>99</v>
      </c>
      <c r="F35" s="96"/>
      <c r="G35" s="40">
        <v>13</v>
      </c>
      <c r="H35" s="41">
        <v>42.65</v>
      </c>
      <c r="I35" s="32"/>
      <c r="J35" s="30">
        <f t="shared" si="0"/>
        <v>42.65</v>
      </c>
      <c r="K35" s="236"/>
      <c r="L35" s="238"/>
      <c r="M35" s="3"/>
    </row>
    <row r="36" spans="1:13" ht="27" customHeight="1" thickBot="1" x14ac:dyDescent="0.3">
      <c r="A36" s="225"/>
      <c r="B36" s="235"/>
      <c r="C36" s="160"/>
      <c r="D36" s="44" t="s">
        <v>72</v>
      </c>
      <c r="E36" s="45"/>
      <c r="F36" s="46"/>
      <c r="G36" s="47"/>
      <c r="H36" s="48"/>
      <c r="I36" s="179"/>
      <c r="J36" s="181">
        <f t="shared" si="0"/>
        <v>0</v>
      </c>
      <c r="K36" s="237"/>
      <c r="L36" s="257"/>
      <c r="M36" s="3"/>
    </row>
    <row r="37" spans="1:13" ht="35.25" customHeight="1" x14ac:dyDescent="0.25">
      <c r="A37" s="241">
        <v>11</v>
      </c>
      <c r="B37" s="226" t="s">
        <v>115</v>
      </c>
      <c r="C37" s="156" t="s">
        <v>117</v>
      </c>
      <c r="D37" s="25" t="s">
        <v>40</v>
      </c>
      <c r="E37" s="119">
        <v>75.099999999999994</v>
      </c>
      <c r="F37" s="134"/>
      <c r="G37" s="120">
        <v>21</v>
      </c>
      <c r="H37" s="121">
        <v>41.37</v>
      </c>
      <c r="I37" s="27"/>
      <c r="J37" s="172">
        <f t="shared" si="0"/>
        <v>41.37</v>
      </c>
      <c r="K37" s="230">
        <f t="shared" ref="K37" si="8">AVERAGE(J37:J38)</f>
        <v>41.459999999999994</v>
      </c>
      <c r="L37" s="256">
        <f>RANK(K37,K7:K48,1)</f>
        <v>5</v>
      </c>
      <c r="M37" s="3"/>
    </row>
    <row r="38" spans="1:13" ht="35.25" customHeight="1" x14ac:dyDescent="0.25">
      <c r="A38" s="242"/>
      <c r="B38" s="243"/>
      <c r="C38" s="157" t="s">
        <v>116</v>
      </c>
      <c r="D38" s="29" t="s">
        <v>41</v>
      </c>
      <c r="E38" s="154">
        <v>77.599999999999994</v>
      </c>
      <c r="F38" s="135"/>
      <c r="G38" s="155">
        <v>33</v>
      </c>
      <c r="H38" s="112">
        <v>41.55</v>
      </c>
      <c r="I38" s="32"/>
      <c r="J38" s="30">
        <f t="shared" si="0"/>
        <v>41.55</v>
      </c>
      <c r="K38" s="236"/>
      <c r="L38" s="238"/>
      <c r="M38" s="3"/>
    </row>
    <row r="39" spans="1:13" ht="33.75" customHeight="1" thickBot="1" x14ac:dyDescent="0.3">
      <c r="A39" s="242"/>
      <c r="B39" s="241"/>
      <c r="C39" s="192"/>
      <c r="D39" s="44" t="s">
        <v>73</v>
      </c>
      <c r="E39" s="171"/>
      <c r="F39" s="136"/>
      <c r="G39" s="193"/>
      <c r="H39" s="171"/>
      <c r="I39" s="179"/>
      <c r="J39" s="181">
        <f t="shared" si="0"/>
        <v>0</v>
      </c>
      <c r="K39" s="237"/>
      <c r="L39" s="257"/>
      <c r="M39" s="3"/>
    </row>
    <row r="40" spans="1:13" ht="29.25" customHeight="1" x14ac:dyDescent="0.25">
      <c r="A40" s="223">
        <v>12</v>
      </c>
      <c r="B40" s="223" t="s">
        <v>112</v>
      </c>
      <c r="C40" s="182" t="s">
        <v>113</v>
      </c>
      <c r="D40" s="25" t="s">
        <v>57</v>
      </c>
      <c r="E40" s="187"/>
      <c r="F40" s="188"/>
      <c r="G40" s="189">
        <v>69</v>
      </c>
      <c r="H40" s="190">
        <v>41.33</v>
      </c>
      <c r="I40" s="27"/>
      <c r="J40" s="172">
        <f t="shared" si="0"/>
        <v>41.33</v>
      </c>
      <c r="K40" s="230">
        <f t="shared" ref="K40" si="9">AVERAGE(J40:J41)</f>
        <v>41.344999999999999</v>
      </c>
      <c r="L40" s="256">
        <f>RANK(K40,K7:K48,1)</f>
        <v>1</v>
      </c>
      <c r="M40" s="3"/>
    </row>
    <row r="41" spans="1:13" ht="29.25" customHeight="1" x14ac:dyDescent="0.25">
      <c r="A41" s="224"/>
      <c r="B41" s="224"/>
      <c r="C41" s="165" t="s">
        <v>114</v>
      </c>
      <c r="D41" s="34" t="s">
        <v>58</v>
      </c>
      <c r="E41" s="42"/>
      <c r="F41" s="96"/>
      <c r="G41" s="97">
        <v>33</v>
      </c>
      <c r="H41" s="98">
        <v>41.36</v>
      </c>
      <c r="I41" s="54"/>
      <c r="J41" s="30">
        <f t="shared" si="0"/>
        <v>41.36</v>
      </c>
      <c r="K41" s="236"/>
      <c r="L41" s="238"/>
      <c r="M41" s="3"/>
    </row>
    <row r="42" spans="1:13" ht="33" customHeight="1" thickBot="1" x14ac:dyDescent="0.3">
      <c r="A42" s="239"/>
      <c r="B42" s="239"/>
      <c r="C42" s="161"/>
      <c r="D42" s="49" t="s">
        <v>74</v>
      </c>
      <c r="E42" s="50"/>
      <c r="F42" s="51"/>
      <c r="G42" s="52"/>
      <c r="H42" s="53"/>
      <c r="I42" s="122"/>
      <c r="J42" s="176">
        <f t="shared" si="0"/>
        <v>0</v>
      </c>
      <c r="K42" s="237"/>
      <c r="L42" s="257"/>
      <c r="M42" s="3"/>
    </row>
    <row r="43" spans="1:13" ht="21" x14ac:dyDescent="0.25">
      <c r="A43" s="223">
        <v>13</v>
      </c>
      <c r="B43" s="223" t="s">
        <v>123</v>
      </c>
      <c r="C43" s="182" t="s">
        <v>124</v>
      </c>
      <c r="D43" s="25" t="s">
        <v>129</v>
      </c>
      <c r="E43" s="187" t="s">
        <v>131</v>
      </c>
      <c r="F43" s="188"/>
      <c r="G43" s="189">
        <v>69</v>
      </c>
      <c r="H43" s="190">
        <v>41.22</v>
      </c>
      <c r="I43" s="27"/>
      <c r="J43" s="172">
        <f t="shared" ref="J43:J45" si="10">H43-I43</f>
        <v>41.22</v>
      </c>
      <c r="K43" s="230">
        <f t="shared" ref="K43" si="11">AVERAGE(J43:J44)</f>
        <v>41.41</v>
      </c>
      <c r="L43" s="256">
        <f>RANK(K43,K7:K48,1)</f>
        <v>4</v>
      </c>
    </row>
    <row r="44" spans="1:13" ht="21" x14ac:dyDescent="0.25">
      <c r="A44" s="224"/>
      <c r="B44" s="224"/>
      <c r="C44" s="165" t="s">
        <v>125</v>
      </c>
      <c r="D44" s="34" t="s">
        <v>130</v>
      </c>
      <c r="E44" s="42" t="s">
        <v>128</v>
      </c>
      <c r="F44" s="96"/>
      <c r="G44" s="97">
        <v>1</v>
      </c>
      <c r="H44" s="98">
        <v>41.6</v>
      </c>
      <c r="I44" s="54"/>
      <c r="J44" s="30">
        <f t="shared" si="10"/>
        <v>41.6</v>
      </c>
      <c r="K44" s="236"/>
      <c r="L44" s="238"/>
    </row>
    <row r="45" spans="1:13" ht="21.75" thickBot="1" x14ac:dyDescent="0.3">
      <c r="A45" s="239"/>
      <c r="B45" s="239"/>
      <c r="C45" s="161"/>
      <c r="D45" s="49" t="s">
        <v>121</v>
      </c>
      <c r="E45" s="50"/>
      <c r="F45" s="51"/>
      <c r="G45" s="52"/>
      <c r="H45" s="53"/>
      <c r="I45" s="122"/>
      <c r="J45" s="176">
        <f t="shared" si="10"/>
        <v>0</v>
      </c>
      <c r="K45" s="237"/>
      <c r="L45" s="257"/>
    </row>
    <row r="46" spans="1:13" ht="21" x14ac:dyDescent="0.25">
      <c r="A46" s="223">
        <v>14</v>
      </c>
      <c r="B46" s="223" t="s">
        <v>135</v>
      </c>
      <c r="C46" s="182" t="s">
        <v>136</v>
      </c>
      <c r="D46" s="25" t="s">
        <v>132</v>
      </c>
      <c r="E46" s="187" t="s">
        <v>137</v>
      </c>
      <c r="F46" s="188">
        <v>9</v>
      </c>
      <c r="G46" s="189">
        <v>1</v>
      </c>
      <c r="H46" s="190">
        <v>41.69</v>
      </c>
      <c r="I46" s="27">
        <v>0.1</v>
      </c>
      <c r="J46" s="172">
        <f t="shared" ref="J46:J48" si="12">H46-I46</f>
        <v>41.589999999999996</v>
      </c>
      <c r="K46" s="230">
        <f t="shared" ref="K46" si="13">AVERAGE(J46:J47)</f>
        <v>41.55</v>
      </c>
      <c r="L46" s="256">
        <f>RANK(K46,K7:K48,1)</f>
        <v>7</v>
      </c>
    </row>
    <row r="47" spans="1:13" ht="21" x14ac:dyDescent="0.25">
      <c r="A47" s="224"/>
      <c r="B47" s="224"/>
      <c r="C47" s="165" t="s">
        <v>138</v>
      </c>
      <c r="D47" s="34" t="s">
        <v>133</v>
      </c>
      <c r="E47" s="42"/>
      <c r="F47" s="96"/>
      <c r="G47" s="97">
        <v>2</v>
      </c>
      <c r="H47" s="98">
        <v>41.51</v>
      </c>
      <c r="I47" s="54"/>
      <c r="J47" s="30">
        <f t="shared" si="12"/>
        <v>41.51</v>
      </c>
      <c r="K47" s="236"/>
      <c r="L47" s="238"/>
    </row>
    <row r="48" spans="1:13" ht="21.75" thickBot="1" x14ac:dyDescent="0.3">
      <c r="A48" s="239"/>
      <c r="B48" s="239"/>
      <c r="C48" s="161"/>
      <c r="D48" s="49" t="s">
        <v>134</v>
      </c>
      <c r="E48" s="50"/>
      <c r="F48" s="51"/>
      <c r="G48" s="52"/>
      <c r="H48" s="53"/>
      <c r="I48" s="122"/>
      <c r="J48" s="176">
        <f t="shared" si="12"/>
        <v>0</v>
      </c>
      <c r="K48" s="237"/>
      <c r="L48" s="257"/>
    </row>
  </sheetData>
  <mergeCells count="65">
    <mergeCell ref="A43:A45"/>
    <mergeCell ref="B43:B45"/>
    <mergeCell ref="K43:K45"/>
    <mergeCell ref="L43:L45"/>
    <mergeCell ref="A46:A48"/>
    <mergeCell ref="B46:B48"/>
    <mergeCell ref="K46:K48"/>
    <mergeCell ref="L46:L48"/>
    <mergeCell ref="A37:A39"/>
    <mergeCell ref="B37:B39"/>
    <mergeCell ref="K37:K39"/>
    <mergeCell ref="L37:L39"/>
    <mergeCell ref="L40:L42"/>
    <mergeCell ref="A40:A42"/>
    <mergeCell ref="B40:B42"/>
    <mergeCell ref="K40:K42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" zoomScale="75" zoomScaleNormal="75" workbookViewId="0">
      <selection activeCell="E27" sqref="E27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60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94</v>
      </c>
      <c r="C10" s="61">
        <v>3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1.0717592592592593E-2</v>
      </c>
      <c r="K10" s="131">
        <f>J10</f>
        <v>1.0717592592592593E-2</v>
      </c>
      <c r="L10" s="65">
        <f>K10</f>
        <v>1.0717592592592593E-2</v>
      </c>
      <c r="M10" s="66"/>
      <c r="N10" s="67">
        <v>-9</v>
      </c>
      <c r="O10" s="272" t="s">
        <v>189</v>
      </c>
      <c r="P10" s="69"/>
    </row>
    <row r="11" spans="1:16" s="3" customFormat="1" ht="30" customHeight="1" thickBot="1" x14ac:dyDescent="0.3">
      <c r="A11" s="59">
        <v>2</v>
      </c>
      <c r="B11" s="60" t="s">
        <v>93</v>
      </c>
      <c r="C11" s="259" t="s">
        <v>149</v>
      </c>
      <c r="D11" s="61">
        <v>3</v>
      </c>
      <c r="E11" s="62">
        <f>D11-D10</f>
        <v>3</v>
      </c>
      <c r="F11" s="277">
        <f>MIN(D21:D85)</f>
        <v>41.89</v>
      </c>
      <c r="G11" s="117">
        <f>AVERAGE(D21:D85)</f>
        <v>41.96</v>
      </c>
      <c r="H11" s="63">
        <v>1</v>
      </c>
      <c r="I11" s="116">
        <f>G11-F11</f>
        <v>7.0000000000000284E-2</v>
      </c>
      <c r="J11" s="131">
        <v>2.5694444444444447E-2</v>
      </c>
      <c r="K11" s="131">
        <f>J11-J10</f>
        <v>1.4976851851851854E-2</v>
      </c>
      <c r="L11" s="65">
        <f>K11</f>
        <v>1.4976851851851854E-2</v>
      </c>
      <c r="M11" s="66" t="s">
        <v>185</v>
      </c>
      <c r="N11" s="67"/>
      <c r="O11" s="68"/>
      <c r="P11" s="69"/>
    </row>
    <row r="12" spans="1:16" s="3" customFormat="1" ht="30" customHeight="1" thickBot="1" x14ac:dyDescent="0.3">
      <c r="A12" s="59">
        <v>3</v>
      </c>
      <c r="B12" s="60" t="s">
        <v>93</v>
      </c>
      <c r="C12" s="61">
        <v>8</v>
      </c>
      <c r="D12" s="61">
        <v>53</v>
      </c>
      <c r="E12" s="62">
        <f>D12-D11</f>
        <v>50</v>
      </c>
      <c r="F12" s="279">
        <f>MIN(E19:E81)</f>
        <v>41.34</v>
      </c>
      <c r="G12" s="274">
        <f>AVERAGE(E21:E83)</f>
        <v>41.692857142857129</v>
      </c>
      <c r="H12" s="63">
        <v>3</v>
      </c>
      <c r="I12" s="116">
        <f t="shared" ref="I12:I14" si="0">G12-F12</f>
        <v>0.35285714285712544</v>
      </c>
      <c r="J12" s="131">
        <v>5.0937499999999997E-2</v>
      </c>
      <c r="K12" s="131">
        <f>J12-J11</f>
        <v>2.524305555555555E-2</v>
      </c>
      <c r="L12" s="65">
        <f>K12+L11</f>
        <v>4.0219907407407406E-2</v>
      </c>
      <c r="M12" s="66" t="s">
        <v>186</v>
      </c>
      <c r="N12" s="67"/>
      <c r="O12" s="147"/>
      <c r="P12" s="69"/>
    </row>
    <row r="13" spans="1:16" s="3" customFormat="1" ht="30" customHeight="1" x14ac:dyDescent="0.25">
      <c r="A13" s="59">
        <v>4</v>
      </c>
      <c r="B13" s="60" t="s">
        <v>94</v>
      </c>
      <c r="C13" s="61">
        <v>33</v>
      </c>
      <c r="D13" s="61">
        <v>87</v>
      </c>
      <c r="E13" s="62">
        <f>D13-D12</f>
        <v>34</v>
      </c>
      <c r="F13" s="278">
        <f>MIN(F19:F87)</f>
        <v>41.36</v>
      </c>
      <c r="G13" s="116">
        <f>AVERAGE(F21:F83)</f>
        <v>41.608787878787886</v>
      </c>
      <c r="H13" s="63">
        <v>5</v>
      </c>
      <c r="I13" s="116">
        <f t="shared" si="0"/>
        <v>0.248787878787887</v>
      </c>
      <c r="J13" s="131">
        <v>6.8425925925925932E-2</v>
      </c>
      <c r="K13" s="131">
        <f>J13-J12</f>
        <v>1.7488425925925935E-2</v>
      </c>
      <c r="L13" s="65">
        <f>K13+L10</f>
        <v>2.8206018518518526E-2</v>
      </c>
      <c r="M13" s="66" t="s">
        <v>187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93</v>
      </c>
      <c r="C14" s="70">
        <v>4</v>
      </c>
      <c r="D14" s="61">
        <v>138</v>
      </c>
      <c r="E14" s="62">
        <f>D14-D13</f>
        <v>51</v>
      </c>
      <c r="F14" s="275">
        <f>MIN(G21:G83)</f>
        <v>41.94</v>
      </c>
      <c r="G14" s="116">
        <f>AVERAGE(G21:G85)</f>
        <v>42.504800000000003</v>
      </c>
      <c r="H14" s="63">
        <v>8</v>
      </c>
      <c r="I14" s="116">
        <f t="shared" si="0"/>
        <v>0.5648000000000053</v>
      </c>
      <c r="J14" s="131">
        <v>9.6145833333333333E-2</v>
      </c>
      <c r="K14" s="131">
        <f>J14-J13</f>
        <v>2.7719907407407401E-2</v>
      </c>
      <c r="L14" s="64">
        <f>K14+L11</f>
        <v>4.2696759259259254E-2</v>
      </c>
      <c r="M14" s="66" t="s">
        <v>188</v>
      </c>
      <c r="N14" s="67">
        <v>-8</v>
      </c>
      <c r="O14" s="273" t="s">
        <v>190</v>
      </c>
    </row>
    <row r="15" spans="1:16" s="3" customFormat="1" ht="30" customHeight="1" thickBot="1" x14ac:dyDescent="0.3">
      <c r="A15" s="71" t="s">
        <v>56</v>
      </c>
      <c r="B15" s="72" t="s">
        <v>94</v>
      </c>
      <c r="C15" s="73">
        <v>7</v>
      </c>
      <c r="D15" s="73">
        <v>198</v>
      </c>
      <c r="E15" s="62">
        <f>D15-D14</f>
        <v>60</v>
      </c>
      <c r="F15" s="276">
        <f>MIN(H21:H89)</f>
        <v>40.99</v>
      </c>
      <c r="G15" s="274">
        <f>AVERAGE(H21:H85)</f>
        <v>41.38</v>
      </c>
      <c r="H15" s="63">
        <v>4</v>
      </c>
      <c r="I15" s="116">
        <f>G15-F15</f>
        <v>0.39000000000000057</v>
      </c>
      <c r="J15" s="131">
        <v>0.12501157407407407</v>
      </c>
      <c r="K15" s="75">
        <f>J15-J14</f>
        <v>2.8865740740740733E-2</v>
      </c>
      <c r="L15" s="74">
        <f>K15+L13</f>
        <v>5.707175925925926E-2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27">
        <f>AVERAGE(F15,F13)</f>
        <v>41.174999999999997</v>
      </c>
      <c r="G16" s="127">
        <f>AVERAGE(G15,G13)</f>
        <v>41.494393939393944</v>
      </c>
      <c r="H16" s="127" t="s">
        <v>155</v>
      </c>
      <c r="I16" s="127">
        <f>AVERAGE(I15,I13)</f>
        <v>0.31939393939394378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AVERAGE(F11,F14,F12)</f>
        <v>41.723333333333336</v>
      </c>
      <c r="G17" s="84">
        <f>AVERAGE(G11,G14,G12)</f>
        <v>42.05255238095237</v>
      </c>
      <c r="H17" s="84" t="s">
        <v>156</v>
      </c>
      <c r="I17" s="85">
        <f>AVERAGE(I11,I14,I12)</f>
        <v>0.32921904761904369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34.586666666666666</v>
      </c>
      <c r="G18" s="88">
        <f>AVERAGE(C21:H88)</f>
        <v>41.796804123711347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Петушков Андрей</v>
      </c>
      <c r="D20" s="91" t="str">
        <f>B11</f>
        <v>Тыщенко Миша</v>
      </c>
      <c r="E20" s="91" t="str">
        <f>B12</f>
        <v>Тыщенко Миша</v>
      </c>
      <c r="F20" s="91" t="str">
        <f>B13</f>
        <v>Петушков Андрей</v>
      </c>
      <c r="G20" s="2" t="str">
        <f>B14</f>
        <v>Тыщенко Миша</v>
      </c>
      <c r="H20" s="2" t="str">
        <f>B15</f>
        <v>Петушков Андрей</v>
      </c>
    </row>
    <row r="21" spans="1:14" x14ac:dyDescent="0.25">
      <c r="B21" s="1">
        <v>1</v>
      </c>
      <c r="C21" s="92"/>
      <c r="D21" s="93">
        <v>41.92</v>
      </c>
      <c r="E21" s="93">
        <v>42.46</v>
      </c>
      <c r="F21" s="93">
        <v>42.15</v>
      </c>
      <c r="G21" s="139">
        <v>42.46</v>
      </c>
      <c r="H21" s="140">
        <v>42.5</v>
      </c>
      <c r="M21" s="2"/>
      <c r="N21" s="2"/>
    </row>
    <row r="22" spans="1:14" x14ac:dyDescent="0.25">
      <c r="B22" s="1">
        <v>2</v>
      </c>
      <c r="C22" s="94"/>
      <c r="D22" s="95">
        <v>42.07</v>
      </c>
      <c r="E22" s="95">
        <v>41.91</v>
      </c>
      <c r="F22" s="95">
        <v>41.68</v>
      </c>
      <c r="G22" s="138">
        <v>42.03</v>
      </c>
      <c r="H22" s="141">
        <v>41.5</v>
      </c>
      <c r="M22" s="3"/>
      <c r="N22" s="3"/>
    </row>
    <row r="23" spans="1:14" x14ac:dyDescent="0.25">
      <c r="B23" s="1">
        <v>3</v>
      </c>
      <c r="C23" s="94"/>
      <c r="D23" s="95">
        <v>41.89</v>
      </c>
      <c r="E23" s="95">
        <v>41.83</v>
      </c>
      <c r="F23" s="95">
        <v>41.55</v>
      </c>
      <c r="G23" s="138">
        <v>42.02</v>
      </c>
      <c r="H23" s="141">
        <v>41.44</v>
      </c>
      <c r="M23" s="3"/>
      <c r="N23" s="3"/>
    </row>
    <row r="24" spans="1:14" x14ac:dyDescent="0.25">
      <c r="B24" s="1">
        <v>4</v>
      </c>
      <c r="C24" s="94"/>
      <c r="D24" s="95"/>
      <c r="E24" s="95">
        <v>41.88</v>
      </c>
      <c r="F24" s="95">
        <v>41.46</v>
      </c>
      <c r="G24" s="138">
        <v>42.09</v>
      </c>
      <c r="H24" s="141">
        <v>41.34</v>
      </c>
      <c r="M24" s="3"/>
      <c r="N24" s="3"/>
    </row>
    <row r="25" spans="1:14" x14ac:dyDescent="0.25">
      <c r="B25" s="1">
        <v>5</v>
      </c>
      <c r="C25" s="94"/>
      <c r="D25" s="95"/>
      <c r="E25" s="95">
        <v>41.64</v>
      </c>
      <c r="F25" s="95">
        <v>41.63</v>
      </c>
      <c r="G25" s="138">
        <v>41.98</v>
      </c>
      <c r="H25" s="141">
        <v>41.34</v>
      </c>
    </row>
    <row r="26" spans="1:14" x14ac:dyDescent="0.25">
      <c r="B26" s="1">
        <v>6</v>
      </c>
      <c r="C26" s="94"/>
      <c r="D26" s="95"/>
      <c r="E26" s="95">
        <v>41.72</v>
      </c>
      <c r="F26" s="95">
        <v>41.55</v>
      </c>
      <c r="G26" s="138">
        <v>42.87</v>
      </c>
      <c r="H26" s="141">
        <v>41.33</v>
      </c>
    </row>
    <row r="27" spans="1:14" x14ac:dyDescent="0.25">
      <c r="B27" s="1">
        <v>7</v>
      </c>
      <c r="C27" s="94"/>
      <c r="D27" s="95"/>
      <c r="E27" s="95">
        <v>41.8</v>
      </c>
      <c r="F27" s="95">
        <v>41.56</v>
      </c>
      <c r="G27" s="138">
        <v>42.15</v>
      </c>
      <c r="H27" s="141">
        <v>41.25</v>
      </c>
    </row>
    <row r="28" spans="1:14" x14ac:dyDescent="0.25">
      <c r="B28" s="1">
        <v>8</v>
      </c>
      <c r="C28" s="94"/>
      <c r="D28" s="95"/>
      <c r="E28" s="95">
        <v>41.86</v>
      </c>
      <c r="F28" s="95">
        <v>41.54</v>
      </c>
      <c r="G28" s="138">
        <v>42.1</v>
      </c>
      <c r="H28" s="141">
        <v>41.22</v>
      </c>
    </row>
    <row r="29" spans="1:14" x14ac:dyDescent="0.25">
      <c r="B29" s="1">
        <v>9</v>
      </c>
      <c r="C29" s="125"/>
      <c r="D29" s="95"/>
      <c r="E29" s="95">
        <v>41.6</v>
      </c>
      <c r="F29" s="95">
        <v>41.61</v>
      </c>
      <c r="G29" s="138">
        <v>43.18</v>
      </c>
      <c r="H29" s="141">
        <v>41.4</v>
      </c>
    </row>
    <row r="30" spans="1:14" x14ac:dyDescent="0.25">
      <c r="B30" s="1">
        <v>10</v>
      </c>
      <c r="C30" s="94"/>
      <c r="D30" s="95"/>
      <c r="E30" s="95">
        <v>41.81</v>
      </c>
      <c r="F30" s="95">
        <v>41.56</v>
      </c>
      <c r="G30" s="138">
        <v>42.16</v>
      </c>
      <c r="H30" s="141">
        <v>41.27</v>
      </c>
    </row>
    <row r="31" spans="1:14" x14ac:dyDescent="0.25">
      <c r="B31" s="1">
        <v>11</v>
      </c>
      <c r="C31" s="94"/>
      <c r="D31" s="95"/>
      <c r="E31" s="95">
        <v>41.58</v>
      </c>
      <c r="F31" s="95">
        <v>41.55</v>
      </c>
      <c r="G31" s="138">
        <v>42.13</v>
      </c>
      <c r="H31" s="141">
        <v>41.42</v>
      </c>
    </row>
    <row r="32" spans="1:14" x14ac:dyDescent="0.25">
      <c r="B32" s="1">
        <v>12</v>
      </c>
      <c r="C32" s="94"/>
      <c r="D32" s="95"/>
      <c r="E32" s="95">
        <v>41.7</v>
      </c>
      <c r="F32" s="95">
        <v>41.67</v>
      </c>
      <c r="G32" s="138">
        <v>43.15</v>
      </c>
      <c r="H32" s="141">
        <v>41.36</v>
      </c>
    </row>
    <row r="33" spans="2:8" x14ac:dyDescent="0.25">
      <c r="B33" s="1">
        <v>13</v>
      </c>
      <c r="C33" s="94"/>
      <c r="D33" s="95"/>
      <c r="E33" s="95">
        <v>41.58</v>
      </c>
      <c r="F33" s="95">
        <v>41.54</v>
      </c>
      <c r="G33" s="138">
        <v>42.12</v>
      </c>
      <c r="H33" s="141">
        <v>41.22</v>
      </c>
    </row>
    <row r="34" spans="2:8" x14ac:dyDescent="0.25">
      <c r="B34" s="1">
        <v>14</v>
      </c>
      <c r="C34" s="105"/>
      <c r="D34" s="95"/>
      <c r="E34" s="95">
        <v>41.62</v>
      </c>
      <c r="F34" s="95">
        <v>41.61</v>
      </c>
      <c r="G34" s="138">
        <v>42.28</v>
      </c>
      <c r="H34" s="141">
        <v>41.52</v>
      </c>
    </row>
    <row r="35" spans="2:8" x14ac:dyDescent="0.25">
      <c r="B35" s="1">
        <v>15</v>
      </c>
      <c r="C35" s="94"/>
      <c r="D35" s="95"/>
      <c r="E35" s="95">
        <v>41.51</v>
      </c>
      <c r="F35" s="95">
        <v>41.52</v>
      </c>
      <c r="G35" s="138">
        <v>42.03</v>
      </c>
      <c r="H35" s="141">
        <v>41.39</v>
      </c>
    </row>
    <row r="36" spans="2:8" x14ac:dyDescent="0.25">
      <c r="B36" s="1">
        <v>16</v>
      </c>
      <c r="C36" s="94"/>
      <c r="D36" s="146"/>
      <c r="E36" s="95">
        <v>41.53</v>
      </c>
      <c r="F36" s="95">
        <v>41.48</v>
      </c>
      <c r="G36" s="138">
        <v>41.95</v>
      </c>
      <c r="H36" s="141">
        <v>41.36</v>
      </c>
    </row>
    <row r="37" spans="2:8" x14ac:dyDescent="0.25">
      <c r="B37" s="1">
        <v>17</v>
      </c>
      <c r="C37" s="94"/>
      <c r="D37" s="95"/>
      <c r="E37" s="95">
        <v>41.48</v>
      </c>
      <c r="F37" s="95">
        <v>41.51</v>
      </c>
      <c r="G37" s="138">
        <v>42.05</v>
      </c>
      <c r="H37" s="141">
        <v>41.61</v>
      </c>
    </row>
    <row r="38" spans="2:8" x14ac:dyDescent="0.25">
      <c r="B38" s="1">
        <v>18</v>
      </c>
      <c r="C38" s="94"/>
      <c r="D38" s="95"/>
      <c r="E38" s="95">
        <v>41.62</v>
      </c>
      <c r="F38" s="95">
        <v>42.28</v>
      </c>
      <c r="G38" s="138">
        <v>42.15</v>
      </c>
      <c r="H38" s="141">
        <v>41.78</v>
      </c>
    </row>
    <row r="39" spans="2:8" x14ac:dyDescent="0.25">
      <c r="B39" s="1">
        <v>19</v>
      </c>
      <c r="C39" s="94"/>
      <c r="D39" s="95"/>
      <c r="E39" s="95">
        <v>41.61</v>
      </c>
      <c r="F39" s="95">
        <v>41.5</v>
      </c>
      <c r="G39" s="138">
        <v>42.02</v>
      </c>
      <c r="H39" s="141">
        <v>41.22</v>
      </c>
    </row>
    <row r="40" spans="2:8" x14ac:dyDescent="0.25">
      <c r="B40" s="1">
        <v>20</v>
      </c>
      <c r="C40" s="94"/>
      <c r="D40" s="95"/>
      <c r="E40" s="95">
        <v>41.61</v>
      </c>
      <c r="F40" s="95">
        <v>42.67</v>
      </c>
      <c r="G40" s="138">
        <v>42.21</v>
      </c>
      <c r="H40" s="141">
        <v>41.29</v>
      </c>
    </row>
    <row r="41" spans="2:8" x14ac:dyDescent="0.25">
      <c r="B41" s="1">
        <v>21</v>
      </c>
      <c r="C41" s="94"/>
      <c r="D41" s="95"/>
      <c r="E41" s="95">
        <v>41.56</v>
      </c>
      <c r="F41" s="95">
        <v>41.62</v>
      </c>
      <c r="G41" s="138">
        <v>42.21</v>
      </c>
      <c r="H41" s="141">
        <v>41.18</v>
      </c>
    </row>
    <row r="42" spans="2:8" x14ac:dyDescent="0.25">
      <c r="B42" s="1">
        <v>22</v>
      </c>
      <c r="C42" s="94"/>
      <c r="D42" s="95"/>
      <c r="E42" s="95">
        <v>43.15</v>
      </c>
      <c r="F42" s="95">
        <v>41.56</v>
      </c>
      <c r="G42" s="138">
        <v>42.13</v>
      </c>
      <c r="H42" s="141">
        <v>41.13</v>
      </c>
    </row>
    <row r="43" spans="2:8" x14ac:dyDescent="0.25">
      <c r="B43" s="1">
        <v>23</v>
      </c>
      <c r="C43" s="94"/>
      <c r="D43" s="95"/>
      <c r="E43" s="95">
        <v>41.55</v>
      </c>
      <c r="F43" s="95">
        <v>41.57</v>
      </c>
      <c r="G43" s="138">
        <v>41.95</v>
      </c>
      <c r="H43" s="141">
        <v>41.19</v>
      </c>
    </row>
    <row r="44" spans="2:8" x14ac:dyDescent="0.25">
      <c r="B44" s="1">
        <v>24</v>
      </c>
      <c r="C44" s="94"/>
      <c r="D44" s="95"/>
      <c r="E44" s="95">
        <v>41.73</v>
      </c>
      <c r="F44" s="95">
        <v>41.36</v>
      </c>
      <c r="G44" s="138">
        <v>42.07</v>
      </c>
      <c r="H44" s="141">
        <v>41.41</v>
      </c>
    </row>
    <row r="45" spans="2:8" x14ac:dyDescent="0.25">
      <c r="B45" s="1">
        <v>25</v>
      </c>
      <c r="C45" s="94"/>
      <c r="D45" s="95"/>
      <c r="E45" s="95">
        <v>41.67</v>
      </c>
      <c r="F45" s="95">
        <v>41.45</v>
      </c>
      <c r="G45" s="138">
        <v>42.21</v>
      </c>
      <c r="H45" s="141">
        <v>41.12</v>
      </c>
    </row>
    <row r="46" spans="2:8" x14ac:dyDescent="0.25">
      <c r="B46" s="1">
        <v>26</v>
      </c>
      <c r="C46" s="94"/>
      <c r="D46" s="95"/>
      <c r="E46" s="95">
        <v>41.43</v>
      </c>
      <c r="F46" s="95">
        <v>41.5</v>
      </c>
      <c r="G46" s="138">
        <v>41.99</v>
      </c>
      <c r="H46" s="141">
        <v>41.12</v>
      </c>
    </row>
    <row r="47" spans="2:8" x14ac:dyDescent="0.25">
      <c r="B47" s="1">
        <v>27</v>
      </c>
      <c r="C47" s="94"/>
      <c r="D47" s="95"/>
      <c r="E47" s="95">
        <v>41.74</v>
      </c>
      <c r="F47" s="95">
        <v>41.43</v>
      </c>
      <c r="G47" s="138">
        <v>42.14</v>
      </c>
      <c r="H47" s="141">
        <v>41.3</v>
      </c>
    </row>
    <row r="48" spans="2:8" x14ac:dyDescent="0.25">
      <c r="B48" s="1">
        <v>28</v>
      </c>
      <c r="C48" s="94"/>
      <c r="D48" s="95"/>
      <c r="E48" s="95">
        <v>41.55</v>
      </c>
      <c r="F48" s="95">
        <v>41.4</v>
      </c>
      <c r="G48" s="138">
        <v>42.28</v>
      </c>
      <c r="H48" s="141">
        <v>41.11</v>
      </c>
    </row>
    <row r="49" spans="2:8" x14ac:dyDescent="0.25">
      <c r="B49" s="1">
        <v>29</v>
      </c>
      <c r="C49" s="94"/>
      <c r="D49" s="95"/>
      <c r="E49" s="95">
        <v>41.39</v>
      </c>
      <c r="F49" s="95">
        <v>41.48</v>
      </c>
      <c r="G49" s="138">
        <v>42.2</v>
      </c>
      <c r="H49" s="141">
        <v>41.37</v>
      </c>
    </row>
    <row r="50" spans="2:8" x14ac:dyDescent="0.25">
      <c r="B50" s="1">
        <v>30</v>
      </c>
      <c r="C50" s="94"/>
      <c r="D50" s="95"/>
      <c r="E50" s="95">
        <v>41.36</v>
      </c>
      <c r="F50" s="95">
        <v>41.55</v>
      </c>
      <c r="G50" s="138">
        <v>42.81</v>
      </c>
      <c r="H50" s="141">
        <v>41.26</v>
      </c>
    </row>
    <row r="51" spans="2:8" x14ac:dyDescent="0.25">
      <c r="B51" s="1">
        <v>31</v>
      </c>
      <c r="C51" s="94"/>
      <c r="D51" s="95"/>
      <c r="E51" s="95">
        <v>41.55</v>
      </c>
      <c r="F51" s="95">
        <v>41.38</v>
      </c>
      <c r="G51" s="138">
        <v>42.66</v>
      </c>
      <c r="H51" s="141">
        <v>41.21</v>
      </c>
    </row>
    <row r="52" spans="2:8" x14ac:dyDescent="0.25">
      <c r="B52" s="1">
        <v>32</v>
      </c>
      <c r="C52" s="94"/>
      <c r="D52" s="95"/>
      <c r="E52" s="95">
        <v>41.56</v>
      </c>
      <c r="F52" s="95">
        <v>41.56</v>
      </c>
      <c r="G52" s="138">
        <v>42.03</v>
      </c>
      <c r="H52" s="141">
        <v>41.15</v>
      </c>
    </row>
    <row r="53" spans="2:8" x14ac:dyDescent="0.25">
      <c r="B53" s="1">
        <v>33</v>
      </c>
      <c r="C53" s="94"/>
      <c r="D53" s="95"/>
      <c r="E53" s="95">
        <v>41.45</v>
      </c>
      <c r="F53" s="95">
        <v>41.61</v>
      </c>
      <c r="G53" s="138">
        <v>42.22</v>
      </c>
      <c r="H53" s="141">
        <v>41.21</v>
      </c>
    </row>
    <row r="54" spans="2:8" x14ac:dyDescent="0.25">
      <c r="B54" s="1">
        <v>34</v>
      </c>
      <c r="C54" s="94"/>
      <c r="D54" s="95"/>
      <c r="E54" s="95">
        <v>41.72</v>
      </c>
      <c r="F54" s="95"/>
      <c r="G54" s="138">
        <v>42.53</v>
      </c>
      <c r="H54" s="141">
        <v>41.76</v>
      </c>
    </row>
    <row r="55" spans="2:8" x14ac:dyDescent="0.25">
      <c r="B55" s="1">
        <v>35</v>
      </c>
      <c r="C55" s="94"/>
      <c r="D55" s="95"/>
      <c r="E55" s="95">
        <v>41.56</v>
      </c>
      <c r="F55" s="95"/>
      <c r="G55" s="138">
        <v>45.21</v>
      </c>
      <c r="H55" s="141">
        <v>41.29</v>
      </c>
    </row>
    <row r="56" spans="2:8" x14ac:dyDescent="0.25">
      <c r="B56" s="1">
        <v>36</v>
      </c>
      <c r="C56" s="94"/>
      <c r="D56" s="95"/>
      <c r="E56" s="95">
        <v>41.55</v>
      </c>
      <c r="F56" s="95"/>
      <c r="G56" s="138">
        <v>44.77</v>
      </c>
      <c r="H56" s="141">
        <v>41.11</v>
      </c>
    </row>
    <row r="57" spans="2:8" x14ac:dyDescent="0.25">
      <c r="B57" s="1">
        <v>37</v>
      </c>
      <c r="C57" s="94"/>
      <c r="D57" s="95"/>
      <c r="E57" s="95">
        <v>41.34</v>
      </c>
      <c r="F57" s="95"/>
      <c r="G57" s="138">
        <v>42.71</v>
      </c>
      <c r="H57" s="141">
        <v>41.16</v>
      </c>
    </row>
    <row r="58" spans="2:8" x14ac:dyDescent="0.25">
      <c r="B58" s="1">
        <v>38</v>
      </c>
      <c r="C58" s="94"/>
      <c r="D58" s="95"/>
      <c r="E58" s="95">
        <v>41.58</v>
      </c>
      <c r="F58" s="95"/>
      <c r="G58" s="138">
        <v>42.07</v>
      </c>
      <c r="H58" s="141">
        <v>41.35</v>
      </c>
    </row>
    <row r="59" spans="2:8" x14ac:dyDescent="0.25">
      <c r="B59" s="1">
        <v>39</v>
      </c>
      <c r="C59" s="94"/>
      <c r="D59" s="95"/>
      <c r="E59" s="95">
        <v>41.57</v>
      </c>
      <c r="F59" s="95"/>
      <c r="G59" s="138">
        <v>47.81</v>
      </c>
      <c r="H59" s="141">
        <v>41.57</v>
      </c>
    </row>
    <row r="60" spans="2:8" x14ac:dyDescent="0.25">
      <c r="B60" s="1">
        <v>40</v>
      </c>
      <c r="C60" s="94"/>
      <c r="D60" s="95"/>
      <c r="E60" s="95">
        <v>41.75</v>
      </c>
      <c r="F60" s="95"/>
      <c r="G60" s="138">
        <v>43.01</v>
      </c>
      <c r="H60" s="141">
        <v>41.06</v>
      </c>
    </row>
    <row r="61" spans="2:8" x14ac:dyDescent="0.25">
      <c r="B61" s="1">
        <v>41</v>
      </c>
      <c r="C61" s="94"/>
      <c r="D61" s="95"/>
      <c r="E61" s="95">
        <v>41.53</v>
      </c>
      <c r="F61" s="95"/>
      <c r="G61" s="138">
        <v>42.07</v>
      </c>
      <c r="H61" s="141">
        <v>41.17</v>
      </c>
    </row>
    <row r="62" spans="2:8" x14ac:dyDescent="0.25">
      <c r="B62" s="1">
        <v>42</v>
      </c>
      <c r="C62" s="94"/>
      <c r="D62" s="95"/>
      <c r="E62" s="95">
        <v>43.31</v>
      </c>
      <c r="F62" s="95"/>
      <c r="G62" s="138">
        <v>43.51</v>
      </c>
      <c r="H62" s="141">
        <v>41.13</v>
      </c>
    </row>
    <row r="63" spans="2:8" x14ac:dyDescent="0.25">
      <c r="B63" s="1">
        <v>43</v>
      </c>
      <c r="C63" s="94"/>
      <c r="D63" s="95"/>
      <c r="E63" s="95">
        <v>41.76</v>
      </c>
      <c r="F63" s="95"/>
      <c r="G63" s="138">
        <v>42.25</v>
      </c>
      <c r="H63" s="141">
        <v>40.99</v>
      </c>
    </row>
    <row r="64" spans="2:8" x14ac:dyDescent="0.25">
      <c r="B64" s="1">
        <v>44</v>
      </c>
      <c r="C64" s="94"/>
      <c r="D64" s="95"/>
      <c r="E64" s="95">
        <v>41.62</v>
      </c>
      <c r="F64" s="95"/>
      <c r="G64" s="138">
        <v>42.29</v>
      </c>
      <c r="H64" s="141">
        <v>41.04</v>
      </c>
    </row>
    <row r="65" spans="2:8" x14ac:dyDescent="0.25">
      <c r="B65" s="1">
        <v>45</v>
      </c>
      <c r="C65" s="94"/>
      <c r="D65" s="95"/>
      <c r="E65" s="95">
        <v>41.51</v>
      </c>
      <c r="F65" s="95"/>
      <c r="G65" s="138">
        <v>42.17</v>
      </c>
      <c r="H65" s="141">
        <v>42.09</v>
      </c>
    </row>
    <row r="66" spans="2:8" x14ac:dyDescent="0.25">
      <c r="B66" s="1">
        <v>46</v>
      </c>
      <c r="C66" s="94"/>
      <c r="D66" s="95"/>
      <c r="E66" s="95">
        <v>41.47</v>
      </c>
      <c r="F66" s="95"/>
      <c r="G66" s="138">
        <v>42.28</v>
      </c>
      <c r="H66" s="141">
        <v>43.34</v>
      </c>
    </row>
    <row r="67" spans="2:8" x14ac:dyDescent="0.25">
      <c r="B67" s="1">
        <v>47</v>
      </c>
      <c r="C67" s="94"/>
      <c r="D67" s="95"/>
      <c r="E67" s="95">
        <v>41.61</v>
      </c>
      <c r="F67" s="95"/>
      <c r="G67" s="138">
        <v>42.12</v>
      </c>
      <c r="H67" s="141">
        <v>41.37</v>
      </c>
    </row>
    <row r="68" spans="2:8" x14ac:dyDescent="0.25">
      <c r="B68" s="1">
        <v>48</v>
      </c>
      <c r="C68" s="94"/>
      <c r="D68" s="95"/>
      <c r="E68" s="95">
        <v>41.48</v>
      </c>
      <c r="F68" s="95"/>
      <c r="G68" s="138">
        <v>42.14</v>
      </c>
      <c r="H68" s="141">
        <v>41.92</v>
      </c>
    </row>
    <row r="69" spans="2:8" x14ac:dyDescent="0.25">
      <c r="B69" s="1">
        <v>49</v>
      </c>
      <c r="C69" s="94"/>
      <c r="D69" s="95"/>
      <c r="E69" s="95">
        <v>41.55</v>
      </c>
      <c r="F69" s="95"/>
      <c r="G69" s="138">
        <v>42.33</v>
      </c>
      <c r="H69" s="141">
        <v>41.57</v>
      </c>
    </row>
    <row r="70" spans="2:8" x14ac:dyDescent="0.25">
      <c r="B70" s="1">
        <v>50</v>
      </c>
      <c r="C70" s="94"/>
      <c r="D70" s="95"/>
      <c r="E70" s="95"/>
      <c r="F70" s="95"/>
      <c r="G70" s="138">
        <v>41.94</v>
      </c>
      <c r="H70" s="141">
        <v>41.67</v>
      </c>
    </row>
    <row r="71" spans="2:8" x14ac:dyDescent="0.25">
      <c r="B71" s="1">
        <v>51</v>
      </c>
      <c r="C71" s="94"/>
      <c r="D71" s="95"/>
      <c r="E71" s="95"/>
      <c r="F71" s="95"/>
      <c r="G71" s="138"/>
      <c r="H71" s="141">
        <v>41.05</v>
      </c>
    </row>
    <row r="72" spans="2:8" x14ac:dyDescent="0.25">
      <c r="B72" s="1">
        <v>52</v>
      </c>
      <c r="C72" s="94"/>
      <c r="D72" s="95"/>
      <c r="E72" s="95"/>
      <c r="F72" s="95"/>
      <c r="G72" s="138"/>
      <c r="H72" s="141">
        <v>41.23</v>
      </c>
    </row>
    <row r="73" spans="2:8" x14ac:dyDescent="0.25">
      <c r="B73" s="1">
        <v>53</v>
      </c>
      <c r="C73" s="94"/>
      <c r="D73" s="95"/>
      <c r="E73" s="95"/>
      <c r="F73" s="95"/>
      <c r="G73" s="138"/>
      <c r="H73" s="141">
        <v>41.21</v>
      </c>
    </row>
    <row r="74" spans="2:8" x14ac:dyDescent="0.25">
      <c r="B74" s="1">
        <v>54</v>
      </c>
      <c r="C74" s="94"/>
      <c r="D74" s="95"/>
      <c r="E74" s="95"/>
      <c r="F74" s="95"/>
      <c r="G74" s="138"/>
      <c r="H74" s="141">
        <v>41.26</v>
      </c>
    </row>
    <row r="75" spans="2:8" x14ac:dyDescent="0.25">
      <c r="B75" s="1">
        <v>55</v>
      </c>
      <c r="C75" s="94"/>
      <c r="D75" s="95"/>
      <c r="E75" s="95"/>
      <c r="F75" s="95"/>
      <c r="G75" s="138"/>
      <c r="H75" s="141">
        <v>41.28</v>
      </c>
    </row>
    <row r="76" spans="2:8" x14ac:dyDescent="0.25">
      <c r="B76" s="1">
        <v>56</v>
      </c>
      <c r="C76" s="94"/>
      <c r="D76" s="95"/>
      <c r="E76" s="95"/>
      <c r="F76" s="95"/>
      <c r="G76" s="138"/>
      <c r="H76" s="141">
        <v>41.63</v>
      </c>
    </row>
    <row r="77" spans="2:8" x14ac:dyDescent="0.25">
      <c r="B77" s="1">
        <v>57</v>
      </c>
      <c r="C77" s="94"/>
      <c r="D77" s="95"/>
      <c r="E77" s="95"/>
      <c r="F77" s="95"/>
      <c r="G77" s="138"/>
      <c r="H77" s="141">
        <v>41.23</v>
      </c>
    </row>
    <row r="78" spans="2:8" x14ac:dyDescent="0.25">
      <c r="B78" s="1">
        <v>58</v>
      </c>
      <c r="C78" s="94"/>
      <c r="D78" s="95"/>
      <c r="E78" s="95"/>
      <c r="F78" s="95"/>
      <c r="G78" s="138"/>
      <c r="H78" s="141">
        <v>41.06</v>
      </c>
    </row>
    <row r="79" spans="2:8" x14ac:dyDescent="0.25">
      <c r="B79" s="1">
        <v>59</v>
      </c>
      <c r="C79" s="94"/>
      <c r="D79" s="95"/>
      <c r="E79" s="95"/>
      <c r="F79" s="95"/>
      <c r="G79" s="138"/>
      <c r="H79" s="141">
        <v>41.36</v>
      </c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N1" sqref="N1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135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136</v>
      </c>
      <c r="C10" s="61">
        <v>69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2.0972222222222222E-2</v>
      </c>
      <c r="K10" s="258">
        <f>J10</f>
        <v>2.0972222222222222E-2</v>
      </c>
      <c r="L10" s="65">
        <f>K10</f>
        <v>2.0972222222222222E-2</v>
      </c>
      <c r="M10" s="66"/>
      <c r="N10" s="281" t="s">
        <v>195</v>
      </c>
      <c r="O10" s="272" t="s">
        <v>196</v>
      </c>
      <c r="P10" s="69"/>
    </row>
    <row r="11" spans="1:16" s="3" customFormat="1" ht="30" customHeight="1" x14ac:dyDescent="0.25">
      <c r="A11" s="59">
        <v>2</v>
      </c>
      <c r="B11" s="60" t="s">
        <v>138</v>
      </c>
      <c r="C11" s="61">
        <v>2</v>
      </c>
      <c r="D11" s="61">
        <v>47</v>
      </c>
      <c r="E11" s="62">
        <f>D11-D10</f>
        <v>47</v>
      </c>
      <c r="F11" s="130">
        <f>MIN(D21:D85)</f>
        <v>41.45</v>
      </c>
      <c r="G11" s="117">
        <f>AVERAGE(D21:D85)</f>
        <v>41.926808510638288</v>
      </c>
      <c r="H11" s="63">
        <v>0</v>
      </c>
      <c r="I11" s="116">
        <f>G11-F11</f>
        <v>0.47680851063828555</v>
      </c>
      <c r="J11" s="131">
        <v>4.704861111111111E-2</v>
      </c>
      <c r="K11" s="131">
        <f>J11-J10</f>
        <v>2.6076388888888889E-2</v>
      </c>
      <c r="L11" s="65">
        <f>K11</f>
        <v>2.6076388888888889E-2</v>
      </c>
      <c r="M11" s="66" t="s">
        <v>191</v>
      </c>
      <c r="N11" s="281" t="s">
        <v>197</v>
      </c>
      <c r="O11" s="272" t="s">
        <v>198</v>
      </c>
      <c r="P11" s="69"/>
    </row>
    <row r="12" spans="1:16" s="3" customFormat="1" ht="30" customHeight="1" x14ac:dyDescent="0.25">
      <c r="A12" s="59">
        <v>3</v>
      </c>
      <c r="B12" s="60" t="s">
        <v>136</v>
      </c>
      <c r="C12" s="61">
        <v>9</v>
      </c>
      <c r="D12" s="61">
        <v>98</v>
      </c>
      <c r="E12" s="62">
        <f>D12-D11</f>
        <v>51</v>
      </c>
      <c r="F12" s="129">
        <f>MIN(E19:E81)</f>
        <v>41.4</v>
      </c>
      <c r="G12" s="116">
        <f>AVERAGE(E21:E83)</f>
        <v>41.733265306122455</v>
      </c>
      <c r="H12" s="63">
        <v>2</v>
      </c>
      <c r="I12" s="116">
        <f t="shared" ref="I12:I14" si="0">G12-F12</f>
        <v>0.3332653061224562</v>
      </c>
      <c r="J12" s="131">
        <v>7.2870370370370363E-2</v>
      </c>
      <c r="K12" s="131">
        <f>J12-J11</f>
        <v>2.5821759259259253E-2</v>
      </c>
      <c r="L12" s="65">
        <f>K12+L10</f>
        <v>4.6793981481481478E-2</v>
      </c>
      <c r="M12" s="66" t="s">
        <v>192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138</v>
      </c>
      <c r="C13" s="61">
        <v>6</v>
      </c>
      <c r="D13" s="61">
        <v>118</v>
      </c>
      <c r="E13" s="62">
        <f>D13-D12</f>
        <v>20</v>
      </c>
      <c r="F13" s="275">
        <f>MIN(F19:F87)</f>
        <v>41.51</v>
      </c>
      <c r="G13" s="116">
        <f>AVERAGE(F21:F83)</f>
        <v>41.780526315789473</v>
      </c>
      <c r="H13" s="63">
        <v>6</v>
      </c>
      <c r="I13" s="116">
        <f t="shared" si="0"/>
        <v>0.27052631578947484</v>
      </c>
      <c r="J13" s="131">
        <v>8.3657407407407403E-2</v>
      </c>
      <c r="K13" s="131">
        <f>J13-J12</f>
        <v>1.0787037037037039E-2</v>
      </c>
      <c r="L13" s="65">
        <f>K13+L11</f>
        <v>3.6863425925925924E-2</v>
      </c>
      <c r="M13" s="66" t="s">
        <v>193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138</v>
      </c>
      <c r="C14" s="70">
        <v>8</v>
      </c>
      <c r="D14" s="61">
        <v>172</v>
      </c>
      <c r="E14" s="62">
        <f>D14-D13</f>
        <v>54</v>
      </c>
      <c r="F14" s="279">
        <f>MIN(G21:G83)</f>
        <v>41.3</v>
      </c>
      <c r="G14" s="274">
        <f>AVERAGE(G21:G85)</f>
        <v>41.65754716981133</v>
      </c>
      <c r="H14" s="63">
        <v>7</v>
      </c>
      <c r="I14" s="116">
        <f t="shared" si="0"/>
        <v>0.35754716981133328</v>
      </c>
      <c r="J14" s="131">
        <v>0.11082175925925926</v>
      </c>
      <c r="K14" s="131">
        <f>J14-J13</f>
        <v>2.7164351851851856E-2</v>
      </c>
      <c r="L14" s="64">
        <f>K14+L13</f>
        <v>6.4027777777777781E-2</v>
      </c>
      <c r="M14" s="66" t="s">
        <v>194</v>
      </c>
      <c r="N14" s="67"/>
      <c r="O14" s="18"/>
    </row>
    <row r="15" spans="1:16" s="3" customFormat="1" ht="30" customHeight="1" thickBot="1" x14ac:dyDescent="0.3">
      <c r="A15" s="71" t="s">
        <v>56</v>
      </c>
      <c r="B15" s="72" t="s">
        <v>136</v>
      </c>
      <c r="C15" s="73">
        <v>9</v>
      </c>
      <c r="D15" s="73">
        <v>201</v>
      </c>
      <c r="E15" s="62">
        <f>D15-D14</f>
        <v>29</v>
      </c>
      <c r="F15" s="276">
        <f>MIN(H21:H89)</f>
        <v>41.26</v>
      </c>
      <c r="G15" s="274">
        <f>AVERAGE(H21:H85)</f>
        <v>41.823928571428567</v>
      </c>
      <c r="H15" s="63">
        <v>2</v>
      </c>
      <c r="I15" s="116">
        <f>G15-F15</f>
        <v>0.56392857142856911</v>
      </c>
      <c r="J15" s="131">
        <v>0.12501157407407407</v>
      </c>
      <c r="K15" s="75">
        <f>J15-J14</f>
        <v>1.4189814814814808E-2</v>
      </c>
      <c r="L15" s="74">
        <f>K15+L12</f>
        <v>6.0983796296296286E-2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AVERAGE(F12,F15)</f>
        <v>41.33</v>
      </c>
      <c r="G16" s="127">
        <f>AVERAGE(G12,G15)</f>
        <v>41.778596938775507</v>
      </c>
      <c r="H16" s="127" t="s">
        <v>174</v>
      </c>
      <c r="I16" s="127">
        <f>AVERAGE(I12,I15)</f>
        <v>0.44859693877551265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AVERAGE(F11,F14,F13)</f>
        <v>41.419999999999995</v>
      </c>
      <c r="G17" s="84">
        <f>AVERAGE(G11,G14,G13)</f>
        <v>41.788293998746362</v>
      </c>
      <c r="H17" s="84" t="s">
        <v>155</v>
      </c>
      <c r="I17" s="85">
        <f>AVERAGE(I11,I14,I13)</f>
        <v>0.36829399874636454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34.486666666666657</v>
      </c>
      <c r="G18" s="88">
        <f>AVERAGE(C21:H88)</f>
        <v>41.776734693877557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Онащук Максим</v>
      </c>
      <c r="D20" s="91" t="str">
        <f>B11</f>
        <v>Хлопонин Андрей</v>
      </c>
      <c r="E20" s="91" t="str">
        <f>B12</f>
        <v>Онащук Максим</v>
      </c>
      <c r="F20" s="91" t="str">
        <f>B13</f>
        <v>Хлопонин Андрей</v>
      </c>
      <c r="G20" s="2" t="str">
        <f>B14</f>
        <v>Хлопонин Андрей</v>
      </c>
      <c r="H20" s="2" t="str">
        <f>B15</f>
        <v>Онащук Максим</v>
      </c>
    </row>
    <row r="21" spans="1:14" x14ac:dyDescent="0.25">
      <c r="B21" s="1">
        <v>1</v>
      </c>
      <c r="C21" s="92"/>
      <c r="D21" s="93">
        <v>42.49</v>
      </c>
      <c r="E21" s="93">
        <v>42.51</v>
      </c>
      <c r="F21" s="93">
        <v>42.45</v>
      </c>
      <c r="G21" s="139">
        <v>43.9</v>
      </c>
      <c r="H21" s="140">
        <v>42.05</v>
      </c>
      <c r="M21" s="2"/>
      <c r="N21" s="2"/>
    </row>
    <row r="22" spans="1:14" x14ac:dyDescent="0.25">
      <c r="B22" s="1">
        <v>2</v>
      </c>
      <c r="C22" s="94"/>
      <c r="D22" s="95">
        <v>42.29</v>
      </c>
      <c r="E22" s="95">
        <v>41.68</v>
      </c>
      <c r="F22" s="95">
        <v>41.91</v>
      </c>
      <c r="G22" s="138">
        <v>42.29</v>
      </c>
      <c r="H22" s="141">
        <v>41.77</v>
      </c>
      <c r="M22" s="3"/>
      <c r="N22" s="3"/>
    </row>
    <row r="23" spans="1:14" x14ac:dyDescent="0.25">
      <c r="B23" s="1">
        <v>3</v>
      </c>
      <c r="C23" s="94"/>
      <c r="D23" s="95">
        <v>41.98</v>
      </c>
      <c r="E23" s="95">
        <v>41.59</v>
      </c>
      <c r="F23" s="95">
        <v>42.02</v>
      </c>
      <c r="G23" s="138">
        <v>41.46</v>
      </c>
      <c r="H23" s="141">
        <v>41.76</v>
      </c>
      <c r="M23" s="3"/>
      <c r="N23" s="3"/>
    </row>
    <row r="24" spans="1:14" x14ac:dyDescent="0.25">
      <c r="B24" s="1">
        <v>4</v>
      </c>
      <c r="C24" s="94"/>
      <c r="D24" s="95">
        <v>41.79</v>
      </c>
      <c r="E24" s="95">
        <v>41.62</v>
      </c>
      <c r="F24" s="95">
        <v>42.42</v>
      </c>
      <c r="G24" s="138">
        <v>41.68</v>
      </c>
      <c r="H24" s="141">
        <v>41.59</v>
      </c>
      <c r="M24" s="3"/>
      <c r="N24" s="3"/>
    </row>
    <row r="25" spans="1:14" x14ac:dyDescent="0.25">
      <c r="B25" s="1">
        <v>5</v>
      </c>
      <c r="C25" s="94"/>
      <c r="D25" s="95">
        <v>42.85</v>
      </c>
      <c r="E25" s="95">
        <v>41.53</v>
      </c>
      <c r="F25" s="95">
        <v>41.92</v>
      </c>
      <c r="G25" s="138">
        <v>41.3</v>
      </c>
      <c r="H25" s="141">
        <v>41.42</v>
      </c>
    </row>
    <row r="26" spans="1:14" x14ac:dyDescent="0.25">
      <c r="B26" s="1">
        <v>6</v>
      </c>
      <c r="C26" s="94"/>
      <c r="D26" s="95">
        <v>41.78</v>
      </c>
      <c r="E26" s="95">
        <v>41.52</v>
      </c>
      <c r="F26" s="95">
        <v>41.76</v>
      </c>
      <c r="G26" s="138">
        <v>41.61</v>
      </c>
      <c r="H26" s="141">
        <v>41.7</v>
      </c>
    </row>
    <row r="27" spans="1:14" x14ac:dyDescent="0.25">
      <c r="B27" s="1">
        <v>7</v>
      </c>
      <c r="C27" s="94"/>
      <c r="D27" s="95">
        <v>41.69</v>
      </c>
      <c r="E27" s="95">
        <v>41.85</v>
      </c>
      <c r="F27" s="95">
        <v>41.71</v>
      </c>
      <c r="G27" s="138">
        <v>42.69</v>
      </c>
      <c r="H27" s="141">
        <v>41.4</v>
      </c>
    </row>
    <row r="28" spans="1:14" x14ac:dyDescent="0.25">
      <c r="B28" s="1">
        <v>8</v>
      </c>
      <c r="C28" s="94"/>
      <c r="D28" s="95">
        <v>41.58</v>
      </c>
      <c r="E28" s="95">
        <v>41.61</v>
      </c>
      <c r="F28" s="95">
        <v>41.75</v>
      </c>
      <c r="G28" s="138">
        <v>42.35</v>
      </c>
      <c r="H28" s="141">
        <v>41.59</v>
      </c>
    </row>
    <row r="29" spans="1:14" x14ac:dyDescent="0.25">
      <c r="B29" s="1">
        <v>9</v>
      </c>
      <c r="C29" s="125"/>
      <c r="D29" s="95">
        <v>41.73</v>
      </c>
      <c r="E29" s="95">
        <v>41.61</v>
      </c>
      <c r="F29" s="95">
        <v>41.71</v>
      </c>
      <c r="G29" s="138">
        <v>41.68</v>
      </c>
      <c r="H29" s="141">
        <v>41.5</v>
      </c>
    </row>
    <row r="30" spans="1:14" x14ac:dyDescent="0.25">
      <c r="B30" s="1">
        <v>10</v>
      </c>
      <c r="C30" s="94"/>
      <c r="D30" s="95">
        <v>41.69</v>
      </c>
      <c r="E30" s="95">
        <v>41.68</v>
      </c>
      <c r="F30" s="95">
        <v>41.51</v>
      </c>
      <c r="G30" s="138">
        <v>41.86</v>
      </c>
      <c r="H30" s="141">
        <v>41.35</v>
      </c>
    </row>
    <row r="31" spans="1:14" x14ac:dyDescent="0.25">
      <c r="B31" s="1">
        <v>11</v>
      </c>
      <c r="C31" s="94"/>
      <c r="D31" s="95">
        <v>41.64</v>
      </c>
      <c r="E31" s="95">
        <v>41.51</v>
      </c>
      <c r="F31" s="95">
        <v>41.92</v>
      </c>
      <c r="G31" s="138">
        <v>41.75</v>
      </c>
      <c r="H31" s="141">
        <v>41.41</v>
      </c>
    </row>
    <row r="32" spans="1:14" x14ac:dyDescent="0.25">
      <c r="B32" s="1">
        <v>12</v>
      </c>
      <c r="C32" s="94"/>
      <c r="D32" s="95">
        <v>41.62</v>
      </c>
      <c r="E32" s="95">
        <v>41.66</v>
      </c>
      <c r="F32" s="95">
        <v>41.52</v>
      </c>
      <c r="G32" s="138">
        <v>41.69</v>
      </c>
      <c r="H32" s="141">
        <v>42.22</v>
      </c>
    </row>
    <row r="33" spans="2:8" x14ac:dyDescent="0.25">
      <c r="B33" s="1">
        <v>13</v>
      </c>
      <c r="C33" s="94"/>
      <c r="D33" s="95">
        <v>41.69</v>
      </c>
      <c r="E33" s="95">
        <v>41.71</v>
      </c>
      <c r="F33" s="95">
        <v>41.56</v>
      </c>
      <c r="G33" s="138">
        <v>41.47</v>
      </c>
      <c r="H33" s="141">
        <v>41.99</v>
      </c>
    </row>
    <row r="34" spans="2:8" x14ac:dyDescent="0.25">
      <c r="B34" s="1">
        <v>14</v>
      </c>
      <c r="C34" s="105"/>
      <c r="D34" s="95">
        <v>41.45</v>
      </c>
      <c r="E34" s="95">
        <v>41.57</v>
      </c>
      <c r="F34" s="95">
        <v>41.54</v>
      </c>
      <c r="G34" s="138">
        <v>41.98</v>
      </c>
      <c r="H34" s="141">
        <v>42.79</v>
      </c>
    </row>
    <row r="35" spans="2:8" x14ac:dyDescent="0.25">
      <c r="B35" s="1">
        <v>15</v>
      </c>
      <c r="C35" s="94"/>
      <c r="D35" s="95">
        <v>41.68</v>
      </c>
      <c r="E35" s="95">
        <v>41.58</v>
      </c>
      <c r="F35" s="95">
        <v>41.71</v>
      </c>
      <c r="G35" s="138">
        <v>41.62</v>
      </c>
      <c r="H35" s="141">
        <v>43.04</v>
      </c>
    </row>
    <row r="36" spans="2:8" x14ac:dyDescent="0.25">
      <c r="B36" s="1">
        <v>16</v>
      </c>
      <c r="C36" s="94"/>
      <c r="D36" s="146">
        <v>42.1</v>
      </c>
      <c r="E36" s="95">
        <v>41.76</v>
      </c>
      <c r="F36" s="95">
        <v>41.76</v>
      </c>
      <c r="G36" s="138">
        <v>41.61</v>
      </c>
      <c r="H36" s="141">
        <v>41.59</v>
      </c>
    </row>
    <row r="37" spans="2:8" x14ac:dyDescent="0.25">
      <c r="B37" s="1">
        <v>17</v>
      </c>
      <c r="C37" s="94"/>
      <c r="D37" s="95">
        <v>41.76</v>
      </c>
      <c r="E37" s="95">
        <v>41.52</v>
      </c>
      <c r="F37" s="95">
        <v>41.51</v>
      </c>
      <c r="G37" s="138">
        <v>41.53</v>
      </c>
      <c r="H37" s="141">
        <v>42.01</v>
      </c>
    </row>
    <row r="38" spans="2:8" x14ac:dyDescent="0.25">
      <c r="B38" s="1">
        <v>18</v>
      </c>
      <c r="C38" s="94"/>
      <c r="D38" s="95">
        <v>43.05</v>
      </c>
      <c r="E38" s="95">
        <v>41.56</v>
      </c>
      <c r="F38" s="95">
        <v>41.56</v>
      </c>
      <c r="G38" s="138">
        <v>41.57</v>
      </c>
      <c r="H38" s="141">
        <v>41.52</v>
      </c>
    </row>
    <row r="39" spans="2:8" x14ac:dyDescent="0.25">
      <c r="B39" s="1">
        <v>19</v>
      </c>
      <c r="C39" s="94"/>
      <c r="D39" s="95">
        <v>41.93</v>
      </c>
      <c r="E39" s="95">
        <v>41.78</v>
      </c>
      <c r="F39" s="95">
        <v>41.59</v>
      </c>
      <c r="G39" s="138">
        <v>41.42</v>
      </c>
      <c r="H39" s="141">
        <v>42.51</v>
      </c>
    </row>
    <row r="40" spans="2:8" x14ac:dyDescent="0.25">
      <c r="B40" s="1">
        <v>20</v>
      </c>
      <c r="C40" s="94"/>
      <c r="D40" s="95">
        <v>41.73</v>
      </c>
      <c r="E40" s="95">
        <v>42.38</v>
      </c>
      <c r="F40" s="95"/>
      <c r="G40" s="138">
        <v>41.49</v>
      </c>
      <c r="H40" s="141">
        <v>41.34</v>
      </c>
    </row>
    <row r="41" spans="2:8" x14ac:dyDescent="0.25">
      <c r="B41" s="1">
        <v>21</v>
      </c>
      <c r="C41" s="94"/>
      <c r="D41" s="95">
        <v>42.07</v>
      </c>
      <c r="E41" s="95">
        <v>41.56</v>
      </c>
      <c r="F41" s="95"/>
      <c r="G41" s="138">
        <v>41.62</v>
      </c>
      <c r="H41" s="141">
        <v>41.6</v>
      </c>
    </row>
    <row r="42" spans="2:8" x14ac:dyDescent="0.25">
      <c r="B42" s="1">
        <v>22</v>
      </c>
      <c r="C42" s="94"/>
      <c r="D42" s="95">
        <v>41.78</v>
      </c>
      <c r="E42" s="95">
        <v>41.4</v>
      </c>
      <c r="F42" s="95"/>
      <c r="G42" s="138">
        <v>41.36</v>
      </c>
      <c r="H42" s="141">
        <v>41.69</v>
      </c>
    </row>
    <row r="43" spans="2:8" x14ac:dyDescent="0.25">
      <c r="B43" s="1">
        <v>23</v>
      </c>
      <c r="C43" s="94"/>
      <c r="D43" s="95">
        <v>41.9</v>
      </c>
      <c r="E43" s="95">
        <v>41.55</v>
      </c>
      <c r="F43" s="95"/>
      <c r="G43" s="138">
        <v>41.57</v>
      </c>
      <c r="H43" s="141">
        <v>42.02</v>
      </c>
    </row>
    <row r="44" spans="2:8" x14ac:dyDescent="0.25">
      <c r="B44" s="1">
        <v>24</v>
      </c>
      <c r="C44" s="94"/>
      <c r="D44" s="95">
        <v>42.09</v>
      </c>
      <c r="E44" s="95">
        <v>41.5</v>
      </c>
      <c r="F44" s="95"/>
      <c r="G44" s="138">
        <v>41.58</v>
      </c>
      <c r="H44" s="141">
        <v>41.74</v>
      </c>
    </row>
    <row r="45" spans="2:8" x14ac:dyDescent="0.25">
      <c r="B45" s="1">
        <v>25</v>
      </c>
      <c r="C45" s="94"/>
      <c r="D45" s="95">
        <v>42.02</v>
      </c>
      <c r="E45" s="95">
        <v>41.55</v>
      </c>
      <c r="F45" s="95"/>
      <c r="G45" s="138">
        <v>41.35</v>
      </c>
      <c r="H45" s="141">
        <v>41.26</v>
      </c>
    </row>
    <row r="46" spans="2:8" x14ac:dyDescent="0.25">
      <c r="B46" s="1">
        <v>26</v>
      </c>
      <c r="C46" s="94"/>
      <c r="D46" s="95">
        <v>41.81</v>
      </c>
      <c r="E46" s="95">
        <v>41.67</v>
      </c>
      <c r="F46" s="95"/>
      <c r="G46" s="138">
        <v>41.45</v>
      </c>
      <c r="H46" s="141">
        <v>41.67</v>
      </c>
    </row>
    <row r="47" spans="2:8" x14ac:dyDescent="0.25">
      <c r="B47" s="1">
        <v>27</v>
      </c>
      <c r="C47" s="94"/>
      <c r="D47" s="95">
        <v>41.67</v>
      </c>
      <c r="E47" s="95">
        <v>41.79</v>
      </c>
      <c r="F47" s="95"/>
      <c r="G47" s="138">
        <v>41.63</v>
      </c>
      <c r="H47" s="141">
        <v>42.21</v>
      </c>
    </row>
    <row r="48" spans="2:8" x14ac:dyDescent="0.25">
      <c r="B48" s="1">
        <v>28</v>
      </c>
      <c r="C48" s="94"/>
      <c r="D48" s="95">
        <v>42.16</v>
      </c>
      <c r="E48" s="95">
        <v>41.99</v>
      </c>
      <c r="F48" s="95"/>
      <c r="G48" s="138">
        <v>41.72</v>
      </c>
      <c r="H48" s="141">
        <v>42.33</v>
      </c>
    </row>
    <row r="49" spans="2:8" x14ac:dyDescent="0.25">
      <c r="B49" s="1">
        <v>29</v>
      </c>
      <c r="C49" s="94"/>
      <c r="D49" s="95">
        <v>41.9</v>
      </c>
      <c r="E49" s="95">
        <v>41.72</v>
      </c>
      <c r="F49" s="95"/>
      <c r="G49" s="138">
        <v>41.48</v>
      </c>
      <c r="H49" s="141"/>
    </row>
    <row r="50" spans="2:8" x14ac:dyDescent="0.25">
      <c r="B50" s="1">
        <v>30</v>
      </c>
      <c r="C50" s="94"/>
      <c r="D50" s="95">
        <v>41.96</v>
      </c>
      <c r="E50" s="95">
        <v>41.88</v>
      </c>
      <c r="F50" s="95"/>
      <c r="G50" s="138">
        <v>41.47</v>
      </c>
      <c r="H50" s="141"/>
    </row>
    <row r="51" spans="2:8" x14ac:dyDescent="0.25">
      <c r="B51" s="1">
        <v>31</v>
      </c>
      <c r="C51" s="94"/>
      <c r="D51" s="95">
        <v>41.78</v>
      </c>
      <c r="E51" s="95">
        <v>42.55</v>
      </c>
      <c r="F51" s="95"/>
      <c r="G51" s="138">
        <v>41.39</v>
      </c>
      <c r="H51" s="141"/>
    </row>
    <row r="52" spans="2:8" x14ac:dyDescent="0.25">
      <c r="B52" s="1">
        <v>32</v>
      </c>
      <c r="C52" s="94"/>
      <c r="D52" s="95">
        <v>41.83</v>
      </c>
      <c r="E52" s="95">
        <v>41.91</v>
      </c>
      <c r="F52" s="95"/>
      <c r="G52" s="138">
        <v>41.76</v>
      </c>
      <c r="H52" s="141"/>
    </row>
    <row r="53" spans="2:8" x14ac:dyDescent="0.25">
      <c r="B53" s="1">
        <v>33</v>
      </c>
      <c r="C53" s="94"/>
      <c r="D53" s="95">
        <v>42.21</v>
      </c>
      <c r="E53" s="95">
        <v>41.74</v>
      </c>
      <c r="F53" s="95"/>
      <c r="G53" s="138">
        <v>41.61</v>
      </c>
      <c r="H53" s="141"/>
    </row>
    <row r="54" spans="2:8" x14ac:dyDescent="0.25">
      <c r="B54" s="1">
        <v>34</v>
      </c>
      <c r="C54" s="94"/>
      <c r="D54" s="95">
        <v>41.56</v>
      </c>
      <c r="E54" s="95">
        <v>41.77</v>
      </c>
      <c r="F54" s="95"/>
      <c r="G54" s="280">
        <v>41.55</v>
      </c>
      <c r="H54" s="141"/>
    </row>
    <row r="55" spans="2:8" x14ac:dyDescent="0.25">
      <c r="B55" s="1">
        <v>35</v>
      </c>
      <c r="C55" s="94"/>
      <c r="D55" s="95">
        <v>41.85</v>
      </c>
      <c r="E55" s="95">
        <v>41.77</v>
      </c>
      <c r="F55" s="95"/>
      <c r="G55" s="138">
        <v>41.79</v>
      </c>
      <c r="H55" s="141"/>
    </row>
    <row r="56" spans="2:8" x14ac:dyDescent="0.25">
      <c r="B56" s="1">
        <v>36</v>
      </c>
      <c r="C56" s="94"/>
      <c r="D56" s="95">
        <v>42.12</v>
      </c>
      <c r="E56" s="95">
        <v>41.6</v>
      </c>
      <c r="F56" s="95"/>
      <c r="G56" s="138">
        <v>41.72</v>
      </c>
      <c r="H56" s="141"/>
    </row>
    <row r="57" spans="2:8" x14ac:dyDescent="0.25">
      <c r="B57" s="1">
        <v>37</v>
      </c>
      <c r="C57" s="94"/>
      <c r="D57" s="95">
        <v>42.08</v>
      </c>
      <c r="E57" s="95">
        <v>41.63</v>
      </c>
      <c r="F57" s="95"/>
      <c r="G57" s="138">
        <v>41.47</v>
      </c>
      <c r="H57" s="141"/>
    </row>
    <row r="58" spans="2:8" x14ac:dyDescent="0.25">
      <c r="B58" s="1">
        <v>38</v>
      </c>
      <c r="C58" s="94"/>
      <c r="D58" s="95">
        <v>41.82</v>
      </c>
      <c r="E58" s="95">
        <v>41.86</v>
      </c>
      <c r="F58" s="95"/>
      <c r="G58" s="138">
        <v>41.89</v>
      </c>
      <c r="H58" s="141"/>
    </row>
    <row r="59" spans="2:8" x14ac:dyDescent="0.25">
      <c r="B59" s="1">
        <v>39</v>
      </c>
      <c r="C59" s="94"/>
      <c r="D59" s="95">
        <v>41.91</v>
      </c>
      <c r="E59" s="95">
        <v>41.7</v>
      </c>
      <c r="F59" s="95"/>
      <c r="G59" s="138">
        <v>41.63</v>
      </c>
      <c r="H59" s="141"/>
    </row>
    <row r="60" spans="2:8" x14ac:dyDescent="0.25">
      <c r="B60" s="1">
        <v>40</v>
      </c>
      <c r="C60" s="94"/>
      <c r="D60" s="95">
        <v>41.99</v>
      </c>
      <c r="E60" s="95">
        <v>41.71</v>
      </c>
      <c r="F60" s="95"/>
      <c r="G60" s="138">
        <v>41.62</v>
      </c>
      <c r="H60" s="141"/>
    </row>
    <row r="61" spans="2:8" x14ac:dyDescent="0.25">
      <c r="B61" s="1">
        <v>41</v>
      </c>
      <c r="C61" s="94"/>
      <c r="D61" s="95">
        <v>41.86</v>
      </c>
      <c r="E61" s="95">
        <v>41.69</v>
      </c>
      <c r="F61" s="95"/>
      <c r="G61" s="138">
        <v>41.46</v>
      </c>
      <c r="H61" s="141"/>
    </row>
    <row r="62" spans="2:8" x14ac:dyDescent="0.25">
      <c r="B62" s="1">
        <v>42</v>
      </c>
      <c r="C62" s="94"/>
      <c r="D62" s="95">
        <v>41.98</v>
      </c>
      <c r="E62" s="95">
        <v>41.72</v>
      </c>
      <c r="F62" s="95"/>
      <c r="G62" s="138">
        <v>41.56</v>
      </c>
      <c r="H62" s="141"/>
    </row>
    <row r="63" spans="2:8" x14ac:dyDescent="0.25">
      <c r="B63" s="1">
        <v>43</v>
      </c>
      <c r="C63" s="94"/>
      <c r="D63" s="95">
        <v>42.12</v>
      </c>
      <c r="E63" s="95">
        <v>41.49</v>
      </c>
      <c r="F63" s="95"/>
      <c r="G63" s="138">
        <v>41.65</v>
      </c>
      <c r="H63" s="141"/>
    </row>
    <row r="64" spans="2:8" x14ac:dyDescent="0.25">
      <c r="B64" s="1">
        <v>44</v>
      </c>
      <c r="C64" s="94"/>
      <c r="D64" s="95">
        <v>41.92</v>
      </c>
      <c r="E64" s="95">
        <v>41.68</v>
      </c>
      <c r="F64" s="95"/>
      <c r="G64" s="138">
        <v>41.42</v>
      </c>
      <c r="H64" s="141"/>
    </row>
    <row r="65" spans="2:8" x14ac:dyDescent="0.25">
      <c r="B65" s="1">
        <v>45</v>
      </c>
      <c r="C65" s="94"/>
      <c r="D65" s="95">
        <v>41.9</v>
      </c>
      <c r="E65" s="95">
        <v>41.57</v>
      </c>
      <c r="F65" s="95"/>
      <c r="G65" s="138">
        <v>41.7</v>
      </c>
      <c r="H65" s="141"/>
    </row>
    <row r="66" spans="2:8" x14ac:dyDescent="0.25">
      <c r="B66" s="1">
        <v>46</v>
      </c>
      <c r="C66" s="94"/>
      <c r="D66" s="95">
        <v>41.86</v>
      </c>
      <c r="E66" s="95">
        <v>41.76</v>
      </c>
      <c r="F66" s="95"/>
      <c r="G66" s="138">
        <v>41.51</v>
      </c>
      <c r="H66" s="141"/>
    </row>
    <row r="67" spans="2:8" x14ac:dyDescent="0.25">
      <c r="B67" s="1">
        <v>47</v>
      </c>
      <c r="C67" s="94"/>
      <c r="D67" s="95">
        <v>41.89</v>
      </c>
      <c r="E67" s="95">
        <v>41.82</v>
      </c>
      <c r="F67" s="95"/>
      <c r="G67" s="138">
        <v>41.36</v>
      </c>
      <c r="H67" s="141"/>
    </row>
    <row r="68" spans="2:8" x14ac:dyDescent="0.25">
      <c r="B68" s="1">
        <v>48</v>
      </c>
      <c r="C68" s="94"/>
      <c r="D68" s="95"/>
      <c r="E68" s="95">
        <v>42.31</v>
      </c>
      <c r="F68" s="95"/>
      <c r="G68" s="138">
        <v>41.34</v>
      </c>
      <c r="H68" s="141"/>
    </row>
    <row r="69" spans="2:8" x14ac:dyDescent="0.25">
      <c r="B69" s="1">
        <v>49</v>
      </c>
      <c r="C69" s="94"/>
      <c r="D69" s="95"/>
      <c r="E69" s="95">
        <v>41.81</v>
      </c>
      <c r="F69" s="95"/>
      <c r="G69" s="138">
        <v>41.4</v>
      </c>
      <c r="H69" s="141"/>
    </row>
    <row r="70" spans="2:8" x14ac:dyDescent="0.25">
      <c r="B70" s="1">
        <v>50</v>
      </c>
      <c r="C70" s="94"/>
      <c r="D70" s="95"/>
      <c r="E70" s="95"/>
      <c r="F70" s="95"/>
      <c r="G70" s="138">
        <v>41.48</v>
      </c>
      <c r="H70" s="141"/>
    </row>
    <row r="71" spans="2:8" x14ac:dyDescent="0.25">
      <c r="B71" s="1">
        <v>51</v>
      </c>
      <c r="C71" s="94"/>
      <c r="D71" s="95"/>
      <c r="E71" s="95"/>
      <c r="F71" s="95"/>
      <c r="G71" s="138">
        <v>41.53</v>
      </c>
      <c r="H71" s="141"/>
    </row>
    <row r="72" spans="2:8" x14ac:dyDescent="0.25">
      <c r="B72" s="1">
        <v>52</v>
      </c>
      <c r="C72" s="94"/>
      <c r="D72" s="95"/>
      <c r="E72" s="95"/>
      <c r="F72" s="95"/>
      <c r="G72" s="138">
        <v>41.31</v>
      </c>
      <c r="H72" s="141"/>
    </row>
    <row r="73" spans="2:8" x14ac:dyDescent="0.25">
      <c r="B73" s="1">
        <v>53</v>
      </c>
      <c r="C73" s="94"/>
      <c r="D73" s="95"/>
      <c r="E73" s="95"/>
      <c r="F73" s="95"/>
      <c r="G73" s="138">
        <v>41.52</v>
      </c>
      <c r="H73" s="141"/>
    </row>
    <row r="74" spans="2:8" x14ac:dyDescent="0.25">
      <c r="B74" s="1">
        <v>54</v>
      </c>
      <c r="C74" s="94"/>
      <c r="D74" s="95"/>
      <c r="E74" s="95"/>
      <c r="F74" s="95"/>
      <c r="G74" s="138"/>
      <c r="H74" s="141"/>
    </row>
    <row r="75" spans="2:8" x14ac:dyDescent="0.25">
      <c r="B75" s="1">
        <v>55</v>
      </c>
      <c r="C75" s="94"/>
      <c r="D75" s="95"/>
      <c r="E75" s="95"/>
      <c r="F75" s="95"/>
      <c r="G75" s="138"/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5" zoomScale="80" zoomScaleNormal="80" workbookViewId="0">
      <selection activeCell="I16" sqref="I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104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106</v>
      </c>
      <c r="C10" s="61">
        <v>5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9.8379629629629633E-3</v>
      </c>
      <c r="K10" s="258">
        <f>J10</f>
        <v>9.8379629629629633E-3</v>
      </c>
      <c r="L10" s="65">
        <f>K10</f>
        <v>9.8379629629629633E-3</v>
      </c>
      <c r="M10" s="66"/>
      <c r="N10" s="67">
        <v>-13.5</v>
      </c>
      <c r="O10" s="272" t="s">
        <v>189</v>
      </c>
      <c r="P10" s="69"/>
    </row>
    <row r="11" spans="1:16" s="3" customFormat="1" ht="30" customHeight="1" x14ac:dyDescent="0.25">
      <c r="A11" s="59">
        <v>2</v>
      </c>
      <c r="B11" s="60" t="s">
        <v>150</v>
      </c>
      <c r="C11" s="61">
        <v>21</v>
      </c>
      <c r="D11" s="61">
        <v>34</v>
      </c>
      <c r="E11" s="62">
        <f>D11-D10</f>
        <v>34</v>
      </c>
      <c r="F11" s="130">
        <f>MIN(D21:D85)</f>
        <v>41.39</v>
      </c>
      <c r="G11" s="117">
        <f>AVERAGE(D21:D85)</f>
        <v>41.678823529411765</v>
      </c>
      <c r="H11" s="63">
        <v>4</v>
      </c>
      <c r="I11" s="116">
        <f>G11-F11</f>
        <v>0.28882352941176492</v>
      </c>
      <c r="J11" s="131">
        <v>4.0763888888888891E-2</v>
      </c>
      <c r="K11" s="131">
        <f>J11-J10</f>
        <v>3.0925925925925926E-2</v>
      </c>
      <c r="L11" s="65">
        <f>K11</f>
        <v>3.0925925925925926E-2</v>
      </c>
      <c r="M11" s="66" t="s">
        <v>199</v>
      </c>
      <c r="N11" s="67">
        <v>5</v>
      </c>
      <c r="O11" s="272" t="s">
        <v>198</v>
      </c>
      <c r="P11" s="69"/>
    </row>
    <row r="12" spans="1:16" s="3" customFormat="1" ht="30" customHeight="1" thickBot="1" x14ac:dyDescent="0.3">
      <c r="A12" s="59">
        <v>3</v>
      </c>
      <c r="B12" s="60" t="s">
        <v>106</v>
      </c>
      <c r="C12" s="61">
        <v>5</v>
      </c>
      <c r="D12" s="61">
        <v>53</v>
      </c>
      <c r="E12" s="62">
        <f>D12-D11</f>
        <v>19</v>
      </c>
      <c r="F12" s="275">
        <f>MIN(E19:E81)</f>
        <v>41.95</v>
      </c>
      <c r="G12" s="116">
        <f>AVERAGE(E21:E83)</f>
        <v>42.179411764705883</v>
      </c>
      <c r="H12" s="63">
        <v>4</v>
      </c>
      <c r="I12" s="116">
        <f t="shared" ref="I12:I14" si="0">G12-F12</f>
        <v>0.22941176470587976</v>
      </c>
      <c r="J12" s="131">
        <v>5.1215277777777783E-2</v>
      </c>
      <c r="K12" s="131">
        <f>J12-J11</f>
        <v>1.0451388888888892E-2</v>
      </c>
      <c r="L12" s="65">
        <f>K12+L10</f>
        <v>2.0289351851851857E-2</v>
      </c>
      <c r="M12" s="66" t="s">
        <v>200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106</v>
      </c>
      <c r="C13" s="61">
        <v>8</v>
      </c>
      <c r="D13" s="61">
        <v>106</v>
      </c>
      <c r="E13" s="62">
        <f>D13-D12</f>
        <v>53</v>
      </c>
      <c r="F13" s="279">
        <f>MIN(F19:F87)</f>
        <v>41.32</v>
      </c>
      <c r="G13" s="274">
        <f>AVERAGE(F21:F83)</f>
        <v>41.623269230769225</v>
      </c>
      <c r="H13" s="63">
        <v>7</v>
      </c>
      <c r="I13" s="116">
        <f t="shared" si="0"/>
        <v>0.30326923076922441</v>
      </c>
      <c r="J13" s="131">
        <v>7.7858796296296287E-2</v>
      </c>
      <c r="K13" s="131">
        <f>J13-J12</f>
        <v>2.6643518518518504E-2</v>
      </c>
      <c r="L13" s="65">
        <f>K13+L12</f>
        <v>4.6932870370370361E-2</v>
      </c>
      <c r="M13" s="66" t="s">
        <v>201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150</v>
      </c>
      <c r="C14" s="70">
        <v>9</v>
      </c>
      <c r="D14" s="61">
        <v>168</v>
      </c>
      <c r="E14" s="62">
        <f>D14-D13</f>
        <v>62</v>
      </c>
      <c r="F14" s="276">
        <f>MIN(G21:G83)</f>
        <v>41.22</v>
      </c>
      <c r="G14" s="274">
        <f>AVERAGE(G21:G85)</f>
        <v>41.625737704918023</v>
      </c>
      <c r="H14" s="63">
        <v>4</v>
      </c>
      <c r="I14" s="116">
        <f t="shared" si="0"/>
        <v>0.40573770491802463</v>
      </c>
      <c r="J14" s="131">
        <v>0.10885416666666665</v>
      </c>
      <c r="K14" s="131">
        <f>J14-J13</f>
        <v>3.0995370370370368E-2</v>
      </c>
      <c r="L14" s="64">
        <f>K14+L11</f>
        <v>6.1921296296296294E-2</v>
      </c>
      <c r="M14" s="66" t="s">
        <v>202</v>
      </c>
      <c r="N14" s="67"/>
      <c r="O14" s="18"/>
    </row>
    <row r="15" spans="1:16" s="3" customFormat="1" ht="30" customHeight="1" x14ac:dyDescent="0.25">
      <c r="A15" s="71" t="s">
        <v>56</v>
      </c>
      <c r="B15" s="72" t="s">
        <v>106</v>
      </c>
      <c r="C15" s="73">
        <v>2</v>
      </c>
      <c r="D15" s="73">
        <v>201</v>
      </c>
      <c r="E15" s="62">
        <f>D15-D14</f>
        <v>33</v>
      </c>
      <c r="F15" s="278">
        <f>MIN(H21:H89)</f>
        <v>41.46</v>
      </c>
      <c r="G15" s="116">
        <f>AVERAGE(H21:H85)</f>
        <v>41.912499999999994</v>
      </c>
      <c r="H15" s="63">
        <v>2</v>
      </c>
      <c r="I15" s="116">
        <f>G15-F15</f>
        <v>0.45249999999999346</v>
      </c>
      <c r="J15" s="131">
        <v>0.12501157407407407</v>
      </c>
      <c r="K15" s="75">
        <f>J15-J14</f>
        <v>1.6157407407407412E-2</v>
      </c>
      <c r="L15" s="74">
        <f>K15+L14</f>
        <v>7.8078703703703706E-2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AVERAGE(F12,F13,F15)</f>
        <v>41.576666666666675</v>
      </c>
      <c r="G16" s="106">
        <f>AVERAGE(G12,G13,G15)</f>
        <v>41.905060331825034</v>
      </c>
      <c r="H16" s="127" t="s">
        <v>155</v>
      </c>
      <c r="I16" s="106">
        <f>AVERAGE(I12,I13,I15)</f>
        <v>0.32839366515836588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AVERAGE(F11,F14)</f>
        <v>41.305</v>
      </c>
      <c r="G17" s="84">
        <f>AVERAGE(G11,G14)</f>
        <v>41.652280617164891</v>
      </c>
      <c r="H17" s="84" t="s">
        <v>163</v>
      </c>
      <c r="I17" s="85">
        <f>AVERAGE(I11,I14)</f>
        <v>0.34728061716489478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34.556666666666665</v>
      </c>
      <c r="G18" s="88">
        <f>AVERAGE(C21:H88)</f>
        <v>41.729132653061235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Терещенко Андрей</v>
      </c>
      <c r="D20" s="91" t="str">
        <f>B11</f>
        <v>Толоченко Саша</v>
      </c>
      <c r="E20" s="91" t="str">
        <f>B12</f>
        <v>Терещенко Андрей</v>
      </c>
      <c r="F20" s="91" t="str">
        <f>B13</f>
        <v>Терещенко Андрей</v>
      </c>
      <c r="G20" s="2" t="str">
        <f>B14</f>
        <v>Толоченко Саша</v>
      </c>
      <c r="H20" s="2" t="str">
        <f>B15</f>
        <v>Терещенко Андрей</v>
      </c>
    </row>
    <row r="21" spans="1:14" x14ac:dyDescent="0.25">
      <c r="B21" s="1">
        <v>1</v>
      </c>
      <c r="C21" s="92"/>
      <c r="D21" s="93">
        <v>41.7</v>
      </c>
      <c r="E21" s="93">
        <v>42.19</v>
      </c>
      <c r="F21" s="93">
        <v>42.74</v>
      </c>
      <c r="G21" s="139">
        <v>42.08</v>
      </c>
      <c r="H21" s="140">
        <v>42.77</v>
      </c>
      <c r="M21" s="2"/>
      <c r="N21" s="2"/>
    </row>
    <row r="22" spans="1:14" x14ac:dyDescent="0.25">
      <c r="B22" s="1">
        <v>2</v>
      </c>
      <c r="C22" s="94"/>
      <c r="D22" s="95">
        <v>41.6</v>
      </c>
      <c r="E22" s="95">
        <v>42.24</v>
      </c>
      <c r="F22" s="95">
        <v>41.82</v>
      </c>
      <c r="G22" s="138">
        <v>41.42</v>
      </c>
      <c r="H22" s="141">
        <v>41.96</v>
      </c>
      <c r="M22" s="3"/>
      <c r="N22" s="3"/>
    </row>
    <row r="23" spans="1:14" x14ac:dyDescent="0.25">
      <c r="B23" s="1">
        <v>3</v>
      </c>
      <c r="C23" s="94"/>
      <c r="D23" s="95">
        <v>41.68</v>
      </c>
      <c r="E23" s="95">
        <v>42.56</v>
      </c>
      <c r="F23" s="95">
        <v>41.7</v>
      </c>
      <c r="G23" s="138">
        <v>41.74</v>
      </c>
      <c r="H23" s="141">
        <v>41.77</v>
      </c>
      <c r="M23" s="3"/>
      <c r="N23" s="3"/>
    </row>
    <row r="24" spans="1:14" x14ac:dyDescent="0.25">
      <c r="B24" s="1">
        <v>4</v>
      </c>
      <c r="C24" s="94"/>
      <c r="D24" s="95">
        <v>42.05</v>
      </c>
      <c r="E24" s="95">
        <v>42.04</v>
      </c>
      <c r="F24" s="95">
        <v>41.76</v>
      </c>
      <c r="G24" s="138">
        <v>41.66</v>
      </c>
      <c r="H24" s="141">
        <v>41.64</v>
      </c>
      <c r="M24" s="3"/>
      <c r="N24" s="3"/>
    </row>
    <row r="25" spans="1:14" x14ac:dyDescent="0.25">
      <c r="B25" s="1">
        <v>5</v>
      </c>
      <c r="C25" s="94"/>
      <c r="D25" s="95">
        <v>41.73</v>
      </c>
      <c r="E25" s="95">
        <v>41.95</v>
      </c>
      <c r="F25" s="95">
        <v>41.69</v>
      </c>
      <c r="G25" s="138">
        <v>41.49</v>
      </c>
      <c r="H25" s="141">
        <v>41.85</v>
      </c>
    </row>
    <row r="26" spans="1:14" x14ac:dyDescent="0.25">
      <c r="B26" s="1">
        <v>6</v>
      </c>
      <c r="C26" s="94"/>
      <c r="D26" s="95">
        <v>41.7</v>
      </c>
      <c r="E26" s="95">
        <v>42.02</v>
      </c>
      <c r="F26" s="95">
        <v>41.67</v>
      </c>
      <c r="G26" s="138">
        <v>41.66</v>
      </c>
      <c r="H26" s="141">
        <v>41.86</v>
      </c>
    </row>
    <row r="27" spans="1:14" x14ac:dyDescent="0.25">
      <c r="B27" s="1">
        <v>7</v>
      </c>
      <c r="C27" s="94"/>
      <c r="D27" s="95">
        <v>41.72</v>
      </c>
      <c r="E27" s="95">
        <v>42.28</v>
      </c>
      <c r="F27" s="95">
        <v>41.67</v>
      </c>
      <c r="G27" s="138">
        <v>41.45</v>
      </c>
      <c r="H27" s="141">
        <v>41.76</v>
      </c>
    </row>
    <row r="28" spans="1:14" x14ac:dyDescent="0.25">
      <c r="B28" s="1">
        <v>8</v>
      </c>
      <c r="C28" s="94"/>
      <c r="D28" s="95">
        <v>41.67</v>
      </c>
      <c r="E28" s="95">
        <v>42.24</v>
      </c>
      <c r="F28" s="95">
        <v>41.57</v>
      </c>
      <c r="G28" s="138">
        <v>41.53</v>
      </c>
      <c r="H28" s="141">
        <v>41.75</v>
      </c>
    </row>
    <row r="29" spans="1:14" x14ac:dyDescent="0.25">
      <c r="B29" s="1">
        <v>9</v>
      </c>
      <c r="C29" s="125"/>
      <c r="D29" s="95">
        <v>41.72</v>
      </c>
      <c r="E29" s="95">
        <v>42.06</v>
      </c>
      <c r="F29" s="95">
        <v>42.46</v>
      </c>
      <c r="G29" s="138">
        <v>41.62</v>
      </c>
      <c r="H29" s="141">
        <v>41.62</v>
      </c>
    </row>
    <row r="30" spans="1:14" x14ac:dyDescent="0.25">
      <c r="B30" s="1">
        <v>10</v>
      </c>
      <c r="C30" s="94"/>
      <c r="D30" s="95">
        <v>41.49</v>
      </c>
      <c r="E30" s="95">
        <v>42.14</v>
      </c>
      <c r="F30" s="95">
        <v>41.65</v>
      </c>
      <c r="G30" s="138">
        <v>41.51</v>
      </c>
      <c r="H30" s="141">
        <v>41.75</v>
      </c>
    </row>
    <row r="31" spans="1:14" x14ac:dyDescent="0.25">
      <c r="B31" s="1">
        <v>11</v>
      </c>
      <c r="C31" s="94"/>
      <c r="D31" s="95">
        <v>41.7</v>
      </c>
      <c r="E31" s="95">
        <v>42.77</v>
      </c>
      <c r="F31" s="95">
        <v>41.54</v>
      </c>
      <c r="G31" s="138">
        <v>41.5</v>
      </c>
      <c r="H31" s="141">
        <v>41.73</v>
      </c>
    </row>
    <row r="32" spans="1:14" x14ac:dyDescent="0.25">
      <c r="B32" s="1">
        <v>12</v>
      </c>
      <c r="C32" s="94"/>
      <c r="D32" s="95">
        <v>41.77</v>
      </c>
      <c r="E32" s="95">
        <v>42.09</v>
      </c>
      <c r="F32" s="95">
        <v>41.44</v>
      </c>
      <c r="G32" s="138">
        <v>41.6</v>
      </c>
      <c r="H32" s="141">
        <v>41.73</v>
      </c>
    </row>
    <row r="33" spans="2:8" x14ac:dyDescent="0.25">
      <c r="B33" s="1">
        <v>13</v>
      </c>
      <c r="C33" s="94"/>
      <c r="D33" s="95">
        <v>41.58</v>
      </c>
      <c r="E33" s="95">
        <v>42.02</v>
      </c>
      <c r="F33" s="95">
        <v>41.4</v>
      </c>
      <c r="G33" s="138">
        <v>41.35</v>
      </c>
      <c r="H33" s="141">
        <v>41.7</v>
      </c>
    </row>
    <row r="34" spans="2:8" x14ac:dyDescent="0.25">
      <c r="B34" s="1">
        <v>14</v>
      </c>
      <c r="C34" s="105"/>
      <c r="D34" s="95">
        <v>41.92</v>
      </c>
      <c r="E34" s="95">
        <v>42.01</v>
      </c>
      <c r="F34" s="95">
        <v>41.51</v>
      </c>
      <c r="G34" s="138">
        <v>41.38</v>
      </c>
      <c r="H34" s="141">
        <v>41.61</v>
      </c>
    </row>
    <row r="35" spans="2:8" x14ac:dyDescent="0.25">
      <c r="B35" s="1">
        <v>15</v>
      </c>
      <c r="C35" s="94"/>
      <c r="D35" s="95">
        <v>41.56</v>
      </c>
      <c r="E35" s="95">
        <v>42.12</v>
      </c>
      <c r="F35" s="95">
        <v>41.57</v>
      </c>
      <c r="G35" s="138">
        <v>41.67</v>
      </c>
      <c r="H35" s="141">
        <v>41.67</v>
      </c>
    </row>
    <row r="36" spans="2:8" x14ac:dyDescent="0.25">
      <c r="B36" s="1">
        <v>16</v>
      </c>
      <c r="C36" s="94"/>
      <c r="D36" s="146">
        <v>41.8</v>
      </c>
      <c r="E36" s="95">
        <v>42.17</v>
      </c>
      <c r="F36" s="95">
        <v>41.48</v>
      </c>
      <c r="G36" s="138">
        <v>41.38</v>
      </c>
      <c r="H36" s="141">
        <v>42.26</v>
      </c>
    </row>
    <row r="37" spans="2:8" x14ac:dyDescent="0.25">
      <c r="B37" s="1">
        <v>17</v>
      </c>
      <c r="C37" s="94"/>
      <c r="D37" s="95">
        <v>41.64</v>
      </c>
      <c r="E37" s="95">
        <v>42.15</v>
      </c>
      <c r="F37" s="95">
        <v>41.51</v>
      </c>
      <c r="G37" s="138">
        <v>41.45</v>
      </c>
      <c r="H37" s="141">
        <v>42</v>
      </c>
    </row>
    <row r="38" spans="2:8" x14ac:dyDescent="0.25">
      <c r="B38" s="1">
        <v>18</v>
      </c>
      <c r="C38" s="94"/>
      <c r="D38" s="95">
        <v>41.57</v>
      </c>
      <c r="E38" s="95"/>
      <c r="F38" s="95">
        <v>41.5</v>
      </c>
      <c r="G38" s="138">
        <v>41.57</v>
      </c>
      <c r="H38" s="141">
        <v>42.67</v>
      </c>
    </row>
    <row r="39" spans="2:8" x14ac:dyDescent="0.25">
      <c r="B39" s="1">
        <v>19</v>
      </c>
      <c r="C39" s="94"/>
      <c r="D39" s="95">
        <v>41.72</v>
      </c>
      <c r="E39" s="95"/>
      <c r="F39" s="95">
        <v>41.35</v>
      </c>
      <c r="G39" s="138">
        <v>42.32</v>
      </c>
      <c r="H39" s="141">
        <v>43.7</v>
      </c>
    </row>
    <row r="40" spans="2:8" x14ac:dyDescent="0.25">
      <c r="B40" s="1">
        <v>20</v>
      </c>
      <c r="C40" s="94"/>
      <c r="D40" s="95">
        <v>41.71</v>
      </c>
      <c r="E40" s="95"/>
      <c r="F40" s="95">
        <v>41.54</v>
      </c>
      <c r="G40" s="138">
        <v>41.97</v>
      </c>
      <c r="H40" s="141">
        <v>42.43</v>
      </c>
    </row>
    <row r="41" spans="2:8" x14ac:dyDescent="0.25">
      <c r="B41" s="1">
        <v>21</v>
      </c>
      <c r="C41" s="94"/>
      <c r="D41" s="95">
        <v>41.48</v>
      </c>
      <c r="E41" s="95"/>
      <c r="F41" s="95">
        <v>41.57</v>
      </c>
      <c r="G41" s="138">
        <v>41.46</v>
      </c>
      <c r="H41" s="141">
        <v>41.79</v>
      </c>
    </row>
    <row r="42" spans="2:8" x14ac:dyDescent="0.25">
      <c r="B42" s="1">
        <v>22</v>
      </c>
      <c r="C42" s="94"/>
      <c r="D42" s="95">
        <v>41.43</v>
      </c>
      <c r="E42" s="95"/>
      <c r="F42" s="95">
        <v>41.58</v>
      </c>
      <c r="G42" s="138">
        <v>42.81</v>
      </c>
      <c r="H42" s="141">
        <v>41.9</v>
      </c>
    </row>
    <row r="43" spans="2:8" x14ac:dyDescent="0.25">
      <c r="B43" s="1">
        <v>23</v>
      </c>
      <c r="C43" s="94"/>
      <c r="D43" s="95">
        <v>41.59</v>
      </c>
      <c r="E43" s="95"/>
      <c r="F43" s="95">
        <v>41.7</v>
      </c>
      <c r="G43" s="138">
        <v>41.93</v>
      </c>
      <c r="H43" s="141">
        <v>41.62</v>
      </c>
    </row>
    <row r="44" spans="2:8" x14ac:dyDescent="0.25">
      <c r="B44" s="1">
        <v>24</v>
      </c>
      <c r="C44" s="94"/>
      <c r="D44" s="95">
        <v>41.85</v>
      </c>
      <c r="E44" s="95"/>
      <c r="F44" s="95">
        <v>41.55</v>
      </c>
      <c r="G44" s="138">
        <v>41.73</v>
      </c>
      <c r="H44" s="141">
        <v>41.55</v>
      </c>
    </row>
    <row r="45" spans="2:8" x14ac:dyDescent="0.25">
      <c r="B45" s="1">
        <v>25</v>
      </c>
      <c r="C45" s="94"/>
      <c r="D45" s="95">
        <v>41.67</v>
      </c>
      <c r="E45" s="95"/>
      <c r="F45" s="95">
        <v>41.76</v>
      </c>
      <c r="G45" s="138">
        <v>41.78</v>
      </c>
      <c r="H45" s="141">
        <v>41.6</v>
      </c>
    </row>
    <row r="46" spans="2:8" x14ac:dyDescent="0.25">
      <c r="B46" s="1">
        <v>26</v>
      </c>
      <c r="C46" s="94"/>
      <c r="D46" s="95">
        <v>42.08</v>
      </c>
      <c r="E46" s="95"/>
      <c r="F46" s="95">
        <v>42.62</v>
      </c>
      <c r="G46" s="138">
        <v>41.56</v>
      </c>
      <c r="H46" s="141">
        <v>41.46</v>
      </c>
    </row>
    <row r="47" spans="2:8" x14ac:dyDescent="0.25">
      <c r="B47" s="1">
        <v>27</v>
      </c>
      <c r="C47" s="94"/>
      <c r="D47" s="95">
        <v>41.65</v>
      </c>
      <c r="E47" s="95"/>
      <c r="F47" s="95">
        <v>41.85</v>
      </c>
      <c r="G47" s="138">
        <v>41.58</v>
      </c>
      <c r="H47" s="141">
        <v>41.81</v>
      </c>
    </row>
    <row r="48" spans="2:8" x14ac:dyDescent="0.25">
      <c r="B48" s="1">
        <v>28</v>
      </c>
      <c r="C48" s="94"/>
      <c r="D48" s="95">
        <v>41.58</v>
      </c>
      <c r="E48" s="95"/>
      <c r="F48" s="95">
        <v>41.8</v>
      </c>
      <c r="G48" s="138">
        <v>41.75</v>
      </c>
      <c r="H48" s="141">
        <v>41.77</v>
      </c>
    </row>
    <row r="49" spans="2:8" x14ac:dyDescent="0.25">
      <c r="B49" s="1">
        <v>29</v>
      </c>
      <c r="C49" s="94"/>
      <c r="D49" s="95">
        <v>41.61</v>
      </c>
      <c r="E49" s="95"/>
      <c r="F49" s="95">
        <v>41.66</v>
      </c>
      <c r="G49" s="138">
        <v>42.35</v>
      </c>
      <c r="H49" s="141">
        <v>41.66</v>
      </c>
    </row>
    <row r="50" spans="2:8" x14ac:dyDescent="0.25">
      <c r="B50" s="1">
        <v>30</v>
      </c>
      <c r="C50" s="94"/>
      <c r="D50" s="95">
        <v>41.73</v>
      </c>
      <c r="E50" s="95"/>
      <c r="F50" s="95">
        <v>41.6</v>
      </c>
      <c r="G50" s="138">
        <v>42.76</v>
      </c>
      <c r="H50" s="141">
        <v>41.55</v>
      </c>
    </row>
    <row r="51" spans="2:8" x14ac:dyDescent="0.25">
      <c r="B51" s="1">
        <v>31</v>
      </c>
      <c r="C51" s="94"/>
      <c r="D51" s="95">
        <v>41.78</v>
      </c>
      <c r="E51" s="95"/>
      <c r="F51" s="95">
        <v>41.62</v>
      </c>
      <c r="G51" s="138">
        <v>41.63</v>
      </c>
      <c r="H51" s="141">
        <v>41.83</v>
      </c>
    </row>
    <row r="52" spans="2:8" x14ac:dyDescent="0.25">
      <c r="B52" s="1">
        <v>32</v>
      </c>
      <c r="C52" s="94"/>
      <c r="D52" s="95">
        <v>41.47</v>
      </c>
      <c r="E52" s="95"/>
      <c r="F52" s="95">
        <v>41.62</v>
      </c>
      <c r="G52" s="138">
        <v>41.37</v>
      </c>
      <c r="H52" s="141">
        <v>42.43</v>
      </c>
    </row>
    <row r="53" spans="2:8" x14ac:dyDescent="0.25">
      <c r="B53" s="1">
        <v>33</v>
      </c>
      <c r="C53" s="94"/>
      <c r="D53" s="95">
        <v>41.74</v>
      </c>
      <c r="E53" s="95"/>
      <c r="F53" s="95">
        <v>41.45</v>
      </c>
      <c r="G53" s="138">
        <v>41.47</v>
      </c>
      <c r="H53" s="141"/>
    </row>
    <row r="54" spans="2:8" x14ac:dyDescent="0.25">
      <c r="B54" s="1">
        <v>34</v>
      </c>
      <c r="C54" s="94"/>
      <c r="D54" s="95">
        <v>41.39</v>
      </c>
      <c r="E54" s="95"/>
      <c r="F54" s="95">
        <v>41.64</v>
      </c>
      <c r="G54" s="138">
        <v>41.59</v>
      </c>
      <c r="H54" s="141"/>
    </row>
    <row r="55" spans="2:8" x14ac:dyDescent="0.25">
      <c r="B55" s="1">
        <v>35</v>
      </c>
      <c r="C55" s="94"/>
      <c r="D55" s="95"/>
      <c r="E55" s="95"/>
      <c r="F55" s="95">
        <v>41.48</v>
      </c>
      <c r="G55" s="138">
        <v>41.4</v>
      </c>
      <c r="H55" s="141"/>
    </row>
    <row r="56" spans="2:8" x14ac:dyDescent="0.25">
      <c r="B56" s="1">
        <v>36</v>
      </c>
      <c r="C56" s="94"/>
      <c r="D56" s="95"/>
      <c r="E56" s="95"/>
      <c r="F56" s="95">
        <v>41.39</v>
      </c>
      <c r="G56" s="138">
        <v>41.35</v>
      </c>
      <c r="H56" s="141"/>
    </row>
    <row r="57" spans="2:8" x14ac:dyDescent="0.25">
      <c r="B57" s="1">
        <v>37</v>
      </c>
      <c r="C57" s="94"/>
      <c r="D57" s="95"/>
      <c r="E57" s="95"/>
      <c r="F57" s="95">
        <v>41.45</v>
      </c>
      <c r="G57" s="138">
        <v>42.43</v>
      </c>
      <c r="H57" s="141"/>
    </row>
    <row r="58" spans="2:8" x14ac:dyDescent="0.25">
      <c r="B58" s="1">
        <v>38</v>
      </c>
      <c r="C58" s="94"/>
      <c r="D58" s="95"/>
      <c r="E58" s="95"/>
      <c r="F58" s="95">
        <v>41.37</v>
      </c>
      <c r="G58" s="138">
        <v>42.56</v>
      </c>
      <c r="H58" s="141"/>
    </row>
    <row r="59" spans="2:8" x14ac:dyDescent="0.25">
      <c r="B59" s="1">
        <v>39</v>
      </c>
      <c r="C59" s="94"/>
      <c r="D59" s="95"/>
      <c r="E59" s="95"/>
      <c r="F59" s="95">
        <v>41.43</v>
      </c>
      <c r="G59" s="138">
        <v>41.66</v>
      </c>
      <c r="H59" s="141"/>
    </row>
    <row r="60" spans="2:8" x14ac:dyDescent="0.25">
      <c r="B60" s="1">
        <v>40</v>
      </c>
      <c r="C60" s="94"/>
      <c r="D60" s="95"/>
      <c r="E60" s="95"/>
      <c r="F60" s="95">
        <v>41.42</v>
      </c>
      <c r="G60" s="138">
        <v>41.73</v>
      </c>
      <c r="H60" s="141"/>
    </row>
    <row r="61" spans="2:8" x14ac:dyDescent="0.25">
      <c r="B61" s="1">
        <v>41</v>
      </c>
      <c r="C61" s="94"/>
      <c r="D61" s="95"/>
      <c r="E61" s="95"/>
      <c r="F61" s="95">
        <v>41.76</v>
      </c>
      <c r="G61" s="138">
        <v>41.55</v>
      </c>
      <c r="H61" s="141"/>
    </row>
    <row r="62" spans="2:8" x14ac:dyDescent="0.25">
      <c r="B62" s="1">
        <v>42</v>
      </c>
      <c r="C62" s="94"/>
      <c r="D62" s="95"/>
      <c r="E62" s="95"/>
      <c r="F62" s="95">
        <v>41.35</v>
      </c>
      <c r="G62" s="138">
        <v>41.58</v>
      </c>
      <c r="H62" s="141"/>
    </row>
    <row r="63" spans="2:8" x14ac:dyDescent="0.25">
      <c r="B63" s="1">
        <v>43</v>
      </c>
      <c r="C63" s="94"/>
      <c r="D63" s="95"/>
      <c r="E63" s="95"/>
      <c r="F63" s="95">
        <v>41.4</v>
      </c>
      <c r="G63" s="138">
        <v>41.53</v>
      </c>
      <c r="H63" s="141"/>
    </row>
    <row r="64" spans="2:8" x14ac:dyDescent="0.25">
      <c r="B64" s="1">
        <v>44</v>
      </c>
      <c r="C64" s="94"/>
      <c r="D64" s="95"/>
      <c r="E64" s="95"/>
      <c r="F64" s="95">
        <v>41.34</v>
      </c>
      <c r="G64" s="138">
        <v>41.4</v>
      </c>
      <c r="H64" s="141"/>
    </row>
    <row r="65" spans="2:8" x14ac:dyDescent="0.25">
      <c r="B65" s="1">
        <v>45</v>
      </c>
      <c r="C65" s="94"/>
      <c r="D65" s="95"/>
      <c r="E65" s="95"/>
      <c r="F65" s="95">
        <v>41.48</v>
      </c>
      <c r="G65" s="138">
        <v>41.22</v>
      </c>
      <c r="H65" s="141"/>
    </row>
    <row r="66" spans="2:8" x14ac:dyDescent="0.25">
      <c r="B66" s="1">
        <v>46</v>
      </c>
      <c r="C66" s="94"/>
      <c r="D66" s="95"/>
      <c r="E66" s="95"/>
      <c r="F66" s="95">
        <v>41.53</v>
      </c>
      <c r="G66" s="138">
        <v>41.54</v>
      </c>
      <c r="H66" s="141"/>
    </row>
    <row r="67" spans="2:8" x14ac:dyDescent="0.25">
      <c r="B67" s="1">
        <v>47</v>
      </c>
      <c r="C67" s="94"/>
      <c r="D67" s="95"/>
      <c r="E67" s="95"/>
      <c r="F67" s="95">
        <v>41.63</v>
      </c>
      <c r="G67" s="138">
        <v>41.49</v>
      </c>
      <c r="H67" s="141"/>
    </row>
    <row r="68" spans="2:8" x14ac:dyDescent="0.25">
      <c r="B68" s="1">
        <v>48</v>
      </c>
      <c r="C68" s="94"/>
      <c r="D68" s="95"/>
      <c r="E68" s="95"/>
      <c r="F68" s="95">
        <v>41.76</v>
      </c>
      <c r="G68" s="138">
        <v>41.44</v>
      </c>
      <c r="H68" s="141"/>
    </row>
    <row r="69" spans="2:8" x14ac:dyDescent="0.25">
      <c r="B69" s="1">
        <v>49</v>
      </c>
      <c r="C69" s="94"/>
      <c r="D69" s="95"/>
      <c r="E69" s="95"/>
      <c r="F69" s="95">
        <v>41.73</v>
      </c>
      <c r="G69" s="138">
        <v>41.61</v>
      </c>
      <c r="H69" s="141"/>
    </row>
    <row r="70" spans="2:8" x14ac:dyDescent="0.25">
      <c r="B70" s="1">
        <v>50</v>
      </c>
      <c r="C70" s="94"/>
      <c r="D70" s="95"/>
      <c r="E70" s="95"/>
      <c r="F70" s="95">
        <v>41.49</v>
      </c>
      <c r="G70" s="138">
        <v>41.44</v>
      </c>
      <c r="H70" s="141"/>
    </row>
    <row r="71" spans="2:8" x14ac:dyDescent="0.25">
      <c r="B71" s="1">
        <v>51</v>
      </c>
      <c r="C71" s="94"/>
      <c r="D71" s="95"/>
      <c r="E71" s="95"/>
      <c r="F71" s="95">
        <v>41.32</v>
      </c>
      <c r="G71" s="138">
        <v>41.49</v>
      </c>
      <c r="H71" s="141"/>
    </row>
    <row r="72" spans="2:8" x14ac:dyDescent="0.25">
      <c r="B72" s="1">
        <v>52</v>
      </c>
      <c r="C72" s="94"/>
      <c r="D72" s="95"/>
      <c r="E72" s="95"/>
      <c r="F72" s="95">
        <v>41.49</v>
      </c>
      <c r="G72" s="138">
        <v>41.36</v>
      </c>
      <c r="H72" s="141"/>
    </row>
    <row r="73" spans="2:8" x14ac:dyDescent="0.25">
      <c r="B73" s="1">
        <v>53</v>
      </c>
      <c r="C73" s="94"/>
      <c r="D73" s="95"/>
      <c r="E73" s="95"/>
      <c r="F73" s="95"/>
      <c r="G73" s="138">
        <v>41.22</v>
      </c>
      <c r="H73" s="141"/>
    </row>
    <row r="74" spans="2:8" x14ac:dyDescent="0.25">
      <c r="B74" s="1">
        <v>54</v>
      </c>
      <c r="C74" s="94"/>
      <c r="D74" s="95"/>
      <c r="E74" s="95"/>
      <c r="F74" s="95"/>
      <c r="G74" s="138">
        <v>41.26</v>
      </c>
      <c r="H74" s="141"/>
    </row>
    <row r="75" spans="2:8" x14ac:dyDescent="0.25">
      <c r="B75" s="1">
        <v>55</v>
      </c>
      <c r="C75" s="94"/>
      <c r="D75" s="95"/>
      <c r="E75" s="95"/>
      <c r="F75" s="95"/>
      <c r="G75" s="138">
        <v>41.44</v>
      </c>
      <c r="H75" s="141"/>
    </row>
    <row r="76" spans="2:8" x14ac:dyDescent="0.25">
      <c r="B76" s="1">
        <v>56</v>
      </c>
      <c r="C76" s="94"/>
      <c r="D76" s="95"/>
      <c r="E76" s="95"/>
      <c r="F76" s="95"/>
      <c r="G76" s="138">
        <v>41.27</v>
      </c>
      <c r="H76" s="141"/>
    </row>
    <row r="77" spans="2:8" x14ac:dyDescent="0.25">
      <c r="B77" s="1">
        <v>57</v>
      </c>
      <c r="C77" s="94"/>
      <c r="D77" s="95"/>
      <c r="E77" s="95"/>
      <c r="F77" s="95"/>
      <c r="G77" s="138">
        <v>41.35</v>
      </c>
      <c r="H77" s="141"/>
    </row>
    <row r="78" spans="2:8" x14ac:dyDescent="0.25">
      <c r="B78" s="1">
        <v>58</v>
      </c>
      <c r="C78" s="94"/>
      <c r="D78" s="95"/>
      <c r="E78" s="95"/>
      <c r="F78" s="95"/>
      <c r="G78" s="138">
        <v>41.72</v>
      </c>
      <c r="H78" s="141"/>
    </row>
    <row r="79" spans="2:8" x14ac:dyDescent="0.25">
      <c r="B79" s="1">
        <v>59</v>
      </c>
      <c r="C79" s="94"/>
      <c r="D79" s="95"/>
      <c r="E79" s="95"/>
      <c r="F79" s="95"/>
      <c r="G79" s="138">
        <v>41.43</v>
      </c>
      <c r="H79" s="141"/>
    </row>
    <row r="80" spans="2:8" x14ac:dyDescent="0.25">
      <c r="B80" s="1">
        <v>60</v>
      </c>
      <c r="C80" s="94"/>
      <c r="D80" s="95"/>
      <c r="E80" s="95"/>
      <c r="F80" s="95"/>
      <c r="G80" s="138">
        <v>41.3</v>
      </c>
      <c r="H80" s="141"/>
    </row>
    <row r="81" spans="2:8" x14ac:dyDescent="0.25">
      <c r="B81" s="1">
        <v>61</v>
      </c>
      <c r="C81" s="94"/>
      <c r="D81" s="95"/>
      <c r="E81" s="95"/>
      <c r="F81" s="95"/>
      <c r="G81" s="138">
        <v>41.28</v>
      </c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2" zoomScale="75" zoomScaleNormal="75" workbookViewId="0">
      <selection activeCell="O15" sqref="O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123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124</v>
      </c>
      <c r="C10" s="61">
        <v>33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2.0648148148148148E-2</v>
      </c>
      <c r="K10" s="131">
        <f>J10</f>
        <v>2.0648148148148148E-2</v>
      </c>
      <c r="L10" s="65">
        <f>K10</f>
        <v>2.0648148148148148E-2</v>
      </c>
      <c r="M10" s="66"/>
      <c r="N10" s="67"/>
      <c r="O10" s="124"/>
      <c r="P10" s="69"/>
    </row>
    <row r="11" spans="1:16" s="3" customFormat="1" ht="30" customHeight="1" x14ac:dyDescent="0.25">
      <c r="A11" s="59">
        <v>2</v>
      </c>
      <c r="B11" s="60" t="s">
        <v>124</v>
      </c>
      <c r="C11" s="61">
        <v>10</v>
      </c>
      <c r="D11" s="61">
        <v>54</v>
      </c>
      <c r="E11" s="62">
        <f>D11-D10</f>
        <v>54</v>
      </c>
      <c r="F11" s="130">
        <f>MIN(D21:D85)</f>
        <v>41.12</v>
      </c>
      <c r="G11" s="117">
        <f>AVERAGE(D21:D85)</f>
        <v>41.379444444444452</v>
      </c>
      <c r="H11" s="63">
        <v>7</v>
      </c>
      <c r="I11" s="116">
        <f>G11-F11</f>
        <v>0.2594444444444548</v>
      </c>
      <c r="J11" s="131">
        <v>5.0011574074074076E-2</v>
      </c>
      <c r="K11" s="131">
        <f>J11-J10</f>
        <v>2.9363425925925928E-2</v>
      </c>
      <c r="L11" s="65">
        <f>K11+L10</f>
        <v>5.0011574074074076E-2</v>
      </c>
      <c r="M11" s="66" t="s">
        <v>203</v>
      </c>
      <c r="N11" s="67"/>
      <c r="O11" s="68"/>
      <c r="P11" s="69"/>
    </row>
    <row r="12" spans="1:16" s="3" customFormat="1" ht="30" customHeight="1" thickBot="1" x14ac:dyDescent="0.3">
      <c r="A12" s="59">
        <v>3</v>
      </c>
      <c r="B12" s="60" t="s">
        <v>125</v>
      </c>
      <c r="C12" s="61">
        <v>7</v>
      </c>
      <c r="D12" s="61">
        <v>77</v>
      </c>
      <c r="E12" s="62">
        <f>D12-D11</f>
        <v>23</v>
      </c>
      <c r="F12" s="275">
        <f>MIN(E19:E81)</f>
        <v>41.67</v>
      </c>
      <c r="G12" s="116">
        <f>AVERAGE(E21:E83)</f>
        <v>42.093636363636364</v>
      </c>
      <c r="H12" s="63">
        <v>1</v>
      </c>
      <c r="I12" s="116">
        <f t="shared" ref="I12:I14" si="0">G12-F12</f>
        <v>0.42363636363636203</v>
      </c>
      <c r="J12" s="131">
        <v>6.2337962962962963E-2</v>
      </c>
      <c r="K12" s="131">
        <f>J12-J11</f>
        <v>1.2326388888888887E-2</v>
      </c>
      <c r="L12" s="65">
        <f>K12</f>
        <v>1.2326388888888887E-2</v>
      </c>
      <c r="M12" s="66" t="s">
        <v>204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125</v>
      </c>
      <c r="C13" s="61">
        <v>1</v>
      </c>
      <c r="D13" s="61">
        <v>119</v>
      </c>
      <c r="E13" s="62">
        <f>D13-D12</f>
        <v>42</v>
      </c>
      <c r="F13" s="279">
        <f>MIN(F19:F87)</f>
        <v>41.55</v>
      </c>
      <c r="G13" s="274">
        <f>AVERAGE(F21:F83)</f>
        <v>41.886829268292686</v>
      </c>
      <c r="H13" s="63">
        <v>4</v>
      </c>
      <c r="I13" s="116">
        <f t="shared" si="0"/>
        <v>0.33682926829268922</v>
      </c>
      <c r="J13" s="131">
        <v>8.3831018518518527E-2</v>
      </c>
      <c r="K13" s="131">
        <f>J13-J12</f>
        <v>2.1493055555555564E-2</v>
      </c>
      <c r="L13" s="65">
        <f>K13+L12</f>
        <v>3.3819444444444451E-2</v>
      </c>
      <c r="M13" s="66" t="s">
        <v>192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125</v>
      </c>
      <c r="C14" s="70">
        <v>10</v>
      </c>
      <c r="D14" s="61">
        <v>150</v>
      </c>
      <c r="E14" s="62">
        <f>D14-D13</f>
        <v>31</v>
      </c>
      <c r="F14" s="282">
        <f>MIN(G21:G83)</f>
        <v>41.63</v>
      </c>
      <c r="G14" s="116">
        <f>AVERAGE(G21:G85)</f>
        <v>41.836000000000006</v>
      </c>
      <c r="H14" s="63">
        <v>3</v>
      </c>
      <c r="I14" s="116">
        <f t="shared" si="0"/>
        <v>0.20600000000000307</v>
      </c>
      <c r="J14" s="131">
        <v>9.9953703703703711E-2</v>
      </c>
      <c r="K14" s="131">
        <f>J14-J13</f>
        <v>1.6122685185185184E-2</v>
      </c>
      <c r="L14" s="258">
        <f>K14+L13</f>
        <v>4.9942129629629635E-2</v>
      </c>
      <c r="M14" s="66" t="s">
        <v>205</v>
      </c>
      <c r="N14" s="281" t="s">
        <v>233</v>
      </c>
      <c r="O14" s="273" t="s">
        <v>234</v>
      </c>
    </row>
    <row r="15" spans="1:16" s="3" customFormat="1" ht="30" customHeight="1" thickBot="1" x14ac:dyDescent="0.3">
      <c r="A15" s="71" t="s">
        <v>56</v>
      </c>
      <c r="B15" s="72" t="s">
        <v>124</v>
      </c>
      <c r="C15" s="73">
        <v>21</v>
      </c>
      <c r="D15" s="73">
        <v>201</v>
      </c>
      <c r="E15" s="62">
        <f>D15-D14</f>
        <v>51</v>
      </c>
      <c r="F15" s="276">
        <f>MIN(H21:H89)</f>
        <v>41.04</v>
      </c>
      <c r="G15" s="274">
        <f>AVERAGE(H21:H85)</f>
        <v>41.38300000000001</v>
      </c>
      <c r="H15" s="63">
        <v>4</v>
      </c>
      <c r="I15" s="116">
        <f>G15-F15</f>
        <v>0.34300000000001063</v>
      </c>
      <c r="J15" s="131">
        <v>0.12501157407407407</v>
      </c>
      <c r="K15" s="75">
        <f>J15-J14</f>
        <v>2.5057870370370355E-2</v>
      </c>
      <c r="L15" s="74">
        <f>K15+L11</f>
        <v>7.5069444444444439E-2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AVERAGE(F11,F15)</f>
        <v>41.08</v>
      </c>
      <c r="G16" s="106">
        <f>AVERAGE(G11,G15)</f>
        <v>41.381222222222235</v>
      </c>
      <c r="H16" s="127" t="s">
        <v>124</v>
      </c>
      <c r="I16" s="106">
        <f>AVERAGE(I11,I15)</f>
        <v>0.30122222222223272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AVERAGE(F12,F13,F14)</f>
        <v>41.616666666666667</v>
      </c>
      <c r="G17" s="84">
        <f>AVERAGE(G12,G13,G14)</f>
        <v>41.938821877309685</v>
      </c>
      <c r="H17" s="84" t="s">
        <v>173</v>
      </c>
      <c r="I17" s="85">
        <f>AVERAGE(I12,I13,I14)</f>
        <v>0.32215521064301811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34.501666666666665</v>
      </c>
      <c r="G18" s="88">
        <f>AVERAGE(C21:H88)</f>
        <v>41.635228426395948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Наум</v>
      </c>
      <c r="D20" s="91" t="str">
        <f>B11</f>
        <v>Наум</v>
      </c>
      <c r="E20" s="91" t="str">
        <f>B12</f>
        <v>Соколан Артем</v>
      </c>
      <c r="F20" s="91" t="str">
        <f>B13</f>
        <v>Соколан Артем</v>
      </c>
      <c r="G20" s="2" t="str">
        <f>B14</f>
        <v>Соколан Артем</v>
      </c>
      <c r="H20" s="2" t="str">
        <f>B15</f>
        <v>Наум</v>
      </c>
    </row>
    <row r="21" spans="1:14" x14ac:dyDescent="0.25">
      <c r="B21" s="1">
        <v>1</v>
      </c>
      <c r="C21" s="92"/>
      <c r="D21" s="92">
        <v>41.38</v>
      </c>
      <c r="E21" s="93">
        <v>43.63</v>
      </c>
      <c r="F21" s="93">
        <v>43.07</v>
      </c>
      <c r="G21" s="139">
        <v>42.28</v>
      </c>
      <c r="H21" s="140">
        <v>42.35</v>
      </c>
      <c r="M21" s="2"/>
      <c r="N21" s="2"/>
    </row>
    <row r="22" spans="1:14" x14ac:dyDescent="0.25">
      <c r="B22" s="1">
        <v>2</v>
      </c>
      <c r="C22" s="94"/>
      <c r="D22" s="94">
        <v>41.68</v>
      </c>
      <c r="E22" s="95">
        <v>42.12</v>
      </c>
      <c r="F22" s="95">
        <v>41.87</v>
      </c>
      <c r="G22" s="138">
        <v>42.01</v>
      </c>
      <c r="H22" s="141">
        <v>41.46</v>
      </c>
      <c r="M22" s="3"/>
      <c r="N22" s="3"/>
    </row>
    <row r="23" spans="1:14" x14ac:dyDescent="0.25">
      <c r="B23" s="1">
        <v>3</v>
      </c>
      <c r="C23" s="94"/>
      <c r="D23" s="94">
        <v>41.3</v>
      </c>
      <c r="E23" s="95">
        <v>42.37</v>
      </c>
      <c r="F23" s="95">
        <v>41.85</v>
      </c>
      <c r="G23" s="138">
        <v>41.81</v>
      </c>
      <c r="H23" s="141">
        <v>41.61</v>
      </c>
      <c r="M23" s="3"/>
      <c r="N23" s="3"/>
    </row>
    <row r="24" spans="1:14" x14ac:dyDescent="0.25">
      <c r="B24" s="1">
        <v>4</v>
      </c>
      <c r="C24" s="94"/>
      <c r="D24" s="94">
        <v>41.32</v>
      </c>
      <c r="E24" s="95">
        <v>42.14</v>
      </c>
      <c r="F24" s="95">
        <v>41.66</v>
      </c>
      <c r="G24" s="138">
        <v>42.02</v>
      </c>
      <c r="H24" s="141">
        <v>41.79</v>
      </c>
      <c r="M24" s="3"/>
      <c r="N24" s="3"/>
    </row>
    <row r="25" spans="1:14" x14ac:dyDescent="0.25">
      <c r="B25" s="1">
        <v>5</v>
      </c>
      <c r="C25" s="94"/>
      <c r="D25" s="94">
        <v>41.35</v>
      </c>
      <c r="E25" s="95">
        <v>41.99</v>
      </c>
      <c r="F25" s="95">
        <v>41.79</v>
      </c>
      <c r="G25" s="138">
        <v>41.89</v>
      </c>
      <c r="H25" s="141">
        <v>41.44</v>
      </c>
    </row>
    <row r="26" spans="1:14" x14ac:dyDescent="0.25">
      <c r="B26" s="1">
        <v>6</v>
      </c>
      <c r="C26" s="94"/>
      <c r="D26" s="94">
        <v>41.39</v>
      </c>
      <c r="E26" s="95">
        <v>42.3</v>
      </c>
      <c r="F26" s="95">
        <v>41.96</v>
      </c>
      <c r="G26" s="138">
        <v>41.75</v>
      </c>
      <c r="H26" s="141">
        <v>41.37</v>
      </c>
    </row>
    <row r="27" spans="1:14" x14ac:dyDescent="0.25">
      <c r="B27" s="1">
        <v>7</v>
      </c>
      <c r="C27" s="94"/>
      <c r="D27" s="94">
        <v>41.24</v>
      </c>
      <c r="E27" s="95">
        <v>42.11</v>
      </c>
      <c r="F27" s="95">
        <v>42.39</v>
      </c>
      <c r="G27" s="138">
        <v>41.81</v>
      </c>
      <c r="H27" s="141">
        <v>41.38</v>
      </c>
    </row>
    <row r="28" spans="1:14" x14ac:dyDescent="0.25">
      <c r="B28" s="1">
        <v>8</v>
      </c>
      <c r="C28" s="94"/>
      <c r="D28" s="94">
        <v>42.66</v>
      </c>
      <c r="E28" s="95">
        <v>41.94</v>
      </c>
      <c r="F28" s="95">
        <v>42.04</v>
      </c>
      <c r="G28" s="138">
        <v>41.81</v>
      </c>
      <c r="H28" s="141">
        <v>41.28</v>
      </c>
    </row>
    <row r="29" spans="1:14" x14ac:dyDescent="0.25">
      <c r="B29" s="1">
        <v>9</v>
      </c>
      <c r="C29" s="125"/>
      <c r="D29" s="125">
        <v>41.74</v>
      </c>
      <c r="E29" s="95">
        <v>41.88</v>
      </c>
      <c r="F29" s="95">
        <v>41.66</v>
      </c>
      <c r="G29" s="138">
        <v>41.75</v>
      </c>
      <c r="H29" s="141">
        <v>41.26</v>
      </c>
    </row>
    <row r="30" spans="1:14" x14ac:dyDescent="0.25">
      <c r="B30" s="1">
        <v>10</v>
      </c>
      <c r="C30" s="94"/>
      <c r="D30" s="94">
        <v>41.37</v>
      </c>
      <c r="E30" s="95">
        <v>41.91</v>
      </c>
      <c r="F30" s="95">
        <v>42.08</v>
      </c>
      <c r="G30" s="138">
        <v>41.63</v>
      </c>
      <c r="H30" s="141">
        <v>41.35</v>
      </c>
    </row>
    <row r="31" spans="1:14" x14ac:dyDescent="0.25">
      <c r="B31" s="1">
        <v>11</v>
      </c>
      <c r="C31" s="94"/>
      <c r="D31" s="94">
        <v>41.21</v>
      </c>
      <c r="E31" s="95">
        <v>41.99</v>
      </c>
      <c r="F31" s="95">
        <v>41.69</v>
      </c>
      <c r="G31" s="138">
        <v>41.94</v>
      </c>
      <c r="H31" s="141">
        <v>41.8</v>
      </c>
    </row>
    <row r="32" spans="1:14" x14ac:dyDescent="0.25">
      <c r="B32" s="1">
        <v>12</v>
      </c>
      <c r="C32" s="94"/>
      <c r="D32" s="94">
        <v>41.35</v>
      </c>
      <c r="E32" s="95">
        <v>42.21</v>
      </c>
      <c r="F32" s="95">
        <v>41.79</v>
      </c>
      <c r="G32" s="138">
        <v>41.75</v>
      </c>
      <c r="H32" s="141">
        <v>41.78</v>
      </c>
    </row>
    <row r="33" spans="2:8" x14ac:dyDescent="0.25">
      <c r="B33" s="1">
        <v>13</v>
      </c>
      <c r="C33" s="94"/>
      <c r="D33" s="94">
        <v>41.6</v>
      </c>
      <c r="E33" s="95">
        <v>41.87</v>
      </c>
      <c r="F33" s="95">
        <v>41.55</v>
      </c>
      <c r="G33" s="138">
        <v>41.77</v>
      </c>
      <c r="H33" s="141">
        <v>41.38</v>
      </c>
    </row>
    <row r="34" spans="2:8" x14ac:dyDescent="0.25">
      <c r="B34" s="1">
        <v>14</v>
      </c>
      <c r="C34" s="105"/>
      <c r="D34" s="105">
        <v>41.44</v>
      </c>
      <c r="E34" s="95">
        <v>41.91</v>
      </c>
      <c r="F34" s="95">
        <v>42.02</v>
      </c>
      <c r="G34" s="138">
        <v>42.05</v>
      </c>
      <c r="H34" s="141">
        <v>41.25</v>
      </c>
    </row>
    <row r="35" spans="2:8" x14ac:dyDescent="0.25">
      <c r="B35" s="1">
        <v>15</v>
      </c>
      <c r="C35" s="94"/>
      <c r="D35" s="94">
        <v>41.3</v>
      </c>
      <c r="E35" s="95">
        <v>42.02</v>
      </c>
      <c r="F35" s="95">
        <v>41.63</v>
      </c>
      <c r="G35" s="138">
        <v>41.77</v>
      </c>
      <c r="H35" s="141">
        <v>41.36</v>
      </c>
    </row>
    <row r="36" spans="2:8" x14ac:dyDescent="0.25">
      <c r="B36" s="1">
        <v>16</v>
      </c>
      <c r="C36" s="94"/>
      <c r="D36" s="94">
        <v>41.43</v>
      </c>
      <c r="E36" s="95">
        <v>42.23</v>
      </c>
      <c r="F36" s="95">
        <v>41.99</v>
      </c>
      <c r="G36" s="138">
        <v>41.94</v>
      </c>
      <c r="H36" s="141">
        <v>41.28</v>
      </c>
    </row>
    <row r="37" spans="2:8" x14ac:dyDescent="0.25">
      <c r="B37" s="1">
        <v>17</v>
      </c>
      <c r="C37" s="94"/>
      <c r="D37" s="94">
        <v>41.34</v>
      </c>
      <c r="E37" s="95">
        <v>41.96</v>
      </c>
      <c r="F37" s="95">
        <v>41.88</v>
      </c>
      <c r="G37" s="138">
        <v>41.96</v>
      </c>
      <c r="H37" s="141">
        <v>41.26</v>
      </c>
    </row>
    <row r="38" spans="2:8" x14ac:dyDescent="0.25">
      <c r="B38" s="1">
        <v>18</v>
      </c>
      <c r="C38" s="94"/>
      <c r="D38" s="94">
        <v>41.2</v>
      </c>
      <c r="E38" s="95">
        <v>41.7</v>
      </c>
      <c r="F38" s="95">
        <v>41.65</v>
      </c>
      <c r="G38" s="138">
        <v>41.93</v>
      </c>
      <c r="H38" s="141">
        <v>41.65</v>
      </c>
    </row>
    <row r="39" spans="2:8" x14ac:dyDescent="0.25">
      <c r="B39" s="1">
        <v>19</v>
      </c>
      <c r="C39" s="94"/>
      <c r="D39" s="94">
        <v>41.39</v>
      </c>
      <c r="E39" s="95">
        <v>41.89</v>
      </c>
      <c r="F39" s="95">
        <v>42.1</v>
      </c>
      <c r="G39" s="138">
        <v>41.7</v>
      </c>
      <c r="H39" s="141">
        <v>41.61</v>
      </c>
    </row>
    <row r="40" spans="2:8" x14ac:dyDescent="0.25">
      <c r="B40" s="1">
        <v>20</v>
      </c>
      <c r="C40" s="94"/>
      <c r="D40" s="94">
        <v>41.45</v>
      </c>
      <c r="E40" s="95">
        <v>42.13</v>
      </c>
      <c r="F40" s="95">
        <v>41.93</v>
      </c>
      <c r="G40" s="138">
        <v>41.85</v>
      </c>
      <c r="H40" s="141">
        <v>41.45</v>
      </c>
    </row>
    <row r="41" spans="2:8" x14ac:dyDescent="0.25">
      <c r="B41" s="1">
        <v>21</v>
      </c>
      <c r="C41" s="94"/>
      <c r="D41" s="94">
        <v>41.33</v>
      </c>
      <c r="E41" s="95">
        <v>41.67</v>
      </c>
      <c r="F41" s="95">
        <v>41.84</v>
      </c>
      <c r="G41" s="138">
        <v>41.85</v>
      </c>
      <c r="H41" s="141">
        <v>41.16</v>
      </c>
    </row>
    <row r="42" spans="2:8" x14ac:dyDescent="0.25">
      <c r="B42" s="1">
        <v>22</v>
      </c>
      <c r="C42" s="94"/>
      <c r="D42" s="94">
        <v>41.39</v>
      </c>
      <c r="E42" s="95">
        <v>42.09</v>
      </c>
      <c r="F42" s="95">
        <v>42.09</v>
      </c>
      <c r="G42" s="138">
        <v>41.75</v>
      </c>
      <c r="H42" s="141">
        <v>41.1</v>
      </c>
    </row>
    <row r="43" spans="2:8" x14ac:dyDescent="0.25">
      <c r="B43" s="1">
        <v>23</v>
      </c>
      <c r="C43" s="94"/>
      <c r="D43" s="94">
        <v>41.24</v>
      </c>
      <c r="E43" s="95"/>
      <c r="F43" s="95">
        <v>41.82</v>
      </c>
      <c r="G43" s="138">
        <v>41.8</v>
      </c>
      <c r="H43" s="141">
        <v>41.21</v>
      </c>
    </row>
    <row r="44" spans="2:8" x14ac:dyDescent="0.25">
      <c r="B44" s="1">
        <v>24</v>
      </c>
      <c r="C44" s="94"/>
      <c r="D44" s="94">
        <v>41.45</v>
      </c>
      <c r="E44" s="95"/>
      <c r="F44" s="95">
        <v>41.78</v>
      </c>
      <c r="G44" s="138">
        <v>41.88</v>
      </c>
      <c r="H44" s="141">
        <v>41.34</v>
      </c>
    </row>
    <row r="45" spans="2:8" x14ac:dyDescent="0.25">
      <c r="B45" s="1">
        <v>25</v>
      </c>
      <c r="C45" s="94"/>
      <c r="D45" s="94">
        <v>41.25</v>
      </c>
      <c r="E45" s="95"/>
      <c r="F45" s="95">
        <v>42.37</v>
      </c>
      <c r="G45" s="138">
        <v>41.76</v>
      </c>
      <c r="H45" s="141">
        <v>41.36</v>
      </c>
    </row>
    <row r="46" spans="2:8" x14ac:dyDescent="0.25">
      <c r="B46" s="1">
        <v>26</v>
      </c>
      <c r="C46" s="94"/>
      <c r="D46" s="94">
        <v>41.38</v>
      </c>
      <c r="E46" s="95"/>
      <c r="F46" s="95">
        <v>42.6</v>
      </c>
      <c r="G46" s="138">
        <v>41.68</v>
      </c>
      <c r="H46" s="141">
        <v>41.32</v>
      </c>
    </row>
    <row r="47" spans="2:8" x14ac:dyDescent="0.25">
      <c r="B47" s="1">
        <v>27</v>
      </c>
      <c r="C47" s="94"/>
      <c r="D47" s="94">
        <v>41.42</v>
      </c>
      <c r="E47" s="95"/>
      <c r="F47" s="95">
        <v>41.67</v>
      </c>
      <c r="G47" s="138">
        <v>41.8</v>
      </c>
      <c r="H47" s="141">
        <v>41.26</v>
      </c>
    </row>
    <row r="48" spans="2:8" x14ac:dyDescent="0.25">
      <c r="B48" s="1">
        <v>28</v>
      </c>
      <c r="C48" s="94"/>
      <c r="D48" s="94">
        <v>41.25</v>
      </c>
      <c r="E48" s="95"/>
      <c r="F48" s="95">
        <v>42.04</v>
      </c>
      <c r="G48" s="138">
        <v>41.71</v>
      </c>
      <c r="H48" s="141">
        <v>41.29</v>
      </c>
    </row>
    <row r="49" spans="2:8" x14ac:dyDescent="0.25">
      <c r="B49" s="1">
        <v>29</v>
      </c>
      <c r="C49" s="94"/>
      <c r="D49" s="94">
        <v>41.55</v>
      </c>
      <c r="E49" s="95"/>
      <c r="F49" s="95">
        <v>41.58</v>
      </c>
      <c r="G49" s="138">
        <v>41.67</v>
      </c>
      <c r="H49" s="141">
        <v>41.21</v>
      </c>
    </row>
    <row r="50" spans="2:8" x14ac:dyDescent="0.25">
      <c r="B50" s="1">
        <v>30</v>
      </c>
      <c r="C50" s="94"/>
      <c r="D50" s="94">
        <v>41.41</v>
      </c>
      <c r="E50" s="95"/>
      <c r="F50" s="95">
        <v>41.69</v>
      </c>
      <c r="G50" s="138">
        <v>41.76</v>
      </c>
      <c r="H50" s="141">
        <v>41.25</v>
      </c>
    </row>
    <row r="51" spans="2:8" x14ac:dyDescent="0.25">
      <c r="B51" s="1">
        <v>31</v>
      </c>
      <c r="C51" s="94"/>
      <c r="D51" s="94">
        <v>41.5</v>
      </c>
      <c r="E51" s="95"/>
      <c r="F51" s="95">
        <v>41.76</v>
      </c>
      <c r="G51" s="138"/>
      <c r="H51" s="141">
        <v>41.65</v>
      </c>
    </row>
    <row r="52" spans="2:8" x14ac:dyDescent="0.25">
      <c r="B52" s="1">
        <v>32</v>
      </c>
      <c r="C52" s="94"/>
      <c r="D52" s="94">
        <v>41.18</v>
      </c>
      <c r="E52" s="95"/>
      <c r="F52" s="95">
        <v>41.73</v>
      </c>
      <c r="G52" s="138"/>
      <c r="H52" s="141">
        <v>41.41</v>
      </c>
    </row>
    <row r="53" spans="2:8" x14ac:dyDescent="0.25">
      <c r="B53" s="1">
        <v>33</v>
      </c>
      <c r="C53" s="94"/>
      <c r="D53" s="94">
        <v>41.25</v>
      </c>
      <c r="E53" s="95"/>
      <c r="F53" s="95">
        <v>41.92</v>
      </c>
      <c r="G53" s="138"/>
      <c r="H53" s="141">
        <v>41.28</v>
      </c>
    </row>
    <row r="54" spans="2:8" x14ac:dyDescent="0.25">
      <c r="B54" s="1">
        <v>34</v>
      </c>
      <c r="C54" s="94"/>
      <c r="D54" s="94">
        <v>41.2</v>
      </c>
      <c r="E54" s="95"/>
      <c r="F54" s="95">
        <v>41.7</v>
      </c>
      <c r="G54" s="138"/>
      <c r="H54" s="141">
        <v>41.33</v>
      </c>
    </row>
    <row r="55" spans="2:8" x14ac:dyDescent="0.25">
      <c r="B55" s="1">
        <v>35</v>
      </c>
      <c r="C55" s="94"/>
      <c r="D55" s="94">
        <v>41.23</v>
      </c>
      <c r="E55" s="95"/>
      <c r="F55" s="95">
        <v>41.67</v>
      </c>
      <c r="G55" s="138"/>
      <c r="H55" s="141">
        <v>41.16</v>
      </c>
    </row>
    <row r="56" spans="2:8" x14ac:dyDescent="0.25">
      <c r="B56" s="1">
        <v>36</v>
      </c>
      <c r="C56" s="94"/>
      <c r="D56" s="94">
        <v>41.42</v>
      </c>
      <c r="E56" s="95"/>
      <c r="F56" s="95">
        <v>41.61</v>
      </c>
      <c r="G56" s="138"/>
      <c r="H56" s="141">
        <v>41.13</v>
      </c>
    </row>
    <row r="57" spans="2:8" x14ac:dyDescent="0.25">
      <c r="B57" s="1">
        <v>37</v>
      </c>
      <c r="C57" s="94"/>
      <c r="D57" s="94">
        <v>41.38</v>
      </c>
      <c r="E57" s="95"/>
      <c r="F57" s="95">
        <v>41.96</v>
      </c>
      <c r="G57" s="138"/>
      <c r="H57" s="141">
        <v>41.11</v>
      </c>
    </row>
    <row r="58" spans="2:8" x14ac:dyDescent="0.25">
      <c r="B58" s="1">
        <v>38</v>
      </c>
      <c r="C58" s="94"/>
      <c r="D58" s="94">
        <v>41.41</v>
      </c>
      <c r="E58" s="95"/>
      <c r="F58" s="95">
        <v>41.73</v>
      </c>
      <c r="G58" s="138"/>
      <c r="H58" s="141">
        <v>41.3</v>
      </c>
    </row>
    <row r="59" spans="2:8" x14ac:dyDescent="0.25">
      <c r="B59" s="1">
        <v>39</v>
      </c>
      <c r="C59" s="94"/>
      <c r="D59" s="94">
        <v>41.12</v>
      </c>
      <c r="E59" s="95"/>
      <c r="F59" s="95">
        <v>41.75</v>
      </c>
      <c r="G59" s="138"/>
      <c r="H59" s="141">
        <v>41.21</v>
      </c>
    </row>
    <row r="60" spans="2:8" x14ac:dyDescent="0.25">
      <c r="B60" s="1">
        <v>40</v>
      </c>
      <c r="C60" s="94"/>
      <c r="D60" s="94">
        <v>41.18</v>
      </c>
      <c r="E60" s="95"/>
      <c r="F60" s="95">
        <v>41.76</v>
      </c>
      <c r="G60" s="138"/>
      <c r="H60" s="141">
        <v>41.22</v>
      </c>
    </row>
    <row r="61" spans="2:8" x14ac:dyDescent="0.25">
      <c r="B61" s="1">
        <v>41</v>
      </c>
      <c r="C61" s="94"/>
      <c r="D61" s="94">
        <v>41.24</v>
      </c>
      <c r="E61" s="95"/>
      <c r="F61" s="95">
        <v>41.69</v>
      </c>
      <c r="G61" s="138"/>
      <c r="H61" s="141">
        <v>41.04</v>
      </c>
    </row>
    <row r="62" spans="2:8" x14ac:dyDescent="0.25">
      <c r="B62" s="1">
        <v>42</v>
      </c>
      <c r="C62" s="94"/>
      <c r="D62" s="94">
        <v>41.43</v>
      </c>
      <c r="E62" s="95"/>
      <c r="F62" s="95"/>
      <c r="G62" s="138"/>
      <c r="H62" s="141">
        <v>41.87</v>
      </c>
    </row>
    <row r="63" spans="2:8" x14ac:dyDescent="0.25">
      <c r="B63" s="1">
        <v>43</v>
      </c>
      <c r="C63" s="94"/>
      <c r="D63" s="94">
        <v>41.4</v>
      </c>
      <c r="E63" s="95"/>
      <c r="F63" s="95"/>
      <c r="G63" s="138"/>
      <c r="H63" s="141">
        <v>41.41</v>
      </c>
    </row>
    <row r="64" spans="2:8" x14ac:dyDescent="0.25">
      <c r="B64" s="1">
        <v>44</v>
      </c>
      <c r="C64" s="94"/>
      <c r="D64" s="94">
        <v>41.22</v>
      </c>
      <c r="E64" s="95"/>
      <c r="F64" s="95"/>
      <c r="G64" s="138"/>
      <c r="H64" s="141">
        <v>41.22</v>
      </c>
    </row>
    <row r="65" spans="2:8" x14ac:dyDescent="0.25">
      <c r="B65" s="1">
        <v>45</v>
      </c>
      <c r="C65" s="94"/>
      <c r="D65" s="94">
        <v>41.26</v>
      </c>
      <c r="E65" s="95"/>
      <c r="F65" s="95"/>
      <c r="G65" s="138"/>
      <c r="H65" s="141">
        <v>41.41</v>
      </c>
    </row>
    <row r="66" spans="2:8" x14ac:dyDescent="0.25">
      <c r="B66" s="1">
        <v>46</v>
      </c>
      <c r="C66" s="94"/>
      <c r="D66" s="95">
        <v>41.51</v>
      </c>
      <c r="E66" s="95"/>
      <c r="F66" s="95"/>
      <c r="G66" s="138"/>
      <c r="H66" s="141">
        <v>41.32</v>
      </c>
    </row>
    <row r="67" spans="2:8" x14ac:dyDescent="0.25">
      <c r="B67" s="1">
        <v>47</v>
      </c>
      <c r="C67" s="94"/>
      <c r="D67" s="95">
        <v>41.36</v>
      </c>
      <c r="E67" s="95"/>
      <c r="F67" s="95"/>
      <c r="G67" s="138"/>
      <c r="H67" s="141">
        <v>41.13</v>
      </c>
    </row>
    <row r="68" spans="2:8" x14ac:dyDescent="0.25">
      <c r="B68" s="1">
        <v>48</v>
      </c>
      <c r="C68" s="94"/>
      <c r="D68" s="95">
        <v>41.57</v>
      </c>
      <c r="E68" s="95"/>
      <c r="F68" s="95"/>
      <c r="G68" s="138"/>
      <c r="H68" s="141">
        <v>41.28</v>
      </c>
    </row>
    <row r="69" spans="2:8" x14ac:dyDescent="0.25">
      <c r="B69" s="1">
        <v>49</v>
      </c>
      <c r="C69" s="94"/>
      <c r="D69" s="95">
        <v>41.26</v>
      </c>
      <c r="E69" s="95"/>
      <c r="F69" s="95"/>
      <c r="G69" s="138"/>
      <c r="H69" s="141">
        <v>41.52</v>
      </c>
    </row>
    <row r="70" spans="2:8" x14ac:dyDescent="0.25">
      <c r="B70" s="1">
        <v>50</v>
      </c>
      <c r="C70" s="94"/>
      <c r="D70" s="95">
        <v>41.39</v>
      </c>
      <c r="E70" s="95"/>
      <c r="F70" s="95"/>
      <c r="G70" s="138"/>
      <c r="H70" s="141">
        <v>41.54</v>
      </c>
    </row>
    <row r="71" spans="2:8" x14ac:dyDescent="0.25">
      <c r="B71" s="1">
        <v>51</v>
      </c>
      <c r="C71" s="94"/>
      <c r="D71" s="95">
        <v>41.39</v>
      </c>
      <c r="E71" s="95"/>
      <c r="F71" s="95"/>
      <c r="G71" s="138"/>
      <c r="H71" s="141"/>
    </row>
    <row r="72" spans="2:8" x14ac:dyDescent="0.25">
      <c r="B72" s="1">
        <v>52</v>
      </c>
      <c r="C72" s="94"/>
      <c r="D72" s="95">
        <v>41.37</v>
      </c>
      <c r="E72" s="95"/>
      <c r="F72" s="95"/>
      <c r="G72" s="138"/>
      <c r="H72" s="141"/>
    </row>
    <row r="73" spans="2:8" x14ac:dyDescent="0.25">
      <c r="B73" s="1">
        <v>53</v>
      </c>
      <c r="C73" s="94"/>
      <c r="D73" s="95">
        <v>41.12</v>
      </c>
      <c r="E73" s="95"/>
      <c r="F73" s="95"/>
      <c r="G73" s="138"/>
      <c r="H73" s="141"/>
    </row>
    <row r="74" spans="2:8" x14ac:dyDescent="0.25">
      <c r="B74" s="1">
        <v>54</v>
      </c>
      <c r="C74" s="94"/>
      <c r="D74" s="95">
        <v>41.29</v>
      </c>
      <c r="E74" s="95"/>
      <c r="F74" s="95"/>
      <c r="G74" s="138"/>
      <c r="H74" s="141"/>
    </row>
    <row r="75" spans="2:8" x14ac:dyDescent="0.25">
      <c r="B75" s="1">
        <v>55</v>
      </c>
      <c r="C75" s="94"/>
      <c r="D75" s="95"/>
      <c r="E75" s="95"/>
      <c r="F75" s="95"/>
      <c r="G75" s="138"/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J16" sqref="J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148</v>
      </c>
      <c r="C10" s="61">
        <v>9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2.0694444444444446E-2</v>
      </c>
      <c r="K10" s="131">
        <f>J10</f>
        <v>2.0694444444444446E-2</v>
      </c>
      <c r="L10" s="65">
        <f>K10</f>
        <v>2.0694444444444446E-2</v>
      </c>
      <c r="M10" s="66"/>
      <c r="N10" s="67">
        <v>5</v>
      </c>
      <c r="O10" s="272" t="s">
        <v>210</v>
      </c>
      <c r="P10" s="69"/>
    </row>
    <row r="11" spans="1:16" s="3" customFormat="1" ht="30" customHeight="1" x14ac:dyDescent="0.25">
      <c r="A11" s="59">
        <v>2</v>
      </c>
      <c r="B11" s="60" t="s">
        <v>152</v>
      </c>
      <c r="C11" s="61">
        <v>33</v>
      </c>
      <c r="D11" s="61">
        <v>54</v>
      </c>
      <c r="E11" s="62">
        <f>D11-D10</f>
        <v>54</v>
      </c>
      <c r="F11" s="130">
        <f>MIN(D21:D85)</f>
        <v>41.29</v>
      </c>
      <c r="G11" s="117">
        <f>AVERAGE(D21:D85)</f>
        <v>41.634629629629622</v>
      </c>
      <c r="H11" s="63">
        <v>7</v>
      </c>
      <c r="I11" s="116">
        <f>G11-F11</f>
        <v>0.34462962962962251</v>
      </c>
      <c r="J11" s="131">
        <v>5.0266203703703709E-2</v>
      </c>
      <c r="K11" s="131">
        <f>J11-J10</f>
        <v>2.9571759259259263E-2</v>
      </c>
      <c r="L11" s="65">
        <f>K11</f>
        <v>2.9571759259259263E-2</v>
      </c>
      <c r="M11" s="66" t="s">
        <v>206</v>
      </c>
      <c r="N11" s="67"/>
      <c r="O11" s="68"/>
      <c r="P11" s="69"/>
    </row>
    <row r="12" spans="1:16" s="3" customFormat="1" ht="30" customHeight="1" x14ac:dyDescent="0.25">
      <c r="A12" s="59">
        <v>3</v>
      </c>
      <c r="B12" s="60" t="s">
        <v>148</v>
      </c>
      <c r="C12" s="61">
        <v>1</v>
      </c>
      <c r="D12" s="61">
        <v>76</v>
      </c>
      <c r="E12" s="62">
        <f>D12-D11</f>
        <v>22</v>
      </c>
      <c r="F12" s="129">
        <f>MIN(E19:E81)</f>
        <v>41.48</v>
      </c>
      <c r="G12" s="116">
        <f>AVERAGE(E21:E83)</f>
        <v>42.504761904761899</v>
      </c>
      <c r="H12" s="63">
        <v>5</v>
      </c>
      <c r="I12" s="116">
        <f t="shared" ref="I12:I14" si="0">G12-F12</f>
        <v>1.0247619047619025</v>
      </c>
      <c r="J12" s="131">
        <v>6.2268518518518522E-2</v>
      </c>
      <c r="K12" s="131">
        <f>J12-J11</f>
        <v>1.2002314814814813E-2</v>
      </c>
      <c r="L12" s="65">
        <f>K12+L10</f>
        <v>3.2696759259259259E-2</v>
      </c>
      <c r="M12" s="66" t="s">
        <v>207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152</v>
      </c>
      <c r="C13" s="61">
        <v>6</v>
      </c>
      <c r="D13" s="61">
        <v>93</v>
      </c>
      <c r="E13" s="62">
        <f>D13-D12</f>
        <v>17</v>
      </c>
      <c r="F13" s="275">
        <f>MIN(F19:F87)</f>
        <v>41.33</v>
      </c>
      <c r="G13" s="116">
        <f>AVERAGE(F21:F83)</f>
        <v>41.981875000000002</v>
      </c>
      <c r="H13" s="63">
        <v>1</v>
      </c>
      <c r="I13" s="116">
        <f t="shared" si="0"/>
        <v>0.65187500000000398</v>
      </c>
      <c r="J13" s="131">
        <v>7.1643518518518523E-2</v>
      </c>
      <c r="K13" s="258">
        <f>J13-J12</f>
        <v>9.3750000000000014E-3</v>
      </c>
      <c r="L13" s="65">
        <f>K13+L11</f>
        <v>3.8946759259259264E-2</v>
      </c>
      <c r="M13" s="66" t="s">
        <v>208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152</v>
      </c>
      <c r="C14" s="70">
        <v>21</v>
      </c>
      <c r="D14" s="61">
        <v>149</v>
      </c>
      <c r="E14" s="62">
        <f>D14-D13</f>
        <v>56</v>
      </c>
      <c r="F14" s="279">
        <f>MIN(G21:G83)</f>
        <v>41.18</v>
      </c>
      <c r="G14" s="274">
        <f>AVERAGE(G21:G85)</f>
        <v>41.628727272727268</v>
      </c>
      <c r="H14" s="63">
        <v>1</v>
      </c>
      <c r="I14" s="116">
        <f t="shared" si="0"/>
        <v>0.4487272727272682</v>
      </c>
      <c r="J14" s="131">
        <v>9.9780092592592587E-2</v>
      </c>
      <c r="K14" s="131">
        <f>J14-J13</f>
        <v>2.8136574074074064E-2</v>
      </c>
      <c r="L14" s="64">
        <f>K14+L13</f>
        <v>6.7083333333333328E-2</v>
      </c>
      <c r="M14" s="66" t="s">
        <v>209</v>
      </c>
      <c r="N14" s="67">
        <v>20</v>
      </c>
      <c r="O14" s="273" t="s">
        <v>198</v>
      </c>
    </row>
    <row r="15" spans="1:16" s="3" customFormat="1" ht="30" customHeight="1" thickBot="1" x14ac:dyDescent="0.3">
      <c r="A15" s="71" t="s">
        <v>56</v>
      </c>
      <c r="B15" s="72" t="s">
        <v>148</v>
      </c>
      <c r="C15" s="73">
        <v>69</v>
      </c>
      <c r="D15" s="73">
        <v>200</v>
      </c>
      <c r="E15" s="62">
        <f>D15-D14</f>
        <v>51</v>
      </c>
      <c r="F15" s="276">
        <f>MIN(H21:H89)</f>
        <v>41.1</v>
      </c>
      <c r="G15" s="274">
        <f>AVERAGE(H21:H85)</f>
        <v>41.424599999999991</v>
      </c>
      <c r="H15" s="63">
        <v>5</v>
      </c>
      <c r="I15" s="116">
        <f>G15-F15</f>
        <v>0.32459999999998956</v>
      </c>
      <c r="J15" s="131">
        <v>0.12501157407407407</v>
      </c>
      <c r="K15" s="75">
        <f>J15-J14</f>
        <v>2.523148148148148E-2</v>
      </c>
      <c r="L15" s="74">
        <f>K15+L12</f>
        <v>5.7928240740740738E-2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AVERAGE(F12,F15)</f>
        <v>41.29</v>
      </c>
      <c r="G16" s="106">
        <f>AVERAGE(G12,G15)</f>
        <v>41.964680952380945</v>
      </c>
      <c r="H16" s="127" t="s">
        <v>170</v>
      </c>
      <c r="I16" s="106">
        <f>AVERAGE(I12,I15)</f>
        <v>0.67468095238094605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AVERAGE(F11,F14,F13)</f>
        <v>41.266666666666666</v>
      </c>
      <c r="G17" s="84">
        <f>AVERAGE(G11,G14,G13)</f>
        <v>41.748410634118962</v>
      </c>
      <c r="H17" s="84" t="s">
        <v>171</v>
      </c>
      <c r="I17" s="85">
        <f>AVERAGE(I11,I14,I13)</f>
        <v>0.48174396745229825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34.396666666666668</v>
      </c>
      <c r="G18" s="88">
        <f>AVERAGE(C21:H88)</f>
        <v>41.700969387755102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Пикулин Паша</v>
      </c>
      <c r="D20" s="91" t="str">
        <f>B11</f>
        <v>Линнык Володя</v>
      </c>
      <c r="E20" s="91" t="str">
        <f>B12</f>
        <v>Пикулин Паша</v>
      </c>
      <c r="F20" s="91" t="str">
        <f>B13</f>
        <v>Линнык Володя</v>
      </c>
      <c r="G20" s="2" t="str">
        <f>B14</f>
        <v>Линнык Володя</v>
      </c>
      <c r="H20" s="2" t="str">
        <f>B15</f>
        <v>Пикулин Паша</v>
      </c>
    </row>
    <row r="21" spans="1:14" x14ac:dyDescent="0.25">
      <c r="B21" s="1">
        <v>1</v>
      </c>
      <c r="C21" s="92"/>
      <c r="D21" s="93">
        <v>41.95</v>
      </c>
      <c r="E21" s="93">
        <v>42.22</v>
      </c>
      <c r="F21" s="93">
        <v>42.67</v>
      </c>
      <c r="G21" s="139">
        <v>41.93</v>
      </c>
      <c r="H21" s="140">
        <v>42.69</v>
      </c>
      <c r="M21" s="2"/>
      <c r="N21" s="2"/>
    </row>
    <row r="22" spans="1:14" x14ac:dyDescent="0.25">
      <c r="B22" s="1">
        <v>2</v>
      </c>
      <c r="C22" s="94"/>
      <c r="D22" s="95">
        <v>41.72</v>
      </c>
      <c r="E22" s="95">
        <v>41.7</v>
      </c>
      <c r="F22" s="95">
        <v>43.14</v>
      </c>
      <c r="G22" s="138">
        <v>41.65</v>
      </c>
      <c r="H22" s="141">
        <v>41.81</v>
      </c>
      <c r="M22" s="3"/>
      <c r="N22" s="3"/>
    </row>
    <row r="23" spans="1:14" x14ac:dyDescent="0.25">
      <c r="B23" s="1">
        <v>3</v>
      </c>
      <c r="C23" s="94"/>
      <c r="D23" s="95">
        <v>41.67</v>
      </c>
      <c r="E23" s="95">
        <v>41.48</v>
      </c>
      <c r="F23" s="95">
        <v>43.34</v>
      </c>
      <c r="G23" s="138">
        <v>41.52</v>
      </c>
      <c r="H23" s="141">
        <v>41.81</v>
      </c>
      <c r="M23" s="3"/>
      <c r="N23" s="3"/>
    </row>
    <row r="24" spans="1:14" x14ac:dyDescent="0.25">
      <c r="B24" s="1">
        <v>4</v>
      </c>
      <c r="C24" s="94"/>
      <c r="D24" s="95">
        <v>41.85</v>
      </c>
      <c r="E24" s="95">
        <v>41.77</v>
      </c>
      <c r="F24" s="95">
        <v>41.76</v>
      </c>
      <c r="G24" s="138">
        <v>41.51</v>
      </c>
      <c r="H24" s="141">
        <v>41.53</v>
      </c>
      <c r="M24" s="3"/>
      <c r="N24" s="3"/>
    </row>
    <row r="25" spans="1:14" x14ac:dyDescent="0.25">
      <c r="B25" s="1">
        <v>5</v>
      </c>
      <c r="C25" s="94"/>
      <c r="D25" s="95">
        <v>41.75</v>
      </c>
      <c r="E25" s="95">
        <v>41.61</v>
      </c>
      <c r="F25" s="95">
        <v>41.64</v>
      </c>
      <c r="G25" s="138">
        <v>41.61</v>
      </c>
      <c r="H25" s="141">
        <v>41.56</v>
      </c>
    </row>
    <row r="26" spans="1:14" x14ac:dyDescent="0.25">
      <c r="B26" s="1">
        <v>6</v>
      </c>
      <c r="C26" s="94"/>
      <c r="D26" s="95">
        <v>41.6</v>
      </c>
      <c r="E26" s="95">
        <v>41.61</v>
      </c>
      <c r="F26" s="95">
        <v>42.16</v>
      </c>
      <c r="G26" s="138">
        <v>41.51</v>
      </c>
      <c r="H26" s="141">
        <v>41.53</v>
      </c>
    </row>
    <row r="27" spans="1:14" x14ac:dyDescent="0.25">
      <c r="B27" s="1">
        <v>7</v>
      </c>
      <c r="C27" s="94"/>
      <c r="D27" s="95">
        <v>41.47</v>
      </c>
      <c r="E27" s="95">
        <v>41.68</v>
      </c>
      <c r="F27" s="95">
        <v>42.95</v>
      </c>
      <c r="G27" s="138">
        <v>41.74</v>
      </c>
      <c r="H27" s="141">
        <v>41.38</v>
      </c>
    </row>
    <row r="28" spans="1:14" x14ac:dyDescent="0.25">
      <c r="B28" s="1">
        <v>8</v>
      </c>
      <c r="C28" s="94"/>
      <c r="D28" s="95">
        <v>41.75</v>
      </c>
      <c r="E28" s="95">
        <v>41.55</v>
      </c>
      <c r="F28" s="95">
        <v>41.89</v>
      </c>
      <c r="G28" s="138">
        <v>41.6</v>
      </c>
      <c r="H28" s="141">
        <v>41.4</v>
      </c>
    </row>
    <row r="29" spans="1:14" x14ac:dyDescent="0.25">
      <c r="B29" s="1">
        <v>9</v>
      </c>
      <c r="C29" s="125"/>
      <c r="D29" s="95">
        <v>41.57</v>
      </c>
      <c r="E29" s="95">
        <v>41.57</v>
      </c>
      <c r="F29" s="95">
        <v>41.67</v>
      </c>
      <c r="G29" s="138">
        <v>41.44</v>
      </c>
      <c r="H29" s="141">
        <v>41.55</v>
      </c>
    </row>
    <row r="30" spans="1:14" x14ac:dyDescent="0.25">
      <c r="B30" s="1">
        <v>10</v>
      </c>
      <c r="C30" s="94"/>
      <c r="D30" s="95">
        <v>41.61</v>
      </c>
      <c r="E30" s="95">
        <v>41.53</v>
      </c>
      <c r="F30" s="95">
        <v>41.5</v>
      </c>
      <c r="G30" s="138">
        <v>41.49</v>
      </c>
      <c r="H30" s="141">
        <v>41.47</v>
      </c>
    </row>
    <row r="31" spans="1:14" x14ac:dyDescent="0.25">
      <c r="B31" s="1">
        <v>11</v>
      </c>
      <c r="C31" s="94"/>
      <c r="D31" s="95">
        <v>41.59</v>
      </c>
      <c r="E31" s="95">
        <v>41.59</v>
      </c>
      <c r="F31" s="95">
        <v>41.58</v>
      </c>
      <c r="G31" s="138">
        <v>41.4</v>
      </c>
      <c r="H31" s="141">
        <v>41.39</v>
      </c>
    </row>
    <row r="32" spans="1:14" x14ac:dyDescent="0.25">
      <c r="B32" s="1">
        <v>12</v>
      </c>
      <c r="C32" s="94"/>
      <c r="D32" s="95">
        <v>41.48</v>
      </c>
      <c r="E32" s="95">
        <v>41.57</v>
      </c>
      <c r="F32" s="95">
        <v>41.44</v>
      </c>
      <c r="G32" s="138">
        <v>41.58</v>
      </c>
      <c r="H32" s="141">
        <v>41.44</v>
      </c>
    </row>
    <row r="33" spans="2:8" x14ac:dyDescent="0.25">
      <c r="B33" s="1">
        <v>13</v>
      </c>
      <c r="C33" s="94"/>
      <c r="D33" s="95">
        <v>41.45</v>
      </c>
      <c r="E33" s="95">
        <v>41.59</v>
      </c>
      <c r="F33" s="95">
        <v>41.33</v>
      </c>
      <c r="G33" s="138">
        <v>41.38</v>
      </c>
      <c r="H33" s="141">
        <v>41.28</v>
      </c>
    </row>
    <row r="34" spans="2:8" x14ac:dyDescent="0.25">
      <c r="B34" s="1">
        <v>14</v>
      </c>
      <c r="C34" s="105"/>
      <c r="D34" s="95">
        <v>41.74</v>
      </c>
      <c r="E34" s="95">
        <v>41.65</v>
      </c>
      <c r="F34" s="95">
        <v>41.43</v>
      </c>
      <c r="G34" s="138">
        <v>41.41</v>
      </c>
      <c r="H34" s="141">
        <v>41.31</v>
      </c>
    </row>
    <row r="35" spans="2:8" x14ac:dyDescent="0.25">
      <c r="B35" s="1">
        <v>15</v>
      </c>
      <c r="C35" s="94"/>
      <c r="D35" s="95">
        <v>41.49</v>
      </c>
      <c r="E35" s="95">
        <v>41.69</v>
      </c>
      <c r="F35" s="95">
        <v>41.48</v>
      </c>
      <c r="G35" s="138">
        <v>41.74</v>
      </c>
      <c r="H35" s="141">
        <v>41.35</v>
      </c>
    </row>
    <row r="36" spans="2:8" x14ac:dyDescent="0.25">
      <c r="B36" s="1">
        <v>16</v>
      </c>
      <c r="C36" s="94"/>
      <c r="D36" s="146">
        <v>42.03</v>
      </c>
      <c r="E36" s="95">
        <v>41.73</v>
      </c>
      <c r="F36" s="95">
        <v>41.73</v>
      </c>
      <c r="G36" s="138">
        <v>41.48</v>
      </c>
      <c r="H36" s="141">
        <v>41.46</v>
      </c>
    </row>
    <row r="37" spans="2:8" x14ac:dyDescent="0.25">
      <c r="B37" s="1">
        <v>17</v>
      </c>
      <c r="C37" s="94"/>
      <c r="D37" s="95">
        <v>41.36</v>
      </c>
      <c r="E37" s="95">
        <v>41.55</v>
      </c>
      <c r="F37" s="95"/>
      <c r="G37" s="138">
        <v>41.49</v>
      </c>
      <c r="H37" s="141">
        <v>41.45</v>
      </c>
    </row>
    <row r="38" spans="2:8" x14ac:dyDescent="0.25">
      <c r="B38" s="1">
        <v>18</v>
      </c>
      <c r="C38" s="94"/>
      <c r="D38" s="95">
        <v>41.94</v>
      </c>
      <c r="E38" s="95">
        <v>59.16</v>
      </c>
      <c r="F38" s="95"/>
      <c r="G38" s="138">
        <v>41.32</v>
      </c>
      <c r="H38" s="141">
        <v>41.65</v>
      </c>
    </row>
    <row r="39" spans="2:8" x14ac:dyDescent="0.25">
      <c r="B39" s="1">
        <v>19</v>
      </c>
      <c r="C39" s="94"/>
      <c r="D39" s="95">
        <v>41.71</v>
      </c>
      <c r="E39" s="95">
        <v>41.67</v>
      </c>
      <c r="F39" s="95"/>
      <c r="G39" s="138">
        <v>41.5</v>
      </c>
      <c r="H39" s="141">
        <v>42.32</v>
      </c>
    </row>
    <row r="40" spans="2:8" x14ac:dyDescent="0.25">
      <c r="B40" s="1">
        <v>20</v>
      </c>
      <c r="C40" s="94"/>
      <c r="D40" s="95">
        <v>41.48</v>
      </c>
      <c r="E40" s="95">
        <v>41.72</v>
      </c>
      <c r="F40" s="95"/>
      <c r="G40" s="138">
        <v>41.43</v>
      </c>
      <c r="H40" s="141">
        <v>41.43</v>
      </c>
    </row>
    <row r="41" spans="2:8" x14ac:dyDescent="0.25">
      <c r="B41" s="1">
        <v>21</v>
      </c>
      <c r="C41" s="94"/>
      <c r="D41" s="95">
        <v>41.63</v>
      </c>
      <c r="E41" s="95">
        <v>41.96</v>
      </c>
      <c r="F41" s="95"/>
      <c r="G41" s="138">
        <v>41.28</v>
      </c>
      <c r="H41" s="141">
        <v>41.45</v>
      </c>
    </row>
    <row r="42" spans="2:8" x14ac:dyDescent="0.25">
      <c r="B42" s="1">
        <v>22</v>
      </c>
      <c r="C42" s="94"/>
      <c r="D42" s="95">
        <v>41.36</v>
      </c>
      <c r="E42" s="95"/>
      <c r="F42" s="95"/>
      <c r="G42" s="138">
        <v>41.66</v>
      </c>
      <c r="H42" s="141">
        <v>41.28</v>
      </c>
    </row>
    <row r="43" spans="2:8" x14ac:dyDescent="0.25">
      <c r="B43" s="1">
        <v>23</v>
      </c>
      <c r="C43" s="94"/>
      <c r="D43" s="95">
        <v>41.62</v>
      </c>
      <c r="E43" s="95"/>
      <c r="F43" s="95"/>
      <c r="G43" s="138">
        <v>41.67</v>
      </c>
      <c r="H43" s="141">
        <v>41.41</v>
      </c>
    </row>
    <row r="44" spans="2:8" x14ac:dyDescent="0.25">
      <c r="B44" s="1">
        <v>24</v>
      </c>
      <c r="C44" s="94"/>
      <c r="D44" s="95">
        <v>41.54</v>
      </c>
      <c r="E44" s="95"/>
      <c r="F44" s="95"/>
      <c r="G44" s="138">
        <v>41.47</v>
      </c>
      <c r="H44" s="141">
        <v>41.43</v>
      </c>
    </row>
    <row r="45" spans="2:8" x14ac:dyDescent="0.25">
      <c r="B45" s="1">
        <v>25</v>
      </c>
      <c r="C45" s="94"/>
      <c r="D45" s="95">
        <v>41.56</v>
      </c>
      <c r="E45" s="95"/>
      <c r="F45" s="95"/>
      <c r="G45" s="138">
        <v>41.38</v>
      </c>
      <c r="H45" s="141">
        <v>41.3</v>
      </c>
    </row>
    <row r="46" spans="2:8" x14ac:dyDescent="0.25">
      <c r="B46" s="1">
        <v>26</v>
      </c>
      <c r="C46" s="94"/>
      <c r="D46" s="95">
        <v>41.29</v>
      </c>
      <c r="E46" s="95"/>
      <c r="F46" s="95"/>
      <c r="G46" s="138">
        <v>41.55</v>
      </c>
      <c r="H46" s="141">
        <v>41.33</v>
      </c>
    </row>
    <row r="47" spans="2:8" x14ac:dyDescent="0.25">
      <c r="B47" s="1">
        <v>27</v>
      </c>
      <c r="C47" s="94"/>
      <c r="D47" s="95">
        <v>41.3</v>
      </c>
      <c r="E47" s="95"/>
      <c r="F47" s="95"/>
      <c r="G47" s="138">
        <v>41.63</v>
      </c>
      <c r="H47" s="141">
        <v>41.34</v>
      </c>
    </row>
    <row r="48" spans="2:8" x14ac:dyDescent="0.25">
      <c r="B48" s="1">
        <v>28</v>
      </c>
      <c r="C48" s="94"/>
      <c r="D48" s="95">
        <v>41.54</v>
      </c>
      <c r="E48" s="95"/>
      <c r="F48" s="95"/>
      <c r="G48" s="138">
        <v>41.37</v>
      </c>
      <c r="H48" s="141">
        <v>41.41</v>
      </c>
    </row>
    <row r="49" spans="2:8" x14ac:dyDescent="0.25">
      <c r="B49" s="1">
        <v>29</v>
      </c>
      <c r="C49" s="94"/>
      <c r="D49" s="95">
        <v>41.66</v>
      </c>
      <c r="E49" s="95"/>
      <c r="F49" s="95"/>
      <c r="G49" s="138">
        <v>41.37</v>
      </c>
      <c r="H49" s="141">
        <v>41.11</v>
      </c>
    </row>
    <row r="50" spans="2:8" x14ac:dyDescent="0.25">
      <c r="B50" s="1">
        <v>30</v>
      </c>
      <c r="C50" s="94"/>
      <c r="D50" s="95">
        <v>41.46</v>
      </c>
      <c r="E50" s="95"/>
      <c r="F50" s="95"/>
      <c r="G50" s="138">
        <v>41.41</v>
      </c>
      <c r="H50" s="141">
        <v>41.28</v>
      </c>
    </row>
    <row r="51" spans="2:8" x14ac:dyDescent="0.25">
      <c r="B51" s="1">
        <v>31</v>
      </c>
      <c r="C51" s="94"/>
      <c r="D51" s="95">
        <v>41.56</v>
      </c>
      <c r="E51" s="95"/>
      <c r="F51" s="95"/>
      <c r="G51" s="138">
        <v>41.36</v>
      </c>
      <c r="H51" s="141">
        <v>41.5</v>
      </c>
    </row>
    <row r="52" spans="2:8" x14ac:dyDescent="0.25">
      <c r="B52" s="1">
        <v>32</v>
      </c>
      <c r="C52" s="94"/>
      <c r="D52" s="95">
        <v>41.31</v>
      </c>
      <c r="E52" s="95"/>
      <c r="F52" s="95"/>
      <c r="G52" s="138">
        <v>43.78</v>
      </c>
      <c r="H52" s="141">
        <v>41.32</v>
      </c>
    </row>
    <row r="53" spans="2:8" x14ac:dyDescent="0.25">
      <c r="B53" s="1">
        <v>33</v>
      </c>
      <c r="C53" s="94"/>
      <c r="D53" s="95">
        <v>41.46</v>
      </c>
      <c r="E53" s="95"/>
      <c r="F53" s="95"/>
      <c r="G53" s="138">
        <v>44.92</v>
      </c>
      <c r="H53" s="141">
        <v>41.14</v>
      </c>
    </row>
    <row r="54" spans="2:8" x14ac:dyDescent="0.25">
      <c r="B54" s="1">
        <v>34</v>
      </c>
      <c r="C54" s="94"/>
      <c r="D54" s="95">
        <v>41.42</v>
      </c>
      <c r="E54" s="95"/>
      <c r="F54" s="95"/>
      <c r="G54" s="138">
        <v>41.95</v>
      </c>
      <c r="H54" s="141">
        <v>41.35</v>
      </c>
    </row>
    <row r="55" spans="2:8" x14ac:dyDescent="0.25">
      <c r="B55" s="1">
        <v>35</v>
      </c>
      <c r="C55" s="94"/>
      <c r="D55" s="95">
        <v>41.37</v>
      </c>
      <c r="E55" s="95"/>
      <c r="F55" s="95"/>
      <c r="G55" s="138">
        <v>41.73</v>
      </c>
      <c r="H55" s="141">
        <v>41.55</v>
      </c>
    </row>
    <row r="56" spans="2:8" x14ac:dyDescent="0.25">
      <c r="B56" s="1">
        <v>36</v>
      </c>
      <c r="C56" s="94"/>
      <c r="D56" s="95">
        <v>41.47</v>
      </c>
      <c r="E56" s="95"/>
      <c r="F56" s="95"/>
      <c r="G56" s="138">
        <v>41.6</v>
      </c>
      <c r="H56" s="141">
        <v>41.32</v>
      </c>
    </row>
    <row r="57" spans="2:8" x14ac:dyDescent="0.25">
      <c r="B57" s="1">
        <v>37</v>
      </c>
      <c r="C57" s="94"/>
      <c r="D57" s="95">
        <v>41.31</v>
      </c>
      <c r="E57" s="95"/>
      <c r="F57" s="95"/>
      <c r="G57" s="138">
        <v>41.45</v>
      </c>
      <c r="H57" s="141">
        <v>41.17</v>
      </c>
    </row>
    <row r="58" spans="2:8" x14ac:dyDescent="0.25">
      <c r="B58" s="1">
        <v>38</v>
      </c>
      <c r="C58" s="94"/>
      <c r="D58" s="95">
        <v>41.62</v>
      </c>
      <c r="E58" s="95"/>
      <c r="F58" s="95"/>
      <c r="G58" s="138">
        <v>41.42</v>
      </c>
      <c r="H58" s="141">
        <v>41.31</v>
      </c>
    </row>
    <row r="59" spans="2:8" x14ac:dyDescent="0.25">
      <c r="B59" s="1">
        <v>39</v>
      </c>
      <c r="C59" s="94"/>
      <c r="D59" s="95">
        <v>41.48</v>
      </c>
      <c r="E59" s="95"/>
      <c r="F59" s="95"/>
      <c r="G59" s="138">
        <v>41.71</v>
      </c>
      <c r="H59" s="141">
        <v>41.24</v>
      </c>
    </row>
    <row r="60" spans="2:8" x14ac:dyDescent="0.25">
      <c r="B60" s="1">
        <v>40</v>
      </c>
      <c r="C60" s="94"/>
      <c r="D60" s="95">
        <v>41.5</v>
      </c>
      <c r="E60" s="95"/>
      <c r="F60" s="95"/>
      <c r="G60" s="138">
        <v>41.6</v>
      </c>
      <c r="H60" s="141">
        <v>41.19</v>
      </c>
    </row>
    <row r="61" spans="2:8" x14ac:dyDescent="0.25">
      <c r="B61" s="1">
        <v>41</v>
      </c>
      <c r="C61" s="94"/>
      <c r="D61" s="95">
        <v>41.52</v>
      </c>
      <c r="E61" s="95"/>
      <c r="F61" s="95"/>
      <c r="G61" s="138">
        <v>41.44</v>
      </c>
      <c r="H61" s="141">
        <v>41.26</v>
      </c>
    </row>
    <row r="62" spans="2:8" x14ac:dyDescent="0.25">
      <c r="B62" s="1">
        <v>42</v>
      </c>
      <c r="C62" s="94"/>
      <c r="D62" s="95">
        <v>41.58</v>
      </c>
      <c r="E62" s="95"/>
      <c r="F62" s="95"/>
      <c r="G62" s="138">
        <v>41.75</v>
      </c>
      <c r="H62" s="141">
        <v>41.1</v>
      </c>
    </row>
    <row r="63" spans="2:8" x14ac:dyDescent="0.25">
      <c r="B63" s="1">
        <v>43</v>
      </c>
      <c r="C63" s="94"/>
      <c r="D63" s="95">
        <v>41.55</v>
      </c>
      <c r="E63" s="95"/>
      <c r="F63" s="95"/>
      <c r="G63" s="138">
        <v>41.36</v>
      </c>
      <c r="H63" s="141">
        <v>41.54</v>
      </c>
    </row>
    <row r="64" spans="2:8" x14ac:dyDescent="0.25">
      <c r="B64" s="1">
        <v>44</v>
      </c>
      <c r="C64" s="94"/>
      <c r="D64" s="95">
        <v>41.52</v>
      </c>
      <c r="E64" s="95"/>
      <c r="F64" s="95"/>
      <c r="G64" s="138">
        <v>41.39</v>
      </c>
      <c r="H64" s="141">
        <v>41.34</v>
      </c>
    </row>
    <row r="65" spans="2:8" x14ac:dyDescent="0.25">
      <c r="B65" s="1">
        <v>45</v>
      </c>
      <c r="C65" s="94"/>
      <c r="D65" s="95">
        <v>41.43</v>
      </c>
      <c r="E65" s="95"/>
      <c r="F65" s="95"/>
      <c r="G65" s="138">
        <v>41.18</v>
      </c>
      <c r="H65" s="141">
        <v>41.53</v>
      </c>
    </row>
    <row r="66" spans="2:8" x14ac:dyDescent="0.25">
      <c r="B66" s="1">
        <v>46</v>
      </c>
      <c r="C66" s="94"/>
      <c r="D66" s="95">
        <v>41.37</v>
      </c>
      <c r="E66" s="95"/>
      <c r="F66" s="95"/>
      <c r="G66" s="138">
        <v>41.43</v>
      </c>
      <c r="H66" s="141">
        <v>41.3</v>
      </c>
    </row>
    <row r="67" spans="2:8" x14ac:dyDescent="0.25">
      <c r="B67" s="1">
        <v>47</v>
      </c>
      <c r="C67" s="94"/>
      <c r="D67" s="95">
        <v>42.03</v>
      </c>
      <c r="E67" s="95"/>
      <c r="F67" s="95"/>
      <c r="G67" s="138">
        <v>41.42</v>
      </c>
      <c r="H67" s="141">
        <v>41.22</v>
      </c>
    </row>
    <row r="68" spans="2:8" x14ac:dyDescent="0.25">
      <c r="B68" s="1">
        <v>48</v>
      </c>
      <c r="C68" s="94"/>
      <c r="D68" s="95">
        <v>45.25</v>
      </c>
      <c r="E68" s="95"/>
      <c r="F68" s="95"/>
      <c r="G68" s="138">
        <v>41.68</v>
      </c>
      <c r="H68" s="141">
        <v>41.16</v>
      </c>
    </row>
    <row r="69" spans="2:8" x14ac:dyDescent="0.25">
      <c r="B69" s="1">
        <v>49</v>
      </c>
      <c r="C69" s="94"/>
      <c r="D69" s="95">
        <v>41.72</v>
      </c>
      <c r="E69" s="95"/>
      <c r="F69" s="95"/>
      <c r="G69" s="138">
        <v>41.48</v>
      </c>
      <c r="H69" s="141">
        <v>41.31</v>
      </c>
    </row>
    <row r="70" spans="2:8" x14ac:dyDescent="0.25">
      <c r="B70" s="1">
        <v>50</v>
      </c>
      <c r="C70" s="94"/>
      <c r="D70" s="95">
        <v>41.62</v>
      </c>
      <c r="E70" s="95"/>
      <c r="F70" s="95"/>
      <c r="G70" s="138">
        <v>41.46</v>
      </c>
      <c r="H70" s="141">
        <v>41.23</v>
      </c>
    </row>
    <row r="71" spans="2:8" x14ac:dyDescent="0.25">
      <c r="B71" s="1">
        <v>51</v>
      </c>
      <c r="C71" s="94"/>
      <c r="D71" s="95">
        <v>41.66</v>
      </c>
      <c r="E71" s="95"/>
      <c r="F71" s="95"/>
      <c r="G71" s="138">
        <v>41.58</v>
      </c>
      <c r="H71" s="141"/>
    </row>
    <row r="72" spans="2:8" x14ac:dyDescent="0.25">
      <c r="B72" s="1">
        <v>52</v>
      </c>
      <c r="C72" s="94"/>
      <c r="D72" s="95">
        <v>41.44</v>
      </c>
      <c r="E72" s="95"/>
      <c r="F72" s="95"/>
      <c r="G72" s="138">
        <v>41.67</v>
      </c>
      <c r="H72" s="141"/>
    </row>
    <row r="73" spans="2:8" x14ac:dyDescent="0.25">
      <c r="B73" s="1">
        <v>53</v>
      </c>
      <c r="C73" s="94"/>
      <c r="D73" s="95">
        <v>41.42</v>
      </c>
      <c r="E73" s="95"/>
      <c r="F73" s="95"/>
      <c r="G73" s="138">
        <v>41.58</v>
      </c>
      <c r="H73" s="141"/>
    </row>
    <row r="74" spans="2:8" x14ac:dyDescent="0.25">
      <c r="B74" s="1">
        <v>54</v>
      </c>
      <c r="C74" s="94"/>
      <c r="D74" s="95">
        <v>41.49</v>
      </c>
      <c r="E74" s="95"/>
      <c r="F74" s="95"/>
      <c r="G74" s="138">
        <v>41.58</v>
      </c>
      <c r="H74" s="141"/>
    </row>
    <row r="75" spans="2:8" x14ac:dyDescent="0.25">
      <c r="B75" s="1">
        <v>55</v>
      </c>
      <c r="C75" s="94"/>
      <c r="D75" s="95"/>
      <c r="E75" s="95"/>
      <c r="F75" s="95"/>
      <c r="G75" s="138">
        <v>41.54</v>
      </c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2"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thickBot="1" x14ac:dyDescent="0.3">
      <c r="A10" s="59">
        <v>1</v>
      </c>
      <c r="B10" s="60" t="s">
        <v>92</v>
      </c>
      <c r="C10" s="61">
        <v>6</v>
      </c>
      <c r="D10" s="61"/>
      <c r="E10" s="62">
        <f>D10</f>
        <v>0</v>
      </c>
      <c r="F10" s="275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2.0729166666666667E-2</v>
      </c>
      <c r="K10" s="131">
        <f>J10</f>
        <v>2.0729166666666667E-2</v>
      </c>
      <c r="L10" s="65">
        <f>K10</f>
        <v>2.0729166666666667E-2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91</v>
      </c>
      <c r="C11" s="61">
        <v>9</v>
      </c>
      <c r="D11" s="61">
        <v>47</v>
      </c>
      <c r="E11" s="62">
        <f>D11-D10</f>
        <v>47</v>
      </c>
      <c r="F11" s="284">
        <f>MIN(D21:D85)</f>
        <v>41.33</v>
      </c>
      <c r="G11" s="283">
        <f>AVERAGE(D21:D85)</f>
        <v>41.687510638297887</v>
      </c>
      <c r="H11" s="63">
        <v>0</v>
      </c>
      <c r="I11" s="116">
        <f>G11-F11</f>
        <v>0.35751063829788876</v>
      </c>
      <c r="J11" s="131">
        <v>4.6979166666666662E-2</v>
      </c>
      <c r="K11" s="131">
        <f>J11-J10</f>
        <v>2.6249999999999996E-2</v>
      </c>
      <c r="L11" s="65">
        <f>K11</f>
        <v>2.6249999999999996E-2</v>
      </c>
      <c r="M11" s="66" t="s">
        <v>211</v>
      </c>
      <c r="N11" s="67"/>
      <c r="O11" s="68"/>
      <c r="P11" s="69"/>
    </row>
    <row r="12" spans="1:16" s="3" customFormat="1" ht="30" customHeight="1" thickBot="1" x14ac:dyDescent="0.3">
      <c r="A12" s="59">
        <v>3</v>
      </c>
      <c r="B12" s="60" t="s">
        <v>92</v>
      </c>
      <c r="C12" s="61">
        <v>69</v>
      </c>
      <c r="D12" s="61">
        <v>109</v>
      </c>
      <c r="E12" s="62">
        <f>D12-D11</f>
        <v>62</v>
      </c>
      <c r="F12" s="276">
        <f>MIN(E19:E81)</f>
        <v>41.24</v>
      </c>
      <c r="G12" s="274">
        <f>AVERAGE(E21:E83)</f>
        <v>41.553114754098367</v>
      </c>
      <c r="H12" s="63">
        <v>2</v>
      </c>
      <c r="I12" s="116">
        <f t="shared" ref="I12:I14" si="0">G12-F12</f>
        <v>0.31311475409836476</v>
      </c>
      <c r="J12" s="131">
        <v>7.7835648148148154E-2</v>
      </c>
      <c r="K12" s="131">
        <f>J12-J11</f>
        <v>3.0856481481481492E-2</v>
      </c>
      <c r="L12" s="65">
        <f>K12+L10</f>
        <v>5.1585648148148158E-2</v>
      </c>
      <c r="M12" s="66" t="s">
        <v>193</v>
      </c>
      <c r="N12" s="67"/>
      <c r="O12" s="147"/>
      <c r="P12" s="69"/>
    </row>
    <row r="13" spans="1:16" s="3" customFormat="1" ht="30" customHeight="1" x14ac:dyDescent="0.25">
      <c r="A13" s="59">
        <v>4</v>
      </c>
      <c r="B13" s="60" t="s">
        <v>92</v>
      </c>
      <c r="C13" s="61">
        <v>2</v>
      </c>
      <c r="D13" s="61">
        <v>131</v>
      </c>
      <c r="E13" s="62">
        <f>D13-D12</f>
        <v>22</v>
      </c>
      <c r="F13" s="278">
        <f>MIN(F19:F87)</f>
        <v>41.5</v>
      </c>
      <c r="G13" s="116">
        <f>AVERAGE(F21:F83)</f>
        <v>42.014285714285712</v>
      </c>
      <c r="H13" s="63">
        <v>3</v>
      </c>
      <c r="I13" s="116">
        <f t="shared" si="0"/>
        <v>0.51428571428571246</v>
      </c>
      <c r="J13" s="131">
        <v>8.971064814814815E-2</v>
      </c>
      <c r="K13" s="131">
        <f>J13-J12</f>
        <v>1.1874999999999997E-2</v>
      </c>
      <c r="L13" s="64">
        <f>K13+L12</f>
        <v>6.3460648148148155E-2</v>
      </c>
      <c r="M13" s="66" t="s">
        <v>212</v>
      </c>
      <c r="N13" s="67"/>
      <c r="O13" s="69"/>
      <c r="P13" s="69"/>
    </row>
    <row r="14" spans="1:16" s="3" customFormat="1" ht="30" customHeight="1" x14ac:dyDescent="0.25">
      <c r="A14" s="59">
        <v>5</v>
      </c>
      <c r="B14" s="60" t="s">
        <v>91</v>
      </c>
      <c r="C14" s="259" t="s">
        <v>154</v>
      </c>
      <c r="D14" s="61">
        <v>141</v>
      </c>
      <c r="E14" s="62">
        <f>D14-D13</f>
        <v>10</v>
      </c>
      <c r="F14" s="129">
        <f>MIN(G21:G83)</f>
        <v>41.86</v>
      </c>
      <c r="G14" s="116">
        <f>AVERAGE(G21:G85)</f>
        <v>42.703888888888883</v>
      </c>
      <c r="H14" s="63">
        <v>3</v>
      </c>
      <c r="I14" s="116">
        <f t="shared" si="0"/>
        <v>0.84388888888888403</v>
      </c>
      <c r="J14" s="131">
        <v>0.10118055555555555</v>
      </c>
      <c r="K14" s="131">
        <f>J14-J13</f>
        <v>1.1469907407407401E-2</v>
      </c>
      <c r="L14" s="65">
        <f>K14+L11</f>
        <v>3.7719907407407396E-2</v>
      </c>
      <c r="M14" s="66" t="s">
        <v>213</v>
      </c>
      <c r="N14" s="281" t="s">
        <v>214</v>
      </c>
      <c r="O14" s="273" t="s">
        <v>215</v>
      </c>
    </row>
    <row r="15" spans="1:16" s="3" customFormat="1" ht="30" customHeight="1" x14ac:dyDescent="0.25">
      <c r="A15" s="71" t="s">
        <v>56</v>
      </c>
      <c r="B15" s="72" t="s">
        <v>91</v>
      </c>
      <c r="C15" s="73">
        <v>6</v>
      </c>
      <c r="D15" s="73">
        <v>198</v>
      </c>
      <c r="E15" s="62">
        <f>D15-D14</f>
        <v>57</v>
      </c>
      <c r="F15" s="129">
        <f>MIN(H21:H89)</f>
        <v>41.59</v>
      </c>
      <c r="G15" s="116">
        <f>AVERAGE(H21:H85)</f>
        <v>42.292499999999983</v>
      </c>
      <c r="H15" s="63">
        <v>6</v>
      </c>
      <c r="I15" s="116">
        <f>G15-F15</f>
        <v>0.70249999999997925</v>
      </c>
      <c r="J15" s="131">
        <v>0.12501157407407407</v>
      </c>
      <c r="K15" s="75">
        <f>J15-J14</f>
        <v>2.3831018518518515E-2</v>
      </c>
      <c r="L15" s="74">
        <f>K15+L14</f>
        <v>6.1550925925925912E-2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AVERAGE(F12,F13)</f>
        <v>41.370000000000005</v>
      </c>
      <c r="G16" s="106">
        <f>AVERAGE(G12,G13)</f>
        <v>41.78370023419204</v>
      </c>
      <c r="H16" s="127" t="s">
        <v>159</v>
      </c>
      <c r="I16" s="106">
        <f>AVERAGE(I12,I13)</f>
        <v>0.41370023419203861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AVERAGE(F11,F14,F15)</f>
        <v>41.593333333333334</v>
      </c>
      <c r="G17" s="84">
        <f>AVERAGE(G11,G14,G15)</f>
        <v>42.227966509062249</v>
      </c>
      <c r="H17" s="84" t="s">
        <v>164</v>
      </c>
      <c r="I17" s="85">
        <f>AVERAGE(I11,I14,I15)</f>
        <v>0.63463317572891731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34.586666666666666</v>
      </c>
      <c r="G18" s="88">
        <f>AVERAGE(C21:H88)</f>
        <v>41.923400000000022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Шутка Виталий</v>
      </c>
      <c r="D20" s="91" t="str">
        <f>B11</f>
        <v>Фортуна Таня</v>
      </c>
      <c r="E20" s="91" t="str">
        <f>B12</f>
        <v>Шутка Виталий</v>
      </c>
      <c r="F20" s="91" t="str">
        <f>B13</f>
        <v>Шутка Виталий</v>
      </c>
      <c r="G20" s="2" t="str">
        <f>B14</f>
        <v>Фортуна Таня</v>
      </c>
      <c r="H20" s="2" t="str">
        <f>B15</f>
        <v>Фортуна Таня</v>
      </c>
    </row>
    <row r="21" spans="1:14" x14ac:dyDescent="0.25">
      <c r="B21" s="1">
        <v>1</v>
      </c>
      <c r="C21" s="92"/>
      <c r="D21" s="92">
        <v>41.44</v>
      </c>
      <c r="E21" s="93">
        <v>42.59</v>
      </c>
      <c r="F21" s="93">
        <v>42.53</v>
      </c>
      <c r="G21" s="139">
        <v>43.66</v>
      </c>
      <c r="H21" s="140">
        <v>43.15</v>
      </c>
      <c r="M21" s="2"/>
      <c r="N21" s="2"/>
    </row>
    <row r="22" spans="1:14" x14ac:dyDescent="0.25">
      <c r="B22" s="1">
        <v>2</v>
      </c>
      <c r="C22" s="94"/>
      <c r="D22" s="94">
        <v>41.69</v>
      </c>
      <c r="E22" s="95">
        <v>41.76</v>
      </c>
      <c r="F22" s="95">
        <v>41.98</v>
      </c>
      <c r="G22" s="138">
        <v>43.47</v>
      </c>
      <c r="H22" s="141">
        <v>42.07</v>
      </c>
      <c r="M22" s="3"/>
      <c r="N22" s="3"/>
    </row>
    <row r="23" spans="1:14" x14ac:dyDescent="0.25">
      <c r="B23" s="1">
        <v>3</v>
      </c>
      <c r="C23" s="94"/>
      <c r="D23" s="94">
        <v>41.65</v>
      </c>
      <c r="E23" s="95">
        <v>41.75</v>
      </c>
      <c r="F23" s="95">
        <v>41.7</v>
      </c>
      <c r="G23" s="138">
        <v>44.61</v>
      </c>
      <c r="H23" s="141">
        <v>42.07</v>
      </c>
      <c r="M23" s="3"/>
      <c r="N23" s="3"/>
    </row>
    <row r="24" spans="1:14" x14ac:dyDescent="0.25">
      <c r="B24" s="1">
        <v>4</v>
      </c>
      <c r="C24" s="94"/>
      <c r="D24" s="94">
        <v>41.58</v>
      </c>
      <c r="E24" s="95">
        <v>41.54</v>
      </c>
      <c r="F24" s="95">
        <v>42.69</v>
      </c>
      <c r="G24" s="138">
        <v>43.32</v>
      </c>
      <c r="H24" s="141">
        <v>42.03</v>
      </c>
      <c r="M24" s="3"/>
      <c r="N24" s="3"/>
    </row>
    <row r="25" spans="1:14" x14ac:dyDescent="0.25">
      <c r="B25" s="1">
        <v>5</v>
      </c>
      <c r="C25" s="94"/>
      <c r="D25" s="94">
        <v>42.21</v>
      </c>
      <c r="E25" s="95">
        <v>41.68</v>
      </c>
      <c r="F25" s="95">
        <v>41.71</v>
      </c>
      <c r="G25" s="138">
        <v>42.98</v>
      </c>
      <c r="H25" s="141">
        <v>41.87</v>
      </c>
    </row>
    <row r="26" spans="1:14" x14ac:dyDescent="0.25">
      <c r="B26" s="1">
        <v>6</v>
      </c>
      <c r="C26" s="94"/>
      <c r="D26" s="94">
        <v>41.55</v>
      </c>
      <c r="E26" s="95">
        <v>41.55</v>
      </c>
      <c r="F26" s="95">
        <v>41.5</v>
      </c>
      <c r="G26" s="138">
        <v>42.88</v>
      </c>
      <c r="H26" s="141">
        <v>41.93</v>
      </c>
    </row>
    <row r="27" spans="1:14" x14ac:dyDescent="0.25">
      <c r="B27" s="1">
        <v>7</v>
      </c>
      <c r="C27" s="94"/>
      <c r="D27" s="94">
        <v>41.47</v>
      </c>
      <c r="E27" s="95">
        <v>41.57</v>
      </c>
      <c r="F27" s="95">
        <v>41.61</v>
      </c>
      <c r="G27" s="138">
        <v>42.9</v>
      </c>
      <c r="H27" s="141">
        <v>41.98</v>
      </c>
    </row>
    <row r="28" spans="1:14" x14ac:dyDescent="0.25">
      <c r="B28" s="1">
        <v>8</v>
      </c>
      <c r="C28" s="94"/>
      <c r="D28" s="94">
        <v>41.47</v>
      </c>
      <c r="E28" s="95">
        <v>41.65</v>
      </c>
      <c r="F28" s="95">
        <v>41.75</v>
      </c>
      <c r="G28" s="138">
        <v>43.26</v>
      </c>
      <c r="H28" s="141">
        <v>41.93</v>
      </c>
    </row>
    <row r="29" spans="1:14" x14ac:dyDescent="0.25">
      <c r="B29" s="1">
        <v>9</v>
      </c>
      <c r="C29" s="125"/>
      <c r="D29" s="125">
        <v>41.51</v>
      </c>
      <c r="E29" s="95">
        <v>41.78</v>
      </c>
      <c r="F29" s="95">
        <v>43.26</v>
      </c>
      <c r="G29" s="138">
        <v>43.24</v>
      </c>
      <c r="H29" s="141">
        <v>41.7</v>
      </c>
    </row>
    <row r="30" spans="1:14" x14ac:dyDescent="0.25">
      <c r="B30" s="1">
        <v>10</v>
      </c>
      <c r="C30" s="94"/>
      <c r="D30" s="94">
        <v>41.56</v>
      </c>
      <c r="E30" s="95">
        <v>41.5</v>
      </c>
      <c r="F30" s="95">
        <v>41.91</v>
      </c>
      <c r="G30" s="138">
        <v>42.3</v>
      </c>
      <c r="H30" s="141">
        <v>41.86</v>
      </c>
    </row>
    <row r="31" spans="1:14" x14ac:dyDescent="0.25">
      <c r="B31" s="1">
        <v>11</v>
      </c>
      <c r="C31" s="94"/>
      <c r="D31" s="94">
        <v>41.69</v>
      </c>
      <c r="E31" s="95">
        <v>41.54</v>
      </c>
      <c r="F31" s="95">
        <v>41.66</v>
      </c>
      <c r="G31" s="138">
        <v>42.09</v>
      </c>
      <c r="H31" s="141">
        <v>42.04</v>
      </c>
    </row>
    <row r="32" spans="1:14" x14ac:dyDescent="0.25">
      <c r="B32" s="1">
        <v>12</v>
      </c>
      <c r="C32" s="94"/>
      <c r="D32" s="94">
        <v>41.66</v>
      </c>
      <c r="E32" s="95">
        <v>41.51</v>
      </c>
      <c r="F32" s="95">
        <v>41.73</v>
      </c>
      <c r="G32" s="138">
        <v>42.06</v>
      </c>
      <c r="H32" s="141">
        <v>41.82</v>
      </c>
    </row>
    <row r="33" spans="2:8" x14ac:dyDescent="0.25">
      <c r="B33" s="1">
        <v>13</v>
      </c>
      <c r="C33" s="94"/>
      <c r="D33" s="94">
        <v>41.62</v>
      </c>
      <c r="E33" s="95">
        <v>41.42</v>
      </c>
      <c r="F33" s="95">
        <v>41.89</v>
      </c>
      <c r="G33" s="138">
        <v>41.89</v>
      </c>
      <c r="H33" s="141">
        <v>41.91</v>
      </c>
    </row>
    <row r="34" spans="2:8" x14ac:dyDescent="0.25">
      <c r="B34" s="1">
        <v>14</v>
      </c>
      <c r="C34" s="105"/>
      <c r="D34" s="105">
        <v>41.53</v>
      </c>
      <c r="E34" s="95">
        <v>41.45</v>
      </c>
      <c r="F34" s="95">
        <v>42.26</v>
      </c>
      <c r="G34" s="138">
        <v>41.89</v>
      </c>
      <c r="H34" s="141">
        <v>41.95</v>
      </c>
    </row>
    <row r="35" spans="2:8" x14ac:dyDescent="0.25">
      <c r="B35" s="1">
        <v>15</v>
      </c>
      <c r="C35" s="94"/>
      <c r="D35" s="94">
        <v>41.49</v>
      </c>
      <c r="E35" s="95">
        <v>41.49</v>
      </c>
      <c r="F35" s="95">
        <v>41.61</v>
      </c>
      <c r="G35" s="138">
        <v>41.86</v>
      </c>
      <c r="H35" s="141">
        <v>41.93</v>
      </c>
    </row>
    <row r="36" spans="2:8" x14ac:dyDescent="0.25">
      <c r="B36" s="1">
        <v>16</v>
      </c>
      <c r="C36" s="94"/>
      <c r="D36" s="94">
        <v>42.64</v>
      </c>
      <c r="E36" s="146">
        <v>41.64</v>
      </c>
      <c r="F36" s="95">
        <v>41.6</v>
      </c>
      <c r="G36" s="138">
        <v>41.91</v>
      </c>
      <c r="H36" s="141">
        <v>41.78</v>
      </c>
    </row>
    <row r="37" spans="2:8" x14ac:dyDescent="0.25">
      <c r="B37" s="1">
        <v>17</v>
      </c>
      <c r="C37" s="94"/>
      <c r="D37" s="94">
        <v>41.33</v>
      </c>
      <c r="E37" s="95">
        <v>41.57</v>
      </c>
      <c r="F37" s="95">
        <v>41.5</v>
      </c>
      <c r="G37" s="138">
        <v>42.22</v>
      </c>
      <c r="H37" s="141">
        <v>41.79</v>
      </c>
    </row>
    <row r="38" spans="2:8" x14ac:dyDescent="0.25">
      <c r="B38" s="1">
        <v>18</v>
      </c>
      <c r="C38" s="94"/>
      <c r="D38" s="94">
        <v>43.26</v>
      </c>
      <c r="E38" s="95">
        <v>41.47</v>
      </c>
      <c r="F38" s="95">
        <v>41.53</v>
      </c>
      <c r="G38" s="138">
        <v>42.13</v>
      </c>
      <c r="H38" s="141">
        <v>42.05</v>
      </c>
    </row>
    <row r="39" spans="2:8" x14ac:dyDescent="0.25">
      <c r="B39" s="1">
        <v>19</v>
      </c>
      <c r="C39" s="94"/>
      <c r="D39" s="94">
        <v>41.75</v>
      </c>
      <c r="E39" s="95">
        <v>41.62</v>
      </c>
      <c r="F39" s="95">
        <v>43.82</v>
      </c>
      <c r="G39" s="138"/>
      <c r="H39" s="141">
        <v>42.14</v>
      </c>
    </row>
    <row r="40" spans="2:8" x14ac:dyDescent="0.25">
      <c r="B40" s="1">
        <v>20</v>
      </c>
      <c r="C40" s="94"/>
      <c r="D40" s="94">
        <v>41.56</v>
      </c>
      <c r="E40" s="95">
        <v>41.51</v>
      </c>
      <c r="F40" s="95">
        <v>42.13</v>
      </c>
      <c r="G40" s="138"/>
      <c r="H40" s="141">
        <v>41.61</v>
      </c>
    </row>
    <row r="41" spans="2:8" x14ac:dyDescent="0.25">
      <c r="B41" s="1">
        <v>21</v>
      </c>
      <c r="C41" s="94"/>
      <c r="D41" s="94">
        <v>41.732999999999997</v>
      </c>
      <c r="E41" s="95">
        <v>41.37</v>
      </c>
      <c r="F41" s="95">
        <v>41.93</v>
      </c>
      <c r="G41" s="138"/>
      <c r="H41" s="141">
        <v>41.84</v>
      </c>
    </row>
    <row r="42" spans="2:8" x14ac:dyDescent="0.25">
      <c r="B42" s="1">
        <v>22</v>
      </c>
      <c r="C42" s="94"/>
      <c r="D42" s="94">
        <v>41.59</v>
      </c>
      <c r="E42" s="95">
        <v>41.46</v>
      </c>
      <c r="F42" s="95"/>
      <c r="G42" s="138"/>
      <c r="H42" s="141">
        <v>41.62</v>
      </c>
    </row>
    <row r="43" spans="2:8" x14ac:dyDescent="0.25">
      <c r="B43" s="1">
        <v>23</v>
      </c>
      <c r="C43" s="94"/>
      <c r="D43" s="94">
        <v>41.86</v>
      </c>
      <c r="E43" s="95">
        <v>41.52</v>
      </c>
      <c r="F43" s="95"/>
      <c r="G43" s="138"/>
      <c r="H43" s="141">
        <v>42.55</v>
      </c>
    </row>
    <row r="44" spans="2:8" x14ac:dyDescent="0.25">
      <c r="B44" s="1">
        <v>24</v>
      </c>
      <c r="C44" s="94"/>
      <c r="D44" s="94">
        <v>41.52</v>
      </c>
      <c r="E44" s="95">
        <v>41.41</v>
      </c>
      <c r="F44" s="95"/>
      <c r="G44" s="138"/>
      <c r="H44" s="141">
        <v>41.82</v>
      </c>
    </row>
    <row r="45" spans="2:8" x14ac:dyDescent="0.25">
      <c r="B45" s="1">
        <v>25</v>
      </c>
      <c r="C45" s="94"/>
      <c r="D45" s="94">
        <v>41.6</v>
      </c>
      <c r="E45" s="95">
        <v>41.5</v>
      </c>
      <c r="F45" s="95"/>
      <c r="G45" s="138"/>
      <c r="H45" s="141">
        <v>41.71</v>
      </c>
    </row>
    <row r="46" spans="2:8" x14ac:dyDescent="0.25">
      <c r="B46" s="1">
        <v>26</v>
      </c>
      <c r="C46" s="94"/>
      <c r="D46" s="94">
        <v>41.62</v>
      </c>
      <c r="E46" s="95">
        <v>41.57</v>
      </c>
      <c r="F46" s="95"/>
      <c r="G46" s="138"/>
      <c r="H46" s="141">
        <v>41.83</v>
      </c>
    </row>
    <row r="47" spans="2:8" x14ac:dyDescent="0.25">
      <c r="B47" s="1">
        <v>27</v>
      </c>
      <c r="C47" s="94"/>
      <c r="D47" s="94">
        <v>41.63</v>
      </c>
      <c r="E47" s="95">
        <v>41.42</v>
      </c>
      <c r="F47" s="95"/>
      <c r="G47" s="138"/>
      <c r="H47" s="141">
        <v>41.59</v>
      </c>
    </row>
    <row r="48" spans="2:8" x14ac:dyDescent="0.25">
      <c r="B48" s="1">
        <v>28</v>
      </c>
      <c r="C48" s="94"/>
      <c r="D48" s="94">
        <v>41.73</v>
      </c>
      <c r="E48" s="95">
        <v>41.68</v>
      </c>
      <c r="F48" s="95"/>
      <c r="G48" s="138"/>
      <c r="H48" s="141">
        <v>41.66</v>
      </c>
    </row>
    <row r="49" spans="2:8" x14ac:dyDescent="0.25">
      <c r="B49" s="1">
        <v>29</v>
      </c>
      <c r="C49" s="94"/>
      <c r="D49" s="94">
        <v>41.69</v>
      </c>
      <c r="E49" s="95">
        <v>41.41</v>
      </c>
      <c r="F49" s="95"/>
      <c r="G49" s="138"/>
      <c r="H49" s="141">
        <v>41.8</v>
      </c>
    </row>
    <row r="50" spans="2:8" x14ac:dyDescent="0.25">
      <c r="B50" s="1">
        <v>30</v>
      </c>
      <c r="C50" s="94"/>
      <c r="D50" s="94">
        <v>41.57</v>
      </c>
      <c r="E50" s="95">
        <v>41.36</v>
      </c>
      <c r="F50" s="95"/>
      <c r="G50" s="138"/>
      <c r="H50" s="141">
        <v>41.67</v>
      </c>
    </row>
    <row r="51" spans="2:8" x14ac:dyDescent="0.25">
      <c r="B51" s="1">
        <v>31</v>
      </c>
      <c r="C51" s="94"/>
      <c r="D51" s="94">
        <v>41.69</v>
      </c>
      <c r="E51" s="95">
        <v>41.52</v>
      </c>
      <c r="F51" s="95"/>
      <c r="G51" s="138"/>
      <c r="H51" s="141">
        <v>41.85</v>
      </c>
    </row>
    <row r="52" spans="2:8" x14ac:dyDescent="0.25">
      <c r="B52" s="1">
        <v>32</v>
      </c>
      <c r="C52" s="94"/>
      <c r="D52" s="94">
        <v>41.66</v>
      </c>
      <c r="E52" s="95">
        <v>41.39</v>
      </c>
      <c r="F52" s="95"/>
      <c r="G52" s="138"/>
      <c r="H52" s="141">
        <v>41.81</v>
      </c>
    </row>
    <row r="53" spans="2:8" x14ac:dyDescent="0.25">
      <c r="B53" s="1">
        <v>33</v>
      </c>
      <c r="C53" s="94"/>
      <c r="D53" s="94">
        <v>41.63</v>
      </c>
      <c r="E53" s="95">
        <v>41.43</v>
      </c>
      <c r="F53" s="95"/>
      <c r="G53" s="138"/>
      <c r="H53" s="141">
        <v>42.06</v>
      </c>
    </row>
    <row r="54" spans="2:8" x14ac:dyDescent="0.25">
      <c r="B54" s="1">
        <v>34</v>
      </c>
      <c r="C54" s="94"/>
      <c r="D54" s="94">
        <v>41.7</v>
      </c>
      <c r="E54" s="95">
        <v>42.22</v>
      </c>
      <c r="F54" s="95"/>
      <c r="G54" s="138"/>
      <c r="H54" s="141">
        <v>41.77</v>
      </c>
    </row>
    <row r="55" spans="2:8" x14ac:dyDescent="0.25">
      <c r="B55" s="1">
        <v>35</v>
      </c>
      <c r="C55" s="94"/>
      <c r="D55" s="94">
        <v>41.64</v>
      </c>
      <c r="E55" s="95">
        <v>41.37</v>
      </c>
      <c r="F55" s="95"/>
      <c r="G55" s="138"/>
      <c r="H55" s="141">
        <v>41.82</v>
      </c>
    </row>
    <row r="56" spans="2:8" x14ac:dyDescent="0.25">
      <c r="B56" s="1">
        <v>36</v>
      </c>
      <c r="C56" s="94"/>
      <c r="D56" s="94">
        <v>41.83</v>
      </c>
      <c r="E56" s="95">
        <v>41.88</v>
      </c>
      <c r="F56" s="95"/>
      <c r="G56" s="138"/>
      <c r="H56" s="141">
        <v>41.69</v>
      </c>
    </row>
    <row r="57" spans="2:8" x14ac:dyDescent="0.25">
      <c r="B57" s="1">
        <v>37</v>
      </c>
      <c r="C57" s="94"/>
      <c r="D57" s="94">
        <v>41.76</v>
      </c>
      <c r="E57" s="95">
        <v>41.49</v>
      </c>
      <c r="F57" s="95"/>
      <c r="G57" s="138"/>
      <c r="H57" s="141">
        <v>41.75</v>
      </c>
    </row>
    <row r="58" spans="2:8" x14ac:dyDescent="0.25">
      <c r="B58" s="1">
        <v>38</v>
      </c>
      <c r="C58" s="94"/>
      <c r="D58" s="94">
        <v>41.67</v>
      </c>
      <c r="E58" s="95">
        <v>41.54</v>
      </c>
      <c r="F58" s="95"/>
      <c r="G58" s="138"/>
      <c r="H58" s="141">
        <v>41.74</v>
      </c>
    </row>
    <row r="59" spans="2:8" x14ac:dyDescent="0.25">
      <c r="B59" s="1">
        <v>39</v>
      </c>
      <c r="C59" s="94"/>
      <c r="D59" s="94">
        <v>41.72</v>
      </c>
      <c r="E59" s="95">
        <v>41.45</v>
      </c>
      <c r="F59" s="95"/>
      <c r="G59" s="138"/>
      <c r="H59" s="141">
        <v>41.79</v>
      </c>
    </row>
    <row r="60" spans="2:8" x14ac:dyDescent="0.25">
      <c r="B60" s="1">
        <v>40</v>
      </c>
      <c r="C60" s="94"/>
      <c r="D60" s="94">
        <v>41.96</v>
      </c>
      <c r="E60" s="95">
        <v>41.34</v>
      </c>
      <c r="F60" s="95"/>
      <c r="G60" s="138"/>
      <c r="H60" s="141">
        <v>43.03</v>
      </c>
    </row>
    <row r="61" spans="2:8" x14ac:dyDescent="0.25">
      <c r="B61" s="1">
        <v>41</v>
      </c>
      <c r="C61" s="94"/>
      <c r="D61" s="94">
        <v>41.38</v>
      </c>
      <c r="E61" s="95">
        <v>41.37</v>
      </c>
      <c r="F61" s="95"/>
      <c r="G61" s="138"/>
      <c r="H61" s="141">
        <v>42.09</v>
      </c>
    </row>
    <row r="62" spans="2:8" x14ac:dyDescent="0.25">
      <c r="B62" s="1">
        <v>42</v>
      </c>
      <c r="C62" s="94"/>
      <c r="D62" s="94">
        <v>41.56</v>
      </c>
      <c r="E62" s="95">
        <v>41.4</v>
      </c>
      <c r="F62" s="95"/>
      <c r="G62" s="138"/>
      <c r="H62" s="141">
        <v>41.81</v>
      </c>
    </row>
    <row r="63" spans="2:8" x14ac:dyDescent="0.25">
      <c r="B63" s="1">
        <v>43</v>
      </c>
      <c r="C63" s="94"/>
      <c r="D63" s="94">
        <v>41.59</v>
      </c>
      <c r="E63" s="95">
        <v>41.47</v>
      </c>
      <c r="F63" s="95"/>
      <c r="G63" s="138"/>
      <c r="H63" s="141">
        <v>60.02</v>
      </c>
    </row>
    <row r="64" spans="2:8" x14ac:dyDescent="0.25">
      <c r="B64" s="1">
        <v>44</v>
      </c>
      <c r="C64" s="94"/>
      <c r="D64" s="94">
        <v>41.52</v>
      </c>
      <c r="E64" s="95">
        <v>41.56</v>
      </c>
      <c r="F64" s="95"/>
      <c r="G64" s="138"/>
      <c r="H64" s="141">
        <v>41.78</v>
      </c>
    </row>
    <row r="65" spans="2:8" x14ac:dyDescent="0.25">
      <c r="B65" s="1">
        <v>45</v>
      </c>
      <c r="C65" s="94"/>
      <c r="D65" s="94">
        <v>41.45</v>
      </c>
      <c r="E65" s="95">
        <v>41.52</v>
      </c>
      <c r="F65" s="95"/>
      <c r="G65" s="138"/>
      <c r="H65" s="141">
        <v>41.78</v>
      </c>
    </row>
    <row r="66" spans="2:8" x14ac:dyDescent="0.25">
      <c r="B66" s="1">
        <v>46</v>
      </c>
      <c r="C66" s="94"/>
      <c r="D66" s="94">
        <v>41.7</v>
      </c>
      <c r="E66" s="95">
        <v>41.64</v>
      </c>
      <c r="F66" s="95"/>
      <c r="G66" s="138"/>
      <c r="H66" s="141">
        <v>42.04</v>
      </c>
    </row>
    <row r="67" spans="2:8" x14ac:dyDescent="0.25">
      <c r="B67" s="1">
        <v>47</v>
      </c>
      <c r="C67" s="94"/>
      <c r="D67" s="94">
        <v>41.65</v>
      </c>
      <c r="E67" s="95">
        <v>41.24</v>
      </c>
      <c r="F67" s="95"/>
      <c r="G67" s="138"/>
      <c r="H67" s="141">
        <v>41.66</v>
      </c>
    </row>
    <row r="68" spans="2:8" x14ac:dyDescent="0.25">
      <c r="B68" s="1">
        <v>48</v>
      </c>
      <c r="C68" s="94"/>
      <c r="D68" s="94"/>
      <c r="E68" s="95">
        <v>41.62</v>
      </c>
      <c r="F68" s="95"/>
      <c r="G68" s="138"/>
      <c r="H68" s="141">
        <v>41.85</v>
      </c>
    </row>
    <row r="69" spans="2:8" x14ac:dyDescent="0.25">
      <c r="B69" s="1">
        <v>49</v>
      </c>
      <c r="C69" s="94"/>
      <c r="D69" s="94"/>
      <c r="E69" s="95">
        <v>41.43</v>
      </c>
      <c r="F69" s="95"/>
      <c r="G69" s="138"/>
      <c r="H69" s="141"/>
    </row>
    <row r="70" spans="2:8" x14ac:dyDescent="0.25">
      <c r="B70" s="1">
        <v>50</v>
      </c>
      <c r="C70" s="94"/>
      <c r="D70" s="94"/>
      <c r="E70" s="95">
        <v>41.52</v>
      </c>
      <c r="F70" s="95"/>
      <c r="G70" s="138"/>
      <c r="H70" s="141"/>
    </row>
    <row r="71" spans="2:8" x14ac:dyDescent="0.25">
      <c r="B71" s="1">
        <v>51</v>
      </c>
      <c r="C71" s="94"/>
      <c r="D71" s="94"/>
      <c r="E71" s="95">
        <v>41.31</v>
      </c>
      <c r="F71" s="95"/>
      <c r="G71" s="138"/>
      <c r="H71" s="141"/>
    </row>
    <row r="72" spans="2:8" x14ac:dyDescent="0.25">
      <c r="B72" s="1">
        <v>52</v>
      </c>
      <c r="C72" s="94"/>
      <c r="D72" s="94"/>
      <c r="E72" s="95">
        <v>41.36</v>
      </c>
      <c r="F72" s="95"/>
      <c r="G72" s="138"/>
      <c r="H72" s="141"/>
    </row>
    <row r="73" spans="2:8" x14ac:dyDescent="0.25">
      <c r="B73" s="1">
        <v>53</v>
      </c>
      <c r="C73" s="94"/>
      <c r="D73" s="95"/>
      <c r="E73" s="95">
        <v>41.45</v>
      </c>
      <c r="F73" s="95"/>
      <c r="G73" s="138"/>
      <c r="H73" s="141"/>
    </row>
    <row r="74" spans="2:8" x14ac:dyDescent="0.25">
      <c r="B74" s="1">
        <v>54</v>
      </c>
      <c r="C74" s="94"/>
      <c r="D74" s="95"/>
      <c r="E74" s="95">
        <v>41.86</v>
      </c>
      <c r="F74" s="95"/>
      <c r="G74" s="138"/>
      <c r="H74" s="141"/>
    </row>
    <row r="75" spans="2:8" x14ac:dyDescent="0.25">
      <c r="B75" s="1">
        <v>55</v>
      </c>
      <c r="C75" s="94"/>
      <c r="D75" s="95"/>
      <c r="E75" s="95">
        <v>41.47</v>
      </c>
      <c r="F75" s="95"/>
      <c r="G75" s="138"/>
      <c r="H75" s="141"/>
    </row>
    <row r="76" spans="2:8" x14ac:dyDescent="0.25">
      <c r="B76" s="1">
        <v>56</v>
      </c>
      <c r="C76" s="94"/>
      <c r="D76" s="95"/>
      <c r="E76" s="95">
        <v>41.5</v>
      </c>
      <c r="F76" s="95"/>
      <c r="G76" s="138"/>
      <c r="H76" s="141"/>
    </row>
    <row r="77" spans="2:8" x14ac:dyDescent="0.25">
      <c r="B77" s="1">
        <v>57</v>
      </c>
      <c r="C77" s="94"/>
      <c r="D77" s="95"/>
      <c r="E77" s="95">
        <v>41.67</v>
      </c>
      <c r="F77" s="95"/>
      <c r="G77" s="138"/>
      <c r="H77" s="141"/>
    </row>
    <row r="78" spans="2:8" x14ac:dyDescent="0.25">
      <c r="B78" s="1">
        <v>58</v>
      </c>
      <c r="C78" s="94"/>
      <c r="D78" s="95"/>
      <c r="E78" s="95">
        <v>41.69</v>
      </c>
      <c r="F78" s="95"/>
      <c r="G78" s="138"/>
      <c r="H78" s="141"/>
    </row>
    <row r="79" spans="2:8" x14ac:dyDescent="0.25">
      <c r="B79" s="1">
        <v>59</v>
      </c>
      <c r="C79" s="94"/>
      <c r="D79" s="95"/>
      <c r="E79" s="95">
        <v>41.43</v>
      </c>
      <c r="F79" s="95"/>
      <c r="G79" s="138"/>
      <c r="H79" s="141"/>
    </row>
    <row r="80" spans="2:8" x14ac:dyDescent="0.25">
      <c r="B80" s="1">
        <v>60</v>
      </c>
      <c r="C80" s="94"/>
      <c r="D80" s="95"/>
      <c r="E80" s="95">
        <v>41.42</v>
      </c>
      <c r="F80" s="95"/>
      <c r="G80" s="138"/>
      <c r="H80" s="141"/>
    </row>
    <row r="81" spans="2:8" x14ac:dyDescent="0.25">
      <c r="B81" s="1">
        <v>61</v>
      </c>
      <c r="C81" s="94"/>
      <c r="D81" s="95"/>
      <c r="E81" s="95">
        <v>41.89</v>
      </c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98</v>
      </c>
      <c r="C10" s="61">
        <v>8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2.1400462962962965E-2</v>
      </c>
      <c r="K10" s="258">
        <f>J10</f>
        <v>2.1400462962962965E-2</v>
      </c>
      <c r="L10" s="65">
        <f>K10</f>
        <v>2.1400462962962965E-2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97</v>
      </c>
      <c r="C11" s="61">
        <v>1</v>
      </c>
      <c r="D11" s="61">
        <v>53</v>
      </c>
      <c r="E11" s="62">
        <f>D11-D10</f>
        <v>53</v>
      </c>
      <c r="F11" s="277">
        <f>MIN(D21:D85)</f>
        <v>41.51</v>
      </c>
      <c r="G11" s="117">
        <f>AVERAGE(D21:D85)</f>
        <v>41.700566037735854</v>
      </c>
      <c r="H11" s="63">
        <v>13</v>
      </c>
      <c r="I11" s="116">
        <f>G11-F11</f>
        <v>0.19056603773585579</v>
      </c>
      <c r="J11" s="131">
        <v>5.0219907407407414E-2</v>
      </c>
      <c r="K11" s="131">
        <f>J11-J10</f>
        <v>2.881944444444445E-2</v>
      </c>
      <c r="L11" s="65">
        <f>K11</f>
        <v>2.881944444444445E-2</v>
      </c>
      <c r="M11" s="66" t="s">
        <v>216</v>
      </c>
      <c r="N11" s="67">
        <v>5</v>
      </c>
      <c r="O11" s="272" t="s">
        <v>198</v>
      </c>
      <c r="P11" s="69"/>
    </row>
    <row r="12" spans="1:16" s="3" customFormat="1" ht="30" customHeight="1" thickBot="1" x14ac:dyDescent="0.3">
      <c r="A12" s="59">
        <v>3</v>
      </c>
      <c r="B12" s="60" t="s">
        <v>98</v>
      </c>
      <c r="C12" s="61">
        <v>10</v>
      </c>
      <c r="D12" s="61">
        <v>109</v>
      </c>
      <c r="E12" s="62">
        <f>D12-D11</f>
        <v>56</v>
      </c>
      <c r="F12" s="276">
        <f>MIN(E19:E81)</f>
        <v>41.31</v>
      </c>
      <c r="G12" s="274">
        <f>AVERAGE(E21:E83)</f>
        <v>41.587454545454555</v>
      </c>
      <c r="H12" s="63">
        <v>7</v>
      </c>
      <c r="I12" s="116">
        <f t="shared" ref="I12:I14" si="0">G12-F12</f>
        <v>0.27745454545455317</v>
      </c>
      <c r="J12" s="131">
        <v>7.8368055555555552E-2</v>
      </c>
      <c r="K12" s="131">
        <f>J12-J11</f>
        <v>2.8148148148148137E-2</v>
      </c>
      <c r="L12" s="65">
        <f>K12+L10</f>
        <v>4.9548611111111099E-2</v>
      </c>
      <c r="M12" s="66" t="s">
        <v>217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97</v>
      </c>
      <c r="C13" s="61">
        <v>69</v>
      </c>
      <c r="D13" s="61">
        <v>150</v>
      </c>
      <c r="E13" s="62">
        <f>D13-D12</f>
        <v>41</v>
      </c>
      <c r="F13" s="279">
        <f>MIN(F19:F87)</f>
        <v>41.4</v>
      </c>
      <c r="G13" s="274">
        <f>AVERAGE(F21:F83)</f>
        <v>41.666499999999999</v>
      </c>
      <c r="H13" s="63">
        <v>8</v>
      </c>
      <c r="I13" s="116">
        <f t="shared" si="0"/>
        <v>0.26650000000000063</v>
      </c>
      <c r="J13" s="131">
        <v>9.9247685185185189E-2</v>
      </c>
      <c r="K13" s="131">
        <f>J13-J12</f>
        <v>2.0879629629629637E-2</v>
      </c>
      <c r="L13" s="65">
        <f>K13+L11</f>
        <v>4.969907407407409E-2</v>
      </c>
      <c r="M13" s="66" t="s">
        <v>218</v>
      </c>
      <c r="N13" s="67"/>
      <c r="O13" s="69"/>
      <c r="P13" s="69"/>
    </row>
    <row r="14" spans="1:16" s="3" customFormat="1" ht="30" customHeight="1" x14ac:dyDescent="0.25">
      <c r="A14" s="59">
        <v>5</v>
      </c>
      <c r="B14" s="60" t="s">
        <v>98</v>
      </c>
      <c r="C14" s="70">
        <v>4</v>
      </c>
      <c r="D14" s="61">
        <v>172</v>
      </c>
      <c r="E14" s="62">
        <f>D14-D13</f>
        <v>22</v>
      </c>
      <c r="F14" s="278">
        <f>MIN(G21:G83)</f>
        <v>41.87</v>
      </c>
      <c r="G14" s="116">
        <f>AVERAGE(G21:G85)</f>
        <v>42.224000000000004</v>
      </c>
      <c r="H14" s="63">
        <v>1</v>
      </c>
      <c r="I14" s="116">
        <f t="shared" si="0"/>
        <v>0.35400000000000631</v>
      </c>
      <c r="J14" s="131">
        <v>0.11062499999999999</v>
      </c>
      <c r="K14" s="131">
        <f>J14-J13</f>
        <v>1.1377314814814798E-2</v>
      </c>
      <c r="L14" s="64">
        <f>K14+L12</f>
        <v>6.0925925925925897E-2</v>
      </c>
      <c r="M14" s="66" t="s">
        <v>219</v>
      </c>
      <c r="N14" s="67"/>
      <c r="O14" s="18"/>
    </row>
    <row r="15" spans="1:16" s="3" customFormat="1" ht="30" customHeight="1" x14ac:dyDescent="0.25">
      <c r="A15" s="71" t="s">
        <v>56</v>
      </c>
      <c r="B15" s="72" t="s">
        <v>97</v>
      </c>
      <c r="C15" s="73">
        <v>1</v>
      </c>
      <c r="D15" s="73">
        <v>200</v>
      </c>
      <c r="E15" s="62">
        <f>D15-D14</f>
        <v>28</v>
      </c>
      <c r="F15" s="129">
        <f>MIN(H21:H89)</f>
        <v>41.61</v>
      </c>
      <c r="G15" s="116">
        <f>AVERAGE(H21:H85)</f>
        <v>41.882857142857134</v>
      </c>
      <c r="H15" s="63">
        <v>2</v>
      </c>
      <c r="I15" s="116">
        <f>G15-F15</f>
        <v>0.27285714285713425</v>
      </c>
      <c r="J15" s="131">
        <v>0.12501157407407407</v>
      </c>
      <c r="K15" s="75">
        <f>J15-J14</f>
        <v>1.4386574074074079E-2</v>
      </c>
      <c r="L15" s="74">
        <f>K15+L13</f>
        <v>6.4085648148148169E-2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AVERAGE(F12,F14)</f>
        <v>41.59</v>
      </c>
      <c r="G16" s="106">
        <f>AVERAGE(G12,G14)</f>
        <v>41.905727272727276</v>
      </c>
      <c r="H16" s="127" t="s">
        <v>168</v>
      </c>
      <c r="I16" s="106">
        <f>AVERAGE(I12,I14)</f>
        <v>0.31572727272727974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AVERAGE(F11,F13,F15)</f>
        <v>41.506666666666668</v>
      </c>
      <c r="G17" s="84">
        <f>AVERAGE(G11,G13,G15)</f>
        <v>41.749974393530998</v>
      </c>
      <c r="H17" s="84" t="s">
        <v>169</v>
      </c>
      <c r="I17" s="85">
        <f>AVERAGE(I11,I13,I15)</f>
        <v>0.24330772686433022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34.616666666666667</v>
      </c>
      <c r="G18" s="88">
        <f>AVERAGE(C21:H88)</f>
        <v>41.741326530612234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Звягин Григорий</v>
      </c>
      <c r="D20" s="91" t="str">
        <f>B11</f>
        <v>Манило Денис</v>
      </c>
      <c r="E20" s="91" t="str">
        <f>B12</f>
        <v>Звягин Григорий</v>
      </c>
      <c r="F20" s="91" t="str">
        <f>B13</f>
        <v>Манило Денис</v>
      </c>
      <c r="G20" s="2" t="str">
        <f>B14</f>
        <v>Звягин Григорий</v>
      </c>
      <c r="H20" s="2" t="str">
        <f>B15</f>
        <v>Манило Денис</v>
      </c>
    </row>
    <row r="21" spans="1:14" x14ac:dyDescent="0.25">
      <c r="B21" s="1">
        <v>1</v>
      </c>
      <c r="C21" s="92"/>
      <c r="D21" s="93">
        <v>42.48</v>
      </c>
      <c r="E21" s="93">
        <v>42.52</v>
      </c>
      <c r="F21" s="93">
        <v>42.32</v>
      </c>
      <c r="G21" s="139">
        <v>42.63</v>
      </c>
      <c r="H21" s="140">
        <v>42.7</v>
      </c>
      <c r="M21" s="2"/>
      <c r="N21" s="2"/>
    </row>
    <row r="22" spans="1:14" x14ac:dyDescent="0.25">
      <c r="B22" s="1">
        <v>2</v>
      </c>
      <c r="C22" s="94"/>
      <c r="D22" s="95">
        <v>41.78</v>
      </c>
      <c r="E22" s="95">
        <v>41.45</v>
      </c>
      <c r="F22" s="95">
        <v>41.53</v>
      </c>
      <c r="G22" s="138">
        <v>42.15</v>
      </c>
      <c r="H22" s="141">
        <v>42.17</v>
      </c>
      <c r="M22" s="3"/>
      <c r="N22" s="3"/>
    </row>
    <row r="23" spans="1:14" x14ac:dyDescent="0.25">
      <c r="B23" s="1">
        <v>3</v>
      </c>
      <c r="C23" s="94"/>
      <c r="D23" s="95">
        <v>41.67</v>
      </c>
      <c r="E23" s="95">
        <v>41.44</v>
      </c>
      <c r="F23" s="95">
        <v>41.58</v>
      </c>
      <c r="G23" s="138">
        <v>41.94</v>
      </c>
      <c r="H23" s="141">
        <v>41.73</v>
      </c>
      <c r="M23" s="3"/>
      <c r="N23" s="3"/>
    </row>
    <row r="24" spans="1:14" x14ac:dyDescent="0.25">
      <c r="B24" s="1">
        <v>4</v>
      </c>
      <c r="C24" s="94"/>
      <c r="D24" s="95">
        <v>41.64</v>
      </c>
      <c r="E24" s="95">
        <v>41.4</v>
      </c>
      <c r="F24" s="95">
        <v>41.51</v>
      </c>
      <c r="G24" s="138">
        <v>42.22</v>
      </c>
      <c r="H24" s="141">
        <v>41.84</v>
      </c>
      <c r="M24" s="3"/>
      <c r="N24" s="3"/>
    </row>
    <row r="25" spans="1:14" x14ac:dyDescent="0.25">
      <c r="B25" s="1">
        <v>5</v>
      </c>
      <c r="C25" s="94"/>
      <c r="D25" s="95">
        <v>41.78</v>
      </c>
      <c r="E25" s="95">
        <v>41.57</v>
      </c>
      <c r="F25" s="95">
        <v>41.47</v>
      </c>
      <c r="G25" s="138">
        <v>41.98</v>
      </c>
      <c r="H25" s="141">
        <v>41.84</v>
      </c>
    </row>
    <row r="26" spans="1:14" x14ac:dyDescent="0.25">
      <c r="B26" s="1">
        <v>6</v>
      </c>
      <c r="C26" s="94"/>
      <c r="D26" s="95">
        <v>41.74</v>
      </c>
      <c r="E26" s="95">
        <v>41.49</v>
      </c>
      <c r="F26" s="95">
        <v>41.48</v>
      </c>
      <c r="G26" s="138">
        <v>42.19</v>
      </c>
      <c r="H26" s="141">
        <v>41.75</v>
      </c>
    </row>
    <row r="27" spans="1:14" x14ac:dyDescent="0.25">
      <c r="B27" s="1">
        <v>7</v>
      </c>
      <c r="C27" s="94"/>
      <c r="D27" s="95">
        <v>41.86</v>
      </c>
      <c r="E27" s="95">
        <v>41.41</v>
      </c>
      <c r="F27" s="95">
        <v>41.51</v>
      </c>
      <c r="G27" s="138">
        <v>42.14</v>
      </c>
      <c r="H27" s="141">
        <v>41.78</v>
      </c>
    </row>
    <row r="28" spans="1:14" x14ac:dyDescent="0.25">
      <c r="B28" s="1">
        <v>8</v>
      </c>
      <c r="C28" s="94"/>
      <c r="D28" s="95">
        <v>42.21</v>
      </c>
      <c r="E28" s="95">
        <v>41.73</v>
      </c>
      <c r="F28" s="95">
        <v>41.58</v>
      </c>
      <c r="G28" s="138">
        <v>42.19</v>
      </c>
      <c r="H28" s="141">
        <v>42.02</v>
      </c>
    </row>
    <row r="29" spans="1:14" x14ac:dyDescent="0.25">
      <c r="B29" s="1">
        <v>9</v>
      </c>
      <c r="C29" s="125"/>
      <c r="D29" s="95">
        <v>41.81</v>
      </c>
      <c r="E29" s="95">
        <v>41.56</v>
      </c>
      <c r="F29" s="95">
        <v>41.95</v>
      </c>
      <c r="G29" s="138">
        <v>42.22</v>
      </c>
      <c r="H29" s="141">
        <v>41.76</v>
      </c>
    </row>
    <row r="30" spans="1:14" x14ac:dyDescent="0.25">
      <c r="B30" s="1">
        <v>10</v>
      </c>
      <c r="C30" s="94"/>
      <c r="D30" s="95">
        <v>41.62</v>
      </c>
      <c r="E30" s="95">
        <v>41.42</v>
      </c>
      <c r="F30" s="95">
        <v>41.5</v>
      </c>
      <c r="G30" s="138">
        <v>42.1</v>
      </c>
      <c r="H30" s="141">
        <v>41.88</v>
      </c>
    </row>
    <row r="31" spans="1:14" x14ac:dyDescent="0.25">
      <c r="B31" s="1">
        <v>11</v>
      </c>
      <c r="C31" s="94"/>
      <c r="D31" s="95">
        <v>41.54</v>
      </c>
      <c r="E31" s="95">
        <v>41.9</v>
      </c>
      <c r="F31" s="95">
        <v>41.44</v>
      </c>
      <c r="G31" s="138">
        <v>42.23</v>
      </c>
      <c r="H31" s="141">
        <v>42.02</v>
      </c>
    </row>
    <row r="32" spans="1:14" x14ac:dyDescent="0.25">
      <c r="B32" s="1">
        <v>12</v>
      </c>
      <c r="C32" s="94"/>
      <c r="D32" s="95">
        <v>41.59</v>
      </c>
      <c r="E32" s="95">
        <v>41.42</v>
      </c>
      <c r="F32" s="95">
        <v>41.7</v>
      </c>
      <c r="G32" s="138">
        <v>42.07</v>
      </c>
      <c r="H32" s="141">
        <v>41.93</v>
      </c>
    </row>
    <row r="33" spans="2:8" x14ac:dyDescent="0.25">
      <c r="B33" s="1">
        <v>13</v>
      </c>
      <c r="C33" s="94"/>
      <c r="D33" s="95">
        <v>41.72</v>
      </c>
      <c r="E33" s="95">
        <v>41.31</v>
      </c>
      <c r="F33" s="95">
        <v>41.63</v>
      </c>
      <c r="G33" s="138">
        <v>41.87</v>
      </c>
      <c r="H33" s="141">
        <v>41.77</v>
      </c>
    </row>
    <row r="34" spans="2:8" x14ac:dyDescent="0.25">
      <c r="B34" s="1">
        <v>14</v>
      </c>
      <c r="C34" s="105"/>
      <c r="D34" s="95">
        <v>41.85</v>
      </c>
      <c r="E34" s="95">
        <v>41.37</v>
      </c>
      <c r="F34" s="95">
        <v>41.54</v>
      </c>
      <c r="G34" s="138">
        <v>42.41</v>
      </c>
      <c r="H34" s="141">
        <v>41.72</v>
      </c>
    </row>
    <row r="35" spans="2:8" x14ac:dyDescent="0.25">
      <c r="B35" s="1">
        <v>15</v>
      </c>
      <c r="C35" s="94"/>
      <c r="D35" s="95">
        <v>41.71</v>
      </c>
      <c r="E35" s="95">
        <v>41.45</v>
      </c>
      <c r="F35" s="95">
        <v>41.5</v>
      </c>
      <c r="G35" s="138">
        <v>42.15</v>
      </c>
      <c r="H35" s="141">
        <v>41.88</v>
      </c>
    </row>
    <row r="36" spans="2:8" x14ac:dyDescent="0.25">
      <c r="B36" s="1">
        <v>16</v>
      </c>
      <c r="C36" s="94"/>
      <c r="D36" s="146">
        <v>41.62</v>
      </c>
      <c r="E36" s="95">
        <v>41.35</v>
      </c>
      <c r="F36" s="95">
        <v>41.56</v>
      </c>
      <c r="G36" s="138">
        <v>42.46</v>
      </c>
      <c r="H36" s="141">
        <v>41.82</v>
      </c>
    </row>
    <row r="37" spans="2:8" x14ac:dyDescent="0.25">
      <c r="B37" s="1">
        <v>17</v>
      </c>
      <c r="C37" s="94"/>
      <c r="D37" s="95">
        <v>41.64</v>
      </c>
      <c r="E37" s="95">
        <v>41.32</v>
      </c>
      <c r="F37" s="95">
        <v>41.59</v>
      </c>
      <c r="G37" s="138">
        <v>42.57</v>
      </c>
      <c r="H37" s="141">
        <v>41.87</v>
      </c>
    </row>
    <row r="38" spans="2:8" x14ac:dyDescent="0.25">
      <c r="B38" s="1">
        <v>18</v>
      </c>
      <c r="C38" s="94"/>
      <c r="D38" s="95">
        <v>41.61</v>
      </c>
      <c r="E38" s="95">
        <v>41.62</v>
      </c>
      <c r="F38" s="95">
        <v>42.01</v>
      </c>
      <c r="G38" s="138">
        <v>42.05</v>
      </c>
      <c r="H38" s="141">
        <v>41.73</v>
      </c>
    </row>
    <row r="39" spans="2:8" x14ac:dyDescent="0.25">
      <c r="B39" s="1">
        <v>19</v>
      </c>
      <c r="C39" s="94"/>
      <c r="D39" s="95">
        <v>41.56</v>
      </c>
      <c r="E39" s="95">
        <v>41.32</v>
      </c>
      <c r="F39" s="95">
        <v>41.56</v>
      </c>
      <c r="G39" s="138">
        <v>42.22</v>
      </c>
      <c r="H39" s="141">
        <v>41.83</v>
      </c>
    </row>
    <row r="40" spans="2:8" x14ac:dyDescent="0.25">
      <c r="B40" s="1">
        <v>20</v>
      </c>
      <c r="C40" s="94"/>
      <c r="D40" s="95">
        <v>41.77</v>
      </c>
      <c r="E40" s="95">
        <v>41.6</v>
      </c>
      <c r="F40" s="95">
        <v>41.48</v>
      </c>
      <c r="G40" s="138">
        <v>42.69</v>
      </c>
      <c r="H40" s="141">
        <v>42.07</v>
      </c>
    </row>
    <row r="41" spans="2:8" x14ac:dyDescent="0.25">
      <c r="B41" s="1">
        <v>21</v>
      </c>
      <c r="C41" s="94"/>
      <c r="D41" s="95">
        <v>41.67</v>
      </c>
      <c r="E41" s="95">
        <v>41.36</v>
      </c>
      <c r="F41" s="95">
        <v>41.52</v>
      </c>
      <c r="G41" s="138"/>
      <c r="H41" s="141">
        <v>41.89</v>
      </c>
    </row>
    <row r="42" spans="2:8" x14ac:dyDescent="0.25">
      <c r="B42" s="1">
        <v>22</v>
      </c>
      <c r="C42" s="94"/>
      <c r="D42" s="95">
        <v>41.66</v>
      </c>
      <c r="E42" s="95">
        <v>41.52</v>
      </c>
      <c r="F42" s="95">
        <v>41.77</v>
      </c>
      <c r="G42" s="138"/>
      <c r="H42" s="141">
        <v>41.77</v>
      </c>
    </row>
    <row r="43" spans="2:8" x14ac:dyDescent="0.25">
      <c r="B43" s="1">
        <v>23</v>
      </c>
      <c r="C43" s="94"/>
      <c r="D43" s="95">
        <v>41.56</v>
      </c>
      <c r="E43" s="95">
        <v>41.48</v>
      </c>
      <c r="F43" s="95">
        <v>41.54</v>
      </c>
      <c r="G43" s="138"/>
      <c r="H43" s="141">
        <v>41.75</v>
      </c>
    </row>
    <row r="44" spans="2:8" x14ac:dyDescent="0.25">
      <c r="B44" s="1">
        <v>24</v>
      </c>
      <c r="C44" s="94"/>
      <c r="D44" s="95">
        <v>41.59</v>
      </c>
      <c r="E44" s="95">
        <v>41.46</v>
      </c>
      <c r="F44" s="95">
        <v>41.65</v>
      </c>
      <c r="G44" s="138"/>
      <c r="H44" s="141">
        <v>41.67</v>
      </c>
    </row>
    <row r="45" spans="2:8" x14ac:dyDescent="0.25">
      <c r="B45" s="1">
        <v>25</v>
      </c>
      <c r="C45" s="94"/>
      <c r="D45" s="95">
        <v>41.57</v>
      </c>
      <c r="E45" s="95">
        <v>41.8</v>
      </c>
      <c r="F45" s="95">
        <v>41.63</v>
      </c>
      <c r="G45" s="138"/>
      <c r="H45" s="141">
        <v>41.82</v>
      </c>
    </row>
    <row r="46" spans="2:8" x14ac:dyDescent="0.25">
      <c r="B46" s="1">
        <v>26</v>
      </c>
      <c r="C46" s="94"/>
      <c r="D46" s="95">
        <v>41.58</v>
      </c>
      <c r="E46" s="95">
        <v>41.54</v>
      </c>
      <c r="F46" s="95">
        <v>41.77</v>
      </c>
      <c r="G46" s="138"/>
      <c r="H46" s="141">
        <v>42.49</v>
      </c>
    </row>
    <row r="47" spans="2:8" x14ac:dyDescent="0.25">
      <c r="B47" s="1">
        <v>27</v>
      </c>
      <c r="C47" s="94"/>
      <c r="D47" s="95">
        <v>41.68</v>
      </c>
      <c r="E47" s="95">
        <v>41.54</v>
      </c>
      <c r="F47" s="95">
        <v>41.62</v>
      </c>
      <c r="G47" s="138"/>
      <c r="H47" s="141">
        <v>41.61</v>
      </c>
    </row>
    <row r="48" spans="2:8" x14ac:dyDescent="0.25">
      <c r="B48" s="1">
        <v>28</v>
      </c>
      <c r="C48" s="94"/>
      <c r="D48" s="95">
        <v>41.7</v>
      </c>
      <c r="E48" s="95">
        <v>42</v>
      </c>
      <c r="F48" s="95">
        <v>41.61</v>
      </c>
      <c r="G48" s="138"/>
      <c r="H48" s="141">
        <v>41.61</v>
      </c>
    </row>
    <row r="49" spans="2:8" x14ac:dyDescent="0.25">
      <c r="B49" s="1">
        <v>29</v>
      </c>
      <c r="C49" s="94"/>
      <c r="D49" s="95">
        <v>41.58</v>
      </c>
      <c r="E49" s="95">
        <v>41.8</v>
      </c>
      <c r="F49" s="95">
        <v>42.21</v>
      </c>
      <c r="G49" s="138"/>
      <c r="H49" s="141"/>
    </row>
    <row r="50" spans="2:8" x14ac:dyDescent="0.25">
      <c r="B50" s="1">
        <v>30</v>
      </c>
      <c r="C50" s="94"/>
      <c r="D50" s="95">
        <v>41.74</v>
      </c>
      <c r="E50" s="95">
        <v>41.52</v>
      </c>
      <c r="F50" s="95">
        <v>41.47</v>
      </c>
      <c r="G50" s="138"/>
      <c r="H50" s="141"/>
    </row>
    <row r="51" spans="2:8" x14ac:dyDescent="0.25">
      <c r="B51" s="1">
        <v>31</v>
      </c>
      <c r="C51" s="94"/>
      <c r="D51" s="95">
        <v>41.63</v>
      </c>
      <c r="E51" s="95">
        <v>42.34</v>
      </c>
      <c r="F51" s="95">
        <v>41.44</v>
      </c>
      <c r="G51" s="138"/>
      <c r="H51" s="141"/>
    </row>
    <row r="52" spans="2:8" x14ac:dyDescent="0.25">
      <c r="B52" s="1">
        <v>32</v>
      </c>
      <c r="C52" s="94"/>
      <c r="D52" s="95">
        <v>41.74</v>
      </c>
      <c r="E52" s="95">
        <v>42.16</v>
      </c>
      <c r="F52" s="95">
        <v>41.52</v>
      </c>
      <c r="G52" s="138"/>
      <c r="H52" s="141"/>
    </row>
    <row r="53" spans="2:8" x14ac:dyDescent="0.25">
      <c r="B53" s="1">
        <v>33</v>
      </c>
      <c r="C53" s="94"/>
      <c r="D53" s="95">
        <v>41.71</v>
      </c>
      <c r="E53" s="95">
        <v>41.58</v>
      </c>
      <c r="F53" s="95">
        <v>41.42</v>
      </c>
      <c r="G53" s="138"/>
      <c r="H53" s="141"/>
    </row>
    <row r="54" spans="2:8" x14ac:dyDescent="0.25">
      <c r="B54" s="1">
        <v>34</v>
      </c>
      <c r="C54" s="94"/>
      <c r="D54" s="95">
        <v>41.64</v>
      </c>
      <c r="E54" s="95">
        <v>41.41</v>
      </c>
      <c r="F54" s="95">
        <v>41.51</v>
      </c>
      <c r="G54" s="138"/>
      <c r="H54" s="141"/>
    </row>
    <row r="55" spans="2:8" x14ac:dyDescent="0.25">
      <c r="B55" s="1">
        <v>35</v>
      </c>
      <c r="C55" s="94"/>
      <c r="D55" s="95">
        <v>41.64</v>
      </c>
      <c r="E55" s="95">
        <v>41.45</v>
      </c>
      <c r="F55" s="95">
        <v>41.45</v>
      </c>
      <c r="G55" s="138"/>
      <c r="H55" s="141"/>
    </row>
    <row r="56" spans="2:8" x14ac:dyDescent="0.25">
      <c r="B56" s="1">
        <v>36</v>
      </c>
      <c r="C56" s="94"/>
      <c r="D56" s="95">
        <v>41.79</v>
      </c>
      <c r="E56" s="95">
        <v>41.51</v>
      </c>
      <c r="F56" s="95">
        <v>42.48</v>
      </c>
      <c r="G56" s="138"/>
      <c r="H56" s="141"/>
    </row>
    <row r="57" spans="2:8" x14ac:dyDescent="0.25">
      <c r="B57" s="1">
        <v>37</v>
      </c>
      <c r="C57" s="94"/>
      <c r="D57" s="95">
        <v>41.86</v>
      </c>
      <c r="E57" s="95">
        <v>41.55</v>
      </c>
      <c r="F57" s="95">
        <v>42.19</v>
      </c>
      <c r="G57" s="138"/>
      <c r="H57" s="141"/>
    </row>
    <row r="58" spans="2:8" x14ac:dyDescent="0.25">
      <c r="B58" s="1">
        <v>38</v>
      </c>
      <c r="C58" s="94"/>
      <c r="D58" s="95">
        <v>41.64</v>
      </c>
      <c r="E58" s="95">
        <v>41.44</v>
      </c>
      <c r="F58" s="95">
        <v>42.53</v>
      </c>
      <c r="G58" s="138"/>
      <c r="H58" s="141"/>
    </row>
    <row r="59" spans="2:8" x14ac:dyDescent="0.25">
      <c r="B59" s="1">
        <v>39</v>
      </c>
      <c r="C59" s="94"/>
      <c r="D59" s="95">
        <v>41.68</v>
      </c>
      <c r="E59" s="95">
        <v>41.53</v>
      </c>
      <c r="F59" s="95">
        <v>41.4</v>
      </c>
      <c r="G59" s="138"/>
      <c r="H59" s="141"/>
    </row>
    <row r="60" spans="2:8" x14ac:dyDescent="0.25">
      <c r="B60" s="1">
        <v>40</v>
      </c>
      <c r="C60" s="94"/>
      <c r="D60" s="95">
        <v>41.7</v>
      </c>
      <c r="E60" s="95">
        <v>41.48</v>
      </c>
      <c r="F60" s="95">
        <v>41.49</v>
      </c>
      <c r="G60" s="138"/>
      <c r="H60" s="141"/>
    </row>
    <row r="61" spans="2:8" x14ac:dyDescent="0.25">
      <c r="B61" s="1">
        <v>41</v>
      </c>
      <c r="C61" s="94"/>
      <c r="D61" s="95">
        <v>41.67</v>
      </c>
      <c r="E61" s="95">
        <v>41.58</v>
      </c>
      <c r="F61" s="95"/>
      <c r="G61" s="138"/>
      <c r="H61" s="141"/>
    </row>
    <row r="62" spans="2:8" x14ac:dyDescent="0.25">
      <c r="B62" s="1">
        <v>42</v>
      </c>
      <c r="C62" s="94"/>
      <c r="D62" s="95">
        <v>41.6</v>
      </c>
      <c r="E62" s="95">
        <v>41.54</v>
      </c>
      <c r="F62" s="95"/>
      <c r="G62" s="138"/>
      <c r="H62" s="141"/>
    </row>
    <row r="63" spans="2:8" x14ac:dyDescent="0.25">
      <c r="B63" s="1">
        <v>43</v>
      </c>
      <c r="C63" s="94"/>
      <c r="D63" s="95">
        <v>41.52</v>
      </c>
      <c r="E63" s="95">
        <v>41.62</v>
      </c>
      <c r="F63" s="95"/>
      <c r="G63" s="138"/>
      <c r="H63" s="141"/>
    </row>
    <row r="64" spans="2:8" x14ac:dyDescent="0.25">
      <c r="B64" s="1">
        <v>44</v>
      </c>
      <c r="C64" s="94"/>
      <c r="D64" s="95">
        <v>41.52</v>
      </c>
      <c r="E64" s="95">
        <v>41.64</v>
      </c>
      <c r="F64" s="95"/>
      <c r="G64" s="138"/>
      <c r="H64" s="141"/>
    </row>
    <row r="65" spans="2:8" x14ac:dyDescent="0.25">
      <c r="B65" s="1">
        <v>45</v>
      </c>
      <c r="C65" s="94"/>
      <c r="D65" s="95">
        <v>41.55</v>
      </c>
      <c r="E65" s="95">
        <v>41.55</v>
      </c>
      <c r="F65" s="95"/>
      <c r="G65" s="138"/>
      <c r="H65" s="141"/>
    </row>
    <row r="66" spans="2:8" x14ac:dyDescent="0.25">
      <c r="B66" s="1">
        <v>46</v>
      </c>
      <c r="C66" s="94"/>
      <c r="D66" s="95">
        <v>41.73</v>
      </c>
      <c r="E66" s="95">
        <v>41.78</v>
      </c>
      <c r="F66" s="95"/>
      <c r="G66" s="138"/>
      <c r="H66" s="141"/>
    </row>
    <row r="67" spans="2:8" x14ac:dyDescent="0.25">
      <c r="B67" s="1">
        <v>47</v>
      </c>
      <c r="C67" s="94"/>
      <c r="D67" s="95">
        <v>41.51</v>
      </c>
      <c r="E67" s="95">
        <v>41.59</v>
      </c>
      <c r="F67" s="95"/>
      <c r="G67" s="138"/>
      <c r="H67" s="141"/>
    </row>
    <row r="68" spans="2:8" x14ac:dyDescent="0.25">
      <c r="B68" s="1">
        <v>48</v>
      </c>
      <c r="C68" s="94"/>
      <c r="D68" s="95">
        <v>41.52</v>
      </c>
      <c r="E68" s="95">
        <v>41.62</v>
      </c>
      <c r="F68" s="95"/>
      <c r="G68" s="138"/>
      <c r="H68" s="141"/>
    </row>
    <row r="69" spans="2:8" x14ac:dyDescent="0.25">
      <c r="B69" s="1">
        <v>49</v>
      </c>
      <c r="C69" s="94"/>
      <c r="D69" s="95">
        <v>42.04</v>
      </c>
      <c r="E69" s="95">
        <v>41.75</v>
      </c>
      <c r="F69" s="95"/>
      <c r="G69" s="138"/>
      <c r="H69" s="141"/>
    </row>
    <row r="70" spans="2:8" x14ac:dyDescent="0.25">
      <c r="B70" s="1">
        <v>50</v>
      </c>
      <c r="C70" s="94"/>
      <c r="D70" s="95">
        <v>41.86</v>
      </c>
      <c r="E70" s="95">
        <v>41.5</v>
      </c>
      <c r="F70" s="95"/>
      <c r="G70" s="138"/>
      <c r="H70" s="141"/>
    </row>
    <row r="71" spans="2:8" x14ac:dyDescent="0.25">
      <c r="B71" s="1">
        <v>51</v>
      </c>
      <c r="C71" s="94"/>
      <c r="D71" s="95">
        <v>41.66</v>
      </c>
      <c r="E71" s="95">
        <v>41.4</v>
      </c>
      <c r="F71" s="95"/>
      <c r="G71" s="138"/>
      <c r="H71" s="141"/>
    </row>
    <row r="72" spans="2:8" x14ac:dyDescent="0.25">
      <c r="B72" s="1">
        <v>52</v>
      </c>
      <c r="C72" s="94"/>
      <c r="D72" s="95">
        <v>41.69</v>
      </c>
      <c r="E72" s="95">
        <v>41.6</v>
      </c>
      <c r="F72" s="95"/>
      <c r="G72" s="138"/>
      <c r="H72" s="141"/>
    </row>
    <row r="73" spans="2:8" x14ac:dyDescent="0.25">
      <c r="B73" s="1">
        <v>53</v>
      </c>
      <c r="C73" s="94"/>
      <c r="D73" s="95">
        <v>41.7</v>
      </c>
      <c r="E73" s="95">
        <v>41.94</v>
      </c>
      <c r="F73" s="95"/>
      <c r="G73" s="138"/>
      <c r="H73" s="141"/>
    </row>
    <row r="74" spans="2:8" x14ac:dyDescent="0.25">
      <c r="B74" s="1">
        <v>54</v>
      </c>
      <c r="C74" s="94"/>
      <c r="D74" s="95"/>
      <c r="E74" s="95">
        <v>41.55</v>
      </c>
      <c r="F74" s="95"/>
      <c r="G74" s="138"/>
      <c r="H74" s="141"/>
    </row>
    <row r="75" spans="2:8" x14ac:dyDescent="0.25">
      <c r="B75" s="1">
        <v>55</v>
      </c>
      <c r="C75" s="94"/>
      <c r="D75" s="95"/>
      <c r="E75" s="95">
        <v>41.53</v>
      </c>
      <c r="F75" s="95"/>
      <c r="G75" s="138"/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6"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3.7109375" style="1" bestFit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112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113</v>
      </c>
      <c r="C10" s="61">
        <v>10</v>
      </c>
      <c r="D10" s="61"/>
      <c r="E10" s="62">
        <f>D10</f>
        <v>0</v>
      </c>
      <c r="F10" s="129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2.0601851851851854E-2</v>
      </c>
      <c r="K10" s="131">
        <f>J10</f>
        <v>2.0601851851851854E-2</v>
      </c>
      <c r="L10" s="65">
        <f>K10</f>
        <v>2.0601851851851854E-2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113</v>
      </c>
      <c r="C11" s="61">
        <v>4</v>
      </c>
      <c r="D11" s="61">
        <v>37</v>
      </c>
      <c r="E11" s="62">
        <f>D11-D10</f>
        <v>37</v>
      </c>
      <c r="F11" s="277">
        <f>MIN(D21:D85)</f>
        <v>41.37</v>
      </c>
      <c r="G11" s="117">
        <f>AVERAGE(D21:D85)</f>
        <v>41.734594594594597</v>
      </c>
      <c r="H11" s="63">
        <v>3</v>
      </c>
      <c r="I11" s="116">
        <f>G11-F11</f>
        <v>0.36459459459459964</v>
      </c>
      <c r="J11" s="131">
        <v>4.2037037037037039E-2</v>
      </c>
      <c r="K11" s="131">
        <f>J11-J10</f>
        <v>2.1435185185185186E-2</v>
      </c>
      <c r="L11" s="65">
        <f>K11+L10</f>
        <v>4.2037037037037039E-2</v>
      </c>
      <c r="M11" s="66" t="s">
        <v>220</v>
      </c>
      <c r="N11" s="67"/>
      <c r="O11" s="68"/>
      <c r="P11" s="69"/>
    </row>
    <row r="12" spans="1:16" s="3" customFormat="1" ht="30" customHeight="1" thickBot="1" x14ac:dyDescent="0.3">
      <c r="A12" s="59">
        <v>3</v>
      </c>
      <c r="B12" s="60" t="s">
        <v>113</v>
      </c>
      <c r="C12" s="61">
        <v>6</v>
      </c>
      <c r="D12" s="61">
        <v>72</v>
      </c>
      <c r="E12" s="62">
        <f>D12-D11</f>
        <v>35</v>
      </c>
      <c r="F12" s="276">
        <f>MIN(E19:E81)</f>
        <v>41.32</v>
      </c>
      <c r="G12" s="274">
        <f>AVERAGE(E21:E83)</f>
        <v>41.63323529411764</v>
      </c>
      <c r="H12" s="63">
        <v>3</v>
      </c>
      <c r="I12" s="116">
        <f t="shared" ref="I12:I14" si="0">G12-F12</f>
        <v>0.31323529411763928</v>
      </c>
      <c r="J12" s="131">
        <v>6.008101851851852E-2</v>
      </c>
      <c r="K12" s="131">
        <f>J12-J11</f>
        <v>1.804398148148148E-2</v>
      </c>
      <c r="L12" s="64">
        <f>K12+L11</f>
        <v>6.008101851851852E-2</v>
      </c>
      <c r="M12" s="66" t="s">
        <v>221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114</v>
      </c>
      <c r="C13" s="61">
        <v>5</v>
      </c>
      <c r="D13" s="61">
        <v>93</v>
      </c>
      <c r="E13" s="62">
        <f>D13-D12</f>
        <v>21</v>
      </c>
      <c r="F13" s="282">
        <f>MIN(F19:F87)</f>
        <v>42.33</v>
      </c>
      <c r="G13" s="116">
        <f>AVERAGE(F21:F83)</f>
        <v>42.732500000000002</v>
      </c>
      <c r="H13" s="63">
        <v>1</v>
      </c>
      <c r="I13" s="116">
        <f t="shared" si="0"/>
        <v>0.40250000000000341</v>
      </c>
      <c r="J13" s="131">
        <v>7.1574074074074082E-2</v>
      </c>
      <c r="K13" s="131">
        <f>J13-J12</f>
        <v>1.1493055555555562E-2</v>
      </c>
      <c r="L13" s="65">
        <f>K13</f>
        <v>1.1493055555555562E-2</v>
      </c>
      <c r="M13" s="66" t="s">
        <v>222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114</v>
      </c>
      <c r="C14" s="70">
        <v>33</v>
      </c>
      <c r="D14" s="61">
        <v>149</v>
      </c>
      <c r="E14" s="62">
        <f>D14-D13</f>
        <v>56</v>
      </c>
      <c r="F14" s="279">
        <f>MIN(G21:G83)</f>
        <v>41.32</v>
      </c>
      <c r="G14" s="274">
        <f>AVERAGE(G21:G85)</f>
        <v>41.803454545454528</v>
      </c>
      <c r="H14" s="63">
        <v>3</v>
      </c>
      <c r="I14" s="116">
        <f t="shared" si="0"/>
        <v>0.48345454545452782</v>
      </c>
      <c r="J14" s="131">
        <v>9.9814814814814815E-2</v>
      </c>
      <c r="K14" s="131">
        <f>J14-J13</f>
        <v>2.8240740740740733E-2</v>
      </c>
      <c r="L14" s="64">
        <f>K14+L13</f>
        <v>3.9733796296296295E-2</v>
      </c>
      <c r="M14" s="66" t="s">
        <v>223</v>
      </c>
      <c r="N14" s="67"/>
      <c r="O14" s="18"/>
    </row>
    <row r="15" spans="1:16" s="3" customFormat="1" ht="30" customHeight="1" x14ac:dyDescent="0.25">
      <c r="A15" s="71" t="s">
        <v>56</v>
      </c>
      <c r="B15" s="72" t="s">
        <v>114</v>
      </c>
      <c r="C15" s="73">
        <v>3</v>
      </c>
      <c r="D15" s="73">
        <v>200</v>
      </c>
      <c r="E15" s="62">
        <f>D15-D14</f>
        <v>51</v>
      </c>
      <c r="F15" s="278">
        <f>MIN(H21:H89)</f>
        <v>41.81</v>
      </c>
      <c r="G15" s="116">
        <f>AVERAGE(H21:H85)</f>
        <v>42.494200000000006</v>
      </c>
      <c r="H15" s="63">
        <v>2</v>
      </c>
      <c r="I15" s="116">
        <f>G15-F15</f>
        <v>0.68420000000000414</v>
      </c>
      <c r="J15" s="131">
        <v>0.12501157407407407</v>
      </c>
      <c r="K15" s="75">
        <f>J15-J14</f>
        <v>2.5196759259259252E-2</v>
      </c>
      <c r="L15" s="74">
        <f>K15+L14</f>
        <v>6.4930555555555547E-2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AVERAGE(F11,F12)</f>
        <v>41.344999999999999</v>
      </c>
      <c r="G16" s="106">
        <f>AVERAGE(G11,G12)</f>
        <v>41.683914944356118</v>
      </c>
      <c r="H16" s="127" t="s">
        <v>172</v>
      </c>
      <c r="I16" s="106">
        <f>AVERAGE(I11,I12)</f>
        <v>0.33891494435611946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AVERAGE(F13,F14,F15)</f>
        <v>41.82</v>
      </c>
      <c r="G17" s="84">
        <f>AVERAGE(G13,G14,G15)</f>
        <v>42.343384848484845</v>
      </c>
      <c r="H17" s="84" t="s">
        <v>155</v>
      </c>
      <c r="I17" s="85">
        <f>AVERAGE(I13,I14,I15)</f>
        <v>0.52338484848484512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34.69166666666667</v>
      </c>
      <c r="G18" s="88">
        <f>AVERAGE(C21:H88)</f>
        <v>42.031938775510184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Мифтахутдинов Ильяс</v>
      </c>
      <c r="D20" s="91" t="str">
        <f>B11</f>
        <v>Мифтахутдинов Ильяс</v>
      </c>
      <c r="E20" s="91" t="str">
        <f>B12</f>
        <v>Мифтахутдинов Ильяс</v>
      </c>
      <c r="F20" s="91" t="str">
        <f>B13</f>
        <v>Стоцкий Андрей</v>
      </c>
      <c r="G20" s="2" t="str">
        <f>B14</f>
        <v>Стоцкий Андрей</v>
      </c>
      <c r="H20" s="2" t="str">
        <f>B15</f>
        <v>Стоцкий Андрей</v>
      </c>
    </row>
    <row r="21" spans="1:14" x14ac:dyDescent="0.25">
      <c r="B21" s="1">
        <v>1</v>
      </c>
      <c r="C21" s="92"/>
      <c r="D21" s="93">
        <v>41.86</v>
      </c>
      <c r="E21" s="93">
        <v>42.28</v>
      </c>
      <c r="F21" s="93">
        <v>45.09</v>
      </c>
      <c r="G21" s="139">
        <v>42.54</v>
      </c>
      <c r="H21" s="140">
        <v>43.09</v>
      </c>
      <c r="M21" s="2"/>
      <c r="N21" s="2"/>
    </row>
    <row r="22" spans="1:14" x14ac:dyDescent="0.25">
      <c r="B22" s="1">
        <v>2</v>
      </c>
      <c r="C22" s="94"/>
      <c r="D22" s="95">
        <v>42.04</v>
      </c>
      <c r="E22" s="95">
        <v>41.66</v>
      </c>
      <c r="F22" s="95">
        <v>42.69</v>
      </c>
      <c r="G22" s="138">
        <v>42</v>
      </c>
      <c r="H22" s="141">
        <v>42.17</v>
      </c>
      <c r="M22" s="3"/>
      <c r="N22" s="3"/>
    </row>
    <row r="23" spans="1:14" x14ac:dyDescent="0.25">
      <c r="B23" s="1">
        <v>3</v>
      </c>
      <c r="C23" s="94"/>
      <c r="D23" s="95">
        <v>41.88</v>
      </c>
      <c r="E23" s="95">
        <v>41.68</v>
      </c>
      <c r="F23" s="95">
        <v>42.48</v>
      </c>
      <c r="G23" s="138">
        <v>41.68</v>
      </c>
      <c r="H23" s="141">
        <v>42.6</v>
      </c>
      <c r="M23" s="3"/>
      <c r="N23" s="3"/>
    </row>
    <row r="24" spans="1:14" x14ac:dyDescent="0.25">
      <c r="B24" s="1">
        <v>4</v>
      </c>
      <c r="C24" s="94"/>
      <c r="D24" s="95">
        <v>41.79</v>
      </c>
      <c r="E24" s="95">
        <v>41.76</v>
      </c>
      <c r="F24" s="95">
        <v>42.73</v>
      </c>
      <c r="G24" s="138">
        <v>41.5</v>
      </c>
      <c r="H24" s="141">
        <v>42.67</v>
      </c>
      <c r="M24" s="3"/>
      <c r="N24" s="3"/>
    </row>
    <row r="25" spans="1:14" x14ac:dyDescent="0.25">
      <c r="B25" s="1">
        <v>5</v>
      </c>
      <c r="C25" s="94"/>
      <c r="D25" s="95">
        <v>41.42</v>
      </c>
      <c r="E25" s="95">
        <v>41.63</v>
      </c>
      <c r="F25" s="95">
        <v>43.49</v>
      </c>
      <c r="G25" s="138">
        <v>41.77</v>
      </c>
      <c r="H25" s="141">
        <v>42.72</v>
      </c>
    </row>
    <row r="26" spans="1:14" x14ac:dyDescent="0.25">
      <c r="B26" s="1">
        <v>6</v>
      </c>
      <c r="C26" s="94"/>
      <c r="D26" s="95">
        <v>41.91</v>
      </c>
      <c r="E26" s="95">
        <v>42.47</v>
      </c>
      <c r="F26" s="95">
        <v>42.45</v>
      </c>
      <c r="G26" s="138">
        <v>42.08</v>
      </c>
      <c r="H26" s="141">
        <v>44.46</v>
      </c>
    </row>
    <row r="27" spans="1:14" x14ac:dyDescent="0.25">
      <c r="B27" s="1">
        <v>7</v>
      </c>
      <c r="C27" s="94"/>
      <c r="D27" s="95">
        <v>42.01</v>
      </c>
      <c r="E27" s="95">
        <v>41.68</v>
      </c>
      <c r="F27" s="95">
        <v>42.58</v>
      </c>
      <c r="G27" s="138">
        <v>41.97</v>
      </c>
      <c r="H27" s="141">
        <v>42.02</v>
      </c>
    </row>
    <row r="28" spans="1:14" x14ac:dyDescent="0.25">
      <c r="B28" s="1">
        <v>8</v>
      </c>
      <c r="C28" s="94"/>
      <c r="D28" s="95">
        <v>41.78</v>
      </c>
      <c r="E28" s="95">
        <v>41.79</v>
      </c>
      <c r="F28" s="95">
        <v>42.38</v>
      </c>
      <c r="G28" s="138">
        <v>41.52</v>
      </c>
      <c r="H28" s="141">
        <v>42.3</v>
      </c>
    </row>
    <row r="29" spans="1:14" x14ac:dyDescent="0.25">
      <c r="B29" s="1">
        <v>9</v>
      </c>
      <c r="C29" s="125"/>
      <c r="D29" s="95">
        <v>42.72</v>
      </c>
      <c r="E29" s="95">
        <v>41.63</v>
      </c>
      <c r="F29" s="95">
        <v>42.33</v>
      </c>
      <c r="G29" s="138">
        <v>41.83</v>
      </c>
      <c r="H29" s="141">
        <v>42.11</v>
      </c>
    </row>
    <row r="30" spans="1:14" x14ac:dyDescent="0.25">
      <c r="B30" s="1">
        <v>10</v>
      </c>
      <c r="C30" s="94"/>
      <c r="D30" s="95">
        <v>41.64</v>
      </c>
      <c r="E30" s="95">
        <v>41.59</v>
      </c>
      <c r="F30" s="95">
        <v>42.53</v>
      </c>
      <c r="G30" s="138">
        <v>41.56</v>
      </c>
      <c r="H30" s="141">
        <v>43.71</v>
      </c>
    </row>
    <row r="31" spans="1:14" x14ac:dyDescent="0.25">
      <c r="B31" s="1">
        <v>11</v>
      </c>
      <c r="C31" s="94"/>
      <c r="D31" s="95">
        <v>41.99</v>
      </c>
      <c r="E31" s="95">
        <v>41.47</v>
      </c>
      <c r="F31" s="95">
        <v>42.45</v>
      </c>
      <c r="G31" s="138">
        <v>41.65</v>
      </c>
      <c r="H31" s="141">
        <v>44.44</v>
      </c>
    </row>
    <row r="32" spans="1:14" x14ac:dyDescent="0.25">
      <c r="B32" s="1">
        <v>12</v>
      </c>
      <c r="C32" s="94"/>
      <c r="D32" s="95">
        <v>41.64</v>
      </c>
      <c r="E32" s="95">
        <v>41.5</v>
      </c>
      <c r="F32" s="95">
        <v>42.56</v>
      </c>
      <c r="G32" s="138">
        <v>41.54</v>
      </c>
      <c r="H32" s="141">
        <v>42.13</v>
      </c>
    </row>
    <row r="33" spans="2:8" x14ac:dyDescent="0.25">
      <c r="B33" s="1">
        <v>13</v>
      </c>
      <c r="C33" s="94"/>
      <c r="D33" s="95">
        <v>41.75</v>
      </c>
      <c r="E33" s="95">
        <v>41.64</v>
      </c>
      <c r="F33" s="95">
        <v>42.65</v>
      </c>
      <c r="G33" s="138">
        <v>41.6</v>
      </c>
      <c r="H33" s="141">
        <v>42.1</v>
      </c>
    </row>
    <row r="34" spans="2:8" x14ac:dyDescent="0.25">
      <c r="B34" s="1">
        <v>14</v>
      </c>
      <c r="C34" s="105"/>
      <c r="D34" s="95">
        <v>41.68</v>
      </c>
      <c r="E34" s="95">
        <v>41.35</v>
      </c>
      <c r="F34" s="95">
        <v>42.68</v>
      </c>
      <c r="G34" s="138">
        <v>41.47</v>
      </c>
      <c r="H34" s="141">
        <v>41.84</v>
      </c>
    </row>
    <row r="35" spans="2:8" x14ac:dyDescent="0.25">
      <c r="B35" s="1">
        <v>15</v>
      </c>
      <c r="C35" s="94"/>
      <c r="D35" s="146">
        <v>41.66</v>
      </c>
      <c r="E35" s="95">
        <v>41.66</v>
      </c>
      <c r="F35" s="95">
        <v>42.64</v>
      </c>
      <c r="G35" s="138">
        <v>41.33</v>
      </c>
      <c r="H35" s="141">
        <v>42.27</v>
      </c>
    </row>
    <row r="36" spans="2:8" x14ac:dyDescent="0.25">
      <c r="B36" s="1">
        <v>16</v>
      </c>
      <c r="C36" s="94"/>
      <c r="D36" s="95">
        <v>42.11</v>
      </c>
      <c r="E36" s="95">
        <v>41.54</v>
      </c>
      <c r="F36" s="95">
        <v>42.48</v>
      </c>
      <c r="G36" s="138">
        <v>41.7</v>
      </c>
      <c r="H36" s="141">
        <v>42.47</v>
      </c>
    </row>
    <row r="37" spans="2:8" x14ac:dyDescent="0.25">
      <c r="B37" s="1">
        <v>17</v>
      </c>
      <c r="C37" s="94"/>
      <c r="D37" s="95">
        <v>41.83</v>
      </c>
      <c r="E37" s="95">
        <v>41.88</v>
      </c>
      <c r="F37" s="95">
        <v>42.74</v>
      </c>
      <c r="G37" s="138">
        <v>42.09</v>
      </c>
      <c r="H37" s="141">
        <v>42.22</v>
      </c>
    </row>
    <row r="38" spans="2:8" x14ac:dyDescent="0.25">
      <c r="B38" s="1">
        <v>18</v>
      </c>
      <c r="C38" s="94"/>
      <c r="D38" s="95">
        <v>41.73</v>
      </c>
      <c r="E38" s="95">
        <v>41.5</v>
      </c>
      <c r="F38" s="95">
        <v>42.63</v>
      </c>
      <c r="G38" s="138">
        <v>41.56</v>
      </c>
      <c r="H38" s="141">
        <v>42.53</v>
      </c>
    </row>
    <row r="39" spans="2:8" x14ac:dyDescent="0.25">
      <c r="B39" s="1">
        <v>19</v>
      </c>
      <c r="C39" s="94"/>
      <c r="D39" s="95">
        <v>41.75</v>
      </c>
      <c r="E39" s="95">
        <v>41.47</v>
      </c>
      <c r="F39" s="95">
        <v>42.57</v>
      </c>
      <c r="G39" s="138">
        <v>41.51</v>
      </c>
      <c r="H39" s="141">
        <v>43.2</v>
      </c>
    </row>
    <row r="40" spans="2:8" x14ac:dyDescent="0.25">
      <c r="B40" s="1">
        <v>20</v>
      </c>
      <c r="C40" s="94"/>
      <c r="D40" s="95">
        <v>41.83</v>
      </c>
      <c r="E40" s="95">
        <v>41.85</v>
      </c>
      <c r="F40" s="95">
        <v>42.5</v>
      </c>
      <c r="G40" s="138">
        <v>41.42</v>
      </c>
      <c r="H40" s="141">
        <v>42.38</v>
      </c>
    </row>
    <row r="41" spans="2:8" x14ac:dyDescent="0.25">
      <c r="B41" s="1">
        <v>21</v>
      </c>
      <c r="C41" s="94"/>
      <c r="D41" s="95">
        <v>41.7</v>
      </c>
      <c r="E41" s="95">
        <v>41.45</v>
      </c>
      <c r="F41" s="95"/>
      <c r="G41" s="138">
        <v>41.36</v>
      </c>
      <c r="H41" s="141">
        <v>42.29</v>
      </c>
    </row>
    <row r="42" spans="2:8" x14ac:dyDescent="0.25">
      <c r="B42" s="1">
        <v>22</v>
      </c>
      <c r="C42" s="94"/>
      <c r="D42" s="95">
        <v>41.81</v>
      </c>
      <c r="E42" s="95">
        <v>41.4</v>
      </c>
      <c r="F42" s="95"/>
      <c r="G42" s="138">
        <v>41.91</v>
      </c>
      <c r="H42" s="141">
        <v>42.22</v>
      </c>
    </row>
    <row r="43" spans="2:8" x14ac:dyDescent="0.25">
      <c r="B43" s="1">
        <v>23</v>
      </c>
      <c r="C43" s="94"/>
      <c r="D43" s="95">
        <v>41.43</v>
      </c>
      <c r="E43" s="95">
        <v>41.79</v>
      </c>
      <c r="F43" s="95"/>
      <c r="G43" s="138">
        <v>41.49</v>
      </c>
      <c r="H43" s="141">
        <v>41.81</v>
      </c>
    </row>
    <row r="44" spans="2:8" x14ac:dyDescent="0.25">
      <c r="B44" s="1">
        <v>24</v>
      </c>
      <c r="C44" s="94"/>
      <c r="D44" s="2">
        <v>41.87</v>
      </c>
      <c r="E44" s="95">
        <v>41.32</v>
      </c>
      <c r="F44" s="95"/>
      <c r="G44" s="138">
        <v>41.65</v>
      </c>
      <c r="H44" s="141">
        <v>42.12</v>
      </c>
    </row>
    <row r="45" spans="2:8" x14ac:dyDescent="0.25">
      <c r="B45" s="1">
        <v>25</v>
      </c>
      <c r="C45" s="94"/>
      <c r="D45" s="95">
        <v>41.51</v>
      </c>
      <c r="E45" s="95">
        <v>41.57</v>
      </c>
      <c r="F45" s="95"/>
      <c r="G45" s="138">
        <v>41.5</v>
      </c>
      <c r="H45" s="141">
        <v>42.1</v>
      </c>
    </row>
    <row r="46" spans="2:8" x14ac:dyDescent="0.25">
      <c r="B46" s="1">
        <v>26</v>
      </c>
      <c r="C46" s="94"/>
      <c r="D46" s="95">
        <v>41.58</v>
      </c>
      <c r="E46" s="95">
        <v>41.69</v>
      </c>
      <c r="F46" s="95"/>
      <c r="G46" s="138">
        <v>41.32</v>
      </c>
      <c r="H46" s="141">
        <v>41.86</v>
      </c>
    </row>
    <row r="47" spans="2:8" x14ac:dyDescent="0.25">
      <c r="B47" s="1">
        <v>27</v>
      </c>
      <c r="C47" s="94"/>
      <c r="D47" s="95">
        <v>41.37</v>
      </c>
      <c r="E47" s="95">
        <v>41.62</v>
      </c>
      <c r="F47" s="95"/>
      <c r="G47" s="138">
        <v>41.47</v>
      </c>
      <c r="H47" s="141">
        <v>42.11</v>
      </c>
    </row>
    <row r="48" spans="2:8" x14ac:dyDescent="0.25">
      <c r="B48" s="1">
        <v>28</v>
      </c>
      <c r="C48" s="94"/>
      <c r="D48" s="95">
        <v>41.57</v>
      </c>
      <c r="E48" s="95">
        <v>41.75</v>
      </c>
      <c r="F48" s="95"/>
      <c r="G48" s="138">
        <v>41.87</v>
      </c>
      <c r="H48" s="141">
        <v>42.21</v>
      </c>
    </row>
    <row r="49" spans="2:8" x14ac:dyDescent="0.25">
      <c r="B49" s="1">
        <v>29</v>
      </c>
      <c r="C49" s="94"/>
      <c r="D49" s="95">
        <v>41.55</v>
      </c>
      <c r="E49" s="95">
        <v>41.5</v>
      </c>
      <c r="F49" s="95"/>
      <c r="G49" s="138">
        <v>41.47</v>
      </c>
      <c r="H49" s="141">
        <v>42.52</v>
      </c>
    </row>
    <row r="50" spans="2:8" x14ac:dyDescent="0.25">
      <c r="B50" s="1">
        <v>30</v>
      </c>
      <c r="C50" s="94"/>
      <c r="D50" s="95">
        <v>41.72</v>
      </c>
      <c r="E50" s="95">
        <v>41.5</v>
      </c>
      <c r="F50" s="95"/>
      <c r="G50" s="138">
        <v>41.49</v>
      </c>
      <c r="H50" s="141">
        <v>42.15</v>
      </c>
    </row>
    <row r="51" spans="2:8" x14ac:dyDescent="0.25">
      <c r="B51" s="1">
        <v>31</v>
      </c>
      <c r="C51" s="94"/>
      <c r="D51" s="95">
        <v>41.64</v>
      </c>
      <c r="E51" s="95">
        <v>41.47</v>
      </c>
      <c r="F51" s="95"/>
      <c r="G51" s="138">
        <v>41.9</v>
      </c>
      <c r="H51" s="141">
        <v>42.27</v>
      </c>
    </row>
    <row r="52" spans="2:8" x14ac:dyDescent="0.25">
      <c r="B52" s="1">
        <v>32</v>
      </c>
      <c r="C52" s="94"/>
      <c r="D52" s="95">
        <v>41.39</v>
      </c>
      <c r="E52" s="95">
        <v>41.49</v>
      </c>
      <c r="F52" s="95"/>
      <c r="G52" s="138">
        <v>42.48</v>
      </c>
      <c r="H52" s="141">
        <v>42.55</v>
      </c>
    </row>
    <row r="53" spans="2:8" x14ac:dyDescent="0.25">
      <c r="B53" s="1">
        <v>33</v>
      </c>
      <c r="C53" s="94"/>
      <c r="D53" s="95">
        <v>41.62</v>
      </c>
      <c r="E53" s="95">
        <v>41.37</v>
      </c>
      <c r="F53" s="95"/>
      <c r="G53" s="138">
        <v>42.43</v>
      </c>
      <c r="H53" s="141">
        <v>42.41</v>
      </c>
    </row>
    <row r="54" spans="2:8" x14ac:dyDescent="0.25">
      <c r="B54" s="1">
        <v>34</v>
      </c>
      <c r="C54" s="94"/>
      <c r="D54" s="95">
        <v>41.72</v>
      </c>
      <c r="E54" s="95">
        <v>41.58</v>
      </c>
      <c r="F54" s="95"/>
      <c r="G54" s="138">
        <v>41.33</v>
      </c>
      <c r="H54" s="141">
        <v>41.86</v>
      </c>
    </row>
    <row r="55" spans="2:8" x14ac:dyDescent="0.25">
      <c r="B55" s="1">
        <v>35</v>
      </c>
      <c r="C55" s="94"/>
      <c r="D55" s="95">
        <v>41.72</v>
      </c>
      <c r="E55" s="95"/>
      <c r="F55" s="95"/>
      <c r="G55" s="138">
        <v>42.42</v>
      </c>
      <c r="H55" s="141">
        <v>42.03</v>
      </c>
    </row>
    <row r="56" spans="2:8" x14ac:dyDescent="0.25">
      <c r="B56" s="1">
        <v>36</v>
      </c>
      <c r="C56" s="94"/>
      <c r="D56" s="95">
        <v>41.43</v>
      </c>
      <c r="E56" s="95"/>
      <c r="F56" s="95"/>
      <c r="G56" s="138">
        <v>41.89</v>
      </c>
      <c r="H56" s="141">
        <v>42.31</v>
      </c>
    </row>
    <row r="57" spans="2:8" x14ac:dyDescent="0.25">
      <c r="B57" s="1">
        <v>37</v>
      </c>
      <c r="C57" s="94"/>
      <c r="D57" s="95">
        <v>41.53</v>
      </c>
      <c r="E57" s="95"/>
      <c r="F57" s="95"/>
      <c r="G57" s="138">
        <v>41.71</v>
      </c>
      <c r="H57" s="141">
        <v>42.71</v>
      </c>
    </row>
    <row r="58" spans="2:8" x14ac:dyDescent="0.25">
      <c r="B58" s="1">
        <v>38</v>
      </c>
      <c r="C58" s="94"/>
      <c r="D58" s="95"/>
      <c r="E58" s="95"/>
      <c r="F58" s="95"/>
      <c r="G58" s="138">
        <v>41.68</v>
      </c>
      <c r="H58" s="141">
        <v>42.45</v>
      </c>
    </row>
    <row r="59" spans="2:8" x14ac:dyDescent="0.25">
      <c r="B59" s="1">
        <v>39</v>
      </c>
      <c r="C59" s="94"/>
      <c r="D59" s="95"/>
      <c r="E59" s="95"/>
      <c r="F59" s="95"/>
      <c r="G59" s="138">
        <v>41.6</v>
      </c>
      <c r="H59" s="141">
        <v>42.96</v>
      </c>
    </row>
    <row r="60" spans="2:8" x14ac:dyDescent="0.25">
      <c r="B60" s="1">
        <v>40</v>
      </c>
      <c r="C60" s="94"/>
      <c r="D60" s="95"/>
      <c r="E60" s="95"/>
      <c r="F60" s="95"/>
      <c r="G60" s="138">
        <v>41.69</v>
      </c>
      <c r="H60" s="141">
        <v>42.22</v>
      </c>
    </row>
    <row r="61" spans="2:8" x14ac:dyDescent="0.25">
      <c r="B61" s="1">
        <v>41</v>
      </c>
      <c r="C61" s="94"/>
      <c r="D61" s="95"/>
      <c r="E61" s="95"/>
      <c r="F61" s="95"/>
      <c r="G61" s="138">
        <v>41.73</v>
      </c>
      <c r="H61" s="141">
        <v>42.26</v>
      </c>
    </row>
    <row r="62" spans="2:8" x14ac:dyDescent="0.25">
      <c r="B62" s="1">
        <v>42</v>
      </c>
      <c r="C62" s="94"/>
      <c r="D62" s="95"/>
      <c r="E62" s="95"/>
      <c r="F62" s="95"/>
      <c r="G62" s="138">
        <v>42.31</v>
      </c>
      <c r="H62" s="141">
        <v>42.48</v>
      </c>
    </row>
    <row r="63" spans="2:8" x14ac:dyDescent="0.25">
      <c r="B63" s="1">
        <v>43</v>
      </c>
      <c r="C63" s="94"/>
      <c r="D63" s="95"/>
      <c r="E63" s="95"/>
      <c r="F63" s="95"/>
      <c r="G63" s="138">
        <v>41.85</v>
      </c>
      <c r="H63" s="141">
        <v>42.23</v>
      </c>
    </row>
    <row r="64" spans="2:8" x14ac:dyDescent="0.25">
      <c r="B64" s="1">
        <v>44</v>
      </c>
      <c r="C64" s="94"/>
      <c r="D64" s="95"/>
      <c r="E64" s="95"/>
      <c r="F64" s="95"/>
      <c r="G64" s="138">
        <v>41.66</v>
      </c>
      <c r="H64" s="141">
        <v>42.58</v>
      </c>
    </row>
    <row r="65" spans="2:8" x14ac:dyDescent="0.25">
      <c r="B65" s="1">
        <v>45</v>
      </c>
      <c r="C65" s="94"/>
      <c r="D65" s="95"/>
      <c r="E65" s="95"/>
      <c r="F65" s="95"/>
      <c r="G65" s="138">
        <v>41.57</v>
      </c>
      <c r="H65" s="141">
        <v>42.27</v>
      </c>
    </row>
    <row r="66" spans="2:8" x14ac:dyDescent="0.25">
      <c r="B66" s="1">
        <v>46</v>
      </c>
      <c r="C66" s="94"/>
      <c r="D66" s="95"/>
      <c r="E66" s="95"/>
      <c r="F66" s="95"/>
      <c r="G66" s="138">
        <v>41.54</v>
      </c>
      <c r="H66" s="141">
        <v>42.92</v>
      </c>
    </row>
    <row r="67" spans="2:8" x14ac:dyDescent="0.25">
      <c r="B67" s="1">
        <v>47</v>
      </c>
      <c r="C67" s="94"/>
      <c r="D67" s="95"/>
      <c r="E67" s="95"/>
      <c r="F67" s="95"/>
      <c r="G67" s="138">
        <v>41.51</v>
      </c>
      <c r="H67" s="141">
        <v>43.15</v>
      </c>
    </row>
    <row r="68" spans="2:8" x14ac:dyDescent="0.25">
      <c r="B68" s="1">
        <v>48</v>
      </c>
      <c r="C68" s="94"/>
      <c r="D68" s="95"/>
      <c r="E68" s="95"/>
      <c r="F68" s="95"/>
      <c r="G68" s="138">
        <v>41.47</v>
      </c>
      <c r="H68" s="141">
        <v>42.53</v>
      </c>
    </row>
    <row r="69" spans="2:8" x14ac:dyDescent="0.25">
      <c r="B69" s="1">
        <v>49</v>
      </c>
      <c r="C69" s="94"/>
      <c r="D69" s="95"/>
      <c r="E69" s="95"/>
      <c r="F69" s="95"/>
      <c r="G69" s="138">
        <v>41.57</v>
      </c>
      <c r="H69" s="141">
        <v>42.9</v>
      </c>
    </row>
    <row r="70" spans="2:8" x14ac:dyDescent="0.25">
      <c r="B70" s="1">
        <v>50</v>
      </c>
      <c r="C70" s="94"/>
      <c r="D70" s="95"/>
      <c r="E70" s="95"/>
      <c r="F70" s="95"/>
      <c r="G70" s="138">
        <v>42.6</v>
      </c>
      <c r="H70" s="141">
        <v>42.8</v>
      </c>
    </row>
    <row r="71" spans="2:8" x14ac:dyDescent="0.25">
      <c r="B71" s="1">
        <v>51</v>
      </c>
      <c r="C71" s="94"/>
      <c r="D71" s="95"/>
      <c r="E71" s="95"/>
      <c r="F71" s="95"/>
      <c r="G71" s="138">
        <v>42.74</v>
      </c>
      <c r="H71" s="141"/>
    </row>
    <row r="72" spans="2:8" x14ac:dyDescent="0.25">
      <c r="B72" s="1">
        <v>52</v>
      </c>
      <c r="C72" s="94"/>
      <c r="D72" s="95"/>
      <c r="E72" s="95"/>
      <c r="F72" s="95"/>
      <c r="G72" s="138">
        <v>41.62</v>
      </c>
      <c r="H72" s="141"/>
    </row>
    <row r="73" spans="2:8" x14ac:dyDescent="0.25">
      <c r="B73" s="1">
        <v>53</v>
      </c>
      <c r="C73" s="94"/>
      <c r="D73" s="95"/>
      <c r="E73" s="95"/>
      <c r="F73" s="95"/>
      <c r="G73" s="138">
        <v>43.62</v>
      </c>
      <c r="H73" s="141"/>
    </row>
    <row r="74" spans="2:8" x14ac:dyDescent="0.25">
      <c r="B74" s="1">
        <v>54</v>
      </c>
      <c r="C74" s="94"/>
      <c r="D74" s="95"/>
      <c r="E74" s="95"/>
      <c r="F74" s="95"/>
      <c r="G74" s="138">
        <v>42.93</v>
      </c>
      <c r="H74" s="141"/>
    </row>
    <row r="75" spans="2:8" x14ac:dyDescent="0.25">
      <c r="B75" s="1">
        <v>55</v>
      </c>
      <c r="C75" s="94"/>
      <c r="D75" s="95"/>
      <c r="E75" s="95"/>
      <c r="F75" s="95"/>
      <c r="G75" s="138">
        <v>41.49</v>
      </c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2"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141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thickBot="1" x14ac:dyDescent="0.3">
      <c r="A10" s="59">
        <v>1</v>
      </c>
      <c r="B10" s="60" t="s">
        <v>142</v>
      </c>
      <c r="C10" s="61">
        <v>4</v>
      </c>
      <c r="D10" s="61"/>
      <c r="E10" s="62">
        <f>D10</f>
        <v>0</v>
      </c>
      <c r="F10" s="275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1.699074074074074E-2</v>
      </c>
      <c r="K10" s="131">
        <f>J10</f>
        <v>1.699074074074074E-2</v>
      </c>
      <c r="L10" s="65">
        <f>K10</f>
        <v>1.699074074074074E-2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142</v>
      </c>
      <c r="C11" s="61">
        <v>3</v>
      </c>
      <c r="D11" s="61">
        <v>33</v>
      </c>
      <c r="E11" s="62">
        <f>D11-D10</f>
        <v>33</v>
      </c>
      <c r="F11" s="284">
        <f>MIN(D21:D85)</f>
        <v>41.94</v>
      </c>
      <c r="G11" s="283">
        <f>AVERAGE(D21:D85)</f>
        <v>42.633333333333333</v>
      </c>
      <c r="H11" s="63">
        <v>0</v>
      </c>
      <c r="I11" s="116">
        <f>G11-F11</f>
        <v>0.69333333333333513</v>
      </c>
      <c r="J11" s="131">
        <v>4.0868055555555553E-2</v>
      </c>
      <c r="K11" s="131">
        <f>J11-J10</f>
        <v>2.3877314814814813E-2</v>
      </c>
      <c r="L11" s="65">
        <f>K11+L10</f>
        <v>4.0868055555555553E-2</v>
      </c>
      <c r="M11" s="66" t="s">
        <v>224</v>
      </c>
      <c r="N11" s="67"/>
      <c r="O11" s="68"/>
      <c r="P11" s="69"/>
    </row>
    <row r="12" spans="1:16" s="3" customFormat="1" ht="30" customHeight="1" x14ac:dyDescent="0.25">
      <c r="A12" s="59">
        <v>3</v>
      </c>
      <c r="B12" s="60" t="s">
        <v>101</v>
      </c>
      <c r="C12" s="61">
        <v>21</v>
      </c>
      <c r="D12" s="61">
        <v>94</v>
      </c>
      <c r="E12" s="62">
        <f>D12-D11</f>
        <v>61</v>
      </c>
      <c r="F12" s="278">
        <f>MIN(E19:E81)</f>
        <v>41.3</v>
      </c>
      <c r="G12" s="116">
        <f>AVERAGE(E21:E83)</f>
        <v>41.569833333333335</v>
      </c>
      <c r="H12" s="63">
        <v>1</v>
      </c>
      <c r="I12" s="116">
        <f t="shared" ref="I12:I14" si="0">G12-F12</f>
        <v>0.26983333333333803</v>
      </c>
      <c r="J12" s="131">
        <v>7.1319444444444449E-2</v>
      </c>
      <c r="K12" s="131">
        <f>J12-J11</f>
        <v>3.0451388888888896E-2</v>
      </c>
      <c r="L12" s="65">
        <f>K12</f>
        <v>3.0451388888888896E-2</v>
      </c>
      <c r="M12" s="66" t="s">
        <v>212</v>
      </c>
      <c r="N12" s="67"/>
      <c r="O12" s="147"/>
      <c r="P12" s="69"/>
    </row>
    <row r="13" spans="1:16" s="3" customFormat="1" ht="30" customHeight="1" x14ac:dyDescent="0.25">
      <c r="A13" s="59">
        <v>4</v>
      </c>
      <c r="B13" s="60" t="s">
        <v>142</v>
      </c>
      <c r="C13" s="61">
        <v>3</v>
      </c>
      <c r="D13" s="61">
        <v>126</v>
      </c>
      <c r="E13" s="62">
        <f>D13-D12</f>
        <v>32</v>
      </c>
      <c r="F13" s="129">
        <f>MIN(F19:F87)</f>
        <v>41.96</v>
      </c>
      <c r="G13" s="116">
        <f>AVERAGE(F21:F83)</f>
        <v>42.360064516129036</v>
      </c>
      <c r="H13" s="63">
        <v>2</v>
      </c>
      <c r="I13" s="116">
        <f t="shared" si="0"/>
        <v>0.40006451612903504</v>
      </c>
      <c r="J13" s="131">
        <v>8.8125000000000009E-2</v>
      </c>
      <c r="K13" s="131">
        <f>J13-J12</f>
        <v>1.680555555555556E-2</v>
      </c>
      <c r="L13" s="65">
        <f>K13+L11</f>
        <v>5.7673611111111113E-2</v>
      </c>
      <c r="M13" s="66" t="s">
        <v>225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101</v>
      </c>
      <c r="C14" s="70">
        <v>5</v>
      </c>
      <c r="D14" s="61">
        <v>149</v>
      </c>
      <c r="E14" s="62">
        <f>D14-D13</f>
        <v>23</v>
      </c>
      <c r="F14" s="275">
        <f>MIN(G21:G83)</f>
        <v>41.75</v>
      </c>
      <c r="G14" s="116">
        <f>AVERAGE(G21:G85)</f>
        <v>41.930454545454545</v>
      </c>
      <c r="H14" s="63">
        <v>7</v>
      </c>
      <c r="I14" s="116">
        <f t="shared" si="0"/>
        <v>0.18045454545454476</v>
      </c>
      <c r="J14" s="131">
        <v>0.1004050925925926</v>
      </c>
      <c r="K14" s="131">
        <f>J14-J13</f>
        <v>1.2280092592592592E-2</v>
      </c>
      <c r="L14" s="64">
        <f>K14+L12</f>
        <v>4.2731481481481488E-2</v>
      </c>
      <c r="M14" s="66" t="s">
        <v>226</v>
      </c>
      <c r="N14" s="67"/>
      <c r="O14" s="18"/>
    </row>
    <row r="15" spans="1:16" s="3" customFormat="1" ht="30" customHeight="1" thickBot="1" x14ac:dyDescent="0.3">
      <c r="A15" s="71" t="s">
        <v>56</v>
      </c>
      <c r="B15" s="72" t="s">
        <v>101</v>
      </c>
      <c r="C15" s="73">
        <v>10</v>
      </c>
      <c r="D15" s="73">
        <v>199</v>
      </c>
      <c r="E15" s="62">
        <f>D15-D14</f>
        <v>50</v>
      </c>
      <c r="F15" s="276">
        <f>MIN(H21:H89)</f>
        <v>41.18</v>
      </c>
      <c r="G15" s="274">
        <f>AVERAGE(H21:H85)</f>
        <v>41.506041666666654</v>
      </c>
      <c r="H15" s="63">
        <v>7</v>
      </c>
      <c r="I15" s="116">
        <f>G15-F15</f>
        <v>0.32604166666665435</v>
      </c>
      <c r="J15" s="131">
        <v>0.12501157407407407</v>
      </c>
      <c r="K15" s="75">
        <f>J15-J14</f>
        <v>2.4606481481481465E-2</v>
      </c>
      <c r="L15" s="74">
        <f>K15+L14</f>
        <v>6.7337962962962961E-2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AVERAGE(F11,F13)</f>
        <v>41.95</v>
      </c>
      <c r="G16" s="106">
        <f>AVERAGE(G11,G13)</f>
        <v>42.496698924731184</v>
      </c>
      <c r="H16" s="127" t="s">
        <v>162</v>
      </c>
      <c r="I16" s="106">
        <f>AVERAGE(I11,I13)</f>
        <v>0.54669892473118509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AVERAGE(F12,F14,F15)</f>
        <v>41.41</v>
      </c>
      <c r="G17" s="84">
        <f>AVERAGE(G12,G14,G15)</f>
        <v>41.668776515151507</v>
      </c>
      <c r="H17" s="84" t="s">
        <v>157</v>
      </c>
      <c r="I17" s="85">
        <f>AVERAGE(I12,I14,I15)</f>
        <v>0.2587765151515124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34.688333333333333</v>
      </c>
      <c r="G18" s="88">
        <f>AVERAGE(C21:H88)</f>
        <v>41.902123711340195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Медведьева Даша</v>
      </c>
      <c r="D20" s="91" t="str">
        <f>B11</f>
        <v>Медведьева Даша</v>
      </c>
      <c r="E20" s="91" t="str">
        <f>B12</f>
        <v>Паненко Женя</v>
      </c>
      <c r="F20" s="91" t="str">
        <f>B13</f>
        <v>Медведьева Даша</v>
      </c>
      <c r="G20" s="2" t="str">
        <f>B14</f>
        <v>Паненко Женя</v>
      </c>
      <c r="H20" s="2" t="str">
        <f>B15</f>
        <v>Паненко Женя</v>
      </c>
    </row>
    <row r="21" spans="1:14" x14ac:dyDescent="0.25">
      <c r="B21" s="1">
        <v>1</v>
      </c>
      <c r="C21" s="92"/>
      <c r="D21" s="93">
        <v>42.43</v>
      </c>
      <c r="E21" s="93">
        <v>42.45</v>
      </c>
      <c r="F21" s="93">
        <v>43.06</v>
      </c>
      <c r="G21" s="139">
        <v>42.34</v>
      </c>
      <c r="H21" s="140">
        <v>42.08</v>
      </c>
      <c r="M21" s="2"/>
      <c r="N21" s="2"/>
    </row>
    <row r="22" spans="1:14" x14ac:dyDescent="0.25">
      <c r="B22" s="1">
        <v>2</v>
      </c>
      <c r="C22" s="94"/>
      <c r="D22" s="95">
        <v>42.4</v>
      </c>
      <c r="E22" s="95">
        <v>41.77</v>
      </c>
      <c r="F22" s="95">
        <v>42.49</v>
      </c>
      <c r="G22" s="138">
        <v>42.02</v>
      </c>
      <c r="H22" s="141">
        <v>41.7</v>
      </c>
      <c r="M22" s="3"/>
      <c r="N22" s="3"/>
    </row>
    <row r="23" spans="1:14" x14ac:dyDescent="0.25">
      <c r="B23" s="1">
        <v>3</v>
      </c>
      <c r="C23" s="94"/>
      <c r="D23" s="95">
        <v>42.66</v>
      </c>
      <c r="E23" s="95">
        <v>41.72</v>
      </c>
      <c r="F23" s="95">
        <v>42.37</v>
      </c>
      <c r="G23" s="138">
        <v>42.09</v>
      </c>
      <c r="H23" s="141">
        <v>41.67</v>
      </c>
      <c r="M23" s="3"/>
      <c r="N23" s="3"/>
    </row>
    <row r="24" spans="1:14" x14ac:dyDescent="0.25">
      <c r="B24" s="1">
        <v>4</v>
      </c>
      <c r="C24" s="94"/>
      <c r="D24" s="95">
        <v>42.69</v>
      </c>
      <c r="E24" s="95">
        <v>41.67</v>
      </c>
      <c r="F24" s="95">
        <v>42.47</v>
      </c>
      <c r="G24" s="138">
        <v>41.8</v>
      </c>
      <c r="H24" s="141">
        <v>41.74</v>
      </c>
      <c r="M24" s="3"/>
      <c r="N24" s="3"/>
    </row>
    <row r="25" spans="1:14" x14ac:dyDescent="0.25">
      <c r="B25" s="1">
        <v>5</v>
      </c>
      <c r="C25" s="94"/>
      <c r="D25" s="95">
        <v>42.2</v>
      </c>
      <c r="E25" s="95">
        <v>41.76</v>
      </c>
      <c r="F25" s="95">
        <v>42.54</v>
      </c>
      <c r="G25" s="138">
        <v>42.02</v>
      </c>
      <c r="H25" s="141">
        <v>41.59</v>
      </c>
    </row>
    <row r="26" spans="1:14" x14ac:dyDescent="0.25">
      <c r="B26" s="1">
        <v>6</v>
      </c>
      <c r="C26" s="94"/>
      <c r="D26" s="95">
        <v>42.18</v>
      </c>
      <c r="E26" s="95">
        <v>41.78</v>
      </c>
      <c r="F26" s="95">
        <v>42.33</v>
      </c>
      <c r="G26" s="138">
        <v>42.15</v>
      </c>
      <c r="H26" s="141">
        <v>41.52</v>
      </c>
    </row>
    <row r="27" spans="1:14" x14ac:dyDescent="0.25">
      <c r="B27" s="1">
        <v>7</v>
      </c>
      <c r="C27" s="94"/>
      <c r="D27" s="95">
        <v>43.23</v>
      </c>
      <c r="E27" s="95">
        <v>41.7</v>
      </c>
      <c r="F27" s="95">
        <v>42.35</v>
      </c>
      <c r="G27" s="138">
        <v>41.87</v>
      </c>
      <c r="H27" s="141">
        <v>41.44</v>
      </c>
    </row>
    <row r="28" spans="1:14" x14ac:dyDescent="0.25">
      <c r="B28" s="1">
        <v>8</v>
      </c>
      <c r="C28" s="94"/>
      <c r="D28" s="95">
        <v>44.53</v>
      </c>
      <c r="E28" s="95">
        <v>41.53</v>
      </c>
      <c r="F28" s="95">
        <v>42.26</v>
      </c>
      <c r="G28" s="138">
        <v>41.77</v>
      </c>
      <c r="H28" s="141">
        <v>41.41</v>
      </c>
    </row>
    <row r="29" spans="1:14" x14ac:dyDescent="0.25">
      <c r="B29" s="1">
        <v>9</v>
      </c>
      <c r="C29" s="125"/>
      <c r="D29" s="95">
        <v>42.61</v>
      </c>
      <c r="E29" s="95">
        <v>41.6</v>
      </c>
      <c r="F29" s="95">
        <v>42.222000000000001</v>
      </c>
      <c r="G29" s="138">
        <v>41.96</v>
      </c>
      <c r="H29" s="141">
        <v>41.66</v>
      </c>
    </row>
    <row r="30" spans="1:14" x14ac:dyDescent="0.25">
      <c r="B30" s="1">
        <v>10</v>
      </c>
      <c r="C30" s="94"/>
      <c r="D30" s="95">
        <v>42.96</v>
      </c>
      <c r="E30" s="95">
        <v>41.62</v>
      </c>
      <c r="F30" s="95">
        <v>42.05</v>
      </c>
      <c r="G30" s="138">
        <v>42.07</v>
      </c>
      <c r="H30" s="141">
        <v>43.18</v>
      </c>
    </row>
    <row r="31" spans="1:14" x14ac:dyDescent="0.25">
      <c r="B31" s="1">
        <v>11</v>
      </c>
      <c r="C31" s="94"/>
      <c r="D31" s="95">
        <v>42.32</v>
      </c>
      <c r="E31" s="95">
        <v>41.59</v>
      </c>
      <c r="F31" s="95">
        <v>42.41</v>
      </c>
      <c r="G31" s="138">
        <v>41.94</v>
      </c>
      <c r="H31" s="141">
        <v>42.45</v>
      </c>
    </row>
    <row r="32" spans="1:14" x14ac:dyDescent="0.25">
      <c r="B32" s="1">
        <v>12</v>
      </c>
      <c r="C32" s="94"/>
      <c r="D32" s="95">
        <v>42.55</v>
      </c>
      <c r="E32" s="95">
        <v>41.65</v>
      </c>
      <c r="F32" s="95">
        <v>42.14</v>
      </c>
      <c r="G32" s="138">
        <v>41.86</v>
      </c>
      <c r="H32" s="141">
        <v>41.48</v>
      </c>
    </row>
    <row r="33" spans="2:8" x14ac:dyDescent="0.25">
      <c r="B33" s="1">
        <v>13</v>
      </c>
      <c r="C33" s="94"/>
      <c r="D33" s="95">
        <v>42.35</v>
      </c>
      <c r="E33" s="95">
        <v>41.6</v>
      </c>
      <c r="F33" s="95">
        <v>42.32</v>
      </c>
      <c r="G33" s="138">
        <v>42.06</v>
      </c>
      <c r="H33" s="141">
        <v>41.49</v>
      </c>
    </row>
    <row r="34" spans="2:8" x14ac:dyDescent="0.25">
      <c r="B34" s="1">
        <v>14</v>
      </c>
      <c r="C34" s="105"/>
      <c r="D34" s="95">
        <v>42.41</v>
      </c>
      <c r="E34" s="95">
        <v>41.53</v>
      </c>
      <c r="F34" s="95">
        <v>42.27</v>
      </c>
      <c r="G34" s="138">
        <v>41.81</v>
      </c>
      <c r="H34" s="141">
        <v>41.55</v>
      </c>
    </row>
    <row r="35" spans="2:8" x14ac:dyDescent="0.25">
      <c r="B35" s="1">
        <v>15</v>
      </c>
      <c r="C35" s="94"/>
      <c r="D35" s="95">
        <v>43.11</v>
      </c>
      <c r="E35" s="95">
        <v>41.7</v>
      </c>
      <c r="F35" s="95">
        <v>42.27</v>
      </c>
      <c r="G35" s="138">
        <v>41.84</v>
      </c>
      <c r="H35" s="141">
        <v>41.42</v>
      </c>
    </row>
    <row r="36" spans="2:8" x14ac:dyDescent="0.25">
      <c r="B36" s="1">
        <v>16</v>
      </c>
      <c r="C36" s="94"/>
      <c r="D36" s="146">
        <v>42.5</v>
      </c>
      <c r="E36" s="95">
        <v>41.56</v>
      </c>
      <c r="F36" s="95">
        <v>42.33</v>
      </c>
      <c r="G36" s="138">
        <v>41.82</v>
      </c>
      <c r="H36" s="141">
        <v>41.4</v>
      </c>
    </row>
    <row r="37" spans="2:8" x14ac:dyDescent="0.25">
      <c r="B37" s="1">
        <v>17</v>
      </c>
      <c r="C37" s="94"/>
      <c r="D37" s="95">
        <v>44.25</v>
      </c>
      <c r="E37" s="95">
        <v>41.7</v>
      </c>
      <c r="F37" s="95">
        <v>42.37</v>
      </c>
      <c r="G37" s="138">
        <v>41.78</v>
      </c>
      <c r="H37" s="141">
        <v>41.52</v>
      </c>
    </row>
    <row r="38" spans="2:8" x14ac:dyDescent="0.25">
      <c r="B38" s="1">
        <v>18</v>
      </c>
      <c r="C38" s="94"/>
      <c r="D38" s="95">
        <v>42.92</v>
      </c>
      <c r="E38" s="95">
        <v>41.62</v>
      </c>
      <c r="F38" s="95">
        <v>42.06</v>
      </c>
      <c r="G38" s="138">
        <v>41.78</v>
      </c>
      <c r="H38" s="141">
        <v>41.44</v>
      </c>
    </row>
    <row r="39" spans="2:8" x14ac:dyDescent="0.25">
      <c r="B39" s="1">
        <v>19</v>
      </c>
      <c r="C39" s="94"/>
      <c r="D39" s="95">
        <v>42.33</v>
      </c>
      <c r="E39" s="95">
        <v>41.54</v>
      </c>
      <c r="F39" s="95">
        <v>42.63</v>
      </c>
      <c r="G39" s="138">
        <v>41.98</v>
      </c>
      <c r="H39" s="141">
        <v>41.4</v>
      </c>
    </row>
    <row r="40" spans="2:8" x14ac:dyDescent="0.25">
      <c r="B40" s="1">
        <v>20</v>
      </c>
      <c r="C40" s="94"/>
      <c r="D40" s="95">
        <v>42.5</v>
      </c>
      <c r="E40" s="95">
        <v>41.45</v>
      </c>
      <c r="F40" s="95">
        <v>42.58</v>
      </c>
      <c r="G40" s="138">
        <v>41.75</v>
      </c>
      <c r="H40" s="141">
        <v>41.49</v>
      </c>
    </row>
    <row r="41" spans="2:8" x14ac:dyDescent="0.25">
      <c r="B41" s="1">
        <v>21</v>
      </c>
      <c r="C41" s="94"/>
      <c r="D41" s="95">
        <v>42.34</v>
      </c>
      <c r="E41" s="95">
        <v>41.55</v>
      </c>
      <c r="F41" s="95">
        <v>42.13</v>
      </c>
      <c r="G41" s="138">
        <v>41.87</v>
      </c>
      <c r="H41" s="141">
        <v>41.42</v>
      </c>
    </row>
    <row r="42" spans="2:8" x14ac:dyDescent="0.25">
      <c r="B42" s="1">
        <v>22</v>
      </c>
      <c r="C42" s="94"/>
      <c r="D42" s="95">
        <v>42.33</v>
      </c>
      <c r="E42" s="95">
        <v>41.59</v>
      </c>
      <c r="F42" s="95">
        <v>41.96</v>
      </c>
      <c r="G42" s="138">
        <v>41.89</v>
      </c>
      <c r="H42" s="141">
        <v>41.46</v>
      </c>
    </row>
    <row r="43" spans="2:8" x14ac:dyDescent="0.25">
      <c r="B43" s="1">
        <v>23</v>
      </c>
      <c r="C43" s="94"/>
      <c r="D43" s="95">
        <v>42.65</v>
      </c>
      <c r="E43" s="95">
        <v>41.59</v>
      </c>
      <c r="F43" s="95">
        <v>42.16</v>
      </c>
      <c r="G43" s="138"/>
      <c r="H43" s="141">
        <v>41.88</v>
      </c>
    </row>
    <row r="44" spans="2:8" x14ac:dyDescent="0.25">
      <c r="B44" s="1">
        <v>24</v>
      </c>
      <c r="C44" s="94"/>
      <c r="D44" s="95">
        <v>42.24</v>
      </c>
      <c r="E44" s="95">
        <v>41.48</v>
      </c>
      <c r="F44" s="95">
        <v>42.34</v>
      </c>
      <c r="G44" s="138"/>
      <c r="H44" s="141">
        <v>41.27</v>
      </c>
    </row>
    <row r="45" spans="2:8" x14ac:dyDescent="0.25">
      <c r="B45" s="1">
        <v>25</v>
      </c>
      <c r="C45" s="94"/>
      <c r="D45" s="95">
        <v>42.94</v>
      </c>
      <c r="E45" s="95">
        <v>41.5</v>
      </c>
      <c r="F45" s="95">
        <v>42.1</v>
      </c>
      <c r="G45" s="138"/>
      <c r="H45" s="141">
        <v>41.33</v>
      </c>
    </row>
    <row r="46" spans="2:8" x14ac:dyDescent="0.25">
      <c r="B46" s="1">
        <v>26</v>
      </c>
      <c r="C46" s="94"/>
      <c r="D46" s="95">
        <v>42.57</v>
      </c>
      <c r="E46" s="95">
        <v>41.42</v>
      </c>
      <c r="F46" s="95">
        <v>42.21</v>
      </c>
      <c r="G46" s="138"/>
      <c r="H46" s="141">
        <v>41.38</v>
      </c>
    </row>
    <row r="47" spans="2:8" x14ac:dyDescent="0.25">
      <c r="B47" s="1">
        <v>27</v>
      </c>
      <c r="C47" s="94"/>
      <c r="D47" s="95">
        <v>42.54</v>
      </c>
      <c r="E47" s="95">
        <v>41.49</v>
      </c>
      <c r="F47" s="95">
        <v>42.35</v>
      </c>
      <c r="G47" s="138"/>
      <c r="H47" s="141">
        <v>41.29</v>
      </c>
    </row>
    <row r="48" spans="2:8" x14ac:dyDescent="0.25">
      <c r="B48" s="1">
        <v>28</v>
      </c>
      <c r="C48" s="94"/>
      <c r="D48" s="95">
        <v>42.51</v>
      </c>
      <c r="E48" s="95">
        <v>41.33</v>
      </c>
      <c r="F48" s="95">
        <v>42.92</v>
      </c>
      <c r="G48" s="138"/>
      <c r="H48" s="141">
        <v>41.48</v>
      </c>
    </row>
    <row r="49" spans="2:8" x14ac:dyDescent="0.25">
      <c r="B49" s="1">
        <v>29</v>
      </c>
      <c r="C49" s="94"/>
      <c r="D49" s="95">
        <v>42.09</v>
      </c>
      <c r="E49" s="95">
        <v>41.43</v>
      </c>
      <c r="F49" s="95">
        <v>42.26</v>
      </c>
      <c r="G49" s="138"/>
      <c r="H49" s="141">
        <v>41.46</v>
      </c>
    </row>
    <row r="50" spans="2:8" x14ac:dyDescent="0.25">
      <c r="B50" s="1">
        <v>30</v>
      </c>
      <c r="C50" s="94"/>
      <c r="D50" s="95">
        <v>42.2</v>
      </c>
      <c r="E50" s="95">
        <v>41.44</v>
      </c>
      <c r="F50" s="95">
        <v>42.61</v>
      </c>
      <c r="G50" s="138"/>
      <c r="H50" s="141">
        <v>41.33</v>
      </c>
    </row>
    <row r="51" spans="2:8" x14ac:dyDescent="0.25">
      <c r="B51" s="1">
        <v>31</v>
      </c>
      <c r="C51" s="94"/>
      <c r="D51" s="95">
        <v>42.4</v>
      </c>
      <c r="E51" s="95">
        <v>41.44</v>
      </c>
      <c r="F51" s="95">
        <v>42.6</v>
      </c>
      <c r="G51" s="138"/>
      <c r="H51" s="141">
        <v>41.27</v>
      </c>
    </row>
    <row r="52" spans="2:8" x14ac:dyDescent="0.25">
      <c r="B52" s="1">
        <v>32</v>
      </c>
      <c r="C52" s="94"/>
      <c r="D52" s="95">
        <v>43.02</v>
      </c>
      <c r="E52" s="95">
        <v>41.62</v>
      </c>
      <c r="F52" s="95"/>
      <c r="G52" s="138"/>
      <c r="H52" s="141">
        <v>41.34</v>
      </c>
    </row>
    <row r="53" spans="2:8" x14ac:dyDescent="0.25">
      <c r="B53" s="1">
        <v>33</v>
      </c>
      <c r="C53" s="94"/>
      <c r="D53" s="95">
        <v>41.94</v>
      </c>
      <c r="E53" s="95">
        <v>41.61</v>
      </c>
      <c r="F53" s="95"/>
      <c r="G53" s="138"/>
      <c r="H53" s="141">
        <v>41.31</v>
      </c>
    </row>
    <row r="54" spans="2:8" x14ac:dyDescent="0.25">
      <c r="B54" s="1">
        <v>34</v>
      </c>
      <c r="C54" s="94"/>
      <c r="D54" s="95"/>
      <c r="E54" s="95">
        <v>41.52</v>
      </c>
      <c r="F54" s="95"/>
      <c r="G54" s="138"/>
      <c r="H54" s="141">
        <v>41.26</v>
      </c>
    </row>
    <row r="55" spans="2:8" x14ac:dyDescent="0.25">
      <c r="B55" s="1">
        <v>35</v>
      </c>
      <c r="C55" s="94"/>
      <c r="D55" s="95"/>
      <c r="E55" s="95">
        <v>41.4</v>
      </c>
      <c r="F55" s="95"/>
      <c r="G55" s="138"/>
      <c r="H55" s="141">
        <v>41.31</v>
      </c>
    </row>
    <row r="56" spans="2:8" x14ac:dyDescent="0.25">
      <c r="B56" s="1">
        <v>36</v>
      </c>
      <c r="C56" s="94"/>
      <c r="D56" s="95"/>
      <c r="E56" s="95">
        <v>41.47</v>
      </c>
      <c r="F56" s="95"/>
      <c r="G56" s="138"/>
      <c r="H56" s="141">
        <v>41.18</v>
      </c>
    </row>
    <row r="57" spans="2:8" x14ac:dyDescent="0.25">
      <c r="B57" s="1">
        <v>37</v>
      </c>
      <c r="C57" s="94"/>
      <c r="D57" s="95"/>
      <c r="E57" s="95">
        <v>41.48</v>
      </c>
      <c r="F57" s="95"/>
      <c r="G57" s="138"/>
      <c r="H57" s="141">
        <v>41.36</v>
      </c>
    </row>
    <row r="58" spans="2:8" x14ac:dyDescent="0.25">
      <c r="B58" s="1">
        <v>38</v>
      </c>
      <c r="C58" s="94"/>
      <c r="D58" s="95"/>
      <c r="E58" s="95">
        <v>41.3</v>
      </c>
      <c r="F58" s="95"/>
      <c r="G58" s="138"/>
      <c r="H58" s="141">
        <v>41.28</v>
      </c>
    </row>
    <row r="59" spans="2:8" x14ac:dyDescent="0.25">
      <c r="B59" s="1">
        <v>39</v>
      </c>
      <c r="C59" s="94"/>
      <c r="D59" s="95"/>
      <c r="E59" s="95">
        <v>41.53</v>
      </c>
      <c r="F59" s="95"/>
      <c r="G59" s="138"/>
      <c r="H59" s="141">
        <v>41.3</v>
      </c>
    </row>
    <row r="60" spans="2:8" x14ac:dyDescent="0.25">
      <c r="B60" s="1">
        <v>40</v>
      </c>
      <c r="C60" s="94"/>
      <c r="D60" s="95"/>
      <c r="E60" s="95">
        <v>41.48</v>
      </c>
      <c r="F60" s="95"/>
      <c r="G60" s="138"/>
      <c r="H60" s="141">
        <v>41.63</v>
      </c>
    </row>
    <row r="61" spans="2:8" x14ac:dyDescent="0.25">
      <c r="B61" s="1">
        <v>41</v>
      </c>
      <c r="C61" s="94"/>
      <c r="D61" s="95"/>
      <c r="E61" s="95">
        <v>42.77</v>
      </c>
      <c r="F61" s="95"/>
      <c r="G61" s="138"/>
      <c r="H61" s="141">
        <v>41.3</v>
      </c>
    </row>
    <row r="62" spans="2:8" x14ac:dyDescent="0.25">
      <c r="B62" s="1">
        <v>42</v>
      </c>
      <c r="C62" s="94"/>
      <c r="D62" s="95"/>
      <c r="E62" s="95">
        <v>41.49</v>
      </c>
      <c r="F62" s="95"/>
      <c r="G62" s="138"/>
      <c r="H62" s="141">
        <v>41.29</v>
      </c>
    </row>
    <row r="63" spans="2:8" x14ac:dyDescent="0.25">
      <c r="B63" s="1">
        <v>43</v>
      </c>
      <c r="C63" s="94"/>
      <c r="D63" s="95"/>
      <c r="E63" s="95">
        <v>41.46</v>
      </c>
      <c r="F63" s="95"/>
      <c r="G63" s="138"/>
      <c r="H63" s="141">
        <v>41.34</v>
      </c>
    </row>
    <row r="64" spans="2:8" x14ac:dyDescent="0.25">
      <c r="B64" s="1">
        <v>44</v>
      </c>
      <c r="C64" s="94"/>
      <c r="D64" s="95"/>
      <c r="E64" s="95">
        <v>41.49</v>
      </c>
      <c r="F64" s="95"/>
      <c r="G64" s="138"/>
      <c r="H64" s="141">
        <v>41.95</v>
      </c>
    </row>
    <row r="65" spans="2:8" x14ac:dyDescent="0.25">
      <c r="B65" s="1">
        <v>45</v>
      </c>
      <c r="C65" s="94"/>
      <c r="D65" s="95"/>
      <c r="E65" s="95">
        <v>41.44</v>
      </c>
      <c r="F65" s="95"/>
      <c r="G65" s="138"/>
      <c r="H65" s="141">
        <v>41.32</v>
      </c>
    </row>
    <row r="66" spans="2:8" x14ac:dyDescent="0.25">
      <c r="B66" s="1">
        <v>46</v>
      </c>
      <c r="C66" s="94"/>
      <c r="D66" s="95"/>
      <c r="E66" s="95">
        <v>41.44</v>
      </c>
      <c r="F66" s="95"/>
      <c r="G66" s="138"/>
      <c r="H66" s="141">
        <v>41.26</v>
      </c>
    </row>
    <row r="67" spans="2:8" x14ac:dyDescent="0.25">
      <c r="B67" s="1">
        <v>47</v>
      </c>
      <c r="C67" s="94"/>
      <c r="D67" s="95"/>
      <c r="E67" s="95">
        <v>41.61</v>
      </c>
      <c r="F67" s="95"/>
      <c r="G67" s="138"/>
      <c r="H67" s="141">
        <v>41.38</v>
      </c>
    </row>
    <row r="68" spans="2:8" x14ac:dyDescent="0.25">
      <c r="B68" s="1">
        <v>48</v>
      </c>
      <c r="C68" s="94"/>
      <c r="D68" s="95"/>
      <c r="E68" s="95">
        <v>41.47</v>
      </c>
      <c r="F68" s="95"/>
      <c r="G68" s="138"/>
      <c r="H68" s="141">
        <v>41.28</v>
      </c>
    </row>
    <row r="69" spans="2:8" x14ac:dyDescent="0.25">
      <c r="B69" s="1">
        <v>49</v>
      </c>
      <c r="C69" s="94"/>
      <c r="D69" s="95"/>
      <c r="E69" s="95">
        <v>41.45</v>
      </c>
      <c r="F69" s="95"/>
      <c r="G69" s="138"/>
      <c r="H69" s="141"/>
    </row>
    <row r="70" spans="2:8" x14ac:dyDescent="0.25">
      <c r="B70" s="1">
        <v>50</v>
      </c>
      <c r="C70" s="94"/>
      <c r="D70" s="95"/>
      <c r="E70" s="95">
        <v>41.48</v>
      </c>
      <c r="F70" s="95"/>
      <c r="G70" s="138"/>
      <c r="H70" s="141"/>
    </row>
    <row r="71" spans="2:8" x14ac:dyDescent="0.25">
      <c r="B71" s="1">
        <v>51</v>
      </c>
      <c r="C71" s="94"/>
      <c r="D71" s="95"/>
      <c r="E71" s="95">
        <v>41.46</v>
      </c>
      <c r="F71" s="95"/>
      <c r="G71" s="138"/>
      <c r="H71" s="141"/>
    </row>
    <row r="72" spans="2:8" x14ac:dyDescent="0.25">
      <c r="B72" s="1">
        <v>52</v>
      </c>
      <c r="C72" s="94"/>
      <c r="D72" s="95"/>
      <c r="E72" s="95">
        <v>41.44</v>
      </c>
      <c r="F72" s="95"/>
      <c r="G72" s="138"/>
      <c r="H72" s="141"/>
    </row>
    <row r="73" spans="2:8" x14ac:dyDescent="0.25">
      <c r="B73" s="1">
        <v>53</v>
      </c>
      <c r="C73" s="94"/>
      <c r="D73" s="95"/>
      <c r="E73" s="95">
        <v>41.48</v>
      </c>
      <c r="F73" s="95"/>
      <c r="G73" s="138"/>
      <c r="H73" s="141"/>
    </row>
    <row r="74" spans="2:8" x14ac:dyDescent="0.25">
      <c r="B74" s="1">
        <v>54</v>
      </c>
      <c r="C74" s="94"/>
      <c r="D74" s="95"/>
      <c r="E74" s="95">
        <v>41.38</v>
      </c>
      <c r="F74" s="95"/>
      <c r="G74" s="138"/>
      <c r="H74" s="141"/>
    </row>
    <row r="75" spans="2:8" x14ac:dyDescent="0.25">
      <c r="B75" s="1">
        <v>55</v>
      </c>
      <c r="C75" s="94"/>
      <c r="D75" s="95"/>
      <c r="E75" s="95">
        <v>41.47</v>
      </c>
      <c r="F75" s="95"/>
      <c r="G75" s="138"/>
      <c r="H75" s="141"/>
    </row>
    <row r="76" spans="2:8" x14ac:dyDescent="0.25">
      <c r="B76" s="1">
        <v>56</v>
      </c>
      <c r="C76" s="94"/>
      <c r="D76" s="95"/>
      <c r="E76" s="95">
        <v>41.57</v>
      </c>
      <c r="F76" s="95"/>
      <c r="G76" s="138"/>
      <c r="H76" s="141"/>
    </row>
    <row r="77" spans="2:8" x14ac:dyDescent="0.25">
      <c r="B77" s="1">
        <v>57</v>
      </c>
      <c r="C77" s="94"/>
      <c r="D77" s="95"/>
      <c r="E77" s="95">
        <v>41.55</v>
      </c>
      <c r="F77" s="95"/>
      <c r="G77" s="138"/>
      <c r="H77" s="141"/>
    </row>
    <row r="78" spans="2:8" x14ac:dyDescent="0.25">
      <c r="B78" s="1">
        <v>58</v>
      </c>
      <c r="C78" s="94"/>
      <c r="D78" s="95"/>
      <c r="E78" s="95">
        <v>41.42</v>
      </c>
      <c r="F78" s="95"/>
      <c r="G78" s="138"/>
      <c r="H78" s="141"/>
    </row>
    <row r="79" spans="2:8" x14ac:dyDescent="0.25">
      <c r="B79" s="1">
        <v>59</v>
      </c>
      <c r="C79" s="94"/>
      <c r="D79" s="95"/>
      <c r="E79" s="95">
        <v>41.45</v>
      </c>
      <c r="F79" s="95"/>
      <c r="G79" s="138"/>
      <c r="H79" s="141"/>
    </row>
    <row r="80" spans="2:8" x14ac:dyDescent="0.25">
      <c r="B80" s="1">
        <v>60</v>
      </c>
      <c r="C80" s="94"/>
      <c r="D80" s="95"/>
      <c r="E80" s="95">
        <v>41.66</v>
      </c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5" zoomScale="75" zoomScaleNormal="75" workbookViewId="0">
      <selection activeCell="H15" sqref="H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140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x14ac:dyDescent="0.25">
      <c r="A10" s="59">
        <v>1</v>
      </c>
      <c r="B10" s="60" t="s">
        <v>119</v>
      </c>
      <c r="C10" s="61">
        <v>2</v>
      </c>
      <c r="D10" s="61"/>
      <c r="E10" s="62">
        <f>D10</f>
        <v>0</v>
      </c>
      <c r="F10" s="129">
        <f>MIN(C22:C86)</f>
        <v>0</v>
      </c>
      <c r="G10" s="116" t="e">
        <f>AVERAGE(C22:C86)</f>
        <v>#DIV/0!</v>
      </c>
      <c r="H10" s="63"/>
      <c r="I10" s="116" t="e">
        <f>G10-F10</f>
        <v>#DIV/0!</v>
      </c>
      <c r="J10" s="131">
        <v>2.0995370370370373E-2</v>
      </c>
      <c r="K10" s="258">
        <f>J10</f>
        <v>2.0995370370370373E-2</v>
      </c>
      <c r="L10" s="65">
        <f>K10</f>
        <v>2.0995370370370373E-2</v>
      </c>
      <c r="M10" s="66"/>
      <c r="N10" s="67"/>
      <c r="O10" s="124"/>
      <c r="P10" s="69"/>
    </row>
    <row r="11" spans="1:16" s="3" customFormat="1" ht="30" customHeight="1" x14ac:dyDescent="0.25">
      <c r="A11" s="59">
        <v>2</v>
      </c>
      <c r="B11" s="60" t="s">
        <v>118</v>
      </c>
      <c r="C11" s="61">
        <v>69</v>
      </c>
      <c r="D11" s="61">
        <v>46</v>
      </c>
      <c r="E11" s="62">
        <f>D11-D10</f>
        <v>46</v>
      </c>
      <c r="F11" s="130">
        <f>MIN(D22:D86)</f>
        <v>41.46</v>
      </c>
      <c r="G11" s="117">
        <f>AVERAGE(D22:D86)</f>
        <v>41.791521739130431</v>
      </c>
      <c r="H11" s="63">
        <v>5</v>
      </c>
      <c r="I11" s="116">
        <f>G11-F11</f>
        <v>0.33152173913043015</v>
      </c>
      <c r="J11" s="131">
        <v>4.6886574074074074E-2</v>
      </c>
      <c r="K11" s="131">
        <f>J11-J10</f>
        <v>2.5891203703703701E-2</v>
      </c>
      <c r="L11" s="65">
        <f>K11</f>
        <v>2.5891203703703701E-2</v>
      </c>
      <c r="M11" s="66" t="s">
        <v>227</v>
      </c>
      <c r="N11" s="281" t="s">
        <v>231</v>
      </c>
      <c r="O11" s="272" t="s">
        <v>232</v>
      </c>
      <c r="P11" s="69"/>
    </row>
    <row r="12" spans="1:16" s="3" customFormat="1" ht="30" customHeight="1" thickBot="1" x14ac:dyDescent="0.3">
      <c r="A12" s="59">
        <v>3</v>
      </c>
      <c r="B12" s="60" t="s">
        <v>120</v>
      </c>
      <c r="C12" s="61">
        <v>4</v>
      </c>
      <c r="D12" s="61">
        <v>86</v>
      </c>
      <c r="E12" s="62">
        <f>D12-D11</f>
        <v>40</v>
      </c>
      <c r="F12" s="275">
        <f>MIN(E20:E82)</f>
        <v>41.89</v>
      </c>
      <c r="G12" s="116">
        <f>AVERAGE(E22:E84)</f>
        <v>42.2676923076923</v>
      </c>
      <c r="H12" s="63">
        <v>4</v>
      </c>
      <c r="I12" s="116">
        <f t="shared" ref="I12:I14" si="0">G12-F12</f>
        <v>0.37769230769229978</v>
      </c>
      <c r="J12" s="131">
        <v>6.732638888888888E-2</v>
      </c>
      <c r="K12" s="131">
        <f>J12-J11</f>
        <v>2.0439814814814806E-2</v>
      </c>
      <c r="L12" s="65">
        <f>K12</f>
        <v>2.0439814814814806E-2</v>
      </c>
      <c r="M12" s="66" t="s">
        <v>228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119</v>
      </c>
      <c r="C13" s="61">
        <v>7</v>
      </c>
      <c r="D13" s="61">
        <v>118</v>
      </c>
      <c r="E13" s="62">
        <f>D13-D12</f>
        <v>32</v>
      </c>
      <c r="F13" s="279">
        <f>MIN(F20:F88)</f>
        <v>42.09</v>
      </c>
      <c r="G13" s="274">
        <f>AVERAGE(F22:F84)</f>
        <v>42.456774193548377</v>
      </c>
      <c r="H13" s="63">
        <v>1</v>
      </c>
      <c r="I13" s="116">
        <f t="shared" si="0"/>
        <v>0.36677419354837326</v>
      </c>
      <c r="J13" s="131">
        <v>8.4178240740740748E-2</v>
      </c>
      <c r="K13" s="131">
        <f>J13-J12</f>
        <v>1.6851851851851868E-2</v>
      </c>
      <c r="L13" s="64">
        <f>K13+L10</f>
        <v>3.784722222222224E-2</v>
      </c>
      <c r="M13" s="66" t="s">
        <v>229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118</v>
      </c>
      <c r="C14" s="70">
        <v>6</v>
      </c>
      <c r="D14" s="61">
        <v>149</v>
      </c>
      <c r="E14" s="62">
        <f>D14-D13</f>
        <v>31</v>
      </c>
      <c r="F14" s="279">
        <f>MIN(G22:G84)</f>
        <v>41.4</v>
      </c>
      <c r="G14" s="274">
        <f>AVERAGE(G22:G86)</f>
        <v>41.801000000000002</v>
      </c>
      <c r="H14" s="63">
        <v>3</v>
      </c>
      <c r="I14" s="116">
        <f t="shared" si="0"/>
        <v>0.40100000000000335</v>
      </c>
      <c r="J14" s="131">
        <v>0.10031249999999999</v>
      </c>
      <c r="K14" s="131">
        <f>J14-J13</f>
        <v>1.6134259259259237E-2</v>
      </c>
      <c r="L14" s="64">
        <f>K14+L11</f>
        <v>4.2025462962962938E-2</v>
      </c>
      <c r="M14" s="66" t="s">
        <v>230</v>
      </c>
      <c r="N14" s="67"/>
      <c r="O14" s="18"/>
    </row>
    <row r="15" spans="1:16" s="3" customFormat="1" ht="30" customHeight="1" thickBot="1" x14ac:dyDescent="0.3">
      <c r="A15" s="71" t="s">
        <v>56</v>
      </c>
      <c r="B15" s="72" t="s">
        <v>120</v>
      </c>
      <c r="C15" s="73">
        <v>33</v>
      </c>
      <c r="D15" s="73">
        <v>199</v>
      </c>
      <c r="E15" s="62">
        <f>D15-D14</f>
        <v>50</v>
      </c>
      <c r="F15" s="276">
        <f>MIN(H22:H90)</f>
        <v>41.27</v>
      </c>
      <c r="G15" s="274">
        <f>AVERAGE(H22:H86)</f>
        <v>41.806734693877559</v>
      </c>
      <c r="H15" s="63">
        <v>2</v>
      </c>
      <c r="I15" s="116">
        <f>G15-F15</f>
        <v>0.53673469387755546</v>
      </c>
      <c r="J15" s="131">
        <v>0.12501157407407407</v>
      </c>
      <c r="K15" s="75">
        <f>J15-J14</f>
        <v>2.4699074074074082E-2</v>
      </c>
      <c r="L15" s="74">
        <f>K15+L12</f>
        <v>4.5138888888888888E-2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AVERAGE(F13)</f>
        <v>42.09</v>
      </c>
      <c r="G16" s="106">
        <f>AVERAGE(G13)</f>
        <v>42.456774193548377</v>
      </c>
      <c r="H16" s="127" t="s">
        <v>157</v>
      </c>
      <c r="I16" s="106">
        <f>AVERAGE(I13)</f>
        <v>0.36677419354837326</v>
      </c>
      <c r="J16" s="78"/>
      <c r="K16" s="78"/>
      <c r="L16" s="78"/>
      <c r="M16" s="79"/>
      <c r="N16" s="79"/>
    </row>
    <row r="17" spans="1:14" s="3" customFormat="1" ht="30" customHeight="1" x14ac:dyDescent="0.25">
      <c r="A17" s="260"/>
      <c r="B17" s="261"/>
      <c r="C17" s="262"/>
      <c r="D17" s="262"/>
      <c r="E17" s="262"/>
      <c r="F17" s="106">
        <f>AVERAGE(F11,F14)</f>
        <v>41.43</v>
      </c>
      <c r="G17" s="127">
        <f>AVERAGE(G11,G14)</f>
        <v>41.796260869565216</v>
      </c>
      <c r="H17" s="127" t="s">
        <v>158</v>
      </c>
      <c r="I17" s="128">
        <f>AVERAGE(I11,I14)</f>
        <v>0.36626086956521675</v>
      </c>
      <c r="J17" s="262"/>
      <c r="K17" s="262"/>
      <c r="L17" s="262"/>
      <c r="M17" s="79"/>
      <c r="N17" s="79"/>
    </row>
    <row r="18" spans="1:14" ht="27.75" customHeight="1" x14ac:dyDescent="0.25">
      <c r="A18" s="80"/>
      <c r="B18" s="80"/>
      <c r="C18" s="80"/>
      <c r="D18" s="81"/>
      <c r="E18" s="82"/>
      <c r="F18" s="106">
        <f>AVERAGE(F12,F15)</f>
        <v>41.58</v>
      </c>
      <c r="G18" s="84">
        <f>AVERAGE(G12,G15)</f>
        <v>42.037213500784929</v>
      </c>
      <c r="H18" s="84" t="s">
        <v>159</v>
      </c>
      <c r="I18" s="85">
        <f>AVERAGE(I12,I15)</f>
        <v>0.45721350078492762</v>
      </c>
      <c r="J18" s="82"/>
      <c r="K18" s="82" t="s">
        <v>26</v>
      </c>
      <c r="L18" s="82"/>
      <c r="M18" s="79"/>
      <c r="N18" s="79"/>
    </row>
    <row r="19" spans="1:14" ht="30" customHeight="1" thickBot="1" x14ac:dyDescent="0.3">
      <c r="A19" s="86"/>
      <c r="B19" s="86"/>
      <c r="C19" s="86"/>
      <c r="D19" s="82"/>
      <c r="E19" s="82"/>
      <c r="F19" s="87">
        <f>AVERAGE(F10:F15)</f>
        <v>34.685000000000002</v>
      </c>
      <c r="G19" s="88">
        <f>AVERAGE(C22:H89)</f>
        <v>41.997794871794881</v>
      </c>
      <c r="H19" s="89"/>
      <c r="I19" s="90" t="e">
        <f>AVERAGE(I10:I18)</f>
        <v>#DIV/0!</v>
      </c>
      <c r="J19" s="82"/>
      <c r="K19" s="82"/>
      <c r="L19" s="82"/>
      <c r="M19" s="86"/>
      <c r="N19" s="86"/>
    </row>
    <row r="21" spans="1:14" ht="15.75" thickBot="1" x14ac:dyDescent="0.3">
      <c r="C21" s="91" t="str">
        <f>B10</f>
        <v>Закалюк Женя</v>
      </c>
      <c r="D21" s="91" t="str">
        <f>B11</f>
        <v>Ткаченко Кирилл</v>
      </c>
      <c r="E21" s="91" t="str">
        <f>B12</f>
        <v>Таволжан Виталий</v>
      </c>
      <c r="F21" s="91" t="str">
        <f>B13</f>
        <v>Закалюк Женя</v>
      </c>
      <c r="G21" s="2" t="str">
        <f>B14</f>
        <v>Ткаченко Кирилл</v>
      </c>
      <c r="H21" s="2" t="str">
        <f>B15</f>
        <v>Таволжан Виталий</v>
      </c>
    </row>
    <row r="22" spans="1:14" x14ac:dyDescent="0.25">
      <c r="B22" s="1">
        <v>1</v>
      </c>
      <c r="C22" s="92"/>
      <c r="D22" s="93">
        <v>41.92</v>
      </c>
      <c r="E22" s="93">
        <v>42.87</v>
      </c>
      <c r="F22" s="93">
        <v>43.09</v>
      </c>
      <c r="G22" s="139">
        <v>42.49</v>
      </c>
      <c r="H22" s="140">
        <v>42.69</v>
      </c>
      <c r="M22" s="2"/>
      <c r="N22" s="2"/>
    </row>
    <row r="23" spans="1:14" x14ac:dyDescent="0.25">
      <c r="B23" s="1">
        <v>2</v>
      </c>
      <c r="C23" s="94"/>
      <c r="D23" s="95">
        <v>41.72</v>
      </c>
      <c r="E23" s="95">
        <v>42.36</v>
      </c>
      <c r="F23" s="95">
        <v>42.83</v>
      </c>
      <c r="G23" s="138">
        <v>41.94</v>
      </c>
      <c r="H23" s="141">
        <v>42.89</v>
      </c>
      <c r="M23" s="3"/>
      <c r="N23" s="3"/>
    </row>
    <row r="24" spans="1:14" x14ac:dyDescent="0.25">
      <c r="B24" s="1">
        <v>3</v>
      </c>
      <c r="C24" s="94"/>
      <c r="D24" s="95">
        <v>41.79</v>
      </c>
      <c r="E24" s="95">
        <v>42.18</v>
      </c>
      <c r="F24" s="95">
        <v>42.48</v>
      </c>
      <c r="G24" s="138">
        <v>41.7</v>
      </c>
      <c r="H24" s="141">
        <v>41.8</v>
      </c>
      <c r="M24" s="3"/>
      <c r="N24" s="3"/>
    </row>
    <row r="25" spans="1:14" x14ac:dyDescent="0.25">
      <c r="B25" s="1">
        <v>4</v>
      </c>
      <c r="C25" s="94"/>
      <c r="D25" s="95">
        <v>42.05</v>
      </c>
      <c r="E25" s="95">
        <v>42.05</v>
      </c>
      <c r="F25" s="95">
        <v>42.65</v>
      </c>
      <c r="G25" s="138">
        <v>41.92</v>
      </c>
      <c r="H25" s="141">
        <v>41.65</v>
      </c>
      <c r="M25" s="3"/>
      <c r="N25" s="3"/>
    </row>
    <row r="26" spans="1:14" x14ac:dyDescent="0.25">
      <c r="B26" s="1">
        <v>5</v>
      </c>
      <c r="C26" s="94"/>
      <c r="D26" s="95">
        <v>41.6</v>
      </c>
      <c r="E26" s="95">
        <v>42.3</v>
      </c>
      <c r="F26" s="95">
        <v>42.34</v>
      </c>
      <c r="G26" s="138">
        <v>41.81</v>
      </c>
      <c r="H26" s="141">
        <v>42.13</v>
      </c>
    </row>
    <row r="27" spans="1:14" x14ac:dyDescent="0.25">
      <c r="B27" s="1">
        <v>6</v>
      </c>
      <c r="C27" s="94"/>
      <c r="D27" s="95">
        <v>41.81</v>
      </c>
      <c r="E27" s="95">
        <v>42.48</v>
      </c>
      <c r="F27" s="95">
        <v>42.61</v>
      </c>
      <c r="G27" s="138">
        <v>41.65</v>
      </c>
      <c r="H27" s="141">
        <v>41.65</v>
      </c>
    </row>
    <row r="28" spans="1:14" x14ac:dyDescent="0.25">
      <c r="B28" s="1">
        <v>7</v>
      </c>
      <c r="C28" s="94"/>
      <c r="D28" s="95">
        <v>43.56</v>
      </c>
      <c r="E28" s="95">
        <v>41.95</v>
      </c>
      <c r="F28" s="95">
        <v>43.01</v>
      </c>
      <c r="G28" s="138">
        <v>43.81</v>
      </c>
      <c r="H28" s="141">
        <v>42.29</v>
      </c>
    </row>
    <row r="29" spans="1:14" x14ac:dyDescent="0.25">
      <c r="B29" s="1">
        <v>8</v>
      </c>
      <c r="C29" s="94"/>
      <c r="D29" s="95">
        <v>42.89</v>
      </c>
      <c r="E29" s="95">
        <v>42.27</v>
      </c>
      <c r="F29" s="95">
        <v>42.3</v>
      </c>
      <c r="G29" s="138">
        <v>42.12</v>
      </c>
      <c r="H29" s="141">
        <v>41.46</v>
      </c>
    </row>
    <row r="30" spans="1:14" x14ac:dyDescent="0.25">
      <c r="B30" s="1">
        <v>9</v>
      </c>
      <c r="C30" s="125"/>
      <c r="D30" s="95">
        <v>41.92</v>
      </c>
      <c r="E30" s="95">
        <v>41.92</v>
      </c>
      <c r="F30" s="95">
        <v>42.33</v>
      </c>
      <c r="G30" s="138">
        <v>41.45</v>
      </c>
      <c r="H30" s="141">
        <v>45.99</v>
      </c>
    </row>
    <row r="31" spans="1:14" x14ac:dyDescent="0.25">
      <c r="B31" s="1">
        <v>10</v>
      </c>
      <c r="C31" s="94"/>
      <c r="D31" s="95">
        <v>41.57</v>
      </c>
      <c r="E31" s="95">
        <v>42.1</v>
      </c>
      <c r="F31" s="95">
        <v>42.27</v>
      </c>
      <c r="G31" s="138">
        <v>41.71</v>
      </c>
      <c r="H31" s="141">
        <v>41.67</v>
      </c>
    </row>
    <row r="32" spans="1:14" x14ac:dyDescent="0.25">
      <c r="B32" s="1">
        <v>11</v>
      </c>
      <c r="C32" s="94"/>
      <c r="D32" s="95">
        <v>41.7</v>
      </c>
      <c r="E32" s="95">
        <v>42.19</v>
      </c>
      <c r="F32" s="95">
        <v>42.23</v>
      </c>
      <c r="G32" s="138">
        <v>41.4</v>
      </c>
      <c r="H32" s="141">
        <v>41.74</v>
      </c>
    </row>
    <row r="33" spans="2:8" x14ac:dyDescent="0.25">
      <c r="B33" s="1">
        <v>12</v>
      </c>
      <c r="C33" s="94"/>
      <c r="D33" s="95">
        <v>41.66</v>
      </c>
      <c r="E33" s="95">
        <v>42.03</v>
      </c>
      <c r="F33" s="95">
        <v>42.44</v>
      </c>
      <c r="G33" s="138">
        <v>41.84</v>
      </c>
      <c r="H33" s="141">
        <v>41.53</v>
      </c>
    </row>
    <row r="34" spans="2:8" x14ac:dyDescent="0.25">
      <c r="B34" s="1">
        <v>13</v>
      </c>
      <c r="C34" s="94"/>
      <c r="D34" s="95">
        <v>41.81</v>
      </c>
      <c r="E34" s="95">
        <v>42.41</v>
      </c>
      <c r="F34" s="95">
        <v>42.36</v>
      </c>
      <c r="G34" s="138">
        <v>41.62</v>
      </c>
      <c r="H34" s="141">
        <v>41.68</v>
      </c>
    </row>
    <row r="35" spans="2:8" x14ac:dyDescent="0.25">
      <c r="B35" s="1">
        <v>14</v>
      </c>
      <c r="C35" s="105"/>
      <c r="D35" s="95">
        <v>41.76</v>
      </c>
      <c r="E35" s="95">
        <v>42.19</v>
      </c>
      <c r="F35" s="95">
        <v>42.39</v>
      </c>
      <c r="G35" s="138">
        <v>41.64</v>
      </c>
      <c r="H35" s="141">
        <v>41.71</v>
      </c>
    </row>
    <row r="36" spans="2:8" x14ac:dyDescent="0.25">
      <c r="B36" s="1">
        <v>15</v>
      </c>
      <c r="C36" s="94"/>
      <c r="D36" s="95">
        <v>41.55</v>
      </c>
      <c r="E36" s="95">
        <v>42.03</v>
      </c>
      <c r="F36" s="95">
        <v>42.47</v>
      </c>
      <c r="G36" s="138">
        <v>41.77</v>
      </c>
      <c r="H36" s="141">
        <v>41.53</v>
      </c>
    </row>
    <row r="37" spans="2:8" x14ac:dyDescent="0.25">
      <c r="B37" s="1">
        <v>16</v>
      </c>
      <c r="C37" s="94"/>
      <c r="D37" s="146">
        <v>41.46</v>
      </c>
      <c r="E37" s="95">
        <v>42.1</v>
      </c>
      <c r="F37" s="95">
        <v>42.55</v>
      </c>
      <c r="G37" s="138">
        <v>41.83</v>
      </c>
      <c r="H37" s="141">
        <v>41.63</v>
      </c>
    </row>
    <row r="38" spans="2:8" x14ac:dyDescent="0.25">
      <c r="B38" s="1">
        <v>17</v>
      </c>
      <c r="C38" s="94"/>
      <c r="D38" s="95">
        <v>41.62</v>
      </c>
      <c r="E38" s="95">
        <v>41.89</v>
      </c>
      <c r="F38" s="95">
        <v>42.43</v>
      </c>
      <c r="G38" s="138">
        <v>41.66</v>
      </c>
      <c r="H38" s="141">
        <v>42.5</v>
      </c>
    </row>
    <row r="39" spans="2:8" x14ac:dyDescent="0.25">
      <c r="B39" s="1">
        <v>18</v>
      </c>
      <c r="C39" s="94"/>
      <c r="D39" s="95">
        <v>41.6</v>
      </c>
      <c r="E39" s="95">
        <v>42.29</v>
      </c>
      <c r="F39" s="95">
        <v>42.09</v>
      </c>
      <c r="G39" s="138">
        <v>41.79</v>
      </c>
      <c r="H39" s="141">
        <v>41.86</v>
      </c>
    </row>
    <row r="40" spans="2:8" x14ac:dyDescent="0.25">
      <c r="B40" s="1">
        <v>19</v>
      </c>
      <c r="C40" s="94"/>
      <c r="D40" s="95">
        <v>41.64</v>
      </c>
      <c r="E40" s="95">
        <v>42</v>
      </c>
      <c r="F40" s="95">
        <v>42.37</v>
      </c>
      <c r="G40" s="138">
        <v>41.6</v>
      </c>
      <c r="H40" s="141">
        <v>41.47</v>
      </c>
    </row>
    <row r="41" spans="2:8" x14ac:dyDescent="0.25">
      <c r="B41" s="1">
        <v>20</v>
      </c>
      <c r="C41" s="94"/>
      <c r="D41" s="95">
        <v>41.77</v>
      </c>
      <c r="E41" s="95">
        <v>42.1</v>
      </c>
      <c r="F41" s="95">
        <v>42.21</v>
      </c>
      <c r="G41" s="138">
        <v>41.78</v>
      </c>
      <c r="H41" s="141">
        <v>41.27</v>
      </c>
    </row>
    <row r="42" spans="2:8" x14ac:dyDescent="0.25">
      <c r="B42" s="1">
        <v>21</v>
      </c>
      <c r="C42" s="94"/>
      <c r="D42" s="95">
        <v>41.53</v>
      </c>
      <c r="E42" s="95">
        <v>42.28</v>
      </c>
      <c r="F42" s="95">
        <v>42.43</v>
      </c>
      <c r="G42" s="138">
        <v>41.69</v>
      </c>
      <c r="H42" s="141">
        <v>41.52</v>
      </c>
    </row>
    <row r="43" spans="2:8" x14ac:dyDescent="0.25">
      <c r="B43" s="1">
        <v>22</v>
      </c>
      <c r="C43" s="94"/>
      <c r="D43" s="95">
        <v>41.79</v>
      </c>
      <c r="E43" s="95">
        <v>42.06</v>
      </c>
      <c r="F43" s="95">
        <v>42.43</v>
      </c>
      <c r="G43" s="138">
        <v>41.64</v>
      </c>
      <c r="H43" s="141">
        <v>41.49</v>
      </c>
    </row>
    <row r="44" spans="2:8" x14ac:dyDescent="0.25">
      <c r="B44" s="1">
        <v>23</v>
      </c>
      <c r="C44" s="94"/>
      <c r="D44" s="95">
        <v>41.57</v>
      </c>
      <c r="E44" s="95">
        <v>42.06</v>
      </c>
      <c r="F44" s="95">
        <v>42.37</v>
      </c>
      <c r="G44" s="138">
        <v>41.67</v>
      </c>
      <c r="H44" s="141">
        <v>42.62</v>
      </c>
    </row>
    <row r="45" spans="2:8" x14ac:dyDescent="0.25">
      <c r="B45" s="1">
        <v>24</v>
      </c>
      <c r="C45" s="94"/>
      <c r="D45" s="95">
        <v>41.55</v>
      </c>
      <c r="E45" s="95">
        <v>42.57</v>
      </c>
      <c r="F45" s="95">
        <v>42.68</v>
      </c>
      <c r="G45" s="138">
        <v>41.65</v>
      </c>
      <c r="H45" s="141">
        <v>41.49</v>
      </c>
    </row>
    <row r="46" spans="2:8" x14ac:dyDescent="0.25">
      <c r="B46" s="1">
        <v>25</v>
      </c>
      <c r="C46" s="94"/>
      <c r="D46" s="95">
        <v>41.57</v>
      </c>
      <c r="E46" s="95">
        <v>42.6</v>
      </c>
      <c r="F46" s="95">
        <v>42.39</v>
      </c>
      <c r="G46" s="138">
        <v>41.83</v>
      </c>
      <c r="H46" s="141">
        <v>41.52</v>
      </c>
    </row>
    <row r="47" spans="2:8" x14ac:dyDescent="0.25">
      <c r="B47" s="1">
        <v>26</v>
      </c>
      <c r="C47" s="94"/>
      <c r="D47" s="95">
        <v>41.71</v>
      </c>
      <c r="E47" s="95">
        <v>42.12</v>
      </c>
      <c r="F47" s="95">
        <v>42.12</v>
      </c>
      <c r="G47" s="138">
        <v>41.8</v>
      </c>
      <c r="H47" s="141">
        <v>41.44</v>
      </c>
    </row>
    <row r="48" spans="2:8" x14ac:dyDescent="0.25">
      <c r="B48" s="1">
        <v>27</v>
      </c>
      <c r="C48" s="94"/>
      <c r="D48" s="95">
        <v>41.71</v>
      </c>
      <c r="E48" s="95">
        <v>42.34</v>
      </c>
      <c r="F48" s="95">
        <v>42.21</v>
      </c>
      <c r="G48" s="138">
        <v>41.59</v>
      </c>
      <c r="H48" s="141">
        <v>41.54</v>
      </c>
    </row>
    <row r="49" spans="2:8" x14ac:dyDescent="0.25">
      <c r="B49" s="1">
        <v>28</v>
      </c>
      <c r="C49" s="94"/>
      <c r="D49" s="95">
        <v>41.71</v>
      </c>
      <c r="E49" s="95">
        <v>41.98</v>
      </c>
      <c r="F49" s="95">
        <v>42.35</v>
      </c>
      <c r="G49" s="138">
        <v>41.7</v>
      </c>
      <c r="H49" s="141">
        <v>41.44</v>
      </c>
    </row>
    <row r="50" spans="2:8" x14ac:dyDescent="0.25">
      <c r="B50" s="1">
        <v>29</v>
      </c>
      <c r="C50" s="94"/>
      <c r="D50" s="95">
        <v>41.71</v>
      </c>
      <c r="E50" s="95">
        <v>41.97</v>
      </c>
      <c r="F50" s="95">
        <v>42.87</v>
      </c>
      <c r="G50" s="138">
        <v>41.48</v>
      </c>
      <c r="H50" s="141">
        <v>41.36</v>
      </c>
    </row>
    <row r="51" spans="2:8" x14ac:dyDescent="0.25">
      <c r="B51" s="1">
        <v>30</v>
      </c>
      <c r="C51" s="94"/>
      <c r="D51" s="95">
        <v>41.57</v>
      </c>
      <c r="E51" s="95">
        <v>42.06</v>
      </c>
      <c r="F51" s="95">
        <v>42.43</v>
      </c>
      <c r="G51" s="138">
        <v>41.45</v>
      </c>
      <c r="H51" s="141">
        <v>41.52</v>
      </c>
    </row>
    <row r="52" spans="2:8" x14ac:dyDescent="0.25">
      <c r="B52" s="1">
        <v>31</v>
      </c>
      <c r="C52" s="94"/>
      <c r="D52" s="95">
        <v>41.76</v>
      </c>
      <c r="E52" s="95">
        <v>42.22</v>
      </c>
      <c r="F52" s="95">
        <v>42.43</v>
      </c>
      <c r="G52" s="138"/>
      <c r="H52" s="141">
        <v>41.55</v>
      </c>
    </row>
    <row r="53" spans="2:8" x14ac:dyDescent="0.25">
      <c r="B53" s="1">
        <v>32</v>
      </c>
      <c r="C53" s="94"/>
      <c r="D53" s="95">
        <v>41.68</v>
      </c>
      <c r="E53" s="95">
        <v>42.16</v>
      </c>
      <c r="F53" s="95"/>
      <c r="G53" s="138"/>
      <c r="H53" s="141">
        <v>41.65</v>
      </c>
    </row>
    <row r="54" spans="2:8" x14ac:dyDescent="0.25">
      <c r="B54" s="1">
        <v>33</v>
      </c>
      <c r="C54" s="94"/>
      <c r="D54" s="95">
        <v>41.64</v>
      </c>
      <c r="E54" s="95">
        <v>42.21</v>
      </c>
      <c r="F54" s="95"/>
      <c r="G54" s="138"/>
      <c r="H54" s="141">
        <v>41.69</v>
      </c>
    </row>
    <row r="55" spans="2:8" x14ac:dyDescent="0.25">
      <c r="B55" s="1">
        <v>34</v>
      </c>
      <c r="C55" s="94"/>
      <c r="D55" s="95">
        <v>41.56</v>
      </c>
      <c r="E55" s="95">
        <v>42.1</v>
      </c>
      <c r="F55" s="95"/>
      <c r="G55" s="138"/>
      <c r="H55" s="141">
        <v>41.53</v>
      </c>
    </row>
    <row r="56" spans="2:8" x14ac:dyDescent="0.25">
      <c r="B56" s="1">
        <v>35</v>
      </c>
      <c r="C56" s="94"/>
      <c r="D56" s="95">
        <v>41.73</v>
      </c>
      <c r="E56" s="95">
        <v>42.16</v>
      </c>
      <c r="F56" s="95"/>
      <c r="G56" s="138"/>
      <c r="H56" s="141">
        <v>41.64</v>
      </c>
    </row>
    <row r="57" spans="2:8" x14ac:dyDescent="0.25">
      <c r="B57" s="1">
        <v>36</v>
      </c>
      <c r="C57" s="94"/>
      <c r="D57" s="95">
        <v>41.92</v>
      </c>
      <c r="E57" s="95">
        <v>42.86</v>
      </c>
      <c r="F57" s="95"/>
      <c r="G57" s="138"/>
      <c r="H57" s="141">
        <v>41.52</v>
      </c>
    </row>
    <row r="58" spans="2:8" x14ac:dyDescent="0.25">
      <c r="B58" s="1">
        <v>37</v>
      </c>
      <c r="C58" s="94"/>
      <c r="D58" s="95">
        <v>42.75</v>
      </c>
      <c r="E58" s="95">
        <v>42.27</v>
      </c>
      <c r="F58" s="95"/>
      <c r="G58" s="138"/>
      <c r="H58" s="141">
        <v>41.33</v>
      </c>
    </row>
    <row r="59" spans="2:8" x14ac:dyDescent="0.25">
      <c r="B59" s="1">
        <v>38</v>
      </c>
      <c r="C59" s="94"/>
      <c r="D59" s="95">
        <v>41.6</v>
      </c>
      <c r="E59" s="95">
        <v>42.1</v>
      </c>
      <c r="F59" s="95"/>
      <c r="G59" s="138"/>
      <c r="H59" s="141">
        <v>41.74</v>
      </c>
    </row>
    <row r="60" spans="2:8" x14ac:dyDescent="0.25">
      <c r="B60" s="1">
        <v>39</v>
      </c>
      <c r="C60" s="94"/>
      <c r="D60" s="95">
        <v>41.62</v>
      </c>
      <c r="E60" s="95">
        <v>44.61</v>
      </c>
      <c r="F60" s="95"/>
      <c r="G60" s="138"/>
      <c r="H60" s="141">
        <v>41.86</v>
      </c>
    </row>
    <row r="61" spans="2:8" x14ac:dyDescent="0.25">
      <c r="B61" s="1">
        <v>40</v>
      </c>
      <c r="C61" s="94"/>
      <c r="D61" s="95">
        <v>41.68</v>
      </c>
      <c r="E61" s="95"/>
      <c r="F61" s="95"/>
      <c r="G61" s="138"/>
      <c r="H61" s="141">
        <v>41.6</v>
      </c>
    </row>
    <row r="62" spans="2:8" x14ac:dyDescent="0.25">
      <c r="B62" s="1">
        <v>41</v>
      </c>
      <c r="C62" s="94"/>
      <c r="D62" s="95">
        <v>41.56</v>
      </c>
      <c r="E62" s="95"/>
      <c r="F62" s="95"/>
      <c r="G62" s="138"/>
      <c r="H62" s="141">
        <v>41.53</v>
      </c>
    </row>
    <row r="63" spans="2:8" x14ac:dyDescent="0.25">
      <c r="B63" s="1">
        <v>42</v>
      </c>
      <c r="C63" s="94"/>
      <c r="D63" s="95">
        <v>41.6</v>
      </c>
      <c r="E63" s="95"/>
      <c r="F63" s="95"/>
      <c r="G63" s="138"/>
      <c r="H63" s="141">
        <v>42.25</v>
      </c>
    </row>
    <row r="64" spans="2:8" x14ac:dyDescent="0.25">
      <c r="B64" s="1">
        <v>43</v>
      </c>
      <c r="C64" s="94"/>
      <c r="D64" s="95">
        <v>41.91</v>
      </c>
      <c r="E64" s="95"/>
      <c r="F64" s="95"/>
      <c r="G64" s="138"/>
      <c r="H64" s="141">
        <v>41.49</v>
      </c>
    </row>
    <row r="65" spans="2:8" x14ac:dyDescent="0.25">
      <c r="B65" s="1">
        <v>44</v>
      </c>
      <c r="C65" s="94"/>
      <c r="D65" s="95">
        <v>41.61</v>
      </c>
      <c r="E65" s="95"/>
      <c r="F65" s="95"/>
      <c r="G65" s="138"/>
      <c r="H65" s="141">
        <v>42.13</v>
      </c>
    </row>
    <row r="66" spans="2:8" x14ac:dyDescent="0.25">
      <c r="B66" s="1">
        <v>45</v>
      </c>
      <c r="C66" s="94"/>
      <c r="D66" s="95">
        <v>41.57</v>
      </c>
      <c r="E66" s="95"/>
      <c r="F66" s="95"/>
      <c r="G66" s="138"/>
      <c r="H66" s="141">
        <v>41.47</v>
      </c>
    </row>
    <row r="67" spans="2:8" x14ac:dyDescent="0.25">
      <c r="B67" s="1">
        <v>46</v>
      </c>
      <c r="C67" s="94"/>
      <c r="D67" s="95">
        <v>42.4</v>
      </c>
      <c r="E67" s="95"/>
      <c r="F67" s="95"/>
      <c r="G67" s="138"/>
      <c r="H67" s="141">
        <v>41.5</v>
      </c>
    </row>
    <row r="68" spans="2:8" x14ac:dyDescent="0.25">
      <c r="B68" s="1">
        <v>47</v>
      </c>
      <c r="C68" s="94"/>
      <c r="D68" s="95"/>
      <c r="E68" s="95"/>
      <c r="F68" s="95"/>
      <c r="G68" s="138"/>
      <c r="H68" s="141">
        <v>41.55</v>
      </c>
    </row>
    <row r="69" spans="2:8" x14ac:dyDescent="0.25">
      <c r="B69" s="1">
        <v>48</v>
      </c>
      <c r="C69" s="94"/>
      <c r="D69" s="95"/>
      <c r="E69" s="95"/>
      <c r="F69" s="95"/>
      <c r="G69" s="138"/>
      <c r="H69" s="141">
        <v>41.63</v>
      </c>
    </row>
    <row r="70" spans="2:8" x14ac:dyDescent="0.25">
      <c r="B70" s="1">
        <v>49</v>
      </c>
      <c r="C70" s="94"/>
      <c r="D70" s="95"/>
      <c r="E70" s="95"/>
      <c r="F70" s="95"/>
      <c r="G70" s="138"/>
      <c r="H70" s="141">
        <v>41.79</v>
      </c>
    </row>
    <row r="71" spans="2:8" x14ac:dyDescent="0.25">
      <c r="B71" s="1">
        <v>50</v>
      </c>
      <c r="C71" s="94"/>
      <c r="D71" s="95"/>
      <c r="E71" s="95"/>
      <c r="F71" s="95"/>
      <c r="G71" s="138"/>
      <c r="H71" s="141"/>
    </row>
    <row r="72" spans="2:8" x14ac:dyDescent="0.25">
      <c r="B72" s="1">
        <v>51</v>
      </c>
      <c r="C72" s="94"/>
      <c r="D72" s="95"/>
      <c r="E72" s="95"/>
      <c r="F72" s="95"/>
      <c r="G72" s="138"/>
      <c r="H72" s="141"/>
    </row>
    <row r="73" spans="2:8" x14ac:dyDescent="0.25">
      <c r="B73" s="1">
        <v>52</v>
      </c>
      <c r="C73" s="94"/>
      <c r="D73" s="95"/>
      <c r="E73" s="95"/>
      <c r="F73" s="95"/>
      <c r="G73" s="138"/>
      <c r="H73" s="141"/>
    </row>
    <row r="74" spans="2:8" x14ac:dyDescent="0.25">
      <c r="B74" s="1">
        <v>53</v>
      </c>
      <c r="C74" s="94"/>
      <c r="D74" s="95"/>
      <c r="E74" s="95"/>
      <c r="F74" s="95"/>
      <c r="G74" s="138"/>
      <c r="H74" s="141"/>
    </row>
    <row r="75" spans="2:8" x14ac:dyDescent="0.25">
      <c r="B75" s="1">
        <v>54</v>
      </c>
      <c r="C75" s="94"/>
      <c r="D75" s="95"/>
      <c r="E75" s="95"/>
      <c r="F75" s="95"/>
      <c r="G75" s="138"/>
      <c r="H75" s="141"/>
    </row>
    <row r="76" spans="2:8" x14ac:dyDescent="0.25">
      <c r="B76" s="1">
        <v>55</v>
      </c>
      <c r="C76" s="94"/>
      <c r="D76" s="95"/>
      <c r="E76" s="95"/>
      <c r="F76" s="95"/>
      <c r="G76" s="138"/>
      <c r="H76" s="141"/>
    </row>
    <row r="77" spans="2:8" x14ac:dyDescent="0.25">
      <c r="B77" s="1">
        <v>56</v>
      </c>
      <c r="C77" s="94"/>
      <c r="D77" s="95"/>
      <c r="E77" s="95"/>
      <c r="F77" s="95"/>
      <c r="G77" s="138"/>
      <c r="H77" s="141"/>
    </row>
    <row r="78" spans="2:8" x14ac:dyDescent="0.25">
      <c r="B78" s="1">
        <v>57</v>
      </c>
      <c r="C78" s="94"/>
      <c r="D78" s="95"/>
      <c r="E78" s="95"/>
      <c r="F78" s="95"/>
      <c r="G78" s="138"/>
      <c r="H78" s="141"/>
    </row>
    <row r="79" spans="2:8" x14ac:dyDescent="0.25">
      <c r="B79" s="1">
        <v>58</v>
      </c>
      <c r="C79" s="94"/>
      <c r="D79" s="95"/>
      <c r="E79" s="95"/>
      <c r="F79" s="95"/>
      <c r="G79" s="138"/>
      <c r="H79" s="141"/>
    </row>
    <row r="80" spans="2:8" x14ac:dyDescent="0.25">
      <c r="B80" s="1">
        <v>59</v>
      </c>
      <c r="C80" s="94"/>
      <c r="D80" s="95"/>
      <c r="E80" s="95"/>
      <c r="F80" s="95"/>
      <c r="G80" s="138"/>
      <c r="H80" s="141"/>
    </row>
    <row r="81" spans="2:8" x14ac:dyDescent="0.25">
      <c r="B81" s="1">
        <v>60</v>
      </c>
      <c r="C81" s="94"/>
      <c r="D81" s="95"/>
      <c r="E81" s="95"/>
      <c r="F81" s="95"/>
      <c r="G81" s="138"/>
      <c r="H81" s="141"/>
    </row>
    <row r="82" spans="2:8" x14ac:dyDescent="0.25">
      <c r="B82" s="1">
        <v>61</v>
      </c>
      <c r="C82" s="94"/>
      <c r="D82" s="95"/>
      <c r="E82" s="95"/>
      <c r="F82" s="95"/>
      <c r="G82" s="138"/>
      <c r="H82" s="141"/>
    </row>
    <row r="83" spans="2:8" x14ac:dyDescent="0.25">
      <c r="B83" s="1">
        <v>62</v>
      </c>
      <c r="C83" s="94"/>
      <c r="D83" s="95"/>
      <c r="E83" s="95"/>
      <c r="F83" s="95"/>
      <c r="G83" s="138"/>
      <c r="H83" s="141"/>
    </row>
    <row r="84" spans="2:8" x14ac:dyDescent="0.25">
      <c r="B84" s="1">
        <v>63</v>
      </c>
      <c r="C84" s="94"/>
      <c r="D84" s="95"/>
      <c r="E84" s="95"/>
      <c r="F84" s="95"/>
      <c r="G84" s="138"/>
      <c r="H84" s="141"/>
    </row>
    <row r="85" spans="2:8" x14ac:dyDescent="0.25">
      <c r="B85" s="1">
        <v>64</v>
      </c>
      <c r="C85" s="94"/>
      <c r="D85" s="95"/>
      <c r="E85" s="95"/>
      <c r="F85" s="95"/>
      <c r="G85" s="138"/>
      <c r="H85" s="141"/>
    </row>
    <row r="86" spans="2:8" x14ac:dyDescent="0.25">
      <c r="B86" s="1">
        <v>65</v>
      </c>
      <c r="C86" s="94"/>
      <c r="D86" s="95"/>
      <c r="E86" s="95"/>
      <c r="F86" s="95"/>
      <c r="G86" s="138"/>
      <c r="H86" s="141"/>
    </row>
    <row r="87" spans="2:8" x14ac:dyDescent="0.25">
      <c r="B87" s="1">
        <v>66</v>
      </c>
      <c r="C87" s="142"/>
      <c r="D87" s="138"/>
      <c r="E87" s="138"/>
      <c r="F87" s="138"/>
      <c r="G87" s="138"/>
      <c r="H87" s="141"/>
    </row>
    <row r="88" spans="2:8" x14ac:dyDescent="0.25">
      <c r="B88" s="1">
        <v>67</v>
      </c>
      <c r="C88" s="142"/>
      <c r="D88" s="138"/>
      <c r="E88" s="138"/>
      <c r="F88" s="138"/>
      <c r="G88" s="138"/>
      <c r="H88" s="141"/>
    </row>
    <row r="89" spans="2:8" ht="15.75" thickBot="1" x14ac:dyDescent="0.3">
      <c r="B89" s="1">
        <v>68</v>
      </c>
      <c r="C89" s="143"/>
      <c r="D89" s="144"/>
      <c r="E89" s="144"/>
      <c r="F89" s="144"/>
      <c r="G89" s="144"/>
      <c r="H89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109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3" t="s">
        <v>52</v>
      </c>
      <c r="L9" s="133" t="s">
        <v>53</v>
      </c>
      <c r="M9" s="58" t="s">
        <v>54</v>
      </c>
      <c r="N9" s="58" t="s">
        <v>55</v>
      </c>
    </row>
    <row r="10" spans="1:16" s="3" customFormat="1" ht="30" customHeight="1" thickBot="1" x14ac:dyDescent="0.3">
      <c r="A10" s="59">
        <v>1</v>
      </c>
      <c r="B10" s="60" t="s">
        <v>139</v>
      </c>
      <c r="C10" s="61">
        <v>1</v>
      </c>
      <c r="D10" s="61"/>
      <c r="E10" s="62">
        <f>D10</f>
        <v>0</v>
      </c>
      <c r="F10" s="275">
        <f>MIN(C21:C85)</f>
        <v>0</v>
      </c>
      <c r="G10" s="116" t="e">
        <f>AVERAGE(C21:C85)</f>
        <v>#DIV/0!</v>
      </c>
      <c r="H10" s="63"/>
      <c r="I10" s="116" t="e">
        <f>G10-F10</f>
        <v>#DIV/0!</v>
      </c>
      <c r="J10" s="131">
        <v>2.0995370370370373E-2</v>
      </c>
      <c r="K10" s="258">
        <f>J10</f>
        <v>2.0995370370370373E-2</v>
      </c>
      <c r="L10" s="65">
        <f>K10</f>
        <v>2.0995370370370373E-2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111</v>
      </c>
      <c r="C11" s="61">
        <v>7</v>
      </c>
      <c r="D11" s="61">
        <v>46</v>
      </c>
      <c r="E11" s="62">
        <f>D11-D10</f>
        <v>46</v>
      </c>
      <c r="F11" s="284">
        <f>MIN(D21:D85)</f>
        <v>42.15</v>
      </c>
      <c r="G11" s="283">
        <f>AVERAGE(D21:D85)</f>
        <v>42.725869565217394</v>
      </c>
      <c r="H11" s="63">
        <v>1</v>
      </c>
      <c r="I11" s="116">
        <f>G11-F11</f>
        <v>0.57586956521739552</v>
      </c>
      <c r="J11" s="131">
        <v>4.7349537037037037E-2</v>
      </c>
      <c r="K11" s="131">
        <f>J11-J10</f>
        <v>2.6354166666666665E-2</v>
      </c>
      <c r="L11" s="65">
        <f>K11</f>
        <v>2.6354166666666665E-2</v>
      </c>
      <c r="M11" s="66" t="s">
        <v>235</v>
      </c>
      <c r="N11" s="281" t="s">
        <v>239</v>
      </c>
      <c r="O11" s="272" t="s">
        <v>232</v>
      </c>
      <c r="P11" s="69"/>
    </row>
    <row r="12" spans="1:16" s="3" customFormat="1" ht="30" customHeight="1" x14ac:dyDescent="0.25">
      <c r="A12" s="59">
        <v>3</v>
      </c>
      <c r="B12" s="60" t="s">
        <v>139</v>
      </c>
      <c r="C12" s="61">
        <v>2</v>
      </c>
      <c r="D12" s="61">
        <v>93</v>
      </c>
      <c r="E12" s="62">
        <f>D12-D11</f>
        <v>47</v>
      </c>
      <c r="F12" s="278">
        <f>MIN(E19:E81)</f>
        <v>41.62</v>
      </c>
      <c r="G12" s="116">
        <f>AVERAGE(E21:E83)</f>
        <v>42.077659574468093</v>
      </c>
      <c r="H12" s="63">
        <v>2</v>
      </c>
      <c r="I12" s="116">
        <f t="shared" ref="I12:I14" si="0">G12-F12</f>
        <v>0.4576595744680958</v>
      </c>
      <c r="J12" s="131">
        <v>7.1736111111111112E-2</v>
      </c>
      <c r="K12" s="131">
        <f>J12-J11</f>
        <v>2.4386574074074074E-2</v>
      </c>
      <c r="L12" s="65">
        <f>K12+L10</f>
        <v>4.5381944444444447E-2</v>
      </c>
      <c r="M12" s="66" t="s">
        <v>236</v>
      </c>
      <c r="N12" s="67"/>
      <c r="O12" s="147"/>
      <c r="P12" s="69"/>
    </row>
    <row r="13" spans="1:16" s="3" customFormat="1" ht="30" customHeight="1" thickBot="1" x14ac:dyDescent="0.3">
      <c r="A13" s="59">
        <v>4</v>
      </c>
      <c r="B13" s="60" t="s">
        <v>111</v>
      </c>
      <c r="C13" s="61">
        <v>5</v>
      </c>
      <c r="D13" s="61">
        <v>117</v>
      </c>
      <c r="E13" s="62">
        <f>D13-D12</f>
        <v>24</v>
      </c>
      <c r="F13" s="275">
        <f>MIN(F19:F87)</f>
        <v>42.68</v>
      </c>
      <c r="G13" s="116">
        <f>AVERAGE(F21:F83)</f>
        <v>43.185909090909085</v>
      </c>
      <c r="H13" s="63">
        <v>4</v>
      </c>
      <c r="I13" s="116">
        <f t="shared" si="0"/>
        <v>0.50590909090908553</v>
      </c>
      <c r="J13" s="131">
        <v>8.4363425925925925E-2</v>
      </c>
      <c r="K13" s="131">
        <f>J13-J12</f>
        <v>1.2627314814814813E-2</v>
      </c>
      <c r="L13" s="65">
        <f>K13+L11</f>
        <v>3.8981481481481478E-2</v>
      </c>
      <c r="M13" s="66" t="s">
        <v>237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139</v>
      </c>
      <c r="C14" s="70">
        <v>1</v>
      </c>
      <c r="D14" s="61">
        <v>159</v>
      </c>
      <c r="E14" s="62">
        <f>D14-D13</f>
        <v>42</v>
      </c>
      <c r="F14" s="276">
        <f>MIN(G21:G83)</f>
        <v>41.43</v>
      </c>
      <c r="G14" s="274">
        <f>AVERAGE(G21:G85)</f>
        <v>41.801707317073173</v>
      </c>
      <c r="H14" s="63">
        <v>0</v>
      </c>
      <c r="I14" s="116">
        <f t="shared" si="0"/>
        <v>0.37170731707317373</v>
      </c>
      <c r="J14" s="131">
        <v>0.10583333333333333</v>
      </c>
      <c r="K14" s="131">
        <f>J14-J13</f>
        <v>2.146990740740741E-2</v>
      </c>
      <c r="L14" s="64">
        <f>K14+L12</f>
        <v>6.6851851851851857E-2</v>
      </c>
      <c r="M14" s="66" t="s">
        <v>238</v>
      </c>
      <c r="N14" s="67"/>
      <c r="O14" s="18"/>
    </row>
    <row r="15" spans="1:16" s="3" customFormat="1" ht="30" customHeight="1" x14ac:dyDescent="0.25">
      <c r="A15" s="71" t="s">
        <v>56</v>
      </c>
      <c r="B15" s="72" t="s">
        <v>111</v>
      </c>
      <c r="C15" s="73">
        <v>5</v>
      </c>
      <c r="D15" s="73">
        <v>197</v>
      </c>
      <c r="E15" s="62">
        <f>D15-D14</f>
        <v>38</v>
      </c>
      <c r="F15" s="278">
        <f>MIN(H21:H89)</f>
        <v>42.72</v>
      </c>
      <c r="G15" s="116">
        <f>AVERAGE(H21:H85)</f>
        <v>43.185675675675675</v>
      </c>
      <c r="H15" s="63">
        <v>3</v>
      </c>
      <c r="I15" s="116">
        <f>G15-F15</f>
        <v>0.46567567567567636</v>
      </c>
      <c r="J15" s="131">
        <v>0.12501157407407407</v>
      </c>
      <c r="K15" s="75">
        <f>J15-J14</f>
        <v>1.9178240740740732E-2</v>
      </c>
      <c r="L15" s="74">
        <f>K15+L13</f>
        <v>5.815972222222221E-2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AVERAGE(F12,F14)</f>
        <v>41.524999999999999</v>
      </c>
      <c r="G16" s="106">
        <f>AVERAGE(G12,G14)</f>
        <v>41.939683445770633</v>
      </c>
      <c r="H16" s="127" t="s">
        <v>160</v>
      </c>
      <c r="I16" s="106">
        <f>AVERAGE(I12,I14)</f>
        <v>0.41468344577063476</v>
      </c>
      <c r="J16" s="78"/>
      <c r="K16" s="78"/>
      <c r="L16" s="78"/>
      <c r="M16" s="79"/>
      <c r="N16" s="79"/>
    </row>
    <row r="17" spans="1:14" ht="27.75" customHeight="1" x14ac:dyDescent="0.25">
      <c r="A17" s="80"/>
      <c r="B17" s="80"/>
      <c r="C17" s="80"/>
      <c r="D17" s="81"/>
      <c r="E17" s="82"/>
      <c r="F17" s="83">
        <f>AVERAGE(F11,F13,F15)</f>
        <v>42.516666666666666</v>
      </c>
      <c r="G17" s="84">
        <f>AVERAGE(G11,G13,G15)</f>
        <v>43.032484777267378</v>
      </c>
      <c r="H17" s="84" t="s">
        <v>161</v>
      </c>
      <c r="I17" s="85">
        <f>AVERAGE(I11,I13,I15)</f>
        <v>0.51581811060071914</v>
      </c>
      <c r="J17" s="82"/>
      <c r="K17" s="82" t="s">
        <v>26</v>
      </c>
      <c r="L17" s="82"/>
      <c r="M17" s="79"/>
      <c r="N17" s="79"/>
    </row>
    <row r="18" spans="1:14" ht="30" customHeight="1" thickBot="1" x14ac:dyDescent="0.3">
      <c r="A18" s="86"/>
      <c r="B18" s="86"/>
      <c r="C18" s="86"/>
      <c r="D18" s="82"/>
      <c r="E18" s="82"/>
      <c r="F18" s="87">
        <f>AVERAGE(F10:F15)</f>
        <v>35.1</v>
      </c>
      <c r="G18" s="88">
        <f>AVERAGE(C21:H88)</f>
        <v>42.512279792746121</v>
      </c>
      <c r="H18" s="89"/>
      <c r="I18" s="90" t="e">
        <f>AVERAGE(I10:I17)</f>
        <v>#DIV/0!</v>
      </c>
      <c r="J18" s="82"/>
      <c r="K18" s="82"/>
      <c r="L18" s="82"/>
      <c r="M18" s="86"/>
      <c r="N18" s="86"/>
    </row>
    <row r="20" spans="1:14" ht="15.75" thickBot="1" x14ac:dyDescent="0.3">
      <c r="C20" s="91" t="str">
        <f>B10</f>
        <v>Юрченко Вова</v>
      </c>
      <c r="D20" s="91" t="str">
        <f>B11</f>
        <v>Загорулько Иван</v>
      </c>
      <c r="E20" s="91" t="str">
        <f>B12</f>
        <v>Юрченко Вова</v>
      </c>
      <c r="F20" s="91" t="str">
        <f>B13</f>
        <v>Загорулько Иван</v>
      </c>
      <c r="G20" s="2" t="str">
        <f>B14</f>
        <v>Юрченко Вова</v>
      </c>
      <c r="H20" s="2" t="str">
        <f>B15</f>
        <v>Загорулько Иван</v>
      </c>
    </row>
    <row r="21" spans="1:14" x14ac:dyDescent="0.25">
      <c r="B21" s="1">
        <v>1</v>
      </c>
      <c r="C21" s="92"/>
      <c r="D21" s="92">
        <v>42.61</v>
      </c>
      <c r="E21" s="93">
        <v>42.54</v>
      </c>
      <c r="F21" s="93">
        <v>43.08</v>
      </c>
      <c r="G21" s="93">
        <v>42.14</v>
      </c>
      <c r="H21" s="140">
        <v>44.38</v>
      </c>
      <c r="M21" s="2"/>
      <c r="N21" s="2"/>
    </row>
    <row r="22" spans="1:14" x14ac:dyDescent="0.25">
      <c r="B22" s="1">
        <v>2</v>
      </c>
      <c r="C22" s="94"/>
      <c r="D22" s="94">
        <v>42.52</v>
      </c>
      <c r="E22" s="95">
        <v>42.13</v>
      </c>
      <c r="F22" s="95">
        <v>42.81</v>
      </c>
      <c r="G22" s="95">
        <v>41.91</v>
      </c>
      <c r="H22" s="141">
        <v>42.75</v>
      </c>
      <c r="M22" s="3"/>
      <c r="N22" s="3"/>
    </row>
    <row r="23" spans="1:14" x14ac:dyDescent="0.25">
      <c r="B23" s="1">
        <v>3</v>
      </c>
      <c r="C23" s="94"/>
      <c r="D23" s="94">
        <v>42.67</v>
      </c>
      <c r="E23" s="95">
        <v>42.55</v>
      </c>
      <c r="F23" s="95">
        <v>43.66</v>
      </c>
      <c r="G23" s="95">
        <v>41.81</v>
      </c>
      <c r="H23" s="141">
        <v>42.84</v>
      </c>
      <c r="M23" s="3"/>
      <c r="N23" s="3"/>
    </row>
    <row r="24" spans="1:14" x14ac:dyDescent="0.25">
      <c r="B24" s="1">
        <v>4</v>
      </c>
      <c r="C24" s="94"/>
      <c r="D24" s="94">
        <v>42.53</v>
      </c>
      <c r="E24" s="95">
        <v>41.74</v>
      </c>
      <c r="F24" s="95">
        <v>43.02</v>
      </c>
      <c r="G24" s="95">
        <v>41.62</v>
      </c>
      <c r="H24" s="141">
        <v>42.93</v>
      </c>
      <c r="M24" s="3"/>
      <c r="N24" s="3"/>
    </row>
    <row r="25" spans="1:14" x14ac:dyDescent="0.25">
      <c r="B25" s="1">
        <v>5</v>
      </c>
      <c r="C25" s="94"/>
      <c r="D25" s="94">
        <v>42.69</v>
      </c>
      <c r="E25" s="95">
        <v>41.85</v>
      </c>
      <c r="F25" s="95">
        <v>42.77</v>
      </c>
      <c r="G25" s="95">
        <v>41.66</v>
      </c>
      <c r="H25" s="141">
        <v>42.72</v>
      </c>
    </row>
    <row r="26" spans="1:14" x14ac:dyDescent="0.25">
      <c r="B26" s="1">
        <v>6</v>
      </c>
      <c r="C26" s="94"/>
      <c r="D26" s="94">
        <v>42.53</v>
      </c>
      <c r="E26" s="95">
        <v>42.2</v>
      </c>
      <c r="F26" s="95">
        <v>42.69</v>
      </c>
      <c r="G26" s="95">
        <v>41.58</v>
      </c>
      <c r="H26" s="141">
        <v>42.81</v>
      </c>
    </row>
    <row r="27" spans="1:14" x14ac:dyDescent="0.25">
      <c r="B27" s="1">
        <v>7</v>
      </c>
      <c r="C27" s="94"/>
      <c r="D27" s="94">
        <v>42.78</v>
      </c>
      <c r="E27" s="95">
        <v>42.23</v>
      </c>
      <c r="F27" s="95">
        <v>42.84</v>
      </c>
      <c r="G27" s="95">
        <v>41.77</v>
      </c>
      <c r="H27" s="141">
        <v>43.44</v>
      </c>
    </row>
    <row r="28" spans="1:14" x14ac:dyDescent="0.25">
      <c r="B28" s="1">
        <v>8</v>
      </c>
      <c r="C28" s="94"/>
      <c r="D28" s="94">
        <v>43.46</v>
      </c>
      <c r="E28" s="95">
        <v>42.3</v>
      </c>
      <c r="F28" s="95">
        <v>43.49</v>
      </c>
      <c r="G28" s="95">
        <v>41.65</v>
      </c>
      <c r="H28" s="141">
        <v>43.64</v>
      </c>
    </row>
    <row r="29" spans="1:14" x14ac:dyDescent="0.25">
      <c r="B29" s="1">
        <v>9</v>
      </c>
      <c r="C29" s="125"/>
      <c r="D29" s="125">
        <v>42.48</v>
      </c>
      <c r="E29" s="95">
        <v>42.2</v>
      </c>
      <c r="F29" s="95">
        <v>42.68</v>
      </c>
      <c r="G29" s="95">
        <v>41.67</v>
      </c>
      <c r="H29" s="141">
        <v>43.05</v>
      </c>
    </row>
    <row r="30" spans="1:14" x14ac:dyDescent="0.25">
      <c r="B30" s="1">
        <v>10</v>
      </c>
      <c r="C30" s="94"/>
      <c r="D30" s="94">
        <v>42.4</v>
      </c>
      <c r="E30" s="95">
        <v>42.05</v>
      </c>
      <c r="F30" s="95">
        <v>43.03</v>
      </c>
      <c r="G30" s="95">
        <v>41.78</v>
      </c>
      <c r="H30" s="141">
        <v>42.89</v>
      </c>
    </row>
    <row r="31" spans="1:14" x14ac:dyDescent="0.25">
      <c r="B31" s="1">
        <v>11</v>
      </c>
      <c r="C31" s="94"/>
      <c r="D31" s="94">
        <v>42.15</v>
      </c>
      <c r="E31" s="95">
        <v>41.89</v>
      </c>
      <c r="F31" s="95">
        <v>43.05</v>
      </c>
      <c r="G31" s="95">
        <v>41.86</v>
      </c>
      <c r="H31" s="141">
        <v>43.14</v>
      </c>
    </row>
    <row r="32" spans="1:14" x14ac:dyDescent="0.25">
      <c r="B32" s="1">
        <v>12</v>
      </c>
      <c r="C32" s="94"/>
      <c r="D32" s="94">
        <v>42.61</v>
      </c>
      <c r="E32" s="95">
        <v>42.17</v>
      </c>
      <c r="F32" s="95">
        <v>43.11</v>
      </c>
      <c r="G32" s="95">
        <v>41.75</v>
      </c>
      <c r="H32" s="141">
        <v>43.16</v>
      </c>
    </row>
    <row r="33" spans="2:8" x14ac:dyDescent="0.25">
      <c r="B33" s="1">
        <v>13</v>
      </c>
      <c r="C33" s="94"/>
      <c r="D33" s="94">
        <v>43.08</v>
      </c>
      <c r="E33" s="95">
        <v>42</v>
      </c>
      <c r="F33" s="95">
        <v>43.49</v>
      </c>
      <c r="G33" s="95">
        <v>42.06</v>
      </c>
      <c r="H33" s="141">
        <v>44.74</v>
      </c>
    </row>
    <row r="34" spans="2:8" x14ac:dyDescent="0.25">
      <c r="B34" s="1">
        <v>14</v>
      </c>
      <c r="C34" s="105"/>
      <c r="D34" s="105">
        <v>42.4</v>
      </c>
      <c r="E34" s="95">
        <v>41.92</v>
      </c>
      <c r="F34" s="95">
        <v>42.81</v>
      </c>
      <c r="G34" s="95">
        <v>43.21</v>
      </c>
      <c r="H34" s="141">
        <v>42.99</v>
      </c>
    </row>
    <row r="35" spans="2:8" x14ac:dyDescent="0.25">
      <c r="B35" s="1">
        <v>15</v>
      </c>
      <c r="C35" s="94"/>
      <c r="D35" s="94">
        <v>44.42</v>
      </c>
      <c r="E35" s="95">
        <v>42.17</v>
      </c>
      <c r="F35" s="95">
        <v>42.93</v>
      </c>
      <c r="G35" s="95">
        <v>41.71</v>
      </c>
      <c r="H35" s="141">
        <v>42.96</v>
      </c>
    </row>
    <row r="36" spans="2:8" x14ac:dyDescent="0.25">
      <c r="B36" s="1">
        <v>16</v>
      </c>
      <c r="C36" s="94"/>
      <c r="D36" s="94">
        <v>42.4</v>
      </c>
      <c r="E36" s="146">
        <v>42.31</v>
      </c>
      <c r="F36" s="95">
        <v>42.94</v>
      </c>
      <c r="G36" s="95">
        <v>41.8</v>
      </c>
      <c r="H36" s="141">
        <v>42.92</v>
      </c>
    </row>
    <row r="37" spans="2:8" x14ac:dyDescent="0.25">
      <c r="B37" s="1">
        <v>17</v>
      </c>
      <c r="C37" s="94"/>
      <c r="D37" s="94">
        <v>42.56</v>
      </c>
      <c r="E37" s="95">
        <v>42.17</v>
      </c>
      <c r="F37" s="95">
        <v>43.57</v>
      </c>
      <c r="G37" s="95">
        <v>41.76</v>
      </c>
      <c r="H37" s="141">
        <v>42.82</v>
      </c>
    </row>
    <row r="38" spans="2:8" x14ac:dyDescent="0.25">
      <c r="B38" s="1">
        <v>18</v>
      </c>
      <c r="C38" s="94"/>
      <c r="D38" s="94">
        <v>42.33</v>
      </c>
      <c r="E38" s="95">
        <v>42.03</v>
      </c>
      <c r="F38" s="95">
        <v>42.78</v>
      </c>
      <c r="G38" s="95">
        <v>41.57</v>
      </c>
      <c r="H38" s="141">
        <v>43.41</v>
      </c>
    </row>
    <row r="39" spans="2:8" x14ac:dyDescent="0.25">
      <c r="B39" s="1">
        <v>19</v>
      </c>
      <c r="C39" s="94"/>
      <c r="D39" s="94">
        <v>42.55</v>
      </c>
      <c r="E39" s="95">
        <v>42.09</v>
      </c>
      <c r="F39" s="95">
        <v>42.76</v>
      </c>
      <c r="G39" s="95">
        <v>41.7</v>
      </c>
      <c r="H39" s="141">
        <v>43.59</v>
      </c>
    </row>
    <row r="40" spans="2:8" x14ac:dyDescent="0.25">
      <c r="B40" s="1">
        <v>20</v>
      </c>
      <c r="C40" s="94"/>
      <c r="D40" s="94">
        <v>42.58</v>
      </c>
      <c r="E40" s="95">
        <v>42.08</v>
      </c>
      <c r="F40" s="95">
        <v>42.81</v>
      </c>
      <c r="G40" s="95">
        <v>42.11</v>
      </c>
      <c r="H40" s="141">
        <v>43.55</v>
      </c>
    </row>
    <row r="41" spans="2:8" x14ac:dyDescent="0.25">
      <c r="B41" s="1">
        <v>21</v>
      </c>
      <c r="C41" s="94"/>
      <c r="D41" s="94">
        <v>42.41</v>
      </c>
      <c r="E41" s="95">
        <v>42.2</v>
      </c>
      <c r="F41" s="95">
        <v>44.76</v>
      </c>
      <c r="G41" s="95">
        <v>41.43</v>
      </c>
      <c r="H41" s="141">
        <v>42.87</v>
      </c>
    </row>
    <row r="42" spans="2:8" x14ac:dyDescent="0.25">
      <c r="B42" s="1">
        <v>22</v>
      </c>
      <c r="C42" s="94"/>
      <c r="D42" s="94">
        <v>42.72</v>
      </c>
      <c r="E42" s="95">
        <v>42.09</v>
      </c>
      <c r="F42" s="95">
        <v>45.01</v>
      </c>
      <c r="G42" s="95">
        <v>41.8</v>
      </c>
      <c r="H42" s="141">
        <v>43.34</v>
      </c>
    </row>
    <row r="43" spans="2:8" x14ac:dyDescent="0.25">
      <c r="B43" s="1">
        <v>23</v>
      </c>
      <c r="C43" s="94"/>
      <c r="D43" s="94">
        <v>43.52</v>
      </c>
      <c r="E43" s="95">
        <v>43.22</v>
      </c>
      <c r="F43" s="95"/>
      <c r="G43" s="95">
        <v>41.76</v>
      </c>
      <c r="H43" s="141">
        <v>43.16</v>
      </c>
    </row>
    <row r="44" spans="2:8" x14ac:dyDescent="0.25">
      <c r="B44" s="1">
        <v>24</v>
      </c>
      <c r="C44" s="94"/>
      <c r="D44" s="94">
        <v>42.55</v>
      </c>
      <c r="E44" s="95">
        <v>41.66</v>
      </c>
      <c r="F44" s="95"/>
      <c r="G44" s="95">
        <v>41.58</v>
      </c>
      <c r="H44" s="141">
        <v>42.92</v>
      </c>
    </row>
    <row r="45" spans="2:8" x14ac:dyDescent="0.25">
      <c r="B45" s="1">
        <v>25</v>
      </c>
      <c r="C45" s="94"/>
      <c r="D45" s="94">
        <v>42.44</v>
      </c>
      <c r="E45" s="95">
        <v>41.62</v>
      </c>
      <c r="F45" s="95"/>
      <c r="G45" s="95">
        <v>41.54</v>
      </c>
      <c r="H45" s="141">
        <v>42.9</v>
      </c>
    </row>
    <row r="46" spans="2:8" x14ac:dyDescent="0.25">
      <c r="B46" s="1">
        <v>26</v>
      </c>
      <c r="C46" s="94"/>
      <c r="D46" s="94">
        <v>42.74</v>
      </c>
      <c r="E46" s="95">
        <v>42.01</v>
      </c>
      <c r="F46" s="95"/>
      <c r="G46" s="95">
        <v>41.49</v>
      </c>
      <c r="H46" s="141">
        <v>43.2</v>
      </c>
    </row>
    <row r="47" spans="2:8" x14ac:dyDescent="0.25">
      <c r="B47" s="1">
        <v>27</v>
      </c>
      <c r="C47" s="94"/>
      <c r="D47" s="94">
        <v>44.53</v>
      </c>
      <c r="E47" s="95">
        <v>42.46</v>
      </c>
      <c r="F47" s="95"/>
      <c r="G47" s="95">
        <v>41.68</v>
      </c>
      <c r="H47" s="141">
        <v>43.01</v>
      </c>
    </row>
    <row r="48" spans="2:8" x14ac:dyDescent="0.25">
      <c r="B48" s="1">
        <v>28</v>
      </c>
      <c r="C48" s="94"/>
      <c r="D48" s="94">
        <v>42.69</v>
      </c>
      <c r="E48" s="95">
        <v>41.94</v>
      </c>
      <c r="F48" s="95"/>
      <c r="G48" s="95">
        <v>41.78</v>
      </c>
      <c r="H48" s="141">
        <v>43.04</v>
      </c>
    </row>
    <row r="49" spans="2:8" x14ac:dyDescent="0.25">
      <c r="B49" s="1">
        <v>29</v>
      </c>
      <c r="C49" s="94"/>
      <c r="D49" s="94">
        <v>42.48</v>
      </c>
      <c r="E49" s="95">
        <v>41.87</v>
      </c>
      <c r="F49" s="95"/>
      <c r="G49" s="95">
        <v>41.6</v>
      </c>
      <c r="H49" s="141">
        <v>43.49</v>
      </c>
    </row>
    <row r="50" spans="2:8" x14ac:dyDescent="0.25">
      <c r="B50" s="1">
        <v>30</v>
      </c>
      <c r="C50" s="94"/>
      <c r="D50" s="94">
        <v>42.36</v>
      </c>
      <c r="E50" s="95">
        <v>42.22</v>
      </c>
      <c r="F50" s="95"/>
      <c r="G50" s="95">
        <v>41.65</v>
      </c>
      <c r="H50" s="141">
        <v>42.8</v>
      </c>
    </row>
    <row r="51" spans="2:8" x14ac:dyDescent="0.25">
      <c r="B51" s="1">
        <v>31</v>
      </c>
      <c r="C51" s="94"/>
      <c r="D51" s="94">
        <v>43</v>
      </c>
      <c r="E51" s="95">
        <v>42.15</v>
      </c>
      <c r="F51" s="95"/>
      <c r="G51" s="95">
        <v>41.79</v>
      </c>
      <c r="H51" s="141">
        <v>43.1</v>
      </c>
    </row>
    <row r="52" spans="2:8" x14ac:dyDescent="0.25">
      <c r="B52" s="1">
        <v>32</v>
      </c>
      <c r="C52" s="94"/>
      <c r="D52" s="94">
        <v>42.47</v>
      </c>
      <c r="E52" s="95">
        <v>42.03</v>
      </c>
      <c r="F52" s="95"/>
      <c r="G52" s="95">
        <v>41.93</v>
      </c>
      <c r="H52" s="141">
        <v>42.96</v>
      </c>
    </row>
    <row r="53" spans="2:8" x14ac:dyDescent="0.25">
      <c r="B53" s="1">
        <v>33</v>
      </c>
      <c r="C53" s="94"/>
      <c r="D53" s="94">
        <v>42.5</v>
      </c>
      <c r="E53" s="95">
        <v>41.64</v>
      </c>
      <c r="F53" s="95"/>
      <c r="G53" s="95">
        <v>41.59</v>
      </c>
      <c r="H53" s="141">
        <v>42.94</v>
      </c>
    </row>
    <row r="54" spans="2:8" x14ac:dyDescent="0.25">
      <c r="B54" s="1">
        <v>34</v>
      </c>
      <c r="C54" s="94"/>
      <c r="D54" s="94">
        <v>42.6</v>
      </c>
      <c r="E54" s="95">
        <v>41.82</v>
      </c>
      <c r="F54" s="95"/>
      <c r="G54" s="95">
        <v>41.85</v>
      </c>
      <c r="H54" s="141">
        <v>43.16</v>
      </c>
    </row>
    <row r="55" spans="2:8" x14ac:dyDescent="0.25">
      <c r="B55" s="1">
        <v>35</v>
      </c>
      <c r="C55" s="94"/>
      <c r="D55" s="94">
        <v>43.18</v>
      </c>
      <c r="E55" s="95">
        <v>42.01</v>
      </c>
      <c r="F55" s="95"/>
      <c r="G55" s="95">
        <v>41.98</v>
      </c>
      <c r="H55" s="141">
        <v>43.12</v>
      </c>
    </row>
    <row r="56" spans="2:8" x14ac:dyDescent="0.25">
      <c r="B56" s="1">
        <v>36</v>
      </c>
      <c r="C56" s="94"/>
      <c r="D56" s="94">
        <v>42.66</v>
      </c>
      <c r="E56" s="95">
        <v>42.13</v>
      </c>
      <c r="F56" s="95"/>
      <c r="G56" s="95">
        <v>41.81</v>
      </c>
      <c r="H56" s="141">
        <v>43.34</v>
      </c>
    </row>
    <row r="57" spans="2:8" x14ac:dyDescent="0.25">
      <c r="B57" s="1">
        <v>37</v>
      </c>
      <c r="C57" s="94"/>
      <c r="D57" s="94">
        <v>42.5</v>
      </c>
      <c r="E57" s="95">
        <v>41.9</v>
      </c>
      <c r="F57" s="95"/>
      <c r="G57" s="95">
        <v>41.72</v>
      </c>
      <c r="H57" s="141">
        <v>43.79</v>
      </c>
    </row>
    <row r="58" spans="2:8" x14ac:dyDescent="0.25">
      <c r="B58" s="1">
        <v>38</v>
      </c>
      <c r="C58" s="94"/>
      <c r="D58" s="94">
        <v>42.36</v>
      </c>
      <c r="E58" s="95">
        <v>42.09</v>
      </c>
      <c r="F58" s="95"/>
      <c r="G58" s="95">
        <v>42.16</v>
      </c>
      <c r="H58" s="141"/>
    </row>
    <row r="59" spans="2:8" x14ac:dyDescent="0.25">
      <c r="B59" s="1">
        <v>39</v>
      </c>
      <c r="C59" s="94"/>
      <c r="D59" s="94">
        <v>42.45</v>
      </c>
      <c r="E59" s="95">
        <v>41.89</v>
      </c>
      <c r="F59" s="95"/>
      <c r="G59" s="95">
        <v>41.68</v>
      </c>
      <c r="H59" s="141"/>
    </row>
    <row r="60" spans="2:8" x14ac:dyDescent="0.25">
      <c r="B60" s="1">
        <v>40</v>
      </c>
      <c r="C60" s="94"/>
      <c r="D60" s="94">
        <v>42.4</v>
      </c>
      <c r="E60" s="95">
        <v>43</v>
      </c>
      <c r="F60" s="95"/>
      <c r="G60" s="95">
        <v>41.73</v>
      </c>
      <c r="H60" s="141"/>
    </row>
    <row r="61" spans="2:8" x14ac:dyDescent="0.25">
      <c r="B61" s="1">
        <v>41</v>
      </c>
      <c r="C61" s="94"/>
      <c r="D61" s="94">
        <v>42.48</v>
      </c>
      <c r="E61" s="95">
        <v>41.89</v>
      </c>
      <c r="F61" s="95"/>
      <c r="G61" s="95">
        <v>42.2</v>
      </c>
      <c r="H61" s="141"/>
    </row>
    <row r="62" spans="2:8" x14ac:dyDescent="0.25">
      <c r="B62" s="1">
        <v>42</v>
      </c>
      <c r="C62" s="94"/>
      <c r="D62" s="94">
        <v>44.36</v>
      </c>
      <c r="E62" s="95">
        <v>41.85</v>
      </c>
      <c r="F62" s="95"/>
      <c r="G62" s="95"/>
      <c r="H62" s="141"/>
    </row>
    <row r="63" spans="2:8" x14ac:dyDescent="0.25">
      <c r="B63" s="1">
        <v>43</v>
      </c>
      <c r="C63" s="94"/>
      <c r="D63" s="94">
        <v>42.4</v>
      </c>
      <c r="E63" s="95">
        <v>41.81</v>
      </c>
      <c r="F63" s="95"/>
      <c r="G63" s="95"/>
      <c r="H63" s="141"/>
    </row>
    <row r="64" spans="2:8" x14ac:dyDescent="0.25">
      <c r="B64" s="1">
        <v>44</v>
      </c>
      <c r="C64" s="94"/>
      <c r="D64" s="94">
        <v>42.85</v>
      </c>
      <c r="E64" s="95">
        <v>41.75</v>
      </c>
      <c r="F64" s="95"/>
      <c r="G64" s="95"/>
      <c r="H64" s="141"/>
    </row>
    <row r="65" spans="2:8" x14ac:dyDescent="0.25">
      <c r="B65" s="1">
        <v>45</v>
      </c>
      <c r="C65" s="94"/>
      <c r="D65" s="94">
        <v>42.81</v>
      </c>
      <c r="E65" s="95">
        <v>42</v>
      </c>
      <c r="F65" s="95"/>
      <c r="G65" s="95"/>
      <c r="H65" s="141"/>
    </row>
    <row r="66" spans="2:8" x14ac:dyDescent="0.25">
      <c r="B66" s="1">
        <v>46</v>
      </c>
      <c r="C66" s="94"/>
      <c r="D66" s="94">
        <v>42.18</v>
      </c>
      <c r="E66" s="95">
        <v>41.9</v>
      </c>
      <c r="F66" s="95"/>
      <c r="G66" s="95"/>
      <c r="H66" s="141"/>
    </row>
    <row r="67" spans="2:8" x14ac:dyDescent="0.25">
      <c r="B67" s="1">
        <v>47</v>
      </c>
      <c r="C67" s="94"/>
      <c r="D67" s="94"/>
      <c r="E67" s="95">
        <v>41.88</v>
      </c>
      <c r="F67" s="95"/>
      <c r="G67" s="95"/>
      <c r="H67" s="141"/>
    </row>
    <row r="68" spans="2:8" x14ac:dyDescent="0.25">
      <c r="B68" s="1">
        <v>48</v>
      </c>
      <c r="C68" s="94"/>
      <c r="D68" s="95"/>
      <c r="E68" s="95"/>
      <c r="F68" s="95"/>
      <c r="G68" s="138"/>
      <c r="H68" s="141"/>
    </row>
    <row r="69" spans="2:8" x14ac:dyDescent="0.25">
      <c r="B69" s="1">
        <v>49</v>
      </c>
      <c r="C69" s="94"/>
      <c r="D69" s="95"/>
      <c r="E69" s="95"/>
      <c r="F69" s="95"/>
      <c r="G69" s="138"/>
      <c r="H69" s="141"/>
    </row>
    <row r="70" spans="2:8" x14ac:dyDescent="0.25">
      <c r="B70" s="1">
        <v>50</v>
      </c>
      <c r="C70" s="94"/>
      <c r="D70" s="95"/>
      <c r="E70" s="95"/>
      <c r="F70" s="95"/>
      <c r="G70" s="138"/>
      <c r="H70" s="141"/>
    </row>
    <row r="71" spans="2:8" x14ac:dyDescent="0.25">
      <c r="B71" s="1">
        <v>51</v>
      </c>
      <c r="C71" s="94"/>
      <c r="D71" s="95"/>
      <c r="E71" s="95"/>
      <c r="F71" s="95"/>
      <c r="G71" s="138"/>
      <c r="H71" s="141"/>
    </row>
    <row r="72" spans="2:8" x14ac:dyDescent="0.25">
      <c r="B72" s="1">
        <v>52</v>
      </c>
      <c r="C72" s="94"/>
      <c r="D72" s="95"/>
      <c r="E72" s="95"/>
      <c r="F72" s="95"/>
      <c r="G72" s="138"/>
      <c r="H72" s="141"/>
    </row>
    <row r="73" spans="2:8" x14ac:dyDescent="0.25">
      <c r="B73" s="1">
        <v>53</v>
      </c>
      <c r="C73" s="94"/>
      <c r="D73" s="95"/>
      <c r="E73" s="95"/>
      <c r="F73" s="95"/>
      <c r="G73" s="138"/>
      <c r="H73" s="141"/>
    </row>
    <row r="74" spans="2:8" x14ac:dyDescent="0.25">
      <c r="B74" s="1">
        <v>54</v>
      </c>
      <c r="C74" s="94"/>
      <c r="D74" s="95"/>
      <c r="E74" s="95"/>
      <c r="F74" s="95"/>
      <c r="G74" s="138"/>
      <c r="H74" s="141"/>
    </row>
    <row r="75" spans="2:8" x14ac:dyDescent="0.25">
      <c r="B75" s="1">
        <v>55</v>
      </c>
      <c r="C75" s="94"/>
      <c r="D75" s="95"/>
      <c r="E75" s="95"/>
      <c r="F75" s="95"/>
      <c r="G75" s="138"/>
      <c r="H75" s="141"/>
    </row>
    <row r="76" spans="2:8" x14ac:dyDescent="0.25">
      <c r="B76" s="1">
        <v>56</v>
      </c>
      <c r="C76" s="94"/>
      <c r="D76" s="95"/>
      <c r="E76" s="95"/>
      <c r="F76" s="95"/>
      <c r="G76" s="138"/>
      <c r="H76" s="141"/>
    </row>
    <row r="77" spans="2:8" x14ac:dyDescent="0.25">
      <c r="B77" s="1">
        <v>57</v>
      </c>
      <c r="C77" s="94"/>
      <c r="D77" s="95"/>
      <c r="E77" s="95"/>
      <c r="F77" s="95"/>
      <c r="G77" s="138"/>
      <c r="H77" s="141"/>
    </row>
    <row r="78" spans="2:8" x14ac:dyDescent="0.25">
      <c r="B78" s="1">
        <v>58</v>
      </c>
      <c r="C78" s="94"/>
      <c r="D78" s="95"/>
      <c r="E78" s="95"/>
      <c r="F78" s="95"/>
      <c r="G78" s="138"/>
      <c r="H78" s="141"/>
    </row>
    <row r="79" spans="2:8" x14ac:dyDescent="0.25">
      <c r="B79" s="1">
        <v>59</v>
      </c>
      <c r="C79" s="94"/>
      <c r="D79" s="95"/>
      <c r="E79" s="95"/>
      <c r="F79" s="95"/>
      <c r="G79" s="138"/>
      <c r="H79" s="141"/>
    </row>
    <row r="80" spans="2:8" x14ac:dyDescent="0.25">
      <c r="B80" s="1">
        <v>60</v>
      </c>
      <c r="C80" s="94"/>
      <c r="D80" s="95"/>
      <c r="E80" s="95"/>
      <c r="F80" s="95"/>
      <c r="G80" s="138"/>
      <c r="H80" s="141"/>
    </row>
    <row r="81" spans="2:8" x14ac:dyDescent="0.25">
      <c r="B81" s="1">
        <v>61</v>
      </c>
      <c r="C81" s="94"/>
      <c r="D81" s="95"/>
      <c r="E81" s="95"/>
      <c r="F81" s="95"/>
      <c r="G81" s="138"/>
      <c r="H81" s="141"/>
    </row>
    <row r="82" spans="2:8" x14ac:dyDescent="0.25">
      <c r="B82" s="1">
        <v>62</v>
      </c>
      <c r="C82" s="94"/>
      <c r="D82" s="95"/>
      <c r="E82" s="95"/>
      <c r="F82" s="95"/>
      <c r="G82" s="138"/>
      <c r="H82" s="141"/>
    </row>
    <row r="83" spans="2:8" x14ac:dyDescent="0.25">
      <c r="B83" s="1">
        <v>63</v>
      </c>
      <c r="C83" s="94"/>
      <c r="D83" s="95"/>
      <c r="E83" s="95"/>
      <c r="F83" s="95"/>
      <c r="G83" s="138"/>
      <c r="H83" s="141"/>
    </row>
    <row r="84" spans="2:8" x14ac:dyDescent="0.25">
      <c r="B84" s="1">
        <v>64</v>
      </c>
      <c r="C84" s="94"/>
      <c r="D84" s="95"/>
      <c r="E84" s="95"/>
      <c r="F84" s="95"/>
      <c r="G84" s="138"/>
      <c r="H84" s="141"/>
    </row>
    <row r="85" spans="2:8" x14ac:dyDescent="0.25">
      <c r="B85" s="1">
        <v>65</v>
      </c>
      <c r="C85" s="94"/>
      <c r="D85" s="95"/>
      <c r="E85" s="95"/>
      <c r="F85" s="95"/>
      <c r="G85" s="138"/>
      <c r="H85" s="141"/>
    </row>
    <row r="86" spans="2:8" x14ac:dyDescent="0.25">
      <c r="B86" s="1">
        <v>66</v>
      </c>
      <c r="C86" s="142"/>
      <c r="D86" s="138"/>
      <c r="E86" s="138"/>
      <c r="F86" s="138"/>
      <c r="G86" s="138"/>
      <c r="H86" s="141"/>
    </row>
    <row r="87" spans="2:8" x14ac:dyDescent="0.25">
      <c r="B87" s="1">
        <v>67</v>
      </c>
      <c r="C87" s="142"/>
      <c r="D87" s="138"/>
      <c r="E87" s="138"/>
      <c r="F87" s="138"/>
      <c r="G87" s="138"/>
      <c r="H87" s="141"/>
    </row>
    <row r="88" spans="2:8" ht="15.75" thickBot="1" x14ac:dyDescent="0.3">
      <c r="B88" s="1">
        <v>68</v>
      </c>
      <c r="C88" s="143"/>
      <c r="D88" s="144"/>
      <c r="E88" s="144"/>
      <c r="F88" s="144"/>
      <c r="G88" s="144"/>
      <c r="H88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abSelected="1" topLeftCell="A4"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4" t="s">
        <v>78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</row>
    <row r="5" spans="1:16" ht="7.5" customHeight="1" x14ac:dyDescent="0.25"/>
    <row r="6" spans="1:16" ht="17.25" x14ac:dyDescent="0.3">
      <c r="A6" s="195" t="s">
        <v>144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 x14ac:dyDescent="0.25"/>
    <row r="8" spans="1:16" s="2" customFormat="1" ht="20.25" customHeight="1" x14ac:dyDescent="0.25">
      <c r="A8" s="245" t="s">
        <v>42</v>
      </c>
      <c r="B8" s="246" t="s">
        <v>12</v>
      </c>
      <c r="C8" s="247" t="s">
        <v>17</v>
      </c>
      <c r="D8" s="246" t="s">
        <v>43</v>
      </c>
      <c r="E8" s="249" t="s">
        <v>44</v>
      </c>
      <c r="F8" s="251" t="s">
        <v>45</v>
      </c>
      <c r="G8" s="252"/>
      <c r="H8" s="252"/>
      <c r="I8" s="253"/>
      <c r="J8" s="254" t="s">
        <v>46</v>
      </c>
      <c r="K8" s="245" t="s">
        <v>47</v>
      </c>
      <c r="L8" s="245"/>
      <c r="M8" s="55"/>
      <c r="N8" s="55"/>
    </row>
    <row r="9" spans="1:16" s="2" customFormat="1" ht="27.75" customHeight="1" x14ac:dyDescent="0.25">
      <c r="A9" s="245"/>
      <c r="B9" s="246"/>
      <c r="C9" s="248"/>
      <c r="D9" s="246"/>
      <c r="E9" s="250"/>
      <c r="F9" s="56" t="s">
        <v>48</v>
      </c>
      <c r="G9" s="56" t="s">
        <v>49</v>
      </c>
      <c r="H9" s="56" t="s">
        <v>50</v>
      </c>
      <c r="I9" s="57" t="s">
        <v>51</v>
      </c>
      <c r="J9" s="255"/>
      <c r="K9" s="137" t="s">
        <v>52</v>
      </c>
      <c r="L9" s="137" t="s">
        <v>53</v>
      </c>
      <c r="M9" s="58" t="s">
        <v>54</v>
      </c>
      <c r="N9" s="58" t="s">
        <v>55</v>
      </c>
    </row>
    <row r="10" spans="1:16" s="3" customFormat="1" ht="30" customHeight="1" thickBot="1" x14ac:dyDescent="0.3">
      <c r="A10" s="59">
        <v>1</v>
      </c>
      <c r="B10" s="60" t="s">
        <v>145</v>
      </c>
      <c r="C10" s="61">
        <v>7</v>
      </c>
      <c r="D10" s="61"/>
      <c r="E10" s="62">
        <f>D10</f>
        <v>0</v>
      </c>
      <c r="F10" s="275">
        <f>MIN(C22:C86)</f>
        <v>0</v>
      </c>
      <c r="G10" s="116" t="e">
        <f>AVERAGE(C22:C86)</f>
        <v>#DIV/0!</v>
      </c>
      <c r="H10" s="63"/>
      <c r="I10" s="116" t="e">
        <f>G10-F10</f>
        <v>#DIV/0!</v>
      </c>
      <c r="J10" s="131">
        <v>2.0925925925925928E-2</v>
      </c>
      <c r="K10" s="258">
        <f>J10</f>
        <v>2.0925925925925928E-2</v>
      </c>
      <c r="L10" s="65">
        <f>K10</f>
        <v>2.0925925925925928E-2</v>
      </c>
      <c r="M10" s="66"/>
      <c r="N10" s="67"/>
      <c r="O10" s="124"/>
      <c r="P10" s="69"/>
    </row>
    <row r="11" spans="1:16" s="3" customFormat="1" ht="30" customHeight="1" thickBot="1" x14ac:dyDescent="0.3">
      <c r="A11" s="59">
        <v>2</v>
      </c>
      <c r="B11" s="60" t="s">
        <v>151</v>
      </c>
      <c r="C11" s="61">
        <v>6</v>
      </c>
      <c r="D11" s="61">
        <v>34</v>
      </c>
      <c r="E11" s="62">
        <f>D11-D10</f>
        <v>34</v>
      </c>
      <c r="F11" s="284">
        <f>MIN(D22:D86)</f>
        <v>42.3</v>
      </c>
      <c r="G11" s="283">
        <f>AVERAGE(D22:D86)</f>
        <v>43.038823529411772</v>
      </c>
      <c r="H11" s="63">
        <v>2</v>
      </c>
      <c r="I11" s="116">
        <f>G11-F11</f>
        <v>0.73882352941177487</v>
      </c>
      <c r="J11" s="131">
        <v>4.1412037037037039E-2</v>
      </c>
      <c r="K11" s="131">
        <f>J11-J10</f>
        <v>2.0486111111111111E-2</v>
      </c>
      <c r="L11" s="65">
        <f>K11</f>
        <v>2.0486111111111111E-2</v>
      </c>
      <c r="M11" s="66" t="s">
        <v>240</v>
      </c>
      <c r="N11" s="281" t="s">
        <v>243</v>
      </c>
      <c r="O11" s="272" t="s">
        <v>232</v>
      </c>
      <c r="P11" s="69"/>
    </row>
    <row r="12" spans="1:16" s="3" customFormat="1" ht="30" customHeight="1" thickBot="1" x14ac:dyDescent="0.3">
      <c r="A12" s="59">
        <v>3</v>
      </c>
      <c r="B12" s="60" t="s">
        <v>96</v>
      </c>
      <c r="C12" s="61">
        <v>3</v>
      </c>
      <c r="D12" s="61">
        <v>87</v>
      </c>
      <c r="E12" s="62">
        <f>D12-D11</f>
        <v>53</v>
      </c>
      <c r="F12" s="279">
        <f>MIN(E20:E82)</f>
        <v>41.48</v>
      </c>
      <c r="G12" s="274">
        <f>AVERAGE(E22:E84)</f>
        <v>41.802307692307686</v>
      </c>
      <c r="H12" s="63">
        <v>3</v>
      </c>
      <c r="I12" s="116">
        <f t="shared" ref="I12:I14" si="0">G12-F12</f>
        <v>0.32230769230768885</v>
      </c>
      <c r="J12" s="131">
        <v>6.8194444444444446E-2</v>
      </c>
      <c r="K12" s="131">
        <f>J12-J11</f>
        <v>2.6782407407407408E-2</v>
      </c>
      <c r="L12" s="65">
        <f>K12</f>
        <v>2.6782407407407408E-2</v>
      </c>
      <c r="M12" s="66" t="s">
        <v>241</v>
      </c>
      <c r="N12" s="67"/>
      <c r="O12" s="147"/>
      <c r="P12" s="69"/>
    </row>
    <row r="13" spans="1:16" s="3" customFormat="1" ht="30" customHeight="1" x14ac:dyDescent="0.25">
      <c r="A13" s="59">
        <v>4</v>
      </c>
      <c r="B13" s="60" t="s">
        <v>96</v>
      </c>
      <c r="C13" s="61">
        <v>13</v>
      </c>
      <c r="D13" s="61">
        <v>118</v>
      </c>
      <c r="E13" s="62">
        <f>D13-D12</f>
        <v>31</v>
      </c>
      <c r="F13" s="278">
        <f>MIN(F20:F88)</f>
        <v>42.03</v>
      </c>
      <c r="G13" s="116">
        <f>AVERAGE(F22:F84)</f>
        <v>42.38966666666667</v>
      </c>
      <c r="H13" s="63">
        <v>2</v>
      </c>
      <c r="I13" s="116">
        <f t="shared" si="0"/>
        <v>0.35966666666666924</v>
      </c>
      <c r="J13" s="131">
        <v>8.4965277777777778E-2</v>
      </c>
      <c r="K13" s="131">
        <f>J13-J12</f>
        <v>1.6770833333333332E-2</v>
      </c>
      <c r="L13" s="64">
        <f>K13+L12</f>
        <v>4.355324074074074E-2</v>
      </c>
      <c r="M13" s="66" t="s">
        <v>242</v>
      </c>
      <c r="N13" s="67">
        <v>-37</v>
      </c>
      <c r="O13" s="285" t="s">
        <v>244</v>
      </c>
      <c r="P13" s="69"/>
    </row>
    <row r="14" spans="1:16" s="3" customFormat="1" ht="30" customHeight="1" thickBot="1" x14ac:dyDescent="0.3">
      <c r="A14" s="59">
        <v>5</v>
      </c>
      <c r="B14" s="60" t="s">
        <v>151</v>
      </c>
      <c r="C14" s="259" t="s">
        <v>153</v>
      </c>
      <c r="D14" s="61">
        <v>144</v>
      </c>
      <c r="E14" s="62">
        <f>D14-D13</f>
        <v>26</v>
      </c>
      <c r="F14" s="275">
        <f>MIN(G22:G84)</f>
        <v>42.57</v>
      </c>
      <c r="G14" s="116">
        <f>AVERAGE(G22:G86)</f>
        <v>46.758800000000001</v>
      </c>
      <c r="H14" s="63">
        <v>2</v>
      </c>
      <c r="I14" s="116">
        <f t="shared" si="0"/>
        <v>4.1888000000000005</v>
      </c>
      <c r="J14" s="131">
        <v>9.9687499999999998E-2</v>
      </c>
      <c r="K14" s="131">
        <f>J14-J13</f>
        <v>1.472222222222222E-2</v>
      </c>
      <c r="L14" s="64">
        <f>K14+L11</f>
        <v>3.5208333333333328E-2</v>
      </c>
      <c r="M14" s="66" t="s">
        <v>245</v>
      </c>
      <c r="N14" s="67"/>
      <c r="O14" s="18"/>
    </row>
    <row r="15" spans="1:16" s="3" customFormat="1" ht="30" customHeight="1" thickBot="1" x14ac:dyDescent="0.3">
      <c r="A15" s="71" t="s">
        <v>56</v>
      </c>
      <c r="B15" s="72" t="s">
        <v>145</v>
      </c>
      <c r="C15" s="73">
        <v>13</v>
      </c>
      <c r="D15" s="73">
        <v>196</v>
      </c>
      <c r="E15" s="62">
        <f>D15-D14</f>
        <v>52</v>
      </c>
      <c r="F15" s="276">
        <f>MIN(H22:H90)</f>
        <v>41.22</v>
      </c>
      <c r="G15" s="274">
        <f>AVERAGE(H22:H86)</f>
        <v>41.500588235294124</v>
      </c>
      <c r="H15" s="63">
        <v>10</v>
      </c>
      <c r="I15" s="116">
        <f>G15-F15</f>
        <v>0.28058823529412535</v>
      </c>
      <c r="J15" s="131">
        <v>0.12501157407407407</v>
      </c>
      <c r="K15" s="75">
        <f>J15-J14</f>
        <v>2.5324074074074068E-2</v>
      </c>
      <c r="L15" s="74">
        <f>K15+L10</f>
        <v>4.6249999999999999E-2</v>
      </c>
      <c r="M15" s="66"/>
      <c r="N15" s="67"/>
    </row>
    <row r="16" spans="1:16" s="3" customFormat="1" ht="30" customHeight="1" x14ac:dyDescent="0.25">
      <c r="A16" s="76"/>
      <c r="B16" s="77"/>
      <c r="C16" s="78"/>
      <c r="D16" s="78"/>
      <c r="E16" s="78"/>
      <c r="F16" s="106">
        <f>AVERAGE(F15)</f>
        <v>41.22</v>
      </c>
      <c r="G16" s="106">
        <f>AVERAGE(G15)</f>
        <v>41.500588235294124</v>
      </c>
      <c r="H16" s="127" t="s">
        <v>165</v>
      </c>
      <c r="I16" s="106">
        <f>AVERAGE(I15)</f>
        <v>0.28058823529412535</v>
      </c>
      <c r="J16" s="78"/>
      <c r="K16" s="78"/>
      <c r="L16" s="78"/>
      <c r="M16" s="79"/>
      <c r="N16" s="79"/>
    </row>
    <row r="17" spans="1:14" s="3" customFormat="1" ht="30" customHeight="1" x14ac:dyDescent="0.25">
      <c r="A17" s="260"/>
      <c r="B17" s="261"/>
      <c r="C17" s="262"/>
      <c r="D17" s="262"/>
      <c r="E17" s="262"/>
      <c r="F17" s="106">
        <f>AVERAGE(F11,F14)</f>
        <v>42.435000000000002</v>
      </c>
      <c r="G17" s="127">
        <f>AVERAGE(G11,G14)</f>
        <v>44.898811764705883</v>
      </c>
      <c r="H17" s="127" t="s">
        <v>166</v>
      </c>
      <c r="I17" s="128">
        <f>AVERAGE(I11,I14)</f>
        <v>2.4638117647058877</v>
      </c>
      <c r="J17" s="262"/>
      <c r="K17" s="262"/>
      <c r="L17" s="262"/>
      <c r="M17" s="79"/>
      <c r="N17" s="79"/>
    </row>
    <row r="18" spans="1:14" ht="27.75" customHeight="1" x14ac:dyDescent="0.25">
      <c r="A18" s="80"/>
      <c r="B18" s="80"/>
      <c r="C18" s="80"/>
      <c r="D18" s="81"/>
      <c r="E18" s="82"/>
      <c r="F18" s="83">
        <f>AVERAGE(F12,F13)</f>
        <v>41.754999999999995</v>
      </c>
      <c r="G18" s="84">
        <f>AVERAGE(G12,G13)</f>
        <v>42.095987179487182</v>
      </c>
      <c r="H18" s="84" t="s">
        <v>167</v>
      </c>
      <c r="I18" s="85">
        <f>AVERAGE(I12,I13)</f>
        <v>0.34098717948717905</v>
      </c>
      <c r="J18" s="82"/>
      <c r="K18" s="82" t="s">
        <v>26</v>
      </c>
      <c r="L18" s="82"/>
      <c r="M18" s="79"/>
      <c r="N18" s="79"/>
    </row>
    <row r="19" spans="1:14" ht="30" customHeight="1" thickBot="1" x14ac:dyDescent="0.3">
      <c r="A19" s="86"/>
      <c r="B19" s="86"/>
      <c r="C19" s="86"/>
      <c r="D19" s="82"/>
      <c r="E19" s="82"/>
      <c r="F19" s="87">
        <f>AVERAGE(F10:F15)</f>
        <v>34.93333333333333</v>
      </c>
      <c r="G19" s="88">
        <f>AVERAGE(C22:H89)</f>
        <v>42.678281250000005</v>
      </c>
      <c r="H19" s="89"/>
      <c r="I19" s="90" t="e">
        <f>AVERAGE(I10:I18)</f>
        <v>#DIV/0!</v>
      </c>
      <c r="J19" s="82"/>
      <c r="K19" s="82"/>
      <c r="L19" s="82"/>
      <c r="M19" s="86"/>
      <c r="N19" s="86"/>
    </row>
    <row r="21" spans="1:14" ht="15.75" thickBot="1" x14ac:dyDescent="0.3">
      <c r="C21" s="91" t="str">
        <f>B10</f>
        <v>Лабинский Коля</v>
      </c>
      <c r="D21" s="91" t="str">
        <f>B11</f>
        <v>Лабинская Юля</v>
      </c>
      <c r="E21" s="91" t="str">
        <f>B12</f>
        <v>Гаврилюк Олег</v>
      </c>
      <c r="F21" s="91" t="str">
        <f>B13</f>
        <v>Гаврилюк Олег</v>
      </c>
      <c r="G21" s="2" t="str">
        <f>B14</f>
        <v>Лабинская Юля</v>
      </c>
      <c r="H21" s="2" t="str">
        <f>B15</f>
        <v>Лабинский Коля</v>
      </c>
    </row>
    <row r="22" spans="1:14" x14ac:dyDescent="0.25">
      <c r="B22" s="1">
        <v>1</v>
      </c>
      <c r="C22" s="92"/>
      <c r="D22" s="93">
        <v>42.99</v>
      </c>
      <c r="E22" s="93">
        <v>42.05</v>
      </c>
      <c r="F22" s="93">
        <v>42.89</v>
      </c>
      <c r="G22" s="139">
        <v>44.62</v>
      </c>
      <c r="H22" s="140">
        <v>42.69</v>
      </c>
      <c r="M22" s="2"/>
      <c r="N22" s="2"/>
    </row>
    <row r="23" spans="1:14" x14ac:dyDescent="0.25">
      <c r="B23" s="1">
        <v>2</v>
      </c>
      <c r="C23" s="94"/>
      <c r="D23" s="95">
        <v>43.16</v>
      </c>
      <c r="E23" s="95">
        <v>42.39</v>
      </c>
      <c r="F23" s="95">
        <v>42.47</v>
      </c>
      <c r="G23" s="138">
        <v>43.13</v>
      </c>
      <c r="H23" s="141">
        <v>42.23</v>
      </c>
      <c r="M23" s="3"/>
      <c r="N23" s="3"/>
    </row>
    <row r="24" spans="1:14" x14ac:dyDescent="0.25">
      <c r="B24" s="1">
        <v>3</v>
      </c>
      <c r="C24" s="94"/>
      <c r="D24" s="95">
        <v>42.66</v>
      </c>
      <c r="E24" s="95">
        <v>42.02</v>
      </c>
      <c r="F24" s="95">
        <v>44.95</v>
      </c>
      <c r="G24" s="138">
        <v>42.89</v>
      </c>
      <c r="H24" s="141">
        <v>41.87</v>
      </c>
      <c r="M24" s="3"/>
      <c r="N24" s="3"/>
    </row>
    <row r="25" spans="1:14" x14ac:dyDescent="0.25">
      <c r="B25" s="1">
        <v>4</v>
      </c>
      <c r="C25" s="94"/>
      <c r="D25" s="95">
        <v>43.47</v>
      </c>
      <c r="E25" s="95">
        <v>42.2</v>
      </c>
      <c r="F25" s="95">
        <v>42.36</v>
      </c>
      <c r="G25" s="138">
        <v>43.64</v>
      </c>
      <c r="H25" s="141">
        <v>41.86</v>
      </c>
      <c r="M25" s="3"/>
      <c r="N25" s="3"/>
    </row>
    <row r="26" spans="1:14" x14ac:dyDescent="0.25">
      <c r="B26" s="1">
        <v>5</v>
      </c>
      <c r="C26" s="94"/>
      <c r="D26" s="95">
        <v>43.11</v>
      </c>
      <c r="E26" s="95">
        <v>42.01</v>
      </c>
      <c r="F26" s="95">
        <v>42.34</v>
      </c>
      <c r="G26" s="138">
        <v>43.09</v>
      </c>
      <c r="H26" s="141">
        <v>41.63</v>
      </c>
    </row>
    <row r="27" spans="1:14" x14ac:dyDescent="0.25">
      <c r="B27" s="1">
        <v>6</v>
      </c>
      <c r="C27" s="94"/>
      <c r="D27" s="95">
        <v>43.09</v>
      </c>
      <c r="E27" s="95">
        <v>41.92</v>
      </c>
      <c r="F27" s="95">
        <v>42.33</v>
      </c>
      <c r="G27" s="138">
        <v>43.47</v>
      </c>
      <c r="H27" s="141">
        <v>41.72</v>
      </c>
    </row>
    <row r="28" spans="1:14" x14ac:dyDescent="0.25">
      <c r="B28" s="1">
        <v>7</v>
      </c>
      <c r="C28" s="94"/>
      <c r="D28" s="95">
        <v>43.19</v>
      </c>
      <c r="E28" s="95">
        <v>41.92</v>
      </c>
      <c r="F28" s="95">
        <v>42.25</v>
      </c>
      <c r="G28" s="138">
        <v>43.18</v>
      </c>
      <c r="H28" s="141">
        <v>41.47</v>
      </c>
    </row>
    <row r="29" spans="1:14" x14ac:dyDescent="0.25">
      <c r="B29" s="1">
        <v>8</v>
      </c>
      <c r="C29" s="94"/>
      <c r="D29" s="95">
        <v>42.75</v>
      </c>
      <c r="E29" s="95">
        <v>41.89</v>
      </c>
      <c r="F29" s="95">
        <v>42.31</v>
      </c>
      <c r="G29" s="138">
        <v>44.12</v>
      </c>
      <c r="H29" s="141">
        <v>41.52</v>
      </c>
    </row>
    <row r="30" spans="1:14" x14ac:dyDescent="0.25">
      <c r="B30" s="1">
        <v>9</v>
      </c>
      <c r="C30" s="125"/>
      <c r="D30" s="95">
        <v>43.02</v>
      </c>
      <c r="E30" s="95">
        <v>41.89</v>
      </c>
      <c r="F30" s="95">
        <v>42.24</v>
      </c>
      <c r="G30" s="138">
        <v>128.77000000000001</v>
      </c>
      <c r="H30" s="141">
        <v>41.53</v>
      </c>
    </row>
    <row r="31" spans="1:14" x14ac:dyDescent="0.25">
      <c r="B31" s="1">
        <v>10</v>
      </c>
      <c r="C31" s="94"/>
      <c r="D31" s="95">
        <v>42.58</v>
      </c>
      <c r="E31" s="95">
        <v>41.66</v>
      </c>
      <c r="F31" s="95">
        <v>42.12</v>
      </c>
      <c r="G31" s="138">
        <v>44.26</v>
      </c>
      <c r="H31" s="141">
        <v>41.47</v>
      </c>
    </row>
    <row r="32" spans="1:14" x14ac:dyDescent="0.25">
      <c r="B32" s="1">
        <v>11</v>
      </c>
      <c r="C32" s="94"/>
      <c r="D32" s="95">
        <v>43.24</v>
      </c>
      <c r="E32" s="95">
        <v>41.69</v>
      </c>
      <c r="F32" s="95">
        <v>42.11</v>
      </c>
      <c r="G32" s="138">
        <v>43.86</v>
      </c>
      <c r="H32" s="141">
        <v>41.42</v>
      </c>
    </row>
    <row r="33" spans="2:8" x14ac:dyDescent="0.25">
      <c r="B33" s="1">
        <v>12</v>
      </c>
      <c r="C33" s="94"/>
      <c r="D33" s="95">
        <v>43.89</v>
      </c>
      <c r="E33" s="95">
        <v>41.86</v>
      </c>
      <c r="F33" s="95">
        <v>42.4</v>
      </c>
      <c r="G33" s="138">
        <v>42.95</v>
      </c>
      <c r="H33" s="141">
        <v>41.26</v>
      </c>
    </row>
    <row r="34" spans="2:8" x14ac:dyDescent="0.25">
      <c r="B34" s="1">
        <v>13</v>
      </c>
      <c r="C34" s="94"/>
      <c r="D34" s="95">
        <v>42.74</v>
      </c>
      <c r="E34" s="95">
        <v>41.56</v>
      </c>
      <c r="F34" s="95">
        <v>42.19</v>
      </c>
      <c r="G34" s="138">
        <v>43.14</v>
      </c>
      <c r="H34" s="141">
        <v>41.44</v>
      </c>
    </row>
    <row r="35" spans="2:8" x14ac:dyDescent="0.25">
      <c r="B35" s="1">
        <v>14</v>
      </c>
      <c r="C35" s="105"/>
      <c r="D35" s="95">
        <v>43.81</v>
      </c>
      <c r="E35" s="95">
        <v>41.48</v>
      </c>
      <c r="F35" s="95">
        <v>42.2</v>
      </c>
      <c r="G35" s="138">
        <v>43.63</v>
      </c>
      <c r="H35" s="141">
        <v>41.49</v>
      </c>
    </row>
    <row r="36" spans="2:8" x14ac:dyDescent="0.25">
      <c r="B36" s="1">
        <v>15</v>
      </c>
      <c r="C36" s="94"/>
      <c r="D36" s="95">
        <v>43.84</v>
      </c>
      <c r="E36" s="95">
        <v>42.01</v>
      </c>
      <c r="F36" s="95">
        <v>42.45</v>
      </c>
      <c r="G36" s="138">
        <v>42.73</v>
      </c>
      <c r="H36" s="141">
        <v>41.31</v>
      </c>
    </row>
    <row r="37" spans="2:8" x14ac:dyDescent="0.25">
      <c r="B37" s="1">
        <v>16</v>
      </c>
      <c r="C37" s="94"/>
      <c r="D37" s="146">
        <v>42.59</v>
      </c>
      <c r="E37" s="95">
        <v>41.64</v>
      </c>
      <c r="F37" s="95">
        <v>43.08</v>
      </c>
      <c r="G37" s="138">
        <v>42.57</v>
      </c>
      <c r="H37" s="141">
        <v>41.38</v>
      </c>
    </row>
    <row r="38" spans="2:8" x14ac:dyDescent="0.25">
      <c r="B38" s="1">
        <v>17</v>
      </c>
      <c r="C38" s="94"/>
      <c r="D38" s="95">
        <v>43.07</v>
      </c>
      <c r="E38" s="95">
        <v>41.67</v>
      </c>
      <c r="F38" s="95">
        <v>42.25</v>
      </c>
      <c r="G38" s="138">
        <v>45.15</v>
      </c>
      <c r="H38" s="141">
        <v>41.58</v>
      </c>
    </row>
    <row r="39" spans="2:8" x14ac:dyDescent="0.25">
      <c r="B39" s="1">
        <v>18</v>
      </c>
      <c r="C39" s="94"/>
      <c r="D39" s="95">
        <v>42.72</v>
      </c>
      <c r="E39" s="95">
        <v>41.74</v>
      </c>
      <c r="F39" s="95">
        <v>42.25</v>
      </c>
      <c r="G39" s="138">
        <v>42.93</v>
      </c>
      <c r="H39" s="141">
        <v>41.33</v>
      </c>
    </row>
    <row r="40" spans="2:8" x14ac:dyDescent="0.25">
      <c r="B40" s="1">
        <v>19</v>
      </c>
      <c r="C40" s="94"/>
      <c r="D40" s="95">
        <v>42.8</v>
      </c>
      <c r="E40" s="95">
        <v>41.94</v>
      </c>
      <c r="F40" s="95">
        <v>42.14</v>
      </c>
      <c r="G40" s="138">
        <v>43.16</v>
      </c>
      <c r="H40" s="141">
        <v>41.33</v>
      </c>
    </row>
    <row r="41" spans="2:8" x14ac:dyDescent="0.25">
      <c r="B41" s="1">
        <v>20</v>
      </c>
      <c r="C41" s="94"/>
      <c r="D41" s="95">
        <v>44.46</v>
      </c>
      <c r="E41" s="95">
        <v>41.75</v>
      </c>
      <c r="F41" s="95">
        <v>42.42</v>
      </c>
      <c r="G41" s="138">
        <v>42.89</v>
      </c>
      <c r="H41" s="141">
        <v>41.66</v>
      </c>
    </row>
    <row r="42" spans="2:8" x14ac:dyDescent="0.25">
      <c r="B42" s="1">
        <v>21</v>
      </c>
      <c r="C42" s="94"/>
      <c r="D42" s="95">
        <v>43.05</v>
      </c>
      <c r="E42" s="95">
        <v>41.59</v>
      </c>
      <c r="F42" s="95">
        <v>42.17</v>
      </c>
      <c r="G42" s="138">
        <v>42.92</v>
      </c>
      <c r="H42" s="141">
        <v>41.29</v>
      </c>
    </row>
    <row r="43" spans="2:8" x14ac:dyDescent="0.25">
      <c r="B43" s="1">
        <v>22</v>
      </c>
      <c r="C43" s="94"/>
      <c r="D43" s="95">
        <v>42.64</v>
      </c>
      <c r="E43" s="95">
        <v>41.8</v>
      </c>
      <c r="F43" s="95">
        <v>42.22</v>
      </c>
      <c r="G43" s="138">
        <v>43.26</v>
      </c>
      <c r="H43" s="141">
        <v>41.57</v>
      </c>
    </row>
    <row r="44" spans="2:8" x14ac:dyDescent="0.25">
      <c r="B44" s="1">
        <v>23</v>
      </c>
      <c r="C44" s="94"/>
      <c r="D44" s="95">
        <v>42.61</v>
      </c>
      <c r="E44" s="95">
        <v>41.75</v>
      </c>
      <c r="F44" s="95">
        <v>42.16</v>
      </c>
      <c r="G44" s="138">
        <v>42.66</v>
      </c>
      <c r="H44" s="141">
        <v>41.47</v>
      </c>
    </row>
    <row r="45" spans="2:8" x14ac:dyDescent="0.25">
      <c r="B45" s="1">
        <v>24</v>
      </c>
      <c r="C45" s="94"/>
      <c r="D45" s="95">
        <v>42.68</v>
      </c>
      <c r="E45" s="95">
        <v>41.73</v>
      </c>
      <c r="F45" s="95">
        <v>42.03</v>
      </c>
      <c r="G45" s="138">
        <v>42.67</v>
      </c>
      <c r="H45" s="141">
        <v>41.51</v>
      </c>
    </row>
    <row r="46" spans="2:8" x14ac:dyDescent="0.25">
      <c r="B46" s="1">
        <v>25</v>
      </c>
      <c r="C46" s="94"/>
      <c r="D46" s="95">
        <v>44.67</v>
      </c>
      <c r="E46" s="95">
        <v>41.81</v>
      </c>
      <c r="F46" s="95">
        <v>42.23</v>
      </c>
      <c r="G46" s="138">
        <v>43.28</v>
      </c>
      <c r="H46" s="141">
        <v>41.44</v>
      </c>
    </row>
    <row r="47" spans="2:8" x14ac:dyDescent="0.25">
      <c r="B47" s="1">
        <v>26</v>
      </c>
      <c r="C47" s="94"/>
      <c r="D47" s="95">
        <v>42.39</v>
      </c>
      <c r="E47" s="95">
        <v>41.7</v>
      </c>
      <c r="F47" s="95">
        <v>42.27</v>
      </c>
      <c r="G47" s="138"/>
      <c r="H47" s="141">
        <v>41.52</v>
      </c>
    </row>
    <row r="48" spans="2:8" x14ac:dyDescent="0.25">
      <c r="B48" s="1">
        <v>27</v>
      </c>
      <c r="C48" s="94"/>
      <c r="D48" s="95">
        <v>42.3</v>
      </c>
      <c r="E48" s="95">
        <v>41.73</v>
      </c>
      <c r="F48" s="95">
        <v>42.21</v>
      </c>
      <c r="G48" s="138"/>
      <c r="H48" s="141">
        <v>41.48</v>
      </c>
    </row>
    <row r="49" spans="2:8" x14ac:dyDescent="0.25">
      <c r="B49" s="1">
        <v>28</v>
      </c>
      <c r="C49" s="94"/>
      <c r="D49" s="95">
        <v>42.43</v>
      </c>
      <c r="E49" s="95">
        <v>41.65</v>
      </c>
      <c r="F49" s="95">
        <v>42.15</v>
      </c>
      <c r="G49" s="138"/>
      <c r="H49" s="141">
        <v>41.65</v>
      </c>
    </row>
    <row r="50" spans="2:8" x14ac:dyDescent="0.25">
      <c r="B50" s="1">
        <v>29</v>
      </c>
      <c r="C50" s="94"/>
      <c r="D50" s="95">
        <v>42.99</v>
      </c>
      <c r="E50" s="95">
        <v>41.78</v>
      </c>
      <c r="F50" s="95">
        <v>42.35</v>
      </c>
      <c r="G50" s="138"/>
      <c r="H50" s="141">
        <v>41.29</v>
      </c>
    </row>
    <row r="51" spans="2:8" x14ac:dyDescent="0.25">
      <c r="B51" s="1">
        <v>30</v>
      </c>
      <c r="C51" s="94"/>
      <c r="D51" s="95">
        <v>43.46</v>
      </c>
      <c r="E51" s="95">
        <v>41.64</v>
      </c>
      <c r="F51" s="95">
        <v>42.15</v>
      </c>
      <c r="G51" s="138"/>
      <c r="H51" s="141">
        <v>41.51</v>
      </c>
    </row>
    <row r="52" spans="2:8" x14ac:dyDescent="0.25">
      <c r="B52" s="1">
        <v>31</v>
      </c>
      <c r="C52" s="94"/>
      <c r="D52" s="95">
        <v>42.84</v>
      </c>
      <c r="E52" s="95">
        <v>41.61</v>
      </c>
      <c r="F52" s="95"/>
      <c r="G52" s="138"/>
      <c r="H52" s="141">
        <v>41.44</v>
      </c>
    </row>
    <row r="53" spans="2:8" x14ac:dyDescent="0.25">
      <c r="B53" s="1">
        <v>32</v>
      </c>
      <c r="C53" s="94"/>
      <c r="D53" s="95">
        <v>42.3</v>
      </c>
      <c r="E53" s="95">
        <v>41.72</v>
      </c>
      <c r="F53" s="95"/>
      <c r="G53" s="138"/>
      <c r="H53" s="141">
        <v>41.43</v>
      </c>
    </row>
    <row r="54" spans="2:8" x14ac:dyDescent="0.25">
      <c r="B54" s="1">
        <v>33</v>
      </c>
      <c r="C54" s="94"/>
      <c r="D54" s="95">
        <v>43.22</v>
      </c>
      <c r="E54" s="95">
        <v>41.62</v>
      </c>
      <c r="F54" s="95"/>
      <c r="G54" s="138"/>
      <c r="H54" s="141">
        <v>41.38</v>
      </c>
    </row>
    <row r="55" spans="2:8" x14ac:dyDescent="0.25">
      <c r="B55" s="1">
        <v>34</v>
      </c>
      <c r="C55" s="94"/>
      <c r="D55" s="95">
        <v>42.56</v>
      </c>
      <c r="E55" s="95">
        <v>41.54</v>
      </c>
      <c r="F55" s="95"/>
      <c r="G55" s="138"/>
      <c r="H55" s="141">
        <v>41.37</v>
      </c>
    </row>
    <row r="56" spans="2:8" x14ac:dyDescent="0.25">
      <c r="B56" s="1">
        <v>35</v>
      </c>
      <c r="C56" s="94"/>
      <c r="D56" s="95"/>
      <c r="E56" s="95">
        <v>41.98</v>
      </c>
      <c r="F56" s="95"/>
      <c r="G56" s="138"/>
      <c r="H56" s="141">
        <v>41.5</v>
      </c>
    </row>
    <row r="57" spans="2:8" x14ac:dyDescent="0.25">
      <c r="B57" s="1">
        <v>36</v>
      </c>
      <c r="C57" s="94"/>
      <c r="D57" s="95"/>
      <c r="E57" s="95">
        <v>42.02</v>
      </c>
      <c r="F57" s="95"/>
      <c r="G57" s="138"/>
      <c r="H57" s="141">
        <v>41.32</v>
      </c>
    </row>
    <row r="58" spans="2:8" x14ac:dyDescent="0.25">
      <c r="B58" s="1">
        <v>37</v>
      </c>
      <c r="C58" s="94"/>
      <c r="D58" s="95"/>
      <c r="E58" s="95">
        <v>41.58</v>
      </c>
      <c r="F58" s="95"/>
      <c r="G58" s="138"/>
      <c r="H58" s="141">
        <v>41.33</v>
      </c>
    </row>
    <row r="59" spans="2:8" x14ac:dyDescent="0.25">
      <c r="B59" s="1">
        <v>38</v>
      </c>
      <c r="C59" s="94"/>
      <c r="D59" s="95"/>
      <c r="E59" s="95">
        <v>41.88</v>
      </c>
      <c r="F59" s="95"/>
      <c r="G59" s="138"/>
      <c r="H59" s="141">
        <v>41.96</v>
      </c>
    </row>
    <row r="60" spans="2:8" x14ac:dyDescent="0.25">
      <c r="B60" s="1">
        <v>39</v>
      </c>
      <c r="C60" s="94"/>
      <c r="D60" s="95"/>
      <c r="E60" s="95">
        <v>41.71</v>
      </c>
      <c r="F60" s="95"/>
      <c r="G60" s="138"/>
      <c r="H60" s="141">
        <v>41.41</v>
      </c>
    </row>
    <row r="61" spans="2:8" x14ac:dyDescent="0.25">
      <c r="B61" s="1">
        <v>40</v>
      </c>
      <c r="C61" s="94"/>
      <c r="D61" s="95"/>
      <c r="E61" s="95">
        <v>41.71</v>
      </c>
      <c r="F61" s="95"/>
      <c r="G61" s="138"/>
      <c r="H61" s="141">
        <v>41.53</v>
      </c>
    </row>
    <row r="62" spans="2:8" x14ac:dyDescent="0.25">
      <c r="B62" s="1">
        <v>41</v>
      </c>
      <c r="C62" s="94"/>
      <c r="D62" s="95"/>
      <c r="E62" s="95">
        <v>41.68</v>
      </c>
      <c r="F62" s="95"/>
      <c r="G62" s="138"/>
      <c r="H62" s="141">
        <v>41.42</v>
      </c>
    </row>
    <row r="63" spans="2:8" x14ac:dyDescent="0.25">
      <c r="B63" s="1">
        <v>42</v>
      </c>
      <c r="C63" s="94"/>
      <c r="D63" s="95"/>
      <c r="E63" s="95">
        <v>41.66</v>
      </c>
      <c r="F63" s="95"/>
      <c r="G63" s="138"/>
      <c r="H63" s="141">
        <v>41.22</v>
      </c>
    </row>
    <row r="64" spans="2:8" x14ac:dyDescent="0.25">
      <c r="B64" s="1">
        <v>43</v>
      </c>
      <c r="C64" s="94"/>
      <c r="D64" s="95"/>
      <c r="E64" s="95">
        <v>41.74</v>
      </c>
      <c r="F64" s="95"/>
      <c r="G64" s="138"/>
      <c r="H64" s="141">
        <v>41.3</v>
      </c>
    </row>
    <row r="65" spans="2:8" x14ac:dyDescent="0.25">
      <c r="B65" s="1">
        <v>44</v>
      </c>
      <c r="C65" s="94"/>
      <c r="D65" s="95"/>
      <c r="E65" s="95">
        <v>41.89</v>
      </c>
      <c r="F65" s="95"/>
      <c r="G65" s="138"/>
      <c r="H65" s="141">
        <v>41.33</v>
      </c>
    </row>
    <row r="66" spans="2:8" x14ac:dyDescent="0.25">
      <c r="B66" s="1">
        <v>45</v>
      </c>
      <c r="C66" s="94"/>
      <c r="D66" s="95"/>
      <c r="E66" s="95">
        <v>41.67</v>
      </c>
      <c r="F66" s="95"/>
      <c r="G66" s="138"/>
      <c r="H66" s="141">
        <v>41.31</v>
      </c>
    </row>
    <row r="67" spans="2:8" x14ac:dyDescent="0.25">
      <c r="B67" s="1">
        <v>46</v>
      </c>
      <c r="C67" s="94"/>
      <c r="D67" s="95"/>
      <c r="E67" s="95">
        <v>42.38</v>
      </c>
      <c r="F67" s="95"/>
      <c r="G67" s="138"/>
      <c r="H67" s="141">
        <v>41.29</v>
      </c>
    </row>
    <row r="68" spans="2:8" x14ac:dyDescent="0.25">
      <c r="B68" s="1">
        <v>47</v>
      </c>
      <c r="C68" s="94"/>
      <c r="D68" s="95"/>
      <c r="E68" s="95">
        <v>41.85</v>
      </c>
      <c r="F68" s="95"/>
      <c r="G68" s="138"/>
      <c r="H68" s="141">
        <v>41.29</v>
      </c>
    </row>
    <row r="69" spans="2:8" x14ac:dyDescent="0.25">
      <c r="B69" s="1">
        <v>48</v>
      </c>
      <c r="C69" s="94"/>
      <c r="D69" s="95"/>
      <c r="E69" s="95">
        <v>41.74</v>
      </c>
      <c r="F69" s="95"/>
      <c r="G69" s="138"/>
      <c r="H69" s="141">
        <v>41.26</v>
      </c>
    </row>
    <row r="70" spans="2:8" x14ac:dyDescent="0.25">
      <c r="B70" s="1">
        <v>49</v>
      </c>
      <c r="C70" s="94"/>
      <c r="D70" s="95"/>
      <c r="E70" s="95">
        <v>41.92</v>
      </c>
      <c r="F70" s="95"/>
      <c r="G70" s="138"/>
      <c r="H70" s="141">
        <v>41.73</v>
      </c>
    </row>
    <row r="71" spans="2:8" x14ac:dyDescent="0.25">
      <c r="B71" s="1">
        <v>50</v>
      </c>
      <c r="C71" s="94"/>
      <c r="D71" s="95"/>
      <c r="E71" s="95">
        <v>41.74</v>
      </c>
      <c r="F71" s="95"/>
      <c r="G71" s="138"/>
      <c r="H71" s="141">
        <v>41.36</v>
      </c>
    </row>
    <row r="72" spans="2:8" x14ac:dyDescent="0.25">
      <c r="B72" s="1">
        <v>51</v>
      </c>
      <c r="C72" s="94"/>
      <c r="D72" s="95"/>
      <c r="E72" s="95">
        <v>41.97</v>
      </c>
      <c r="F72" s="95"/>
      <c r="G72" s="138"/>
      <c r="H72" s="141">
        <v>41.43</v>
      </c>
    </row>
    <row r="73" spans="2:8" x14ac:dyDescent="0.25">
      <c r="B73" s="1">
        <v>52</v>
      </c>
      <c r="C73" s="94"/>
      <c r="D73" s="95"/>
      <c r="E73" s="95">
        <v>41.64</v>
      </c>
      <c r="F73" s="95"/>
      <c r="G73" s="138"/>
      <c r="H73" s="141"/>
    </row>
    <row r="74" spans="2:8" x14ac:dyDescent="0.25">
      <c r="B74" s="1">
        <v>53</v>
      </c>
      <c r="C74" s="94"/>
      <c r="D74" s="95"/>
      <c r="E74" s="95"/>
      <c r="F74" s="95"/>
      <c r="G74" s="138"/>
      <c r="H74" s="141"/>
    </row>
    <row r="75" spans="2:8" x14ac:dyDescent="0.25">
      <c r="B75" s="1">
        <v>54</v>
      </c>
      <c r="C75" s="94"/>
      <c r="D75" s="95"/>
      <c r="E75" s="95"/>
      <c r="F75" s="95"/>
      <c r="G75" s="138"/>
      <c r="H75" s="141"/>
    </row>
    <row r="76" spans="2:8" x14ac:dyDescent="0.25">
      <c r="B76" s="1">
        <v>55</v>
      </c>
      <c r="C76" s="94"/>
      <c r="D76" s="95"/>
      <c r="E76" s="95"/>
      <c r="F76" s="95"/>
      <c r="G76" s="138"/>
      <c r="H76" s="141"/>
    </row>
    <row r="77" spans="2:8" x14ac:dyDescent="0.25">
      <c r="B77" s="1">
        <v>56</v>
      </c>
      <c r="C77" s="94"/>
      <c r="D77" s="95"/>
      <c r="E77" s="95"/>
      <c r="F77" s="95"/>
      <c r="G77" s="138"/>
      <c r="H77" s="141"/>
    </row>
    <row r="78" spans="2:8" x14ac:dyDescent="0.25">
      <c r="B78" s="1">
        <v>57</v>
      </c>
      <c r="C78" s="94"/>
      <c r="D78" s="95"/>
      <c r="E78" s="95"/>
      <c r="F78" s="95"/>
      <c r="G78" s="138"/>
      <c r="H78" s="141"/>
    </row>
    <row r="79" spans="2:8" x14ac:dyDescent="0.25">
      <c r="B79" s="1">
        <v>58</v>
      </c>
      <c r="C79" s="94"/>
      <c r="D79" s="95"/>
      <c r="E79" s="95"/>
      <c r="F79" s="95"/>
      <c r="G79" s="138"/>
      <c r="H79" s="141"/>
    </row>
    <row r="80" spans="2:8" x14ac:dyDescent="0.25">
      <c r="B80" s="1">
        <v>59</v>
      </c>
      <c r="C80" s="94"/>
      <c r="D80" s="95"/>
      <c r="E80" s="95"/>
      <c r="F80" s="95"/>
      <c r="G80" s="138"/>
      <c r="H80" s="141"/>
    </row>
    <row r="81" spans="2:8" x14ac:dyDescent="0.25">
      <c r="B81" s="1">
        <v>60</v>
      </c>
      <c r="C81" s="94"/>
      <c r="D81" s="95"/>
      <c r="E81" s="95"/>
      <c r="F81" s="95"/>
      <c r="G81" s="138"/>
      <c r="H81" s="141"/>
    </row>
    <row r="82" spans="2:8" x14ac:dyDescent="0.25">
      <c r="B82" s="1">
        <v>61</v>
      </c>
      <c r="C82" s="94"/>
      <c r="D82" s="95"/>
      <c r="E82" s="95"/>
      <c r="F82" s="95"/>
      <c r="G82" s="138"/>
      <c r="H82" s="141"/>
    </row>
    <row r="83" spans="2:8" x14ac:dyDescent="0.25">
      <c r="B83" s="1">
        <v>62</v>
      </c>
      <c r="C83" s="94"/>
      <c r="D83" s="95"/>
      <c r="E83" s="95"/>
      <c r="F83" s="95"/>
      <c r="G83" s="138"/>
      <c r="H83" s="141"/>
    </row>
    <row r="84" spans="2:8" x14ac:dyDescent="0.25">
      <c r="B84" s="1">
        <v>63</v>
      </c>
      <c r="C84" s="94"/>
      <c r="D84" s="95"/>
      <c r="E84" s="95"/>
      <c r="F84" s="95"/>
      <c r="G84" s="138"/>
      <c r="H84" s="141"/>
    </row>
    <row r="85" spans="2:8" x14ac:dyDescent="0.25">
      <c r="B85" s="1">
        <v>64</v>
      </c>
      <c r="C85" s="94"/>
      <c r="D85" s="95"/>
      <c r="E85" s="95"/>
      <c r="F85" s="95"/>
      <c r="G85" s="138"/>
      <c r="H85" s="141"/>
    </row>
    <row r="86" spans="2:8" x14ac:dyDescent="0.25">
      <c r="B86" s="1">
        <v>65</v>
      </c>
      <c r="C86" s="94"/>
      <c r="D86" s="95"/>
      <c r="E86" s="95"/>
      <c r="F86" s="95"/>
      <c r="G86" s="138"/>
      <c r="H86" s="141"/>
    </row>
    <row r="87" spans="2:8" x14ac:dyDescent="0.25">
      <c r="B87" s="1">
        <v>66</v>
      </c>
      <c r="C87" s="142"/>
      <c r="D87" s="138"/>
      <c r="E87" s="138"/>
      <c r="F87" s="138"/>
      <c r="G87" s="138"/>
      <c r="H87" s="141"/>
    </row>
    <row r="88" spans="2:8" x14ac:dyDescent="0.25">
      <c r="B88" s="1">
        <v>67</v>
      </c>
      <c r="C88" s="142"/>
      <c r="D88" s="138"/>
      <c r="E88" s="138"/>
      <c r="F88" s="138"/>
      <c r="G88" s="138"/>
      <c r="H88" s="141"/>
    </row>
    <row r="89" spans="2:8" ht="15.75" thickBot="1" x14ac:dyDescent="0.3">
      <c r="B89" s="1">
        <v>68</v>
      </c>
      <c r="C89" s="143"/>
      <c r="D89" s="144"/>
      <c r="E89" s="144"/>
      <c r="F89" s="144"/>
      <c r="G89" s="144"/>
      <c r="H89" s="14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MST</vt:lpstr>
      <vt:lpstr>Ne Fart</vt:lpstr>
      <vt:lpstr>Avto PMR</vt:lpstr>
      <vt:lpstr>Mesnyki</vt:lpstr>
      <vt:lpstr>X Racing Team</vt:lpstr>
      <vt:lpstr>Fortuna Racing</vt:lpstr>
      <vt:lpstr>Kozak i razboiniki</vt:lpstr>
      <vt:lpstr>NSJ</vt:lpstr>
      <vt:lpstr>Lotus Ukrain</vt:lpstr>
      <vt:lpstr>15А18</vt:lpstr>
      <vt:lpstr>Flash</vt:lpstr>
      <vt:lpstr>Levi_9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2018-06-09T17:22:07Z</dcterms:modified>
</cp:coreProperties>
</file>