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909" activeTab="1"/>
  </bookViews>
  <sheets>
    <sheet name="Регистрация " sheetId="35" r:id="rId1"/>
    <sheet name="Общие результаты" sheetId="12" r:id="rId2"/>
    <sheet name="Play War" sheetId="37" r:id="rId3"/>
    <sheet name="Kozaks" sheetId="38" r:id="rId4"/>
    <sheet name="RocknRolla" sheetId="36" r:id="rId5"/>
    <sheet name="Kozak i razboiniki" sheetId="16" r:id="rId6"/>
    <sheet name="Shum" sheetId="40" r:id="rId7"/>
    <sheet name="Flash" sheetId="39" r:id="rId8"/>
  </sheets>
  <calcPr calcId="145621"/>
</workbook>
</file>

<file path=xl/calcChain.xml><?xml version="1.0" encoding="utf-8"?>
<calcChain xmlns="http://schemas.openxmlformats.org/spreadsheetml/2006/main">
  <c r="F20" i="37" l="1"/>
  <c r="F19" i="37"/>
  <c r="H20" i="37"/>
  <c r="H19" i="37"/>
  <c r="H20" i="39"/>
  <c r="H19" i="39"/>
  <c r="G20" i="39"/>
  <c r="G19" i="39"/>
  <c r="F20" i="39"/>
  <c r="F19" i="39"/>
  <c r="K18" i="39"/>
  <c r="K17" i="39"/>
  <c r="K16" i="39"/>
  <c r="H20" i="40"/>
  <c r="H19" i="40"/>
  <c r="G20" i="40"/>
  <c r="G19" i="40"/>
  <c r="F20" i="40"/>
  <c r="F19" i="40"/>
  <c r="K18" i="40"/>
  <c r="K17" i="40"/>
  <c r="K16" i="40"/>
  <c r="G19" i="16"/>
  <c r="H19" i="16"/>
  <c r="G20" i="16"/>
  <c r="F19" i="16"/>
  <c r="K18" i="16"/>
  <c r="K17" i="16"/>
  <c r="K16" i="16"/>
  <c r="G19" i="36"/>
  <c r="F20" i="36"/>
  <c r="F19" i="36"/>
  <c r="H19" i="38"/>
  <c r="H20" i="36"/>
  <c r="H19" i="36"/>
  <c r="G20" i="36"/>
  <c r="G19" i="38"/>
  <c r="K18" i="36"/>
  <c r="K17" i="36"/>
  <c r="K16" i="36"/>
  <c r="G20" i="38"/>
  <c r="F19" i="38"/>
  <c r="G20" i="37"/>
  <c r="G19" i="37"/>
  <c r="H13" i="37"/>
  <c r="K18" i="37"/>
  <c r="K17" i="37"/>
  <c r="K16" i="37"/>
  <c r="K15" i="37"/>
  <c r="K14" i="37"/>
  <c r="K13" i="37"/>
  <c r="K12" i="37"/>
  <c r="J17" i="37"/>
  <c r="F7" i="12"/>
  <c r="K16" i="38"/>
  <c r="K15" i="38"/>
  <c r="K14" i="38"/>
  <c r="K13" i="38"/>
  <c r="K14" i="40"/>
  <c r="K13" i="40"/>
  <c r="K14" i="39"/>
  <c r="K15" i="36"/>
  <c r="K14" i="36"/>
  <c r="K13" i="16"/>
  <c r="K12" i="16"/>
  <c r="K11" i="16"/>
  <c r="K10" i="16"/>
  <c r="K12" i="36"/>
  <c r="K11" i="36"/>
  <c r="K10" i="36"/>
  <c r="K13" i="39"/>
  <c r="K12" i="39"/>
  <c r="K11" i="39"/>
  <c r="K10" i="39"/>
  <c r="K11" i="38"/>
  <c r="K10" i="37"/>
  <c r="K9" i="37"/>
  <c r="K8" i="37"/>
  <c r="K7" i="37"/>
  <c r="K9" i="38"/>
  <c r="K8" i="38"/>
  <c r="K8" i="39"/>
  <c r="K8" i="36"/>
  <c r="K8" i="16"/>
  <c r="K7" i="38"/>
  <c r="K7" i="39"/>
  <c r="K7" i="36"/>
  <c r="K7" i="16"/>
  <c r="L22" i="35"/>
  <c r="L10" i="35"/>
  <c r="K10" i="35"/>
  <c r="K22" i="35"/>
  <c r="K19" i="35"/>
  <c r="K16" i="35"/>
  <c r="K13" i="35"/>
  <c r="K7" i="35"/>
  <c r="J8" i="35"/>
  <c r="J18" i="40"/>
  <c r="G18" i="40"/>
  <c r="F18" i="40"/>
  <c r="E18" i="40"/>
  <c r="J17" i="40"/>
  <c r="G17" i="40"/>
  <c r="F17" i="40"/>
  <c r="E17" i="40"/>
  <c r="J16" i="40"/>
  <c r="G16" i="40"/>
  <c r="F16" i="40"/>
  <c r="E16" i="40"/>
  <c r="J15" i="40"/>
  <c r="K15" i="40" s="1"/>
  <c r="G15" i="40"/>
  <c r="F15" i="40"/>
  <c r="E15" i="40"/>
  <c r="J14" i="40"/>
  <c r="G14" i="40"/>
  <c r="F14" i="40"/>
  <c r="E14" i="40"/>
  <c r="J13" i="40"/>
  <c r="G13" i="40"/>
  <c r="F13" i="40"/>
  <c r="E13" i="40"/>
  <c r="J12" i="40"/>
  <c r="G12" i="40"/>
  <c r="F12" i="40"/>
  <c r="E12" i="40"/>
  <c r="J11" i="40"/>
  <c r="G11" i="40"/>
  <c r="F11" i="40"/>
  <c r="E11" i="40"/>
  <c r="J10" i="40"/>
  <c r="K10" i="40" s="1"/>
  <c r="K12" i="40" s="1"/>
  <c r="G10" i="40"/>
  <c r="F10" i="40"/>
  <c r="E10" i="40"/>
  <c r="J9" i="40"/>
  <c r="G9" i="40"/>
  <c r="F9" i="40"/>
  <c r="E9" i="40"/>
  <c r="J8" i="40"/>
  <c r="K8" i="40" s="1"/>
  <c r="G8" i="40"/>
  <c r="F8" i="40"/>
  <c r="E8" i="40"/>
  <c r="J7" i="40"/>
  <c r="K7" i="40" s="1"/>
  <c r="G7" i="40"/>
  <c r="F7" i="40"/>
  <c r="E7" i="40"/>
  <c r="AA4" i="40"/>
  <c r="Z4" i="40"/>
  <c r="Y4" i="40"/>
  <c r="X4" i="40"/>
  <c r="W4" i="40"/>
  <c r="V4" i="40"/>
  <c r="U4" i="40"/>
  <c r="T4" i="40"/>
  <c r="S4" i="40"/>
  <c r="R4" i="40"/>
  <c r="Q4" i="40"/>
  <c r="P4" i="40"/>
  <c r="J18" i="39"/>
  <c r="G18" i="39"/>
  <c r="F18" i="39"/>
  <c r="E18" i="39"/>
  <c r="J17" i="39"/>
  <c r="G17" i="39"/>
  <c r="F17" i="39"/>
  <c r="E17" i="39"/>
  <c r="J16" i="39"/>
  <c r="G16" i="39"/>
  <c r="F16" i="39"/>
  <c r="E16" i="39"/>
  <c r="J15" i="39"/>
  <c r="K15" i="39" s="1"/>
  <c r="G15" i="39"/>
  <c r="F15" i="39"/>
  <c r="E15" i="39"/>
  <c r="J14" i="39"/>
  <c r="G14" i="39"/>
  <c r="F14" i="39"/>
  <c r="E14" i="39"/>
  <c r="J13" i="39"/>
  <c r="G13" i="39"/>
  <c r="F13" i="39"/>
  <c r="E13" i="39"/>
  <c r="J12" i="39"/>
  <c r="G12" i="39"/>
  <c r="F12" i="39"/>
  <c r="E12" i="39"/>
  <c r="J11" i="39"/>
  <c r="G11" i="39"/>
  <c r="H11" i="39" s="1"/>
  <c r="F11" i="39"/>
  <c r="E11" i="39"/>
  <c r="J10" i="39"/>
  <c r="G10" i="39"/>
  <c r="F10" i="39"/>
  <c r="E10" i="39"/>
  <c r="J9" i="39"/>
  <c r="K9" i="39" s="1"/>
  <c r="G9" i="39"/>
  <c r="F9" i="39"/>
  <c r="E9" i="39"/>
  <c r="J8" i="39"/>
  <c r="G8" i="39"/>
  <c r="F8" i="39"/>
  <c r="E8" i="39"/>
  <c r="J7" i="39"/>
  <c r="G7" i="39"/>
  <c r="F7" i="39"/>
  <c r="E7" i="39"/>
  <c r="AA4" i="39"/>
  <c r="Z4" i="39"/>
  <c r="Y4" i="39"/>
  <c r="X4" i="39"/>
  <c r="W4" i="39"/>
  <c r="V4" i="39"/>
  <c r="U4" i="39"/>
  <c r="T4" i="39"/>
  <c r="S4" i="39"/>
  <c r="R4" i="39"/>
  <c r="Q4" i="39"/>
  <c r="P4" i="39"/>
  <c r="J18" i="38"/>
  <c r="K18" i="38" s="1"/>
  <c r="G18" i="38"/>
  <c r="F18" i="38"/>
  <c r="F20" i="38" s="1"/>
  <c r="E18" i="38"/>
  <c r="J17" i="38"/>
  <c r="K17" i="38" s="1"/>
  <c r="G17" i="38"/>
  <c r="F17" i="38"/>
  <c r="E17" i="38"/>
  <c r="J16" i="38"/>
  <c r="G16" i="38"/>
  <c r="F16" i="38"/>
  <c r="E16" i="38"/>
  <c r="J15" i="38"/>
  <c r="G15" i="38"/>
  <c r="F15" i="38"/>
  <c r="E15" i="38"/>
  <c r="J14" i="38"/>
  <c r="G14" i="38"/>
  <c r="F14" i="38"/>
  <c r="E14" i="38"/>
  <c r="J13" i="38"/>
  <c r="G13" i="38"/>
  <c r="F13" i="38"/>
  <c r="E13" i="38"/>
  <c r="J12" i="38"/>
  <c r="K12" i="38" s="1"/>
  <c r="G12" i="38"/>
  <c r="F12" i="38"/>
  <c r="E12" i="38"/>
  <c r="J11" i="38"/>
  <c r="G11" i="38"/>
  <c r="F11" i="38"/>
  <c r="E11" i="38"/>
  <c r="J10" i="38"/>
  <c r="K10" i="38" s="1"/>
  <c r="G10" i="38"/>
  <c r="F10" i="38"/>
  <c r="E10" i="38"/>
  <c r="J9" i="38"/>
  <c r="G9" i="38"/>
  <c r="F9" i="38"/>
  <c r="E9" i="38"/>
  <c r="J8" i="38"/>
  <c r="G8" i="38"/>
  <c r="F8" i="38"/>
  <c r="E8" i="38"/>
  <c r="J7" i="38"/>
  <c r="G7" i="38"/>
  <c r="F7" i="38"/>
  <c r="E7" i="38"/>
  <c r="AA4" i="38"/>
  <c r="Z4" i="38"/>
  <c r="Y4" i="38"/>
  <c r="X4" i="38"/>
  <c r="W4" i="38"/>
  <c r="V4" i="38"/>
  <c r="U4" i="38"/>
  <c r="T4" i="38"/>
  <c r="S4" i="38"/>
  <c r="R4" i="38"/>
  <c r="Q4" i="38"/>
  <c r="P4" i="38"/>
  <c r="J18" i="37"/>
  <c r="G18" i="37"/>
  <c r="F18" i="37"/>
  <c r="E18" i="37"/>
  <c r="G17" i="37"/>
  <c r="F17" i="37"/>
  <c r="E17" i="37"/>
  <c r="J16" i="37"/>
  <c r="G16" i="37"/>
  <c r="F16" i="37"/>
  <c r="E16" i="37"/>
  <c r="J15" i="37"/>
  <c r="G15" i="37"/>
  <c r="F15" i="37"/>
  <c r="E15" i="37"/>
  <c r="J14" i="37"/>
  <c r="G14" i="37"/>
  <c r="F14" i="37"/>
  <c r="E14" i="37"/>
  <c r="J13" i="37"/>
  <c r="G13" i="37"/>
  <c r="F13" i="37"/>
  <c r="E13" i="37"/>
  <c r="J12" i="37"/>
  <c r="G12" i="37"/>
  <c r="F12" i="37"/>
  <c r="E12" i="37"/>
  <c r="J11" i="37"/>
  <c r="K11" i="37" s="1"/>
  <c r="G11" i="37"/>
  <c r="F11" i="37"/>
  <c r="E11" i="37"/>
  <c r="J10" i="37"/>
  <c r="G10" i="37"/>
  <c r="F10" i="37"/>
  <c r="E10" i="37"/>
  <c r="J9" i="37"/>
  <c r="G9" i="37"/>
  <c r="F9" i="37"/>
  <c r="E9" i="37"/>
  <c r="J8" i="37"/>
  <c r="G8" i="37"/>
  <c r="F8" i="37"/>
  <c r="E8" i="37"/>
  <c r="J7" i="37"/>
  <c r="G7" i="37"/>
  <c r="F7" i="37"/>
  <c r="E7" i="37"/>
  <c r="AA4" i="37"/>
  <c r="Z4" i="37"/>
  <c r="Y4" i="37"/>
  <c r="X4" i="37"/>
  <c r="W4" i="37"/>
  <c r="V4" i="37"/>
  <c r="U4" i="37"/>
  <c r="T4" i="37"/>
  <c r="S4" i="37"/>
  <c r="R4" i="37"/>
  <c r="Q4" i="37"/>
  <c r="P4" i="37"/>
  <c r="J18" i="36"/>
  <c r="G18" i="36"/>
  <c r="F18" i="36"/>
  <c r="E18" i="36"/>
  <c r="J17" i="36"/>
  <c r="G17" i="36"/>
  <c r="F17" i="36"/>
  <c r="E17" i="36"/>
  <c r="J16" i="36"/>
  <c r="G16" i="36"/>
  <c r="F16" i="36"/>
  <c r="E16" i="36"/>
  <c r="J15" i="36"/>
  <c r="G15" i="36"/>
  <c r="F15" i="36"/>
  <c r="E15" i="36"/>
  <c r="J14" i="36"/>
  <c r="G14" i="36"/>
  <c r="F14" i="36"/>
  <c r="E14" i="36"/>
  <c r="J13" i="36"/>
  <c r="K13" i="36" s="1"/>
  <c r="G13" i="36"/>
  <c r="F13" i="36"/>
  <c r="E13" i="36"/>
  <c r="J12" i="36"/>
  <c r="G12" i="36"/>
  <c r="F12" i="36"/>
  <c r="E12" i="36"/>
  <c r="J11" i="36"/>
  <c r="G11" i="36"/>
  <c r="F11" i="36"/>
  <c r="E11" i="36"/>
  <c r="J10" i="36"/>
  <c r="G10" i="36"/>
  <c r="F10" i="36"/>
  <c r="E10" i="36"/>
  <c r="J9" i="36"/>
  <c r="K9" i="36" s="1"/>
  <c r="G9" i="36"/>
  <c r="F9" i="36"/>
  <c r="E9" i="36"/>
  <c r="J8" i="36"/>
  <c r="G8" i="36"/>
  <c r="F8" i="36"/>
  <c r="E8" i="36"/>
  <c r="J7" i="36"/>
  <c r="G7" i="36"/>
  <c r="F7" i="36"/>
  <c r="E7" i="36"/>
  <c r="AA4" i="36"/>
  <c r="Z4" i="36"/>
  <c r="Y4" i="36"/>
  <c r="X4" i="36"/>
  <c r="W4" i="36"/>
  <c r="V4" i="36"/>
  <c r="U4" i="36"/>
  <c r="T4" i="36"/>
  <c r="S4" i="36"/>
  <c r="R4" i="36"/>
  <c r="Q4" i="36"/>
  <c r="P4" i="36"/>
  <c r="F16" i="16"/>
  <c r="G17" i="16"/>
  <c r="G15" i="16"/>
  <c r="G14" i="16"/>
  <c r="F17" i="16"/>
  <c r="F15" i="16"/>
  <c r="F14" i="16"/>
  <c r="J22" i="35"/>
  <c r="J20" i="35"/>
  <c r="J17" i="35"/>
  <c r="J14" i="35"/>
  <c r="J10" i="35"/>
  <c r="J40" i="35"/>
  <c r="J39" i="35"/>
  <c r="J38" i="35"/>
  <c r="J37" i="35"/>
  <c r="J36" i="35"/>
  <c r="J35" i="35"/>
  <c r="J34" i="35"/>
  <c r="J33" i="35"/>
  <c r="J32" i="35"/>
  <c r="J31" i="35"/>
  <c r="J30" i="35"/>
  <c r="J29" i="35"/>
  <c r="J28" i="35"/>
  <c r="J27" i="35"/>
  <c r="J26" i="35"/>
  <c r="J25" i="35"/>
  <c r="J24" i="35"/>
  <c r="J23" i="35"/>
  <c r="J21" i="35"/>
  <c r="J19" i="35"/>
  <c r="J18" i="35"/>
  <c r="J16" i="35"/>
  <c r="J15" i="35"/>
  <c r="J13" i="35"/>
  <c r="J11" i="35"/>
  <c r="J9" i="35"/>
  <c r="J7" i="35"/>
  <c r="H18" i="39" l="1"/>
  <c r="H17" i="39"/>
  <c r="H16" i="39"/>
  <c r="H15" i="39"/>
  <c r="H14" i="39"/>
  <c r="H17" i="40"/>
  <c r="H15" i="40"/>
  <c r="H13" i="40"/>
  <c r="H17" i="16"/>
  <c r="H15" i="16"/>
  <c r="H18" i="36"/>
  <c r="H17" i="36"/>
  <c r="H16" i="36"/>
  <c r="H15" i="36"/>
  <c r="H14" i="36"/>
  <c r="H18" i="38"/>
  <c r="H20" i="38" s="1"/>
  <c r="H17" i="38"/>
  <c r="H16" i="38"/>
  <c r="H15" i="38"/>
  <c r="H18" i="37"/>
  <c r="H17" i="37"/>
  <c r="H16" i="37"/>
  <c r="H15" i="37"/>
  <c r="H14" i="37"/>
  <c r="H12" i="37"/>
  <c r="H11" i="37"/>
  <c r="H10" i="37"/>
  <c r="H14" i="38"/>
  <c r="H13" i="38"/>
  <c r="H12" i="38"/>
  <c r="H11" i="38"/>
  <c r="H11" i="40"/>
  <c r="K9" i="40"/>
  <c r="H12" i="40"/>
  <c r="H14" i="40"/>
  <c r="H16" i="40"/>
  <c r="H18" i="40"/>
  <c r="K11" i="40"/>
  <c r="H13" i="39"/>
  <c r="H12" i="39"/>
  <c r="H13" i="36"/>
  <c r="H12" i="36"/>
  <c r="H11" i="36"/>
  <c r="H14" i="16"/>
  <c r="H10" i="36"/>
  <c r="H9" i="36"/>
  <c r="H10" i="39"/>
  <c r="H9" i="39"/>
  <c r="H10" i="40"/>
  <c r="H9" i="40"/>
  <c r="H10" i="38"/>
  <c r="H9" i="38"/>
  <c r="H8" i="38"/>
  <c r="H9" i="37"/>
  <c r="H8" i="37"/>
  <c r="H7" i="37"/>
  <c r="H7" i="38"/>
  <c r="H8" i="40"/>
  <c r="H7" i="40"/>
  <c r="H8" i="39"/>
  <c r="H7" i="39"/>
  <c r="H8" i="36"/>
  <c r="H7" i="36"/>
  <c r="L31" i="35"/>
  <c r="L33" i="35"/>
  <c r="L25" i="35"/>
  <c r="L13" i="35"/>
  <c r="L16" i="35"/>
  <c r="L27" i="35"/>
  <c r="L19" i="35"/>
  <c r="L7" i="35"/>
  <c r="AA4" i="16" l="1"/>
  <c r="G18" i="16"/>
  <c r="F18" i="16"/>
  <c r="F20" i="16" s="1"/>
  <c r="E18" i="16"/>
  <c r="J18" i="16"/>
  <c r="J17" i="16"/>
  <c r="J16" i="16"/>
  <c r="J15" i="16"/>
  <c r="K15" i="16" s="1"/>
  <c r="J14" i="16"/>
  <c r="K14" i="16" s="1"/>
  <c r="J13" i="16"/>
  <c r="J12" i="16"/>
  <c r="J11" i="16"/>
  <c r="J10" i="16"/>
  <c r="J9" i="16"/>
  <c r="K9" i="16" s="1"/>
  <c r="J8" i="16"/>
  <c r="J7" i="16"/>
  <c r="G13" i="16" l="1"/>
  <c r="G12" i="16"/>
  <c r="G11" i="16"/>
  <c r="G10" i="16"/>
  <c r="G9" i="16"/>
  <c r="G8" i="16"/>
  <c r="G7" i="16"/>
  <c r="F13" i="16"/>
  <c r="F12" i="16"/>
  <c r="F11" i="16"/>
  <c r="F10" i="16"/>
  <c r="F9" i="16"/>
  <c r="F8" i="16"/>
  <c r="F7" i="16"/>
  <c r="P4" i="16" l="1"/>
  <c r="E17" i="16" l="1"/>
  <c r="G16" i="16"/>
  <c r="H16" i="16" s="1"/>
  <c r="E16" i="16"/>
  <c r="E15" i="16"/>
  <c r="E14" i="16"/>
  <c r="H13" i="16"/>
  <c r="E13" i="16"/>
  <c r="E12" i="16"/>
  <c r="E11" i="16"/>
  <c r="E10" i="16"/>
  <c r="H9" i="16"/>
  <c r="E9" i="16"/>
  <c r="E8" i="16"/>
  <c r="E7" i="16"/>
  <c r="Z4" i="16"/>
  <c r="Y4" i="16"/>
  <c r="X4" i="16"/>
  <c r="W4" i="16"/>
  <c r="V4" i="16"/>
  <c r="U4" i="16"/>
  <c r="T4" i="16"/>
  <c r="S4" i="16"/>
  <c r="R4" i="16"/>
  <c r="Q4" i="16"/>
  <c r="H18" i="16" l="1"/>
  <c r="H20" i="16" s="1"/>
  <c r="H11" i="16"/>
  <c r="H10" i="16"/>
  <c r="H12" i="16"/>
  <c r="H8" i="16"/>
  <c r="H7" i="16"/>
</calcChain>
</file>

<file path=xl/sharedStrings.xml><?xml version="1.0" encoding="utf-8"?>
<sst xmlns="http://schemas.openxmlformats.org/spreadsheetml/2006/main" count="373" uniqueCount="182">
  <si>
    <t>Круг</t>
  </si>
  <si>
    <t>всего у пилота</t>
  </si>
  <si>
    <t>отрезок</t>
  </si>
  <si>
    <t>Пилот</t>
  </si>
  <si>
    <t>Команда</t>
  </si>
  <si>
    <t>Карт №</t>
  </si>
  <si>
    <t>№ пит стопа</t>
  </si>
  <si>
    <t>№</t>
  </si>
  <si>
    <t>Вес</t>
  </si>
  <si>
    <t>Регистрационная форма</t>
  </si>
  <si>
    <t>Финиш</t>
  </si>
  <si>
    <t>Общее время гонки (на табло)</t>
  </si>
  <si>
    <t>Время на трассе (мин)</t>
  </si>
  <si>
    <t>2-1</t>
  </si>
  <si>
    <t>2-2</t>
  </si>
  <si>
    <t>2-3</t>
  </si>
  <si>
    <t>3-1</t>
  </si>
  <si>
    <t>3-2</t>
  </si>
  <si>
    <t>3-3</t>
  </si>
  <si>
    <t>4-1</t>
  </si>
  <si>
    <t>4-2</t>
  </si>
  <si>
    <t>4-3</t>
  </si>
  <si>
    <t>7-2</t>
  </si>
  <si>
    <t>-</t>
  </si>
  <si>
    <t>8-1</t>
  </si>
  <si>
    <t>8-2</t>
  </si>
  <si>
    <t>8-3</t>
  </si>
  <si>
    <t>9-1</t>
  </si>
  <si>
    <t>9-2</t>
  </si>
  <si>
    <t>9-3</t>
  </si>
  <si>
    <t>Кругов на отрезке</t>
  </si>
  <si>
    <t>Статистика по-кругам</t>
  </si>
  <si>
    <t>Лучший круг</t>
  </si>
  <si>
    <t>среднее на отрезке</t>
  </si>
  <si>
    <t>стабильность</t>
  </si>
  <si>
    <t>Питы</t>
  </si>
  <si>
    <t>Бонусы/ штрафы</t>
  </si>
  <si>
    <t>Место в гонке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</si>
  <si>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</si>
  <si>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</si>
  <si>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</si>
  <si>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</si>
  <si>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</si>
  <si>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</si>
  <si>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</si>
  <si>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</si>
  <si>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Терещенко Андрей</t>
  </si>
  <si>
    <t>Загорулько Иван</t>
  </si>
  <si>
    <t>Юрченко Вова</t>
  </si>
  <si>
    <t xml:space="preserve"> </t>
  </si>
  <si>
    <t>10-1</t>
  </si>
  <si>
    <t>11-1</t>
  </si>
  <si>
    <t>10-2</t>
  </si>
  <si>
    <t>10-3</t>
  </si>
  <si>
    <t>10-4</t>
  </si>
  <si>
    <t>11-2</t>
  </si>
  <si>
    <t>бонус</t>
  </si>
  <si>
    <t>Итого</t>
  </si>
  <si>
    <t>69</t>
  </si>
  <si>
    <t>2</t>
  </si>
  <si>
    <t>3</t>
  </si>
  <si>
    <t>21</t>
  </si>
  <si>
    <t>2:16.08</t>
  </si>
  <si>
    <t>3 круга</t>
  </si>
  <si>
    <t>1 круг</t>
  </si>
  <si>
    <t>4 круга</t>
  </si>
  <si>
    <t>The Great Race. The Grand Final, 28.10.2017</t>
  </si>
  <si>
    <t>Kozaks</t>
  </si>
  <si>
    <t>Петушков Андрей</t>
  </si>
  <si>
    <t>Тыщенко Мыша</t>
  </si>
  <si>
    <t>Flash</t>
  </si>
  <si>
    <t>Линнык Владимир</t>
  </si>
  <si>
    <t>Манило Денис</t>
  </si>
  <si>
    <t>Голубченко Саша</t>
  </si>
  <si>
    <t>Хавило Дима</t>
  </si>
  <si>
    <t>Shum</t>
  </si>
  <si>
    <t>Шутка Виталий</t>
  </si>
  <si>
    <t>Фортуна Таня</t>
  </si>
  <si>
    <t>Стоцкий Андрей</t>
  </si>
  <si>
    <t>Play War</t>
  </si>
  <si>
    <t>Пикулин Павел</t>
  </si>
  <si>
    <t>Стецык Сергей</t>
  </si>
  <si>
    <t>Бахмацкий Олег</t>
  </si>
  <si>
    <t>RocknRolla</t>
  </si>
  <si>
    <t>Ткаченко Антон</t>
  </si>
  <si>
    <t>Наум</t>
  </si>
  <si>
    <t>Бонус</t>
  </si>
  <si>
    <t>Квалификация</t>
  </si>
  <si>
    <t>карт</t>
  </si>
  <si>
    <t>Среднее</t>
  </si>
  <si>
    <t>Место</t>
  </si>
  <si>
    <t>кв</t>
  </si>
  <si>
    <t>PlayWar</t>
  </si>
  <si>
    <t>Тыщенко Миша</t>
  </si>
  <si>
    <t>12-1</t>
  </si>
  <si>
    <t>12-2</t>
  </si>
  <si>
    <t>13-1</t>
  </si>
  <si>
    <t>13-2</t>
  </si>
  <si>
    <t>14-1</t>
  </si>
  <si>
    <t>14-2</t>
  </si>
  <si>
    <t>Kozak I Razboiniki</t>
  </si>
  <si>
    <t>The Great Race. The Grand Final, 28.10.2017 Конфигурация №9</t>
  </si>
  <si>
    <t>95</t>
  </si>
  <si>
    <t>Конфигурация № 9</t>
  </si>
  <si>
    <t>Kozak i razboiniki</t>
  </si>
  <si>
    <t>Линнык Володя</t>
  </si>
  <si>
    <t>2:15.74</t>
  </si>
  <si>
    <t>2:20.66</t>
  </si>
  <si>
    <t>2:15.90</t>
  </si>
  <si>
    <t>2:16.10</t>
  </si>
  <si>
    <t>2:16.91</t>
  </si>
  <si>
    <t>2:16.77</t>
  </si>
  <si>
    <t>2:16.51</t>
  </si>
  <si>
    <t>2:14.50</t>
  </si>
  <si>
    <t>2:14.75</t>
  </si>
  <si>
    <t>Пикулин Паша</t>
  </si>
  <si>
    <t>2:15.63</t>
  </si>
  <si>
    <t>13</t>
  </si>
  <si>
    <t>2:15.18</t>
  </si>
  <si>
    <t>2:15.84</t>
  </si>
  <si>
    <t>Фортуна Тана</t>
  </si>
  <si>
    <t>5</t>
  </si>
  <si>
    <t>2:18.01</t>
  </si>
  <si>
    <t>2:14.18</t>
  </si>
  <si>
    <t>2:15.76</t>
  </si>
  <si>
    <t>1:39.62</t>
  </si>
  <si>
    <t>2:38.71</t>
  </si>
  <si>
    <t>2:15.70</t>
  </si>
  <si>
    <t>2:15.15</t>
  </si>
  <si>
    <t>2:16.24</t>
  </si>
  <si>
    <t>2:17.19</t>
  </si>
  <si>
    <t>1:41.15</t>
  </si>
  <si>
    <t>1:57.11</t>
  </si>
  <si>
    <t>2:15.31</t>
  </si>
  <si>
    <t>2:16.31</t>
  </si>
  <si>
    <t>2:15.88</t>
  </si>
  <si>
    <t>1:56.71</t>
  </si>
  <si>
    <t>бонус за вес</t>
  </si>
  <si>
    <t>2:14.45</t>
  </si>
  <si>
    <t>1:39.70</t>
  </si>
  <si>
    <t>2:15.62</t>
  </si>
  <si>
    <t>2:14.87</t>
  </si>
  <si>
    <t>2:31.88</t>
  </si>
  <si>
    <t>2:31.25</t>
  </si>
  <si>
    <t>2:30.88</t>
  </si>
  <si>
    <t>2:31.73</t>
  </si>
  <si>
    <t>2:32.12</t>
  </si>
  <si>
    <t>Kozak I razboiniki</t>
  </si>
  <si>
    <t>6:00:17.84</t>
  </si>
  <si>
    <t>7 кругов</t>
  </si>
  <si>
    <t>10 кругов</t>
  </si>
  <si>
    <t>2 круга</t>
  </si>
  <si>
    <t>среднее сух</t>
  </si>
  <si>
    <t>среднее мокр</t>
  </si>
  <si>
    <t>2:31.93</t>
  </si>
  <si>
    <t>2:30.62</t>
  </si>
  <si>
    <t>2:32.06</t>
  </si>
  <si>
    <t>2:31.38</t>
  </si>
  <si>
    <t>2:32.15</t>
  </si>
  <si>
    <t>2:31.70</t>
  </si>
  <si>
    <t>2:34.27</t>
  </si>
  <si>
    <t>2:31.35</t>
  </si>
  <si>
    <t>2:36.15</t>
  </si>
  <si>
    <t>2:33.17</t>
  </si>
  <si>
    <t>2:32.23</t>
  </si>
  <si>
    <t>2:30.44</t>
  </si>
  <si>
    <t>2:16.14</t>
  </si>
  <si>
    <t>2:31.81</t>
  </si>
  <si>
    <t>штраф от судьи</t>
  </si>
  <si>
    <t>недодержали на пите</t>
  </si>
  <si>
    <t>2:33.31</t>
  </si>
  <si>
    <t>2:32.90</t>
  </si>
  <si>
    <t>2:32.30</t>
  </si>
  <si>
    <t>2:33.02</t>
  </si>
  <si>
    <t>2:34.75</t>
  </si>
  <si>
    <t>2:43.30</t>
  </si>
  <si>
    <t>2:33.48</t>
  </si>
  <si>
    <t>2:37.43</t>
  </si>
  <si>
    <t>2:34.93</t>
  </si>
  <si>
    <t>2:35.64</t>
  </si>
  <si>
    <t>2:35.37</t>
  </si>
  <si>
    <t>2:35.59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</si>
</sst>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00"/>
    <numFmt numFmtId="166" formatCode="0.0"/>
  </numFmts>
  <fonts count="2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trike/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8" fillId="0" borderId="0"/>
    <xf numFmtId="0" fontId="22" fillId="0" borderId="0"/>
  </cellStyleXfs>
  <cellXfs count="3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23" xfId="1" applyBorder="1" applyAlignment="1">
      <alignment horizontal="center" vertical="center"/>
    </xf>
    <xf numFmtId="0" fontId="6" fillId="0" borderId="10" xfId="1" applyBorder="1" applyAlignment="1">
      <alignment horizontal="center" vertical="center"/>
    </xf>
    <xf numFmtId="0" fontId="6" fillId="0" borderId="39" xfId="1" applyBorder="1" applyAlignment="1">
      <alignment horizontal="center" vertical="center"/>
    </xf>
    <xf numFmtId="0" fontId="6" fillId="0" borderId="25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2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Alignment="1"/>
    <xf numFmtId="0" fontId="6" fillId="0" borderId="0" xfId="1" applyFill="1" applyBorder="1" applyAlignment="1"/>
    <xf numFmtId="21" fontId="0" fillId="0" borderId="11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53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32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0" fillId="0" borderId="31" xfId="0" applyNumberFormat="1" applyFont="1" applyBorder="1" applyAlignment="1">
      <alignment horizontal="center" vertical="center"/>
    </xf>
    <xf numFmtId="165" fontId="0" fillId="0" borderId="24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6" fillId="0" borderId="21" xfId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6" fillId="0" borderId="1" xfId="1" applyNumberFormat="1" applyFill="1" applyBorder="1" applyAlignment="1">
      <alignment horizontal="center" vertical="center"/>
    </xf>
    <xf numFmtId="0" fontId="0" fillId="0" borderId="1" xfId="1" applyFont="1" applyBorder="1" applyAlignment="1">
      <alignment vertical="center"/>
    </xf>
    <xf numFmtId="2" fontId="0" fillId="0" borderId="1" xfId="1" applyNumberFormat="1" applyFont="1" applyBorder="1" applyAlignment="1">
      <alignment horizontal="center" vertical="center"/>
    </xf>
    <xf numFmtId="0" fontId="6" fillId="0" borderId="11" xfId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2" fontId="0" fillId="0" borderId="11" xfId="1" quotePrefix="1" applyNumberFormat="1" applyFont="1" applyFill="1" applyBorder="1" applyAlignment="1">
      <alignment horizontal="center" vertical="center"/>
    </xf>
    <xf numFmtId="2" fontId="6" fillId="0" borderId="11" xfId="1" applyNumberForma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6" fillId="0" borderId="4" xfId="1" applyBorder="1" applyAlignment="1">
      <alignment horizontal="center"/>
    </xf>
    <xf numFmtId="2" fontId="0" fillId="0" borderId="53" xfId="0" applyNumberFormat="1" applyFont="1" applyBorder="1" applyAlignment="1">
      <alignment horizontal="center" vertical="center"/>
    </xf>
    <xf numFmtId="2" fontId="0" fillId="0" borderId="54" xfId="0" applyNumberFormat="1" applyFont="1" applyBorder="1" applyAlignment="1">
      <alignment horizontal="center" vertical="center"/>
    </xf>
    <xf numFmtId="2" fontId="0" fillId="0" borderId="32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0" fillId="0" borderId="0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164" fontId="12" fillId="0" borderId="37" xfId="0" applyNumberFormat="1" applyFont="1" applyFill="1" applyBorder="1" applyAlignment="1">
      <alignment horizontal="center" vertical="center"/>
    </xf>
    <xf numFmtId="164" fontId="12" fillId="0" borderId="15" xfId="0" applyNumberFormat="1" applyFont="1" applyFill="1" applyBorder="1" applyAlignment="1">
      <alignment horizontal="center" vertical="center"/>
    </xf>
    <xf numFmtId="164" fontId="13" fillId="0" borderId="15" xfId="0" applyNumberFormat="1" applyFont="1" applyFill="1" applyBorder="1" applyAlignment="1">
      <alignment horizontal="center" vertical="center"/>
    </xf>
    <xf numFmtId="164" fontId="12" fillId="0" borderId="38" xfId="0" applyNumberFormat="1" applyFont="1" applyFill="1" applyBorder="1" applyAlignment="1">
      <alignment horizontal="center" vertical="center"/>
    </xf>
    <xf numFmtId="164" fontId="12" fillId="0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164" fontId="12" fillId="0" borderId="36" xfId="0" applyNumberFormat="1" applyFont="1" applyFill="1" applyBorder="1" applyAlignment="1">
      <alignment horizontal="center" vertical="center"/>
    </xf>
    <xf numFmtId="164" fontId="12" fillId="0" borderId="18" xfId="0" applyNumberFormat="1" applyFont="1" applyFill="1" applyBorder="1" applyAlignment="1">
      <alignment horizontal="center" vertical="center"/>
    </xf>
    <xf numFmtId="2" fontId="0" fillId="0" borderId="54" xfId="0" applyNumberFormat="1" applyFont="1" applyFill="1" applyBorder="1" applyAlignment="1">
      <alignment horizontal="center" vertical="center"/>
    </xf>
    <xf numFmtId="164" fontId="12" fillId="3" borderId="16" xfId="0" applyNumberFormat="1" applyFont="1" applyFill="1" applyBorder="1" applyAlignment="1">
      <alignment horizontal="center" vertical="center"/>
    </xf>
    <xf numFmtId="164" fontId="12" fillId="3" borderId="18" xfId="0" applyNumberFormat="1" applyFont="1" applyFill="1" applyBorder="1" applyAlignment="1">
      <alignment horizontal="center" vertical="center"/>
    </xf>
    <xf numFmtId="2" fontId="12" fillId="0" borderId="21" xfId="0" applyNumberFormat="1" applyFont="1" applyFill="1" applyBorder="1" applyAlignment="1">
      <alignment horizontal="center" vertical="center"/>
    </xf>
    <xf numFmtId="2" fontId="12" fillId="0" borderId="8" xfId="0" applyNumberFormat="1" applyFont="1" applyFill="1" applyBorder="1" applyAlignment="1">
      <alignment horizontal="center" vertical="center"/>
    </xf>
    <xf numFmtId="2" fontId="12" fillId="0" borderId="48" xfId="0" applyNumberFormat="1" applyFont="1" applyFill="1" applyBorder="1" applyAlignment="1">
      <alignment horizontal="center" vertical="center"/>
    </xf>
    <xf numFmtId="165" fontId="12" fillId="0" borderId="12" xfId="0" applyNumberFormat="1" applyFont="1" applyFill="1" applyBorder="1" applyAlignment="1">
      <alignment horizontal="center" vertical="center"/>
    </xf>
    <xf numFmtId="165" fontId="12" fillId="0" borderId="5" xfId="0" applyNumberFormat="1" applyFont="1" applyFill="1" applyBorder="1" applyAlignment="1">
      <alignment horizontal="center" vertical="center"/>
    </xf>
    <xf numFmtId="165" fontId="12" fillId="0" borderId="34" xfId="0" applyNumberFormat="1" applyFont="1" applyFill="1" applyBorder="1" applyAlignment="1">
      <alignment horizontal="center" vertical="center"/>
    </xf>
    <xf numFmtId="2" fontId="10" fillId="2" borderId="56" xfId="0" applyNumberFormat="1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2" fontId="12" fillId="0" borderId="23" xfId="0" applyNumberFormat="1" applyFont="1" applyFill="1" applyBorder="1" applyAlignment="1">
      <alignment horizontal="center" vertical="center"/>
    </xf>
    <xf numFmtId="0" fontId="0" fillId="0" borderId="11" xfId="1" applyFont="1" applyFill="1" applyBorder="1" applyAlignment="1">
      <alignment vertical="center"/>
    </xf>
    <xf numFmtId="0" fontId="0" fillId="0" borderId="1" xfId="1" applyFont="1" applyFill="1" applyBorder="1" applyAlignment="1">
      <alignment vertical="center"/>
    </xf>
    <xf numFmtId="0" fontId="0" fillId="0" borderId="3" xfId="1" applyFont="1" applyBorder="1" applyAlignment="1">
      <alignment vertical="center"/>
    </xf>
    <xf numFmtId="0" fontId="6" fillId="0" borderId="3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2" fontId="6" fillId="0" borderId="3" xfId="1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29" xfId="1" applyBorder="1" applyAlignment="1">
      <alignment horizontal="center" vertical="center" wrapText="1"/>
    </xf>
    <xf numFmtId="0" fontId="6" fillId="0" borderId="48" xfId="1" applyBorder="1" applyAlignment="1">
      <alignment horizontal="center" vertical="center" wrapText="1"/>
    </xf>
    <xf numFmtId="0" fontId="6" fillId="0" borderId="15" xfId="1" applyBorder="1" applyAlignment="1">
      <alignment horizontal="center" vertical="center"/>
    </xf>
    <xf numFmtId="0" fontId="6" fillId="0" borderId="25" xfId="1" applyBorder="1" applyAlignment="1">
      <alignment horizontal="center" vertical="center"/>
    </xf>
    <xf numFmtId="0" fontId="6" fillId="0" borderId="30" xfId="1" applyBorder="1" applyAlignment="1">
      <alignment horizontal="center" vertical="center" wrapText="1"/>
    </xf>
    <xf numFmtId="0" fontId="6" fillId="0" borderId="33" xfId="1" applyBorder="1" applyAlignment="1">
      <alignment horizontal="center" vertical="center" wrapText="1"/>
    </xf>
    <xf numFmtId="0" fontId="6" fillId="0" borderId="37" xfId="1" applyBorder="1" applyAlignment="1">
      <alignment horizontal="center" vertical="center"/>
    </xf>
    <xf numFmtId="0" fontId="6" fillId="0" borderId="40" xfId="1" applyBorder="1" applyAlignment="1">
      <alignment horizontal="center" vertical="center"/>
    </xf>
    <xf numFmtId="0" fontId="6" fillId="0" borderId="2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4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6" fillId="0" borderId="0" xfId="1" applyFont="1"/>
    <xf numFmtId="0" fontId="16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7" fillId="0" borderId="29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18" fillId="0" borderId="0" xfId="1" applyFont="1" applyAlignment="1">
      <alignment horizontal="center"/>
    </xf>
    <xf numFmtId="0" fontId="11" fillId="0" borderId="45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vertical="center"/>
    </xf>
    <xf numFmtId="49" fontId="7" fillId="0" borderId="21" xfId="1" applyNumberFormat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/>
    </xf>
    <xf numFmtId="0" fontId="20" fillId="0" borderId="37" xfId="1" applyFont="1" applyFill="1" applyBorder="1" applyAlignment="1">
      <alignment horizontal="center" vertical="center"/>
    </xf>
    <xf numFmtId="2" fontId="20" fillId="0" borderId="37" xfId="1" applyNumberFormat="1" applyFont="1" applyFill="1" applyBorder="1" applyAlignment="1">
      <alignment horizontal="center" vertical="center"/>
    </xf>
    <xf numFmtId="0" fontId="20" fillId="0" borderId="11" xfId="1" applyFont="1" applyFill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1" fillId="0" borderId="62" xfId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19" fillId="0" borderId="52" xfId="1" applyFont="1" applyFill="1" applyBorder="1" applyAlignment="1">
      <alignment vertical="center"/>
    </xf>
    <xf numFmtId="49" fontId="7" fillId="0" borderId="23" xfId="1" applyNumberFormat="1" applyFont="1" applyFill="1" applyBorder="1" applyAlignment="1">
      <alignment horizontal="center" vertical="center"/>
    </xf>
    <xf numFmtId="0" fontId="20" fillId="0" borderId="25" xfId="1" applyFont="1" applyFill="1" applyBorder="1" applyAlignment="1">
      <alignment horizontal="center" vertical="center"/>
    </xf>
    <xf numFmtId="0" fontId="20" fillId="0" borderId="10" xfId="1" applyFont="1" applyFill="1" applyBorder="1" applyAlignment="1">
      <alignment horizontal="center" vertical="center"/>
    </xf>
    <xf numFmtId="0" fontId="20" fillId="0" borderId="39" xfId="1" applyFont="1" applyFill="1" applyBorder="1" applyAlignment="1">
      <alignment horizontal="center" vertical="center"/>
    </xf>
    <xf numFmtId="2" fontId="20" fillId="0" borderId="39" xfId="1" applyNumberFormat="1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165" fontId="7" fillId="0" borderId="41" xfId="1" applyNumberFormat="1" applyFont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9" fillId="0" borderId="41" xfId="1" applyFont="1" applyFill="1" applyBorder="1" applyAlignment="1">
      <alignment vertical="center"/>
    </xf>
    <xf numFmtId="49" fontId="7" fillId="0" borderId="6" xfId="1" applyNumberFormat="1" applyFont="1" applyFill="1" applyBorder="1" applyAlignment="1">
      <alignment horizontal="center" vertical="center"/>
    </xf>
    <xf numFmtId="166" fontId="20" fillId="0" borderId="17" xfId="1" applyNumberFormat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34" xfId="1" applyFont="1" applyFill="1" applyBorder="1" applyAlignment="1">
      <alignment horizontal="center" vertical="center"/>
    </xf>
    <xf numFmtId="2" fontId="20" fillId="0" borderId="34" xfId="1" applyNumberFormat="1" applyFont="1" applyFill="1" applyBorder="1" applyAlignment="1">
      <alignment horizontal="center" vertical="center"/>
    </xf>
    <xf numFmtId="0" fontId="20" fillId="0" borderId="63" xfId="1" applyFont="1" applyFill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11" fillId="0" borderId="46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9" fillId="0" borderId="50" xfId="1" applyFont="1" applyFill="1" applyBorder="1" applyAlignment="1">
      <alignment vertical="center"/>
    </xf>
    <xf numFmtId="49" fontId="7" fillId="0" borderId="8" xfId="1" applyNumberFormat="1" applyFont="1" applyFill="1" applyBorder="1" applyAlignment="1">
      <alignment horizontal="center" vertical="center"/>
    </xf>
    <xf numFmtId="166" fontId="20" fillId="0" borderId="16" xfId="1" applyNumberFormat="1" applyFont="1" applyFill="1" applyBorder="1" applyAlignment="1">
      <alignment horizontal="center" vertical="center"/>
    </xf>
    <xf numFmtId="0" fontId="20" fillId="0" borderId="17" xfId="1" applyFont="1" applyFill="1" applyBorder="1" applyAlignment="1">
      <alignment horizontal="center" vertical="center"/>
    </xf>
    <xf numFmtId="49" fontId="7" fillId="0" borderId="34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34" xfId="1" applyFont="1" applyFill="1" applyBorder="1" applyAlignment="1">
      <alignment horizontal="center" vertical="center"/>
    </xf>
    <xf numFmtId="2" fontId="7" fillId="0" borderId="34" xfId="1" applyNumberFormat="1" applyFont="1" applyFill="1" applyBorder="1" applyAlignment="1">
      <alignment horizontal="center" vertical="center"/>
    </xf>
    <xf numFmtId="49" fontId="7" fillId="0" borderId="38" xfId="1" applyNumberFormat="1" applyFont="1" applyFill="1" applyBorder="1" applyAlignment="1">
      <alignment horizontal="center" vertical="center"/>
    </xf>
    <xf numFmtId="0" fontId="7" fillId="0" borderId="0" xfId="1" applyFont="1"/>
    <xf numFmtId="49" fontId="7" fillId="0" borderId="39" xfId="1" applyNumberFormat="1" applyFont="1" applyFill="1" applyBorder="1" applyAlignment="1">
      <alignment horizontal="center" vertical="center"/>
    </xf>
    <xf numFmtId="0" fontId="7" fillId="0" borderId="33" xfId="1" applyFont="1" applyFill="1" applyBorder="1" applyAlignment="1">
      <alignment horizontal="center" vertical="center"/>
    </xf>
    <xf numFmtId="0" fontId="7" fillId="0" borderId="39" xfId="1" applyFont="1" applyFill="1" applyBorder="1" applyAlignment="1">
      <alignment horizontal="center" vertical="center"/>
    </xf>
    <xf numFmtId="2" fontId="7" fillId="0" borderId="39" xfId="1" applyNumberFormat="1" applyFont="1" applyFill="1" applyBorder="1" applyAlignment="1">
      <alignment horizontal="center" vertical="center"/>
    </xf>
    <xf numFmtId="0" fontId="20" fillId="0" borderId="33" xfId="1" applyFont="1" applyFill="1" applyBorder="1" applyAlignment="1">
      <alignment horizontal="center" vertical="center"/>
    </xf>
    <xf numFmtId="0" fontId="7" fillId="0" borderId="63" xfId="1" applyFont="1" applyFill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19" fillId="0" borderId="50" xfId="1" applyFont="1" applyBorder="1" applyAlignment="1">
      <alignment vertical="center"/>
    </xf>
    <xf numFmtId="166" fontId="7" fillId="0" borderId="7" xfId="1" applyNumberFormat="1" applyFont="1" applyBorder="1" applyAlignment="1">
      <alignment horizontal="center" vertical="center"/>
    </xf>
    <xf numFmtId="0" fontId="7" fillId="0" borderId="63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20" fillId="0" borderId="38" xfId="1" applyFont="1" applyFill="1" applyBorder="1" applyAlignment="1">
      <alignment horizontal="center" vertical="center"/>
    </xf>
    <xf numFmtId="165" fontId="7" fillId="0" borderId="50" xfId="1" applyNumberFormat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9" fillId="0" borderId="61" xfId="1" applyFont="1" applyBorder="1" applyAlignment="1">
      <alignment vertical="center"/>
    </xf>
    <xf numFmtId="49" fontId="7" fillId="0" borderId="4" xfId="1" applyNumberFormat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20" fillId="0" borderId="36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165" fontId="7" fillId="0" borderId="6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9" fillId="0" borderId="35" xfId="1" applyFont="1" applyFill="1" applyBorder="1" applyAlignment="1">
      <alignment horizontal="center" vertical="center"/>
    </xf>
    <xf numFmtId="49" fontId="19" fillId="0" borderId="8" xfId="1" applyNumberFormat="1" applyFont="1" applyFill="1" applyBorder="1" applyAlignment="1">
      <alignment horizontal="center" vertical="center"/>
    </xf>
    <xf numFmtId="49" fontId="19" fillId="0" borderId="38" xfId="1" applyNumberFormat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2" fontId="7" fillId="0" borderId="38" xfId="1" applyNumberFormat="1" applyFont="1" applyFill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4" xfId="1" applyNumberFormat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9" fillId="0" borderId="14" xfId="1" applyFont="1" applyFill="1" applyBorder="1" applyAlignment="1">
      <alignment horizontal="center" vertical="center"/>
    </xf>
    <xf numFmtId="0" fontId="19" fillId="0" borderId="61" xfId="1" applyFont="1" applyFill="1" applyBorder="1" applyAlignment="1">
      <alignment vertical="center"/>
    </xf>
    <xf numFmtId="49" fontId="19" fillId="0" borderId="4" xfId="1" applyNumberFormat="1" applyFont="1" applyFill="1" applyBorder="1" applyAlignment="1">
      <alignment horizontal="center" vertical="center"/>
    </xf>
    <xf numFmtId="49" fontId="19" fillId="0" borderId="36" xfId="1" applyNumberFormat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2" fontId="7" fillId="0" borderId="36" xfId="1" applyNumberFormat="1" applyFont="1" applyFill="1" applyBorder="1" applyAlignment="1">
      <alignment horizontal="center" vertical="center"/>
    </xf>
    <xf numFmtId="0" fontId="18" fillId="0" borderId="50" xfId="1" applyFont="1" applyFill="1" applyBorder="1" applyAlignment="1">
      <alignment vertical="center"/>
    </xf>
    <xf numFmtId="0" fontId="20" fillId="0" borderId="7" xfId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8" fillId="0" borderId="61" xfId="1" applyFont="1" applyFill="1" applyBorder="1" applyAlignment="1">
      <alignment vertical="center"/>
    </xf>
    <xf numFmtId="49" fontId="7" fillId="0" borderId="36" xfId="1" applyNumberFormat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11" fillId="0" borderId="27" xfId="1" applyFont="1" applyFill="1" applyBorder="1" applyAlignment="1">
      <alignment horizontal="center" vertical="center"/>
    </xf>
    <xf numFmtId="0" fontId="17" fillId="0" borderId="48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/>
    </xf>
    <xf numFmtId="0" fontId="5" fillId="0" borderId="51" xfId="1" applyFont="1" applyBorder="1" applyAlignment="1">
      <alignment horizontal="center" vertical="center" wrapText="1"/>
    </xf>
    <xf numFmtId="0" fontId="5" fillId="0" borderId="39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3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20" fillId="0" borderId="1" xfId="1" applyNumberFormat="1" applyFont="1" applyFill="1" applyBorder="1" applyAlignment="1">
      <alignment horizontal="center" vertical="center"/>
    </xf>
    <xf numFmtId="2" fontId="20" fillId="0" borderId="11" xfId="1" applyNumberFormat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  <xf numFmtId="2" fontId="20" fillId="0" borderId="9" xfId="1" applyNumberFormat="1" applyFont="1" applyFill="1" applyBorder="1" applyAlignment="1">
      <alignment horizontal="center" vertical="center"/>
    </xf>
    <xf numFmtId="2" fontId="20" fillId="0" borderId="38" xfId="1" applyNumberFormat="1" applyFont="1" applyFill="1" applyBorder="1" applyAlignment="1">
      <alignment horizontal="center" vertical="center"/>
    </xf>
    <xf numFmtId="166" fontId="20" fillId="0" borderId="3" xfId="1" applyNumberFormat="1" applyFont="1" applyFill="1" applyBorder="1" applyAlignment="1">
      <alignment horizontal="center" vertical="center"/>
    </xf>
    <xf numFmtId="166" fontId="20" fillId="0" borderId="25" xfId="1" applyNumberFormat="1" applyFont="1" applyFill="1" applyBorder="1" applyAlignment="1">
      <alignment horizontal="center" vertical="center"/>
    </xf>
    <xf numFmtId="0" fontId="20" fillId="0" borderId="50" xfId="1" applyFont="1" applyFill="1" applyBorder="1" applyAlignment="1">
      <alignment horizontal="center" vertical="center"/>
    </xf>
    <xf numFmtId="166" fontId="20" fillId="0" borderId="15" xfId="1" applyNumberFormat="1" applyFont="1" applyFill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/>
    </xf>
    <xf numFmtId="2" fontId="20" fillId="0" borderId="36" xfId="1" applyNumberFormat="1" applyFont="1" applyFill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/>
    </xf>
    <xf numFmtId="166" fontId="20" fillId="0" borderId="18" xfId="1" applyNumberFormat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20" fillId="0" borderId="16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20" fillId="0" borderId="21" xfId="1" applyFont="1" applyFill="1" applyBorder="1" applyAlignment="1">
      <alignment horizontal="center" vertical="center"/>
    </xf>
    <xf numFmtId="0" fontId="20" fillId="0" borderId="6" xfId="1" applyFont="1" applyFill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8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0" fillId="0" borderId="30" xfId="1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165" fontId="12" fillId="0" borderId="37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/>
    </xf>
    <xf numFmtId="2" fontId="20" fillId="0" borderId="5" xfId="1" applyNumberFormat="1" applyFont="1" applyFill="1" applyBorder="1" applyAlignment="1">
      <alignment horizontal="center" vertical="center"/>
    </xf>
    <xf numFmtId="20" fontId="0" fillId="0" borderId="49" xfId="0" applyNumberFormat="1" applyFill="1" applyBorder="1" applyAlignment="1">
      <alignment horizontal="center" vertical="center"/>
    </xf>
    <xf numFmtId="2" fontId="0" fillId="5" borderId="0" xfId="0" applyNumberFormat="1" applyFont="1" applyFill="1" applyBorder="1" applyAlignment="1">
      <alignment horizontal="center" vertical="center"/>
    </xf>
    <xf numFmtId="21" fontId="0" fillId="0" borderId="49" xfId="0" applyNumberFormat="1" applyFill="1" applyBorder="1" applyAlignment="1">
      <alignment horizontal="center" vertical="center"/>
    </xf>
    <xf numFmtId="2" fontId="0" fillId="5" borderId="54" xfId="0" applyNumberFormat="1" applyFont="1" applyFill="1" applyBorder="1" applyAlignment="1">
      <alignment horizontal="center" vertical="center"/>
    </xf>
    <xf numFmtId="164" fontId="12" fillId="6" borderId="16" xfId="0" applyNumberFormat="1" applyFont="1" applyFill="1" applyBorder="1" applyAlignment="1">
      <alignment horizontal="center" vertical="center"/>
    </xf>
    <xf numFmtId="164" fontId="12" fillId="6" borderId="18" xfId="0" applyNumberFormat="1" applyFont="1" applyFill="1" applyBorder="1" applyAlignment="1">
      <alignment horizontal="center" vertical="center"/>
    </xf>
    <xf numFmtId="164" fontId="12" fillId="7" borderId="16" xfId="0" applyNumberFormat="1" applyFont="1" applyFill="1" applyBorder="1" applyAlignment="1">
      <alignment horizontal="center" vertical="center"/>
    </xf>
    <xf numFmtId="2" fontId="12" fillId="4" borderId="6" xfId="0" applyNumberFormat="1" applyFont="1" applyFill="1" applyBorder="1" applyAlignment="1">
      <alignment horizontal="center" vertical="center"/>
    </xf>
    <xf numFmtId="165" fontId="12" fillId="4" borderId="34" xfId="0" applyNumberFormat="1" applyFont="1" applyFill="1" applyBorder="1" applyAlignment="1">
      <alignment horizontal="center" vertical="center"/>
    </xf>
    <xf numFmtId="165" fontId="12" fillId="4" borderId="5" xfId="0" applyNumberFormat="1" applyFont="1" applyFill="1" applyBorder="1" applyAlignment="1">
      <alignment horizontal="center" vertical="center"/>
    </xf>
    <xf numFmtId="2" fontId="12" fillId="5" borderId="6" xfId="0" applyNumberFormat="1" applyFont="1" applyFill="1" applyBorder="1" applyAlignment="1">
      <alignment horizontal="center" vertical="center"/>
    </xf>
    <xf numFmtId="165" fontId="12" fillId="5" borderId="34" xfId="0" applyNumberFormat="1" applyFont="1" applyFill="1" applyBorder="1" applyAlignment="1">
      <alignment horizontal="center" vertical="center"/>
    </xf>
    <xf numFmtId="165" fontId="12" fillId="5" borderId="5" xfId="0" applyNumberFormat="1" applyFont="1" applyFill="1" applyBorder="1" applyAlignment="1">
      <alignment horizontal="center" vertical="center"/>
    </xf>
    <xf numFmtId="2" fontId="12" fillId="8" borderId="6" xfId="0" applyNumberFormat="1" applyFont="1" applyFill="1" applyBorder="1" applyAlignment="1">
      <alignment horizontal="center" vertical="center"/>
    </xf>
    <xf numFmtId="165" fontId="12" fillId="8" borderId="34" xfId="0" applyNumberFormat="1" applyFont="1" applyFill="1" applyBorder="1" applyAlignment="1">
      <alignment horizontal="center" vertical="center"/>
    </xf>
    <xf numFmtId="165" fontId="12" fillId="8" borderId="5" xfId="0" applyNumberFormat="1" applyFont="1" applyFill="1" applyBorder="1" applyAlignment="1">
      <alignment horizontal="center" vertical="center"/>
    </xf>
    <xf numFmtId="2" fontId="12" fillId="5" borderId="4" xfId="0" applyNumberFormat="1" applyFont="1" applyFill="1" applyBorder="1" applyAlignment="1">
      <alignment horizontal="center" vertical="center"/>
    </xf>
    <xf numFmtId="165" fontId="12" fillId="5" borderId="36" xfId="0" applyNumberFormat="1" applyFont="1" applyFill="1" applyBorder="1" applyAlignment="1">
      <alignment horizontal="center" vertical="center"/>
    </xf>
    <xf numFmtId="165" fontId="12" fillId="5" borderId="2" xfId="0" applyNumberFormat="1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/>
    </xf>
    <xf numFmtId="2" fontId="12" fillId="5" borderId="23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5" fontId="9" fillId="0" borderId="11" xfId="0" applyNumberFormat="1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/>
    </xf>
    <xf numFmtId="2" fontId="10" fillId="2" borderId="8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/>
    </xf>
    <xf numFmtId="2" fontId="12" fillId="5" borderId="8" xfId="0" applyNumberFormat="1" applyFont="1" applyFill="1" applyBorder="1" applyAlignment="1">
      <alignment horizontal="center" vertical="center"/>
    </xf>
    <xf numFmtId="2" fontId="10" fillId="2" borderId="4" xfId="0" applyNumberFormat="1" applyFont="1" applyFill="1" applyBorder="1" applyAlignment="1">
      <alignment horizontal="center" vertical="center"/>
    </xf>
    <xf numFmtId="2" fontId="12" fillId="8" borderId="21" xfId="0" applyNumberFormat="1" applyFont="1" applyFill="1" applyBorder="1" applyAlignment="1">
      <alignment horizontal="center" vertical="center"/>
    </xf>
    <xf numFmtId="2" fontId="12" fillId="8" borderId="8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vertical="center"/>
    </xf>
    <xf numFmtId="0" fontId="0" fillId="5" borderId="0" xfId="0" applyFill="1"/>
    <xf numFmtId="0" fontId="7" fillId="0" borderId="57" xfId="1" applyFont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0" fontId="7" fillId="0" borderId="59" xfId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0" fontId="7" fillId="0" borderId="60" xfId="1" applyFont="1" applyBorder="1" applyAlignment="1">
      <alignment horizontal="center" vertical="center"/>
    </xf>
    <xf numFmtId="165" fontId="7" fillId="0" borderId="57" xfId="1" applyNumberFormat="1" applyFont="1" applyBorder="1" applyAlignment="1">
      <alignment horizontal="center" vertical="center"/>
    </xf>
    <xf numFmtId="165" fontId="7" fillId="0" borderId="58" xfId="1" applyNumberFormat="1" applyFont="1" applyBorder="1" applyAlignment="1">
      <alignment horizontal="center" vertical="center"/>
    </xf>
    <xf numFmtId="165" fontId="7" fillId="0" borderId="59" xfId="1" applyNumberFormat="1" applyFont="1" applyBorder="1" applyAlignment="1">
      <alignment horizontal="center" vertical="center"/>
    </xf>
    <xf numFmtId="165" fontId="7" fillId="0" borderId="60" xfId="1" applyNumberFormat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colors>
    <mruColors>
      <color rgb="FF00FF00"/>
      <color rgb="FFFF3399"/>
      <color rgb="FFCCFF33"/>
      <color rgb="FFFDFE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1"/>
  <sheetViews>
    <sheetView zoomScale="47" zoomScaleNormal="47" workbookViewId="0">
      <selection activeCell="C9" sqref="C9"/>
    </sheetView>
  </sheetViews>
  <sheetFormatPr defaultRowHeight="15" x14ac:dyDescent="0.25"/>
  <cols>
    <col min="1" max="1" width="9.140625" style="14"/>
    <col min="2" max="3" width="35.42578125" style="14" customWidth="1"/>
    <col min="4" max="4" width="9.85546875" style="14" customWidth="1"/>
    <col min="5" max="5" width="11.28515625" style="14" customWidth="1"/>
    <col min="6" max="6" width="10.7109375" style="15" customWidth="1"/>
    <col min="7" max="7" width="9.85546875" style="15" customWidth="1"/>
    <col min="8" max="8" width="11.42578125" style="15" customWidth="1"/>
    <col min="9" max="9" width="9.85546875" style="15" customWidth="1"/>
    <col min="10" max="10" width="11.28515625" style="14" customWidth="1"/>
    <col min="11" max="11" width="10.5703125" style="14" customWidth="1"/>
    <col min="12" max="15" width="9.140625" style="14"/>
    <col min="16" max="16" width="11.42578125" style="14" customWidth="1"/>
    <col min="17" max="16384" width="9.140625" style="14"/>
  </cols>
  <sheetData>
    <row r="1" spans="1:21" ht="48" customHeight="1" x14ac:dyDescent="0.25">
      <c r="A1" s="139" t="s">
        <v>101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</row>
    <row r="2" spans="1:21" ht="5.25" customHeight="1" x14ac:dyDescent="0.25">
      <c r="A2" s="140" t="s">
        <v>49</v>
      </c>
    </row>
    <row r="3" spans="1:21" ht="19.5" customHeight="1" x14ac:dyDescent="0.35">
      <c r="A3" s="141" t="s">
        <v>9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</row>
    <row r="4" spans="1:21" ht="15.75" customHeight="1" thickBot="1" x14ac:dyDescent="0.35">
      <c r="A4" s="142"/>
      <c r="B4" s="142"/>
      <c r="C4" s="142"/>
      <c r="D4" s="142"/>
      <c r="E4" s="142"/>
      <c r="F4" s="142"/>
      <c r="G4" s="142"/>
      <c r="H4" s="142"/>
      <c r="I4" s="142"/>
      <c r="J4" s="142"/>
    </row>
    <row r="5" spans="1:21" s="15" customFormat="1" ht="30" customHeight="1" x14ac:dyDescent="0.25">
      <c r="A5" s="143" t="s">
        <v>38</v>
      </c>
      <c r="B5" s="144" t="s">
        <v>4</v>
      </c>
      <c r="C5" s="145" t="s">
        <v>3</v>
      </c>
      <c r="D5" s="146" t="s">
        <v>7</v>
      </c>
      <c r="E5" s="147" t="s">
        <v>8</v>
      </c>
      <c r="F5" s="147" t="s">
        <v>86</v>
      </c>
      <c r="G5" s="148" t="s">
        <v>87</v>
      </c>
      <c r="H5" s="146"/>
      <c r="I5" s="146"/>
      <c r="J5" s="149"/>
      <c r="K5" s="149"/>
      <c r="L5" s="150"/>
    </row>
    <row r="6" spans="1:21" s="15" customFormat="1" ht="30" customHeight="1" thickBot="1" x14ac:dyDescent="0.4">
      <c r="A6" s="248"/>
      <c r="B6" s="249"/>
      <c r="C6" s="250"/>
      <c r="D6" s="251"/>
      <c r="E6" s="252"/>
      <c r="F6" s="252"/>
      <c r="G6" s="253" t="s">
        <v>88</v>
      </c>
      <c r="H6" s="254" t="s">
        <v>41</v>
      </c>
      <c r="I6" s="254" t="s">
        <v>56</v>
      </c>
      <c r="J6" s="255" t="s">
        <v>57</v>
      </c>
      <c r="K6" s="256" t="s">
        <v>89</v>
      </c>
      <c r="L6" s="152" t="s">
        <v>90</v>
      </c>
      <c r="O6" s="153">
        <v>85</v>
      </c>
      <c r="P6" s="153">
        <v>87.5</v>
      </c>
      <c r="Q6" s="153">
        <v>90</v>
      </c>
      <c r="R6" s="153">
        <v>92.5</v>
      </c>
      <c r="S6" s="153">
        <v>95</v>
      </c>
      <c r="T6" s="153">
        <v>97.5</v>
      </c>
      <c r="U6" s="153">
        <v>100</v>
      </c>
    </row>
    <row r="7" spans="1:21" s="16" customFormat="1" ht="30" customHeight="1" x14ac:dyDescent="0.25">
      <c r="A7" s="154">
        <v>2</v>
      </c>
      <c r="B7" s="155" t="s">
        <v>100</v>
      </c>
      <c r="C7" s="156" t="s">
        <v>72</v>
      </c>
      <c r="D7" s="157" t="s">
        <v>13</v>
      </c>
      <c r="E7" s="158">
        <v>80.599999999999994</v>
      </c>
      <c r="F7" s="174"/>
      <c r="G7" s="277">
        <v>2</v>
      </c>
      <c r="H7" s="259">
        <v>40.42</v>
      </c>
      <c r="I7" s="162"/>
      <c r="J7" s="284">
        <f t="shared" ref="J7:J40" si="0">H7-I7</f>
        <v>40.42</v>
      </c>
      <c r="K7" s="337">
        <f>(SUM(J7:J9)-MAX(J7:J9))/2</f>
        <v>39.479999999999997</v>
      </c>
      <c r="L7" s="332">
        <f>RANK(K7,K$7:K$40,1)</f>
        <v>3</v>
      </c>
      <c r="N7" s="164" t="s">
        <v>91</v>
      </c>
      <c r="O7" s="164">
        <v>0.1</v>
      </c>
      <c r="P7" s="164">
        <v>0.15</v>
      </c>
      <c r="Q7" s="164">
        <v>0.2</v>
      </c>
      <c r="R7" s="164">
        <v>0.25</v>
      </c>
      <c r="S7" s="164">
        <v>0.3</v>
      </c>
      <c r="T7" s="164">
        <v>0.35</v>
      </c>
      <c r="U7" s="164">
        <v>0.4</v>
      </c>
    </row>
    <row r="8" spans="1:21" s="16" customFormat="1" ht="30" customHeight="1" x14ac:dyDescent="0.25">
      <c r="A8" s="176"/>
      <c r="B8" s="177"/>
      <c r="C8" s="178" t="s">
        <v>73</v>
      </c>
      <c r="D8" s="179" t="s">
        <v>14</v>
      </c>
      <c r="E8" s="257">
        <v>86</v>
      </c>
      <c r="F8" s="191">
        <v>12</v>
      </c>
      <c r="G8" s="278">
        <v>3</v>
      </c>
      <c r="H8" s="258">
        <v>39.71</v>
      </c>
      <c r="I8" s="246">
        <v>0.1</v>
      </c>
      <c r="J8" s="291">
        <f>H8-I8</f>
        <v>39.61</v>
      </c>
      <c r="K8" s="338"/>
      <c r="L8" s="333"/>
      <c r="N8" s="164"/>
      <c r="O8" s="164"/>
      <c r="P8" s="164"/>
      <c r="Q8" s="164"/>
      <c r="R8" s="164"/>
      <c r="S8" s="164"/>
      <c r="T8" s="164"/>
      <c r="U8" s="164"/>
    </row>
    <row r="9" spans="1:21" s="16" customFormat="1" ht="30" customHeight="1" thickBot="1" x14ac:dyDescent="0.3">
      <c r="A9" s="165"/>
      <c r="B9" s="166"/>
      <c r="C9" s="167" t="s">
        <v>74</v>
      </c>
      <c r="D9" s="168" t="s">
        <v>15</v>
      </c>
      <c r="E9" s="262">
        <v>68.5</v>
      </c>
      <c r="F9" s="169"/>
      <c r="G9" s="279">
        <v>4</v>
      </c>
      <c r="H9" s="263">
        <v>39.35</v>
      </c>
      <c r="I9" s="262"/>
      <c r="J9" s="170">
        <f t="shared" si="0"/>
        <v>39.35</v>
      </c>
      <c r="K9" s="339"/>
      <c r="L9" s="334"/>
      <c r="N9" s="164">
        <v>1</v>
      </c>
      <c r="O9" s="164">
        <v>12</v>
      </c>
      <c r="P9" s="164">
        <v>18</v>
      </c>
      <c r="Q9" s="164">
        <v>24</v>
      </c>
      <c r="R9" s="164">
        <v>30</v>
      </c>
      <c r="S9" s="164">
        <v>36</v>
      </c>
      <c r="T9" s="164">
        <v>42</v>
      </c>
      <c r="U9" s="164">
        <v>48</v>
      </c>
    </row>
    <row r="10" spans="1:21" s="16" customFormat="1" ht="30" customHeight="1" x14ac:dyDescent="0.25">
      <c r="A10" s="154">
        <v>3</v>
      </c>
      <c r="B10" s="155" t="s">
        <v>83</v>
      </c>
      <c r="C10" s="156" t="s">
        <v>84</v>
      </c>
      <c r="D10" s="157" t="s">
        <v>16</v>
      </c>
      <c r="E10" s="162">
        <v>82</v>
      </c>
      <c r="F10" s="174"/>
      <c r="G10" s="277">
        <v>4</v>
      </c>
      <c r="H10" s="259">
        <v>39.479999999999997</v>
      </c>
      <c r="I10" s="162"/>
      <c r="J10" s="159">
        <f t="shared" si="0"/>
        <v>39.479999999999997</v>
      </c>
      <c r="K10" s="337">
        <f>(SUM(J10:J12)-MAX(J10:J12))/2</f>
        <v>39.334999999999994</v>
      </c>
      <c r="L10" s="332">
        <f>RANK(K10,K$7:K$40,1)</f>
        <v>1</v>
      </c>
      <c r="N10" s="164"/>
      <c r="O10" s="164"/>
      <c r="P10" s="164"/>
      <c r="Q10" s="164"/>
      <c r="R10" s="164"/>
      <c r="S10" s="164"/>
      <c r="T10" s="164"/>
      <c r="U10" s="164"/>
    </row>
    <row r="11" spans="1:21" s="16" customFormat="1" ht="30" customHeight="1" x14ac:dyDescent="0.25">
      <c r="A11" s="176"/>
      <c r="B11" s="177"/>
      <c r="C11" s="178" t="s">
        <v>85</v>
      </c>
      <c r="D11" s="179" t="s">
        <v>17</v>
      </c>
      <c r="E11" s="246">
        <v>76.599999999999994</v>
      </c>
      <c r="F11" s="191"/>
      <c r="G11" s="278">
        <v>8</v>
      </c>
      <c r="H11" s="258">
        <v>39.19</v>
      </c>
      <c r="I11" s="246"/>
      <c r="J11" s="181">
        <f t="shared" si="0"/>
        <v>39.19</v>
      </c>
      <c r="K11" s="338"/>
      <c r="L11" s="333"/>
      <c r="N11" s="164"/>
      <c r="O11" s="164"/>
      <c r="P11" s="164"/>
      <c r="Q11" s="164"/>
      <c r="R11" s="164"/>
      <c r="S11" s="164"/>
      <c r="T11" s="164"/>
      <c r="U11" s="164"/>
    </row>
    <row r="12" spans="1:21" s="16" customFormat="1" ht="30" customHeight="1" thickBot="1" x14ac:dyDescent="0.3">
      <c r="A12" s="232"/>
      <c r="B12" s="243"/>
      <c r="C12" s="234"/>
      <c r="D12" s="216" t="s">
        <v>18</v>
      </c>
      <c r="E12" s="265"/>
      <c r="F12" s="269"/>
      <c r="G12" s="280"/>
      <c r="H12" s="261"/>
      <c r="I12" s="260"/>
      <c r="J12" s="220">
        <v>60</v>
      </c>
      <c r="K12" s="339"/>
      <c r="L12" s="334"/>
      <c r="P12" s="185"/>
      <c r="Q12" s="185"/>
    </row>
    <row r="13" spans="1:21" s="16" customFormat="1" ht="30" customHeight="1" x14ac:dyDescent="0.25">
      <c r="A13" s="154">
        <v>4</v>
      </c>
      <c r="B13" s="155" t="s">
        <v>70</v>
      </c>
      <c r="C13" s="156" t="s">
        <v>47</v>
      </c>
      <c r="D13" s="157" t="s">
        <v>19</v>
      </c>
      <c r="E13" s="268">
        <v>96.9</v>
      </c>
      <c r="F13" s="174">
        <v>36</v>
      </c>
      <c r="G13" s="277">
        <v>8</v>
      </c>
      <c r="H13" s="161">
        <v>41.06</v>
      </c>
      <c r="I13" s="160">
        <v>0.3</v>
      </c>
      <c r="J13" s="284">
        <f t="shared" si="0"/>
        <v>40.760000000000005</v>
      </c>
      <c r="K13" s="337">
        <f t="shared" ref="K13" si="1">(SUM(J13:J15)-MAX(J13:J15))/2</f>
        <v>40.055</v>
      </c>
      <c r="L13" s="332">
        <f t="shared" ref="L13" si="2">RANK(K13,K$7:K$40,1)</f>
        <v>6</v>
      </c>
      <c r="P13" s="185"/>
      <c r="Q13" s="185"/>
    </row>
    <row r="14" spans="1:21" s="16" customFormat="1" ht="30" customHeight="1" x14ac:dyDescent="0.25">
      <c r="A14" s="176"/>
      <c r="B14" s="177"/>
      <c r="C14" s="178" t="s">
        <v>48</v>
      </c>
      <c r="D14" s="179" t="s">
        <v>20</v>
      </c>
      <c r="E14" s="180">
        <v>75.7</v>
      </c>
      <c r="F14" s="191"/>
      <c r="G14" s="278">
        <v>9</v>
      </c>
      <c r="H14" s="183">
        <v>40.21</v>
      </c>
      <c r="I14" s="182"/>
      <c r="J14" s="181">
        <f t="shared" si="0"/>
        <v>40.21</v>
      </c>
      <c r="K14" s="338"/>
      <c r="L14" s="335"/>
      <c r="P14" s="185"/>
      <c r="Q14" s="185"/>
    </row>
    <row r="15" spans="1:21" s="16" customFormat="1" ht="30" customHeight="1" thickBot="1" x14ac:dyDescent="0.3">
      <c r="A15" s="232"/>
      <c r="B15" s="243"/>
      <c r="C15" s="234" t="s">
        <v>71</v>
      </c>
      <c r="D15" s="216" t="s">
        <v>21</v>
      </c>
      <c r="E15" s="272">
        <v>75.3</v>
      </c>
      <c r="F15" s="269"/>
      <c r="G15" s="280">
        <v>10</v>
      </c>
      <c r="H15" s="270">
        <v>39.9</v>
      </c>
      <c r="I15" s="219"/>
      <c r="J15" s="271">
        <f t="shared" si="0"/>
        <v>39.9</v>
      </c>
      <c r="K15" s="339"/>
      <c r="L15" s="336"/>
      <c r="P15" s="185"/>
      <c r="Q15" s="185"/>
    </row>
    <row r="16" spans="1:21" s="16" customFormat="1" ht="30" customHeight="1" x14ac:dyDescent="0.25">
      <c r="A16" s="186">
        <v>7</v>
      </c>
      <c r="B16" s="187" t="s">
        <v>75</v>
      </c>
      <c r="C16" s="188" t="s">
        <v>76</v>
      </c>
      <c r="D16" s="189" t="s">
        <v>24</v>
      </c>
      <c r="E16" s="190">
        <v>89</v>
      </c>
      <c r="F16" s="274">
        <v>18</v>
      </c>
      <c r="G16" s="281">
        <v>10</v>
      </c>
      <c r="H16" s="264">
        <v>40.74</v>
      </c>
      <c r="I16" s="211">
        <v>0.15</v>
      </c>
      <c r="J16" s="184">
        <f t="shared" si="0"/>
        <v>40.590000000000003</v>
      </c>
      <c r="K16" s="337">
        <f t="shared" ref="K16" si="3">(SUM(J16:J18)-MAX(J16:J18))/2</f>
        <v>39.625</v>
      </c>
      <c r="L16" s="335">
        <f t="shared" ref="L16" si="4">RANK(K16,K$7:K$40,1)</f>
        <v>5</v>
      </c>
      <c r="N16" s="16" t="s">
        <v>49</v>
      </c>
      <c r="P16" s="185"/>
      <c r="Q16" s="185"/>
    </row>
    <row r="17" spans="1:17" s="16" customFormat="1" ht="30" customHeight="1" x14ac:dyDescent="0.25">
      <c r="A17" s="186"/>
      <c r="B17" s="187"/>
      <c r="C17" s="188" t="s">
        <v>77</v>
      </c>
      <c r="D17" s="189" t="s">
        <v>25</v>
      </c>
      <c r="E17" s="190">
        <v>69.8</v>
      </c>
      <c r="F17" s="191"/>
      <c r="G17" s="278">
        <v>13</v>
      </c>
      <c r="H17" s="183">
        <v>39.450000000000003</v>
      </c>
      <c r="I17" s="182"/>
      <c r="J17" s="184">
        <f t="shared" si="0"/>
        <v>39.450000000000003</v>
      </c>
      <c r="K17" s="338"/>
      <c r="L17" s="335"/>
      <c r="P17" s="185"/>
      <c r="Q17" s="185"/>
    </row>
    <row r="18" spans="1:17" s="16" customFormat="1" ht="30" customHeight="1" thickBot="1" x14ac:dyDescent="0.3">
      <c r="A18" s="165"/>
      <c r="B18" s="166"/>
      <c r="C18" s="167" t="s">
        <v>78</v>
      </c>
      <c r="D18" s="168" t="s">
        <v>26</v>
      </c>
      <c r="E18" s="266">
        <v>55</v>
      </c>
      <c r="F18" s="169"/>
      <c r="G18" s="279">
        <v>21</v>
      </c>
      <c r="H18" s="172">
        <v>39.799999999999997</v>
      </c>
      <c r="I18" s="171"/>
      <c r="J18" s="202">
        <f t="shared" si="0"/>
        <v>39.799999999999997</v>
      </c>
      <c r="K18" s="339"/>
      <c r="L18" s="334"/>
      <c r="N18" s="26"/>
      <c r="P18" s="185"/>
      <c r="Q18" s="185"/>
    </row>
    <row r="19" spans="1:17" s="16" customFormat="1" ht="30" customHeight="1" x14ac:dyDescent="0.25">
      <c r="A19" s="154">
        <v>9</v>
      </c>
      <c r="B19" s="155" t="s">
        <v>67</v>
      </c>
      <c r="C19" s="156" t="s">
        <v>82</v>
      </c>
      <c r="D19" s="157" t="s">
        <v>27</v>
      </c>
      <c r="E19" s="268">
        <v>71.900000000000006</v>
      </c>
      <c r="F19" s="174"/>
      <c r="G19" s="277">
        <v>33</v>
      </c>
      <c r="H19" s="161">
        <v>39.270000000000003</v>
      </c>
      <c r="I19" s="160"/>
      <c r="J19" s="284">
        <f t="shared" si="0"/>
        <v>39.270000000000003</v>
      </c>
      <c r="K19" s="337">
        <f t="shared" ref="K19" si="5">(SUM(J19:J21)-MAX(J19:J21))/2</f>
        <v>39.5</v>
      </c>
      <c r="L19" s="332">
        <f t="shared" ref="L19" si="6">RANK(K19,K$7:K$40,1)</f>
        <v>4</v>
      </c>
      <c r="N19" s="26"/>
      <c r="P19" s="185"/>
      <c r="Q19" s="185"/>
    </row>
    <row r="20" spans="1:17" s="16" customFormat="1" ht="30" customHeight="1" x14ac:dyDescent="0.25">
      <c r="A20" s="176"/>
      <c r="B20" s="177"/>
      <c r="C20" s="178" t="s">
        <v>68</v>
      </c>
      <c r="D20" s="179" t="s">
        <v>28</v>
      </c>
      <c r="E20" s="180">
        <v>70.8</v>
      </c>
      <c r="F20" s="191"/>
      <c r="G20" s="278">
        <v>21</v>
      </c>
      <c r="H20" s="183">
        <v>39.729999999999997</v>
      </c>
      <c r="I20" s="182"/>
      <c r="J20" s="181">
        <f t="shared" si="0"/>
        <v>39.729999999999997</v>
      </c>
      <c r="K20" s="338"/>
      <c r="L20" s="335"/>
      <c r="N20" s="26"/>
      <c r="P20" s="185"/>
      <c r="Q20" s="185"/>
    </row>
    <row r="21" spans="1:17" s="16" customFormat="1" ht="30" customHeight="1" thickBot="1" x14ac:dyDescent="0.3">
      <c r="A21" s="232"/>
      <c r="B21" s="243"/>
      <c r="C21" s="234" t="s">
        <v>69</v>
      </c>
      <c r="D21" s="216" t="s">
        <v>29</v>
      </c>
      <c r="E21" s="269">
        <v>87.6</v>
      </c>
      <c r="F21" s="269">
        <v>18</v>
      </c>
      <c r="G21" s="280">
        <v>13</v>
      </c>
      <c r="H21" s="270">
        <v>40.71</v>
      </c>
      <c r="I21" s="219">
        <v>0.15</v>
      </c>
      <c r="J21" s="271">
        <f t="shared" si="0"/>
        <v>40.56</v>
      </c>
      <c r="K21" s="339"/>
      <c r="L21" s="336"/>
      <c r="P21" s="185"/>
      <c r="Q21" s="185"/>
    </row>
    <row r="22" spans="1:17" s="16" customFormat="1" ht="30" customHeight="1" x14ac:dyDescent="0.25">
      <c r="A22" s="247">
        <v>10</v>
      </c>
      <c r="B22" s="247" t="s">
        <v>92</v>
      </c>
      <c r="C22" s="188" t="s">
        <v>81</v>
      </c>
      <c r="D22" s="189" t="s">
        <v>54</v>
      </c>
      <c r="E22" s="267">
        <v>72.7</v>
      </c>
      <c r="F22" s="274"/>
      <c r="G22" s="281">
        <v>2</v>
      </c>
      <c r="H22" s="264">
        <v>39.57</v>
      </c>
      <c r="I22" s="211"/>
      <c r="J22" s="184">
        <f t="shared" si="0"/>
        <v>39.57</v>
      </c>
      <c r="K22" s="337">
        <f t="shared" ref="K22" si="7">(SUM(J22:J24)-MAX(J22:J24))/2</f>
        <v>39.414999999999999</v>
      </c>
      <c r="L22" s="332">
        <f t="shared" ref="L22" si="8">RANK(K22,K$7:K$40,1)</f>
        <v>2</v>
      </c>
      <c r="P22" s="185"/>
      <c r="Q22" s="185"/>
    </row>
    <row r="23" spans="1:17" ht="27.75" customHeight="1" x14ac:dyDescent="0.25">
      <c r="A23" s="247"/>
      <c r="B23" s="247"/>
      <c r="C23" s="178" t="s">
        <v>80</v>
      </c>
      <c r="D23" s="179" t="s">
        <v>50</v>
      </c>
      <c r="E23" s="192">
        <v>73.5</v>
      </c>
      <c r="F23" s="275"/>
      <c r="G23" s="282">
        <v>69</v>
      </c>
      <c r="H23" s="195">
        <v>39.26</v>
      </c>
      <c r="I23" s="182"/>
      <c r="J23" s="184">
        <f t="shared" si="0"/>
        <v>39.26</v>
      </c>
      <c r="K23" s="338"/>
      <c r="L23" s="335"/>
    </row>
    <row r="24" spans="1:17" ht="27.75" customHeight="1" thickBot="1" x14ac:dyDescent="0.3">
      <c r="A24" s="273"/>
      <c r="B24" s="273"/>
      <c r="C24" s="234" t="s">
        <v>46</v>
      </c>
      <c r="D24" s="216" t="s">
        <v>52</v>
      </c>
      <c r="E24" s="245" t="s">
        <v>102</v>
      </c>
      <c r="F24" s="276">
        <v>36</v>
      </c>
      <c r="G24" s="283">
        <v>33</v>
      </c>
      <c r="H24" s="239">
        <v>40.72</v>
      </c>
      <c r="I24" s="219">
        <v>0.3</v>
      </c>
      <c r="J24" s="271">
        <f t="shared" si="0"/>
        <v>40.42</v>
      </c>
      <c r="K24" s="340"/>
      <c r="L24" s="336"/>
    </row>
    <row r="25" spans="1:17" ht="29.25" hidden="1" customHeight="1" x14ac:dyDescent="0.3">
      <c r="A25" s="186">
        <v>7</v>
      </c>
      <c r="B25" s="187"/>
      <c r="C25" s="188" t="s">
        <v>81</v>
      </c>
      <c r="D25" s="189" t="s">
        <v>53</v>
      </c>
      <c r="E25" s="196"/>
      <c r="F25" s="203"/>
      <c r="G25" s="226"/>
      <c r="H25" s="227"/>
      <c r="I25" s="211"/>
      <c r="J25" s="184">
        <f t="shared" si="0"/>
        <v>0</v>
      </c>
      <c r="K25" s="212"/>
      <c r="L25" s="228" t="e">
        <f t="shared" ref="L25" si="9">RANK(K25,K$7:K$40,1)</f>
        <v>#N/A</v>
      </c>
      <c r="P25" s="197"/>
    </row>
    <row r="26" spans="1:17" ht="29.25" hidden="1" customHeight="1" thickBot="1" x14ac:dyDescent="0.35">
      <c r="A26" s="176"/>
      <c r="B26" s="177"/>
      <c r="C26" s="178"/>
      <c r="D26" s="179" t="s">
        <v>22</v>
      </c>
      <c r="E26" s="192"/>
      <c r="F26" s="193"/>
      <c r="G26" s="194"/>
      <c r="H26" s="195"/>
      <c r="I26" s="182"/>
      <c r="J26" s="184">
        <f t="shared" si="0"/>
        <v>0</v>
      </c>
      <c r="K26" s="175"/>
      <c r="L26" s="173"/>
      <c r="P26" s="197"/>
    </row>
    <row r="27" spans="1:17" ht="29.25" hidden="1" customHeight="1" x14ac:dyDescent="0.25">
      <c r="A27" s="176">
        <v>8</v>
      </c>
      <c r="B27" s="177"/>
      <c r="C27" s="178"/>
      <c r="D27" s="179" t="s">
        <v>24</v>
      </c>
      <c r="E27" s="192"/>
      <c r="F27" s="193"/>
      <c r="G27" s="194"/>
      <c r="H27" s="195"/>
      <c r="I27" s="182"/>
      <c r="J27" s="184">
        <f t="shared" si="0"/>
        <v>0</v>
      </c>
      <c r="K27" s="175"/>
      <c r="L27" s="163" t="e">
        <f t="shared" ref="L27" si="10">RANK(K27,K$7:K$40,1)</f>
        <v>#N/A</v>
      </c>
    </row>
    <row r="28" spans="1:17" ht="29.25" hidden="1" customHeight="1" thickBot="1" x14ac:dyDescent="0.3">
      <c r="A28" s="176"/>
      <c r="B28" s="177"/>
      <c r="C28" s="178"/>
      <c r="D28" s="179" t="s">
        <v>25</v>
      </c>
      <c r="E28" s="192"/>
      <c r="F28" s="193"/>
      <c r="G28" s="194"/>
      <c r="H28" s="195"/>
      <c r="I28" s="182"/>
      <c r="J28" s="184">
        <f t="shared" si="0"/>
        <v>0</v>
      </c>
      <c r="K28" s="175"/>
      <c r="L28" s="173"/>
    </row>
    <row r="29" spans="1:17" ht="29.25" hidden="1" customHeight="1" x14ac:dyDescent="0.25">
      <c r="A29" s="186">
        <v>9</v>
      </c>
      <c r="B29" s="187"/>
      <c r="C29" s="188"/>
      <c r="D29" s="189" t="s">
        <v>27</v>
      </c>
      <c r="E29" s="196"/>
      <c r="F29" s="193"/>
      <c r="G29" s="194"/>
      <c r="H29" s="195"/>
      <c r="I29" s="182"/>
      <c r="J29" s="184">
        <f t="shared" si="0"/>
        <v>0</v>
      </c>
      <c r="K29" s="175"/>
      <c r="L29" s="163"/>
    </row>
    <row r="30" spans="1:17" ht="29.25" hidden="1" customHeight="1" thickBot="1" x14ac:dyDescent="0.3">
      <c r="A30" s="165"/>
      <c r="B30" s="166"/>
      <c r="C30" s="167"/>
      <c r="D30" s="168" t="s">
        <v>28</v>
      </c>
      <c r="E30" s="198"/>
      <c r="F30" s="199"/>
      <c r="G30" s="200"/>
      <c r="H30" s="201"/>
      <c r="I30" s="182"/>
      <c r="J30" s="202">
        <f t="shared" si="0"/>
        <v>0</v>
      </c>
      <c r="K30" s="175"/>
      <c r="L30" s="173"/>
    </row>
    <row r="31" spans="1:17" ht="29.25" hidden="1" customHeight="1" x14ac:dyDescent="0.25">
      <c r="A31" s="176">
        <v>10</v>
      </c>
      <c r="B31" s="177"/>
      <c r="C31" s="178"/>
      <c r="D31" s="179" t="s">
        <v>50</v>
      </c>
      <c r="E31" s="192"/>
      <c r="F31" s="193"/>
      <c r="G31" s="194"/>
      <c r="H31" s="195"/>
      <c r="I31" s="182"/>
      <c r="J31" s="181">
        <f t="shared" si="0"/>
        <v>0</v>
      </c>
      <c r="K31" s="175"/>
      <c r="L31" s="163" t="e">
        <f t="shared" ref="L31" si="11">RANK(K31,K$7:K$40,1)</f>
        <v>#N/A</v>
      </c>
    </row>
    <row r="32" spans="1:17" ht="27" hidden="1" customHeight="1" thickBot="1" x14ac:dyDescent="0.3">
      <c r="A32" s="176"/>
      <c r="B32" s="177"/>
      <c r="C32" s="178"/>
      <c r="D32" s="179" t="s">
        <v>52</v>
      </c>
      <c r="E32" s="192"/>
      <c r="F32" s="203"/>
      <c r="G32" s="194"/>
      <c r="H32" s="195"/>
      <c r="I32" s="182"/>
      <c r="J32" s="181">
        <f t="shared" si="0"/>
        <v>0</v>
      </c>
      <c r="K32" s="175"/>
      <c r="L32" s="173"/>
    </row>
    <row r="33" spans="1:12" ht="35.25" hidden="1" customHeight="1" x14ac:dyDescent="0.25">
      <c r="A33" s="204">
        <v>11</v>
      </c>
      <c r="B33" s="205"/>
      <c r="C33" s="206"/>
      <c r="D33" s="189" t="s">
        <v>51</v>
      </c>
      <c r="E33" s="207"/>
      <c r="F33" s="208"/>
      <c r="G33" s="209"/>
      <c r="H33" s="210"/>
      <c r="I33" s="211"/>
      <c r="J33" s="181">
        <f t="shared" si="0"/>
        <v>0</v>
      </c>
      <c r="K33" s="212"/>
      <c r="L33" s="163" t="e">
        <f t="shared" ref="L33" si="12">RANK(K33,K$7:K$40,1)</f>
        <v>#N/A</v>
      </c>
    </row>
    <row r="34" spans="1:12" ht="33.75" hidden="1" customHeight="1" thickBot="1" x14ac:dyDescent="0.3">
      <c r="A34" s="213"/>
      <c r="B34" s="214"/>
      <c r="C34" s="215"/>
      <c r="D34" s="216" t="s">
        <v>55</v>
      </c>
      <c r="E34" s="151"/>
      <c r="F34" s="217"/>
      <c r="G34" s="218"/>
      <c r="H34" s="151"/>
      <c r="I34" s="219"/>
      <c r="J34" s="220">
        <f t="shared" si="0"/>
        <v>0</v>
      </c>
      <c r="K34" s="221"/>
      <c r="L34" s="222"/>
    </row>
    <row r="35" spans="1:12" ht="30.75" hidden="1" customHeight="1" x14ac:dyDescent="0.25">
      <c r="A35" s="186">
        <v>12</v>
      </c>
      <c r="B35" s="223"/>
      <c r="C35" s="188"/>
      <c r="D35" s="224" t="s">
        <v>94</v>
      </c>
      <c r="E35" s="225"/>
      <c r="F35" s="203"/>
      <c r="G35" s="226"/>
      <c r="H35" s="227"/>
      <c r="I35" s="211"/>
      <c r="J35" s="184">
        <f t="shared" si="0"/>
        <v>0</v>
      </c>
      <c r="K35" s="212"/>
      <c r="L35" s="228"/>
    </row>
    <row r="36" spans="1:12" ht="27" hidden="1" customHeight="1" thickBot="1" x14ac:dyDescent="0.3">
      <c r="A36" s="176"/>
      <c r="B36" s="229"/>
      <c r="C36" s="178"/>
      <c r="D36" s="230" t="s">
        <v>95</v>
      </c>
      <c r="E36" s="231"/>
      <c r="F36" s="203"/>
      <c r="G36" s="194"/>
      <c r="H36" s="195"/>
      <c r="I36" s="182"/>
      <c r="J36" s="181">
        <f t="shared" si="0"/>
        <v>0</v>
      </c>
      <c r="K36" s="175"/>
      <c r="L36" s="173"/>
    </row>
    <row r="37" spans="1:12" ht="29.25" hidden="1" customHeight="1" x14ac:dyDescent="0.25">
      <c r="A37" s="176">
        <v>13</v>
      </c>
      <c r="B37" s="229"/>
      <c r="C37" s="178"/>
      <c r="D37" s="230" t="s">
        <v>96</v>
      </c>
      <c r="E37" s="231"/>
      <c r="F37" s="193"/>
      <c r="G37" s="194"/>
      <c r="H37" s="195"/>
      <c r="I37" s="182"/>
      <c r="J37" s="181">
        <f t="shared" si="0"/>
        <v>0</v>
      </c>
      <c r="K37" s="175"/>
      <c r="L37" s="163"/>
    </row>
    <row r="38" spans="1:12" ht="27" hidden="1" customHeight="1" thickBot="1" x14ac:dyDescent="0.3">
      <c r="A38" s="232"/>
      <c r="B38" s="233"/>
      <c r="C38" s="234"/>
      <c r="D38" s="235" t="s">
        <v>97</v>
      </c>
      <c r="E38" s="236"/>
      <c r="F38" s="237"/>
      <c r="G38" s="238"/>
      <c r="H38" s="239"/>
      <c r="I38" s="219"/>
      <c r="J38" s="220">
        <f t="shared" si="0"/>
        <v>0</v>
      </c>
      <c r="K38" s="175"/>
      <c r="L38" s="173"/>
    </row>
    <row r="39" spans="1:12" ht="29.25" hidden="1" customHeight="1" x14ac:dyDescent="0.25">
      <c r="A39" s="186">
        <v>14</v>
      </c>
      <c r="B39" s="187"/>
      <c r="C39" s="240"/>
      <c r="D39" s="189" t="s">
        <v>98</v>
      </c>
      <c r="E39" s="196"/>
      <c r="F39" s="203"/>
      <c r="G39" s="226"/>
      <c r="H39" s="227"/>
      <c r="I39" s="211"/>
      <c r="J39" s="241">
        <f t="shared" si="0"/>
        <v>0</v>
      </c>
      <c r="K39" s="242"/>
      <c r="L39" s="163"/>
    </row>
    <row r="40" spans="1:12" ht="27" hidden="1" customHeight="1" thickBot="1" x14ac:dyDescent="0.3">
      <c r="A40" s="232"/>
      <c r="B40" s="243"/>
      <c r="C40" s="244"/>
      <c r="D40" s="216" t="s">
        <v>99</v>
      </c>
      <c r="E40" s="245"/>
      <c r="F40" s="237"/>
      <c r="G40" s="238"/>
      <c r="H40" s="239"/>
      <c r="I40" s="182"/>
      <c r="J40" s="246">
        <f t="shared" si="0"/>
        <v>0</v>
      </c>
      <c r="K40" s="242"/>
      <c r="L40" s="173"/>
    </row>
    <row r="41" spans="1:12" hidden="1" x14ac:dyDescent="0.25"/>
  </sheetData>
  <mergeCells count="65">
    <mergeCell ref="K22:K24"/>
    <mergeCell ref="K10:K12"/>
    <mergeCell ref="L10:L12"/>
    <mergeCell ref="L22:L24"/>
    <mergeCell ref="A37:A38"/>
    <mergeCell ref="B37:B38"/>
    <mergeCell ref="K37:K38"/>
    <mergeCell ref="L37:L38"/>
    <mergeCell ref="A39:A40"/>
    <mergeCell ref="B39:B40"/>
    <mergeCell ref="K39:K40"/>
    <mergeCell ref="L39:L40"/>
    <mergeCell ref="A33:A34"/>
    <mergeCell ref="B33:B34"/>
    <mergeCell ref="K33:K34"/>
    <mergeCell ref="L33:L34"/>
    <mergeCell ref="A35:A36"/>
    <mergeCell ref="B35:B36"/>
    <mergeCell ref="K35:K36"/>
    <mergeCell ref="L35:L36"/>
    <mergeCell ref="A29:A30"/>
    <mergeCell ref="B29:B30"/>
    <mergeCell ref="K29:K30"/>
    <mergeCell ref="L29:L30"/>
    <mergeCell ref="A31:A32"/>
    <mergeCell ref="B31:B32"/>
    <mergeCell ref="K31:K32"/>
    <mergeCell ref="L31:L32"/>
    <mergeCell ref="A25:A26"/>
    <mergeCell ref="B25:B26"/>
    <mergeCell ref="K25:K26"/>
    <mergeCell ref="L25:L26"/>
    <mergeCell ref="A27:A28"/>
    <mergeCell ref="B27:B28"/>
    <mergeCell ref="K27:K28"/>
    <mergeCell ref="L27:L28"/>
    <mergeCell ref="A19:A21"/>
    <mergeCell ref="B19:B21"/>
    <mergeCell ref="K19:K21"/>
    <mergeCell ref="L19:L21"/>
    <mergeCell ref="B22:B24"/>
    <mergeCell ref="A22:A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H17" sqref="H17"/>
    </sheetView>
  </sheetViews>
  <sheetFormatPr defaultRowHeight="15" x14ac:dyDescent="0.25"/>
  <cols>
    <col min="1" max="1" width="9.140625" style="15"/>
    <col min="2" max="2" width="17.42578125" style="15" customWidth="1"/>
    <col min="3" max="3" width="7.140625" style="15" customWidth="1"/>
    <col min="4" max="4" width="10.42578125" style="15" customWidth="1"/>
    <col min="5" max="5" width="17" style="15" customWidth="1"/>
    <col min="6" max="6" width="14.7109375" style="15" customWidth="1"/>
    <col min="7" max="7" width="11.140625" style="15" customWidth="1"/>
    <col min="8" max="8" width="9" style="15" customWidth="1"/>
    <col min="9" max="16384" width="9.140625" style="14"/>
  </cols>
  <sheetData>
    <row r="1" spans="1:10" ht="19.5" x14ac:dyDescent="0.3">
      <c r="A1" s="106" t="s">
        <v>66</v>
      </c>
      <c r="B1" s="106"/>
      <c r="C1" s="106"/>
      <c r="D1" s="106"/>
      <c r="E1" s="106"/>
      <c r="F1" s="106"/>
      <c r="G1" s="106"/>
      <c r="H1" s="106"/>
    </row>
    <row r="2" spans="1:10" ht="17.25" x14ac:dyDescent="0.3">
      <c r="A2" s="107" t="s">
        <v>103</v>
      </c>
      <c r="B2" s="107"/>
      <c r="C2" s="107"/>
      <c r="D2" s="107"/>
      <c r="E2" s="107"/>
      <c r="F2" s="107"/>
      <c r="G2" s="107"/>
      <c r="H2" s="107"/>
    </row>
    <row r="3" spans="1:10" ht="6" customHeight="1" thickBot="1" x14ac:dyDescent="0.3"/>
    <row r="4" spans="1:10" s="16" customFormat="1" ht="15" customHeight="1" x14ac:dyDescent="0.25">
      <c r="A4" s="108" t="s">
        <v>37</v>
      </c>
      <c r="B4" s="110" t="s">
        <v>4</v>
      </c>
      <c r="C4" s="112" t="s">
        <v>38</v>
      </c>
      <c r="D4" s="114" t="s">
        <v>39</v>
      </c>
      <c r="E4" s="115"/>
      <c r="F4" s="110"/>
      <c r="G4" s="116" t="s">
        <v>40</v>
      </c>
      <c r="H4" s="117"/>
    </row>
    <row r="5" spans="1:10" s="21" customFormat="1" ht="15.75" thickBot="1" x14ac:dyDescent="0.3">
      <c r="A5" s="109"/>
      <c r="B5" s="111"/>
      <c r="C5" s="113"/>
      <c r="D5" s="19" t="s">
        <v>42</v>
      </c>
      <c r="E5" s="20" t="s">
        <v>43</v>
      </c>
      <c r="F5" s="20" t="s">
        <v>44</v>
      </c>
      <c r="G5" s="17" t="s">
        <v>41</v>
      </c>
      <c r="H5" s="18" t="s">
        <v>45</v>
      </c>
    </row>
    <row r="6" spans="1:10" s="16" customFormat="1" ht="24.95" customHeight="1" x14ac:dyDescent="0.25">
      <c r="A6" s="48">
        <v>1</v>
      </c>
      <c r="B6" s="95" t="s">
        <v>92</v>
      </c>
      <c r="C6" s="57">
        <v>10</v>
      </c>
      <c r="D6" s="58">
        <v>446</v>
      </c>
      <c r="E6" s="29" t="s">
        <v>148</v>
      </c>
      <c r="F6" s="59" t="s">
        <v>23</v>
      </c>
      <c r="G6" s="60">
        <v>38.93</v>
      </c>
      <c r="H6" s="22">
        <v>103</v>
      </c>
    </row>
    <row r="7" spans="1:10" s="16" customFormat="1" ht="24.95" customHeight="1" x14ac:dyDescent="0.25">
      <c r="A7" s="25">
        <v>2</v>
      </c>
      <c r="B7" s="96" t="s">
        <v>67</v>
      </c>
      <c r="C7" s="52">
        <v>9</v>
      </c>
      <c r="D7" s="53">
        <v>446</v>
      </c>
      <c r="E7" s="30">
        <v>30.11</v>
      </c>
      <c r="F7" s="30">
        <f>E7</f>
        <v>30.11</v>
      </c>
      <c r="G7" s="54">
        <v>39.03</v>
      </c>
      <c r="H7" s="23">
        <v>187</v>
      </c>
    </row>
    <row r="8" spans="1:10" s="16" customFormat="1" ht="24.95" customHeight="1" x14ac:dyDescent="0.25">
      <c r="A8" s="25">
        <v>3</v>
      </c>
      <c r="B8" s="96" t="s">
        <v>83</v>
      </c>
      <c r="C8" s="52">
        <v>3</v>
      </c>
      <c r="D8" s="52">
        <v>443</v>
      </c>
      <c r="E8" s="31" t="s">
        <v>63</v>
      </c>
      <c r="F8" s="30" t="s">
        <v>151</v>
      </c>
      <c r="G8" s="54">
        <v>39.11</v>
      </c>
      <c r="H8" s="23">
        <v>34</v>
      </c>
    </row>
    <row r="9" spans="1:10" s="16" customFormat="1" ht="24.95" customHeight="1" x14ac:dyDescent="0.25">
      <c r="A9" s="25">
        <v>4</v>
      </c>
      <c r="B9" s="55" t="s">
        <v>147</v>
      </c>
      <c r="C9" s="51">
        <v>2</v>
      </c>
      <c r="D9" s="51">
        <v>442</v>
      </c>
      <c r="E9" s="31" t="s">
        <v>65</v>
      </c>
      <c r="F9" s="30" t="s">
        <v>64</v>
      </c>
      <c r="G9" s="53">
        <v>39.06</v>
      </c>
      <c r="H9" s="23">
        <v>231</v>
      </c>
      <c r="J9" s="26"/>
    </row>
    <row r="10" spans="1:10" s="16" customFormat="1" ht="24.95" customHeight="1" x14ac:dyDescent="0.25">
      <c r="A10" s="25">
        <v>5</v>
      </c>
      <c r="B10" s="96" t="s">
        <v>75</v>
      </c>
      <c r="C10" s="52">
        <v>7</v>
      </c>
      <c r="D10" s="52">
        <v>439</v>
      </c>
      <c r="E10" s="31" t="s">
        <v>149</v>
      </c>
      <c r="F10" s="30" t="s">
        <v>151</v>
      </c>
      <c r="G10" s="54">
        <v>39.07</v>
      </c>
      <c r="H10" s="23">
        <v>142</v>
      </c>
      <c r="J10" s="26"/>
    </row>
    <row r="11" spans="1:10" s="16" customFormat="1" ht="24.95" customHeight="1" x14ac:dyDescent="0.25">
      <c r="A11" s="25">
        <v>6</v>
      </c>
      <c r="B11" s="96" t="s">
        <v>70</v>
      </c>
      <c r="C11" s="52">
        <v>4</v>
      </c>
      <c r="D11" s="52">
        <v>436</v>
      </c>
      <c r="E11" s="31" t="s">
        <v>150</v>
      </c>
      <c r="F11" s="30" t="s">
        <v>151</v>
      </c>
      <c r="G11" s="54">
        <v>39.33</v>
      </c>
      <c r="H11" s="23">
        <v>262</v>
      </c>
    </row>
    <row r="12" spans="1:10" s="16" customFormat="1" ht="24.95" hidden="1" customHeight="1" x14ac:dyDescent="0.25">
      <c r="A12" s="25"/>
      <c r="B12" s="96"/>
      <c r="C12" s="52"/>
      <c r="D12" s="52"/>
      <c r="E12" s="32"/>
      <c r="F12" s="56"/>
      <c r="G12" s="51"/>
      <c r="H12" s="24"/>
    </row>
    <row r="13" spans="1:10" s="16" customFormat="1" ht="24.95" hidden="1" customHeight="1" x14ac:dyDescent="0.25">
      <c r="A13" s="25"/>
      <c r="B13" s="55"/>
      <c r="C13" s="51"/>
      <c r="D13" s="51"/>
      <c r="E13" s="32"/>
      <c r="F13" s="56"/>
      <c r="G13" s="51"/>
      <c r="H13" s="24"/>
    </row>
    <row r="14" spans="1:10" s="16" customFormat="1" ht="26.25" hidden="1" customHeight="1" x14ac:dyDescent="0.25">
      <c r="A14" s="61"/>
      <c r="B14" s="96"/>
      <c r="C14" s="52"/>
      <c r="D14" s="52"/>
      <c r="E14" s="30"/>
      <c r="F14" s="30"/>
      <c r="G14" s="54"/>
      <c r="H14" s="23"/>
    </row>
    <row r="15" spans="1:10" ht="23.25" hidden="1" customHeight="1" x14ac:dyDescent="0.25">
      <c r="A15" s="25"/>
      <c r="B15" s="96"/>
      <c r="C15" s="52"/>
      <c r="D15" s="52"/>
      <c r="E15" s="30"/>
      <c r="F15" s="30"/>
      <c r="G15" s="54"/>
      <c r="H15" s="23"/>
    </row>
    <row r="16" spans="1:10" ht="23.25" hidden="1" customHeight="1" thickBot="1" x14ac:dyDescent="0.3">
      <c r="A16" s="62"/>
      <c r="B16" s="97"/>
      <c r="C16" s="98"/>
      <c r="D16" s="98"/>
      <c r="E16" s="99"/>
      <c r="F16" s="101"/>
      <c r="G16" s="98"/>
      <c r="H16" s="100"/>
    </row>
    <row r="17" spans="1:1" s="15" customFormat="1" x14ac:dyDescent="0.25">
      <c r="A17" s="27"/>
    </row>
    <row r="18" spans="1:1" s="15" customFormat="1" x14ac:dyDescent="0.25">
      <c r="A18" s="27"/>
    </row>
    <row r="19" spans="1:1" s="15" customFormat="1" x14ac:dyDescent="0.25">
      <c r="A19" s="27"/>
    </row>
    <row r="20" spans="1:1" s="15" customFormat="1" ht="6.75" customHeight="1" x14ac:dyDescent="0.25">
      <c r="A20" s="27"/>
    </row>
    <row r="21" spans="1:1" s="15" customFormat="1" x14ac:dyDescent="0.25">
      <c r="A21" s="27"/>
    </row>
    <row r="22" spans="1:1" s="15" customFormat="1" x14ac:dyDescent="0.25">
      <c r="A22" s="28"/>
    </row>
    <row r="23" spans="1:1" s="15" customFormat="1" x14ac:dyDescent="0.25">
      <c r="A23" s="28"/>
    </row>
    <row r="24" spans="1:1" s="15" customFormat="1" ht="6.75" customHeight="1" x14ac:dyDescent="0.25">
      <c r="A24" s="28"/>
    </row>
    <row r="25" spans="1:1" s="15" customFormat="1" x14ac:dyDescent="0.25">
      <c r="A25" s="28"/>
    </row>
    <row r="26" spans="1:1" s="15" customFormat="1" x14ac:dyDescent="0.25">
      <c r="A26" s="28"/>
    </row>
    <row r="27" spans="1:1" s="15" customFormat="1" x14ac:dyDescent="0.25">
      <c r="A27" s="28"/>
    </row>
    <row r="28" spans="1:1" s="15" customFormat="1" x14ac:dyDescent="0.25">
      <c r="A28" s="28"/>
    </row>
    <row r="29" spans="1:1" s="15" customFormat="1" ht="7.5" customHeight="1" x14ac:dyDescent="0.25">
      <c r="A29" s="27"/>
    </row>
    <row r="30" spans="1:1" s="15" customFormat="1" x14ac:dyDescent="0.25">
      <c r="A30" s="27"/>
    </row>
    <row r="31" spans="1:1" s="15" customFormat="1" x14ac:dyDescent="0.25">
      <c r="A31" s="27"/>
    </row>
    <row r="32" spans="1:1" s="15" customFormat="1" x14ac:dyDescent="0.25">
      <c r="A32" s="27"/>
    </row>
    <row r="33" spans="1:1" s="15" customFormat="1" ht="6.75" customHeight="1" x14ac:dyDescent="0.25"/>
    <row r="34" spans="1:1" s="15" customFormat="1" x14ac:dyDescent="0.25">
      <c r="A34" s="27"/>
    </row>
    <row r="35" spans="1:1" s="15" customFormat="1" x14ac:dyDescent="0.25">
      <c r="A35" s="27"/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="70" zoomScaleNormal="70" workbookViewId="0">
      <selection activeCell="J20" sqref="J20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04" customWidth="1"/>
    <col min="4" max="6" width="9.42578125" style="104" customWidth="1"/>
    <col min="7" max="7" width="10.7109375" style="104" customWidth="1"/>
    <col min="8" max="8" width="8.42578125" style="104" customWidth="1"/>
    <col min="9" max="9" width="18.5703125" style="104" customWidth="1"/>
    <col min="10" max="10" width="12.85546875" style="104" customWidth="1"/>
    <col min="11" max="11" width="15.28515625" style="104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7" ht="10.5" customHeight="1" x14ac:dyDescent="0.25"/>
    <row r="3" spans="1:27" ht="15.75" customHeight="1" thickBot="1" x14ac:dyDescent="0.35">
      <c r="A3" s="130" t="s">
        <v>79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7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Стецык Сергей</v>
      </c>
      <c r="Q4" s="36" t="str">
        <f>B8</f>
        <v>Терещенко Андрей</v>
      </c>
      <c r="R4" s="36" t="str">
        <f>B9</f>
        <v>Пикулин Паша</v>
      </c>
      <c r="S4" s="36" t="str">
        <f>B10</f>
        <v>Стецык Сергей</v>
      </c>
      <c r="T4" s="36" t="str">
        <f>B11</f>
        <v>Стецык Сергей</v>
      </c>
      <c r="U4" s="36" t="str">
        <f>B12</f>
        <v>Пикулин Паша</v>
      </c>
      <c r="V4" s="36" t="str">
        <f>B13</f>
        <v>Терещенко Андрей</v>
      </c>
      <c r="W4" s="36" t="str">
        <f>B14</f>
        <v>Пикулин Паша</v>
      </c>
      <c r="X4" s="36" t="str">
        <f>B15</f>
        <v>Терещенко Андрей</v>
      </c>
      <c r="Y4" s="36" t="str">
        <f>B16</f>
        <v>Терещенко Андрей</v>
      </c>
      <c r="Z4" s="36" t="str">
        <f>B17</f>
        <v>Пикулин Паша</v>
      </c>
      <c r="AA4" s="36" t="str">
        <f>B18</f>
        <v>Стецык Сергей</v>
      </c>
    </row>
    <row r="5" spans="1:27" s="104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42.57</v>
      </c>
      <c r="Q5" s="64">
        <v>39.979999999999997</v>
      </c>
      <c r="R5" s="64">
        <v>39.479999999999997</v>
      </c>
      <c r="S5" s="64">
        <v>40.25</v>
      </c>
      <c r="T5" s="64">
        <v>39.81</v>
      </c>
      <c r="U5" s="64">
        <v>39.74</v>
      </c>
      <c r="V5" s="83">
        <v>40.01</v>
      </c>
      <c r="W5" s="295">
        <v>58.79</v>
      </c>
      <c r="X5" s="295">
        <v>57.36</v>
      </c>
      <c r="Y5" s="295">
        <v>56.72</v>
      </c>
      <c r="Z5" s="295">
        <v>57.73</v>
      </c>
      <c r="AA5" s="295">
        <v>58.09</v>
      </c>
    </row>
    <row r="6" spans="1:27" s="104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105" t="s">
        <v>2</v>
      </c>
      <c r="K6" s="105" t="s">
        <v>1</v>
      </c>
      <c r="L6" s="129"/>
      <c r="M6" s="126"/>
      <c r="O6" s="33">
        <v>2</v>
      </c>
      <c r="P6" s="65">
        <v>39.479999999999997</v>
      </c>
      <c r="Q6" s="66">
        <v>39.79</v>
      </c>
      <c r="R6" s="66">
        <v>39.21</v>
      </c>
      <c r="S6" s="66">
        <v>39.72</v>
      </c>
      <c r="T6" s="66">
        <v>39.590000000000003</v>
      </c>
      <c r="U6" s="66">
        <v>39.56</v>
      </c>
      <c r="V6" s="68">
        <v>39.68</v>
      </c>
      <c r="W6" s="293">
        <v>59.32</v>
      </c>
      <c r="X6" s="293">
        <v>56.81</v>
      </c>
      <c r="Y6" s="293">
        <v>56.39</v>
      </c>
      <c r="Z6" s="293">
        <v>56.59</v>
      </c>
      <c r="AA6" s="293">
        <v>57.99</v>
      </c>
    </row>
    <row r="7" spans="1:27" s="2" customFormat="1" ht="24.95" customHeight="1" x14ac:dyDescent="0.25">
      <c r="A7" s="5">
        <v>1</v>
      </c>
      <c r="B7" s="8" t="s">
        <v>81</v>
      </c>
      <c r="C7" s="11">
        <v>69</v>
      </c>
      <c r="D7" s="73">
        <v>34</v>
      </c>
      <c r="E7" s="69">
        <f>D7</f>
        <v>34</v>
      </c>
      <c r="F7" s="86">
        <f>MIN(P5:P89)</f>
        <v>39.200000000000003</v>
      </c>
      <c r="G7" s="288">
        <f>AVERAGE(P5:P89)</f>
        <v>39.591470588235296</v>
      </c>
      <c r="H7" s="89">
        <f>G7-F7</f>
        <v>0.39147058823529335</v>
      </c>
      <c r="I7" s="74">
        <v>1.5613425925925926E-2</v>
      </c>
      <c r="J7" s="75">
        <f>I7</f>
        <v>1.5613425925925926E-2</v>
      </c>
      <c r="K7" s="76">
        <f>J7</f>
        <v>1.5613425925925926E-2</v>
      </c>
      <c r="L7" s="285" t="s">
        <v>116</v>
      </c>
      <c r="M7" s="93"/>
      <c r="O7" s="34">
        <v>3</v>
      </c>
      <c r="P7" s="65">
        <v>39.46</v>
      </c>
      <c r="Q7" s="66">
        <v>39.9</v>
      </c>
      <c r="R7" s="66">
        <v>39.119999999999997</v>
      </c>
      <c r="S7" s="66">
        <v>39.76</v>
      </c>
      <c r="T7" s="66">
        <v>39.49</v>
      </c>
      <c r="U7" s="66">
        <v>39.6</v>
      </c>
      <c r="V7" s="68">
        <v>39.58</v>
      </c>
      <c r="W7" s="293">
        <v>57.35</v>
      </c>
      <c r="X7" s="293">
        <v>56.95</v>
      </c>
      <c r="Y7" s="293">
        <v>56.28</v>
      </c>
      <c r="Z7" s="293">
        <v>61.37</v>
      </c>
      <c r="AA7" s="293">
        <v>57.94</v>
      </c>
    </row>
    <row r="8" spans="1:27" s="2" customFormat="1" ht="24.95" customHeight="1" x14ac:dyDescent="0.25">
      <c r="A8" s="50">
        <v>2</v>
      </c>
      <c r="B8" s="9" t="s">
        <v>46</v>
      </c>
      <c r="C8" s="49">
        <v>4</v>
      </c>
      <c r="D8" s="71">
        <v>96</v>
      </c>
      <c r="E8" s="70">
        <f>D8-D7</f>
        <v>62</v>
      </c>
      <c r="F8" s="290">
        <f>MIN(Q5:Q89)</f>
        <v>39.200000000000003</v>
      </c>
      <c r="G8" s="91">
        <f>AVERAGE(Q5:Q89)</f>
        <v>39.763770491803299</v>
      </c>
      <c r="H8" s="90">
        <f>G8-F8</f>
        <v>0.56377049180329664</v>
      </c>
      <c r="I8" s="77">
        <v>4.5266203703703704E-2</v>
      </c>
      <c r="J8" s="78">
        <f t="shared" ref="J8:J18" si="0">I8-I7</f>
        <v>2.9652777777777778E-2</v>
      </c>
      <c r="K8" s="79">
        <f>J8</f>
        <v>2.9652777777777778E-2</v>
      </c>
      <c r="L8" s="45" t="s">
        <v>118</v>
      </c>
      <c r="M8" s="286"/>
      <c r="O8" s="34">
        <v>4</v>
      </c>
      <c r="P8" s="65">
        <v>39.36</v>
      </c>
      <c r="Q8" s="66">
        <v>39.9</v>
      </c>
      <c r="R8" s="66">
        <v>39.24</v>
      </c>
      <c r="S8" s="66">
        <v>39.72</v>
      </c>
      <c r="T8" s="66">
        <v>39.58</v>
      </c>
      <c r="U8" s="66">
        <v>39.49</v>
      </c>
      <c r="V8" s="68">
        <v>39.729999999999997</v>
      </c>
      <c r="W8" s="293">
        <v>57.8</v>
      </c>
      <c r="X8" s="293">
        <v>56.43</v>
      </c>
      <c r="Y8" s="293">
        <v>55.79</v>
      </c>
      <c r="Z8" s="293">
        <v>55.94</v>
      </c>
      <c r="AA8" s="293">
        <v>58.02</v>
      </c>
    </row>
    <row r="9" spans="1:27" s="2" customFormat="1" ht="24.95" customHeight="1" x14ac:dyDescent="0.25">
      <c r="A9" s="50">
        <v>3</v>
      </c>
      <c r="B9" s="9" t="s">
        <v>115</v>
      </c>
      <c r="C9" s="49">
        <v>5</v>
      </c>
      <c r="D9" s="71">
        <v>157</v>
      </c>
      <c r="E9" s="70">
        <f>D9-D8</f>
        <v>61</v>
      </c>
      <c r="F9" s="318">
        <f>MIN(R5:R89)</f>
        <v>38.93</v>
      </c>
      <c r="G9" s="91">
        <f>AVERAGE(R5:R89)</f>
        <v>39.286500000000004</v>
      </c>
      <c r="H9" s="90">
        <f t="shared" ref="H9:H18" si="1">G9-F9</f>
        <v>0.35650000000000404</v>
      </c>
      <c r="I9" s="77">
        <v>7.4108796296296298E-2</v>
      </c>
      <c r="J9" s="78">
        <f t="shared" si="0"/>
        <v>2.8842592592592593E-2</v>
      </c>
      <c r="K9" s="79">
        <f>J9</f>
        <v>2.8842592592592593E-2</v>
      </c>
      <c r="L9" s="45" t="s">
        <v>138</v>
      </c>
      <c r="M9" s="286"/>
      <c r="O9" s="34">
        <v>5</v>
      </c>
      <c r="P9" s="65">
        <v>39.36</v>
      </c>
      <c r="Q9" s="66">
        <v>39.9</v>
      </c>
      <c r="R9" s="66">
        <v>39.08</v>
      </c>
      <c r="S9" s="66">
        <v>39.68</v>
      </c>
      <c r="T9" s="66">
        <v>39.33</v>
      </c>
      <c r="U9" s="66">
        <v>39.53</v>
      </c>
      <c r="V9" s="68">
        <v>39.67</v>
      </c>
      <c r="W9" s="293">
        <v>58.07</v>
      </c>
      <c r="X9" s="293">
        <v>57.06</v>
      </c>
      <c r="Y9" s="293">
        <v>56.16</v>
      </c>
      <c r="Z9" s="293">
        <v>55.53</v>
      </c>
      <c r="AA9" s="293">
        <v>58.31</v>
      </c>
    </row>
    <row r="10" spans="1:27" s="2" customFormat="1" ht="24.95" customHeight="1" x14ac:dyDescent="0.25">
      <c r="A10" s="50">
        <v>4</v>
      </c>
      <c r="B10" s="9" t="s">
        <v>81</v>
      </c>
      <c r="C10" s="49">
        <v>33</v>
      </c>
      <c r="D10" s="71">
        <v>179</v>
      </c>
      <c r="E10" s="70">
        <f t="shared" ref="E10:E17" si="2">D10-D9</f>
        <v>22</v>
      </c>
      <c r="F10" s="290">
        <f>MIN(S5:S89)</f>
        <v>39.51</v>
      </c>
      <c r="G10" s="91">
        <f>AVERAGE(S5:S89)</f>
        <v>39.724761904761898</v>
      </c>
      <c r="H10" s="90">
        <f t="shared" si="1"/>
        <v>0.21476190476190027</v>
      </c>
      <c r="I10" s="77">
        <v>8.5324074074074066E-2</v>
      </c>
      <c r="J10" s="78">
        <f t="shared" si="0"/>
        <v>1.1215277777777768E-2</v>
      </c>
      <c r="K10" s="79">
        <f>J10+K8</f>
        <v>4.0868055555555546E-2</v>
      </c>
      <c r="L10" s="45" t="s">
        <v>139</v>
      </c>
      <c r="M10" s="286">
        <v>-36</v>
      </c>
      <c r="N10" s="2" t="s">
        <v>137</v>
      </c>
      <c r="O10" s="34">
        <v>6</v>
      </c>
      <c r="P10" s="65">
        <v>39.99</v>
      </c>
      <c r="Q10" s="66">
        <v>39.86</v>
      </c>
      <c r="R10" s="66">
        <v>38.93</v>
      </c>
      <c r="S10" s="66">
        <v>39.6</v>
      </c>
      <c r="T10" s="66">
        <v>39.369999999999997</v>
      </c>
      <c r="U10" s="66">
        <v>39.53</v>
      </c>
      <c r="V10" s="68">
        <v>40.93</v>
      </c>
      <c r="W10" s="293">
        <v>57.9</v>
      </c>
      <c r="X10" s="293">
        <v>56.52</v>
      </c>
      <c r="Y10" s="293">
        <v>56.94</v>
      </c>
      <c r="Z10" s="293">
        <v>57.31</v>
      </c>
      <c r="AA10" s="293">
        <v>57.8</v>
      </c>
    </row>
    <row r="11" spans="1:27" s="2" customFormat="1" ht="24.95" customHeight="1" x14ac:dyDescent="0.25">
      <c r="A11" s="50">
        <v>5</v>
      </c>
      <c r="B11" s="9" t="s">
        <v>81</v>
      </c>
      <c r="C11" s="44" t="s">
        <v>117</v>
      </c>
      <c r="D11" s="71">
        <v>225</v>
      </c>
      <c r="E11" s="70">
        <f t="shared" si="2"/>
        <v>46</v>
      </c>
      <c r="F11" s="290">
        <f>MIN(T5:T89)</f>
        <v>39.299999999999997</v>
      </c>
      <c r="G11" s="91">
        <f>AVERAGE(T5:T89)</f>
        <v>39.532666666666671</v>
      </c>
      <c r="H11" s="90">
        <f t="shared" si="1"/>
        <v>0.2326666666666739</v>
      </c>
      <c r="I11" s="77">
        <v>0.10707175925925926</v>
      </c>
      <c r="J11" s="78">
        <f t="shared" si="0"/>
        <v>2.1747685185185189E-2</v>
      </c>
      <c r="K11" s="79">
        <f>J11+K10</f>
        <v>6.2615740740740736E-2</v>
      </c>
      <c r="L11" s="45" t="s">
        <v>140</v>
      </c>
      <c r="M11" s="286"/>
      <c r="O11" s="34">
        <v>7</v>
      </c>
      <c r="P11" s="65">
        <v>39.549999999999997</v>
      </c>
      <c r="Q11" s="66">
        <v>39.590000000000003</v>
      </c>
      <c r="R11" s="66">
        <v>39.06</v>
      </c>
      <c r="S11" s="66">
        <v>39.729999999999997</v>
      </c>
      <c r="T11" s="66">
        <v>39.51</v>
      </c>
      <c r="U11" s="66">
        <v>39.44</v>
      </c>
      <c r="V11" s="293">
        <v>44.24</v>
      </c>
      <c r="W11" s="293">
        <v>57.15</v>
      </c>
      <c r="X11" s="293">
        <v>56.73</v>
      </c>
      <c r="Y11" s="293">
        <v>56.98</v>
      </c>
      <c r="Z11" s="293">
        <v>56.25</v>
      </c>
      <c r="AA11" s="293">
        <v>58.57</v>
      </c>
    </row>
    <row r="12" spans="1:27" s="2" customFormat="1" ht="24.95" customHeight="1" x14ac:dyDescent="0.25">
      <c r="A12" s="50">
        <v>6</v>
      </c>
      <c r="B12" s="9" t="s">
        <v>115</v>
      </c>
      <c r="C12" s="49">
        <v>2</v>
      </c>
      <c r="D12" s="71">
        <v>263</v>
      </c>
      <c r="E12" s="70">
        <f t="shared" si="2"/>
        <v>38</v>
      </c>
      <c r="F12" s="290">
        <f>MIN(U5:U89)</f>
        <v>39.25</v>
      </c>
      <c r="G12" s="91">
        <f>AVERAGE(U5:U89)</f>
        <v>39.45000000000001</v>
      </c>
      <c r="H12" s="90">
        <f t="shared" si="1"/>
        <v>0.20000000000000995</v>
      </c>
      <c r="I12" s="77">
        <v>0.12553240740740743</v>
      </c>
      <c r="J12" s="78">
        <f t="shared" si="0"/>
        <v>1.846064814814817E-2</v>
      </c>
      <c r="K12" s="79">
        <f>J12+K9</f>
        <v>4.7303240740740764E-2</v>
      </c>
      <c r="L12" s="45" t="s">
        <v>141</v>
      </c>
      <c r="M12" s="286"/>
      <c r="O12" s="34">
        <v>8</v>
      </c>
      <c r="P12" s="65">
        <v>40</v>
      </c>
      <c r="Q12" s="66">
        <v>39.76</v>
      </c>
      <c r="R12" s="66">
        <v>39.19</v>
      </c>
      <c r="S12" s="66">
        <v>39.6</v>
      </c>
      <c r="T12" s="66">
        <v>39.58</v>
      </c>
      <c r="U12" s="66">
        <v>39.39</v>
      </c>
      <c r="V12" s="293">
        <v>44.77</v>
      </c>
      <c r="W12" s="293">
        <v>57.41</v>
      </c>
      <c r="X12" s="293">
        <v>55.86</v>
      </c>
      <c r="Y12" s="293">
        <v>56.14</v>
      </c>
      <c r="Z12" s="293">
        <v>57.05</v>
      </c>
      <c r="AA12" s="293">
        <v>59.24</v>
      </c>
    </row>
    <row r="13" spans="1:27" s="2" customFormat="1" ht="24.95" customHeight="1" x14ac:dyDescent="0.25">
      <c r="A13" s="50">
        <v>7</v>
      </c>
      <c r="B13" s="9" t="s">
        <v>46</v>
      </c>
      <c r="C13" s="49">
        <v>4</v>
      </c>
      <c r="D13" s="71">
        <v>302</v>
      </c>
      <c r="E13" s="70">
        <f t="shared" si="2"/>
        <v>39</v>
      </c>
      <c r="F13" s="305">
        <f>MIN(V5:V89)</f>
        <v>39.58</v>
      </c>
      <c r="G13" s="306">
        <f>AVERAGE(V5:V89)</f>
        <v>53.498918918918932</v>
      </c>
      <c r="H13" s="307">
        <f t="shared" si="1"/>
        <v>13.918918918918934</v>
      </c>
      <c r="I13" s="77">
        <v>0.15002314814814813</v>
      </c>
      <c r="J13" s="78">
        <f t="shared" si="0"/>
        <v>2.4490740740740702E-2</v>
      </c>
      <c r="K13" s="79">
        <f>J13+K8</f>
        <v>5.414351851851848E-2</v>
      </c>
      <c r="L13" s="45" t="s">
        <v>142</v>
      </c>
      <c r="M13" s="286"/>
      <c r="O13" s="34">
        <v>9</v>
      </c>
      <c r="P13" s="65">
        <v>40.25</v>
      </c>
      <c r="Q13" s="66">
        <v>39.950000000000003</v>
      </c>
      <c r="R13" s="66">
        <v>39.020000000000003</v>
      </c>
      <c r="S13" s="66">
        <v>39.54</v>
      </c>
      <c r="T13" s="66">
        <v>39.409999999999997</v>
      </c>
      <c r="U13" s="66">
        <v>39.58</v>
      </c>
      <c r="V13" s="293">
        <v>53.64</v>
      </c>
      <c r="W13" s="293">
        <v>57.12</v>
      </c>
      <c r="X13" s="293">
        <v>56.21</v>
      </c>
      <c r="Y13" s="293">
        <v>56.95</v>
      </c>
      <c r="Z13" s="293">
        <v>56.2</v>
      </c>
      <c r="AA13" s="293">
        <v>57.66</v>
      </c>
    </row>
    <row r="14" spans="1:27" s="2" customFormat="1" ht="24.95" customHeight="1" x14ac:dyDescent="0.25">
      <c r="A14" s="50">
        <v>8</v>
      </c>
      <c r="B14" s="9" t="s">
        <v>115</v>
      </c>
      <c r="C14" s="49">
        <v>69</v>
      </c>
      <c r="D14" s="71">
        <v>322</v>
      </c>
      <c r="E14" s="70">
        <f t="shared" si="2"/>
        <v>20</v>
      </c>
      <c r="F14" s="302">
        <f>MIN(W5:W79)</f>
        <v>56.38</v>
      </c>
      <c r="G14" s="303">
        <f>AVERAGE(W5:W79)</f>
        <v>57.652999999999999</v>
      </c>
      <c r="H14" s="304">
        <f t="shared" si="1"/>
        <v>1.2729999999999961</v>
      </c>
      <c r="I14" s="77">
        <v>0.16512731481481482</v>
      </c>
      <c r="J14" s="78">
        <f t="shared" si="0"/>
        <v>1.5104166666666696E-2</v>
      </c>
      <c r="K14" s="79">
        <f>J14+K12</f>
        <v>6.240740740740746E-2</v>
      </c>
      <c r="L14" s="45" t="s">
        <v>143</v>
      </c>
      <c r="M14" s="286"/>
      <c r="O14" s="33">
        <v>10</v>
      </c>
      <c r="P14" s="65">
        <v>39.58</v>
      </c>
      <c r="Q14" s="66">
        <v>39.67</v>
      </c>
      <c r="R14" s="66">
        <v>39.22</v>
      </c>
      <c r="S14" s="66">
        <v>39.53</v>
      </c>
      <c r="T14" s="66">
        <v>39.44</v>
      </c>
      <c r="U14" s="66">
        <v>39.4</v>
      </c>
      <c r="V14" s="293">
        <v>56.09</v>
      </c>
      <c r="W14" s="293">
        <v>57.62</v>
      </c>
      <c r="X14" s="293">
        <v>56.79</v>
      </c>
      <c r="Y14" s="293">
        <v>55.97</v>
      </c>
      <c r="Z14" s="293">
        <v>56.52</v>
      </c>
      <c r="AA14" s="293">
        <v>57.65</v>
      </c>
    </row>
    <row r="15" spans="1:27" s="2" customFormat="1" ht="24.95" customHeight="1" x14ac:dyDescent="0.25">
      <c r="A15" s="50">
        <v>9</v>
      </c>
      <c r="B15" s="9" t="s">
        <v>46</v>
      </c>
      <c r="C15" s="49">
        <v>4</v>
      </c>
      <c r="D15" s="71">
        <v>349</v>
      </c>
      <c r="E15" s="70">
        <f t="shared" si="2"/>
        <v>27</v>
      </c>
      <c r="F15" s="302">
        <f>MIN(X5:X80)</f>
        <v>55.86</v>
      </c>
      <c r="G15" s="303">
        <f>AVERAGE(X5:X79)</f>
        <v>56.778461538461528</v>
      </c>
      <c r="H15" s="304">
        <f t="shared" si="1"/>
        <v>0.91846153846152845</v>
      </c>
      <c r="I15" s="77">
        <v>0.1839699074074074</v>
      </c>
      <c r="J15" s="78">
        <f t="shared" si="0"/>
        <v>1.8842592592592577E-2</v>
      </c>
      <c r="K15" s="79">
        <f>J15+K13</f>
        <v>7.2986111111111057E-2</v>
      </c>
      <c r="L15" s="45" t="s">
        <v>144</v>
      </c>
      <c r="M15" s="286"/>
      <c r="O15" s="33">
        <v>11</v>
      </c>
      <c r="P15" s="65">
        <v>39.200000000000003</v>
      </c>
      <c r="Q15" s="66">
        <v>39.82</v>
      </c>
      <c r="R15" s="66">
        <v>39.11</v>
      </c>
      <c r="S15" s="66">
        <v>39.83</v>
      </c>
      <c r="T15" s="66">
        <v>39.729999999999997</v>
      </c>
      <c r="U15" s="66">
        <v>39.56</v>
      </c>
      <c r="V15" s="293">
        <v>57.75</v>
      </c>
      <c r="W15" s="293">
        <v>57.48</v>
      </c>
      <c r="X15" s="293">
        <v>56.08</v>
      </c>
      <c r="Y15" s="293">
        <v>58.37</v>
      </c>
      <c r="Z15" s="293">
        <v>56.55</v>
      </c>
      <c r="AA15" s="293">
        <v>57.37</v>
      </c>
    </row>
    <row r="16" spans="1:27" s="2" customFormat="1" ht="24.95" customHeight="1" x14ac:dyDescent="0.25">
      <c r="A16" s="50">
        <v>10</v>
      </c>
      <c r="B16" s="9" t="s">
        <v>46</v>
      </c>
      <c r="C16" s="49">
        <v>2</v>
      </c>
      <c r="D16" s="71">
        <v>377</v>
      </c>
      <c r="E16" s="70">
        <f t="shared" si="2"/>
        <v>28</v>
      </c>
      <c r="F16" s="302">
        <f>MIN(Y5:Y74)</f>
        <v>55.79</v>
      </c>
      <c r="G16" s="303">
        <f>AVERAGE(Y5:Y74)</f>
        <v>56.551851851851843</v>
      </c>
      <c r="H16" s="304">
        <f t="shared" si="1"/>
        <v>0.76185185185184423</v>
      </c>
      <c r="I16" s="77">
        <v>0.20337962962962963</v>
      </c>
      <c r="J16" s="78">
        <f t="shared" si="0"/>
        <v>1.9409722222222231E-2</v>
      </c>
      <c r="K16" s="84">
        <f>J16+K15</f>
        <v>9.2395833333333288E-2</v>
      </c>
      <c r="L16" s="45" t="s">
        <v>145</v>
      </c>
      <c r="M16" s="287"/>
      <c r="O16" s="34">
        <v>12</v>
      </c>
      <c r="P16" s="65">
        <v>39.340000000000003</v>
      </c>
      <c r="Q16" s="66">
        <v>39.520000000000003</v>
      </c>
      <c r="R16" s="66">
        <v>39.15</v>
      </c>
      <c r="S16" s="66">
        <v>39.659999999999997</v>
      </c>
      <c r="T16" s="66">
        <v>39.409999999999997</v>
      </c>
      <c r="U16" s="66">
        <v>39.53</v>
      </c>
      <c r="V16" s="293">
        <v>57.71</v>
      </c>
      <c r="W16" s="293">
        <v>56.98</v>
      </c>
      <c r="X16" s="293">
        <v>56.14</v>
      </c>
      <c r="Y16" s="293">
        <v>57.04</v>
      </c>
      <c r="Z16" s="293">
        <v>56.78</v>
      </c>
      <c r="AA16" s="293">
        <v>57.89</v>
      </c>
    </row>
    <row r="17" spans="1:27" s="2" customFormat="1" ht="24.95" customHeight="1" thickBot="1" x14ac:dyDescent="0.3">
      <c r="A17" s="50">
        <v>11</v>
      </c>
      <c r="B17" s="9" t="s">
        <v>115</v>
      </c>
      <c r="C17" s="49">
        <v>8</v>
      </c>
      <c r="D17" s="71">
        <v>400</v>
      </c>
      <c r="E17" s="70">
        <f t="shared" si="2"/>
        <v>23</v>
      </c>
      <c r="F17" s="313">
        <f>MIN(Z5:Z81)</f>
        <v>55.53</v>
      </c>
      <c r="G17" s="303">
        <f>AVERAGE(Z5:Z80)</f>
        <v>56.811818181818168</v>
      </c>
      <c r="H17" s="304">
        <f t="shared" si="1"/>
        <v>1.2818181818181671</v>
      </c>
      <c r="I17" s="77">
        <v>0.21960648148148146</v>
      </c>
      <c r="J17" s="78">
        <f t="shared" si="0"/>
        <v>1.6226851851851826E-2</v>
      </c>
      <c r="K17" s="298">
        <f>J17+K14</f>
        <v>7.8634259259259293E-2</v>
      </c>
      <c r="L17" s="45" t="s">
        <v>146</v>
      </c>
      <c r="M17" s="287"/>
      <c r="O17" s="34">
        <v>13</v>
      </c>
      <c r="P17" s="65">
        <v>39.53</v>
      </c>
      <c r="Q17" s="66">
        <v>39.729999999999997</v>
      </c>
      <c r="R17" s="66">
        <v>39.31</v>
      </c>
      <c r="S17" s="66">
        <v>39.75</v>
      </c>
      <c r="T17" s="66">
        <v>39.799999999999997</v>
      </c>
      <c r="U17" s="66">
        <v>39.29</v>
      </c>
      <c r="V17" s="293">
        <v>57.73</v>
      </c>
      <c r="W17" s="293">
        <v>57.63</v>
      </c>
      <c r="X17" s="293">
        <v>56.49</v>
      </c>
      <c r="Y17" s="293">
        <v>56.38</v>
      </c>
      <c r="Z17" s="293">
        <v>58</v>
      </c>
      <c r="AA17" s="293">
        <v>57.4</v>
      </c>
    </row>
    <row r="18" spans="1:27" s="2" customFormat="1" ht="24.95" customHeight="1" thickBot="1" x14ac:dyDescent="0.3">
      <c r="A18" s="7" t="s">
        <v>10</v>
      </c>
      <c r="B18" s="10" t="s">
        <v>81</v>
      </c>
      <c r="C18" s="13">
        <v>33</v>
      </c>
      <c r="D18" s="311">
        <v>446</v>
      </c>
      <c r="E18" s="312">
        <f>D18-D17</f>
        <v>46</v>
      </c>
      <c r="F18" s="92">
        <f>MIN(AA5:AA73)</f>
        <v>49.89</v>
      </c>
      <c r="G18" s="309">
        <f>AVERAGE(AA5:AA74)</f>
        <v>55.443999999999988</v>
      </c>
      <c r="H18" s="310">
        <f t="shared" si="1"/>
        <v>5.5539999999999878</v>
      </c>
      <c r="I18" s="81">
        <v>0.25019675925925927</v>
      </c>
      <c r="J18" s="82">
        <f t="shared" si="0"/>
        <v>3.0590277777777813E-2</v>
      </c>
      <c r="K18" s="297">
        <f>J18+K11</f>
        <v>9.3206018518518549E-2</v>
      </c>
      <c r="L18" s="7"/>
      <c r="M18" s="3"/>
      <c r="O18" s="34">
        <v>14</v>
      </c>
      <c r="P18" s="65">
        <v>39.29</v>
      </c>
      <c r="Q18" s="66">
        <v>39.65</v>
      </c>
      <c r="R18" s="66">
        <v>39.299999999999997</v>
      </c>
      <c r="S18" s="67">
        <v>39.71</v>
      </c>
      <c r="T18" s="66">
        <v>39.409999999999997</v>
      </c>
      <c r="U18" s="66">
        <v>39.39</v>
      </c>
      <c r="V18" s="293">
        <v>57.82</v>
      </c>
      <c r="W18" s="293">
        <v>56.38</v>
      </c>
      <c r="X18" s="293">
        <v>56.04</v>
      </c>
      <c r="Y18" s="293">
        <v>56.33</v>
      </c>
      <c r="Z18" s="293">
        <v>57.28</v>
      </c>
      <c r="AA18" s="293">
        <v>56.83</v>
      </c>
    </row>
    <row r="19" spans="1:27" ht="21" customHeight="1" x14ac:dyDescent="0.25">
      <c r="D19" s="314" t="s">
        <v>152</v>
      </c>
      <c r="E19" s="315"/>
      <c r="F19" s="316">
        <f>AVERAGE(F7:F12)</f>
        <v>39.231666666666662</v>
      </c>
      <c r="G19" s="316">
        <f>AVERAGE(P5:U89,V5:V10)</f>
        <v>39.550492424242435</v>
      </c>
      <c r="H19" s="317">
        <f>AVERAGE(H7:H12)</f>
        <v>0.32652827524452971</v>
      </c>
      <c r="O19" s="34">
        <v>15</v>
      </c>
      <c r="P19" s="65">
        <v>39.71</v>
      </c>
      <c r="Q19" s="66">
        <v>39.729999999999997</v>
      </c>
      <c r="R19" s="66">
        <v>38.96</v>
      </c>
      <c r="S19" s="66">
        <v>39.549999999999997</v>
      </c>
      <c r="T19" s="66">
        <v>39.299999999999997</v>
      </c>
      <c r="U19" s="66">
        <v>39.31</v>
      </c>
      <c r="V19" s="293">
        <v>57.54</v>
      </c>
      <c r="W19" s="293">
        <v>59.17</v>
      </c>
      <c r="X19" s="293">
        <v>58.39</v>
      </c>
      <c r="Y19" s="293">
        <v>56.1</v>
      </c>
      <c r="Z19" s="293">
        <v>55.96</v>
      </c>
      <c r="AA19" s="293">
        <v>57.21</v>
      </c>
    </row>
    <row r="20" spans="1:27" ht="19.5" customHeight="1" thickBot="1" x14ac:dyDescent="0.3">
      <c r="D20" s="319" t="s">
        <v>153</v>
      </c>
      <c r="E20" s="320"/>
      <c r="F20" s="322">
        <f>AVERAGE(F14:F18)</f>
        <v>54.69</v>
      </c>
      <c r="G20" s="322">
        <f>AVERAGE(W5:AA49,V11:V41)</f>
        <v>56.379532163742716</v>
      </c>
      <c r="H20" s="323">
        <f>AVERAGE(H14:H18)</f>
        <v>1.9578263144263048</v>
      </c>
      <c r="O20" s="34">
        <v>16</v>
      </c>
      <c r="P20" s="65">
        <v>39.47</v>
      </c>
      <c r="Q20" s="66">
        <v>39.729999999999997</v>
      </c>
      <c r="R20" s="66">
        <v>38.99</v>
      </c>
      <c r="S20" s="66">
        <v>39.729999999999997</v>
      </c>
      <c r="T20" s="66">
        <v>39.54</v>
      </c>
      <c r="U20" s="66">
        <v>39.32</v>
      </c>
      <c r="V20" s="293">
        <v>57.56</v>
      </c>
      <c r="W20" s="293">
        <v>57.16</v>
      </c>
      <c r="X20" s="293">
        <v>57.45</v>
      </c>
      <c r="Y20" s="293">
        <v>56.88</v>
      </c>
      <c r="Z20" s="293">
        <v>56.77</v>
      </c>
      <c r="AA20" s="293">
        <v>57.1</v>
      </c>
    </row>
    <row r="21" spans="1:27" ht="15.75" x14ac:dyDescent="0.25">
      <c r="E21" s="46"/>
      <c r="F21" s="47"/>
      <c r="G21" s="47"/>
      <c r="H21" s="47"/>
      <c r="O21" s="34">
        <v>17</v>
      </c>
      <c r="P21" s="65">
        <v>39.270000000000003</v>
      </c>
      <c r="Q21" s="66">
        <v>40.51</v>
      </c>
      <c r="R21" s="66">
        <v>39.159999999999997</v>
      </c>
      <c r="S21" s="66">
        <v>40.18</v>
      </c>
      <c r="T21" s="66">
        <v>39.61</v>
      </c>
      <c r="U21" s="66">
        <v>39.32</v>
      </c>
      <c r="V21" s="293">
        <v>57.24</v>
      </c>
      <c r="W21" s="293">
        <v>57.34</v>
      </c>
      <c r="X21" s="293">
        <v>56.88</v>
      </c>
      <c r="Y21" s="293">
        <v>56.68</v>
      </c>
      <c r="Z21" s="293">
        <v>55.79</v>
      </c>
      <c r="AA21" s="293">
        <v>57.32</v>
      </c>
    </row>
    <row r="22" spans="1:27" ht="15.75" x14ac:dyDescent="0.25">
      <c r="E22" s="46"/>
      <c r="F22" s="47"/>
      <c r="G22" s="47"/>
      <c r="H22" s="47"/>
      <c r="O22" s="34">
        <v>18</v>
      </c>
      <c r="P22" s="65">
        <v>39.35</v>
      </c>
      <c r="Q22" s="66">
        <v>41.12</v>
      </c>
      <c r="R22" s="66">
        <v>38.99</v>
      </c>
      <c r="S22" s="66">
        <v>39.6</v>
      </c>
      <c r="T22" s="66">
        <v>39.369999999999997</v>
      </c>
      <c r="U22" s="66">
        <v>39.53</v>
      </c>
      <c r="V22" s="293">
        <v>57.99</v>
      </c>
      <c r="W22" s="293">
        <v>57.62</v>
      </c>
      <c r="X22" s="293">
        <v>58.08</v>
      </c>
      <c r="Y22" s="293">
        <v>57.39</v>
      </c>
      <c r="Z22" s="293">
        <v>56.55</v>
      </c>
      <c r="AA22" s="293">
        <v>57.45</v>
      </c>
    </row>
    <row r="23" spans="1:27" ht="15.75" x14ac:dyDescent="0.25">
      <c r="E23" s="46"/>
      <c r="F23" s="47"/>
      <c r="G23" s="47"/>
      <c r="H23" s="47"/>
      <c r="O23" s="34">
        <v>19</v>
      </c>
      <c r="P23" s="65">
        <v>39.43</v>
      </c>
      <c r="Q23" s="66">
        <v>39.82</v>
      </c>
      <c r="R23" s="66">
        <v>39.340000000000003</v>
      </c>
      <c r="S23" s="66">
        <v>39.51</v>
      </c>
      <c r="T23" s="66">
        <v>39.340000000000003</v>
      </c>
      <c r="U23" s="66">
        <v>39.380000000000003</v>
      </c>
      <c r="V23" s="293">
        <v>57.59</v>
      </c>
      <c r="W23" s="293">
        <v>57.31</v>
      </c>
      <c r="X23" s="293">
        <v>56.6</v>
      </c>
      <c r="Y23" s="293">
        <v>56.1</v>
      </c>
      <c r="Z23" s="293">
        <v>56.09</v>
      </c>
      <c r="AA23" s="293">
        <v>57.6</v>
      </c>
    </row>
    <row r="24" spans="1:27" x14ac:dyDescent="0.25">
      <c r="E24" s="37"/>
      <c r="F24" s="38"/>
      <c r="G24" s="38"/>
      <c r="H24" s="38"/>
      <c r="O24" s="34">
        <v>20</v>
      </c>
      <c r="P24" s="65">
        <v>39.25</v>
      </c>
      <c r="Q24" s="66">
        <v>39.69</v>
      </c>
      <c r="R24" s="66">
        <v>39.22</v>
      </c>
      <c r="S24" s="66">
        <v>39.520000000000003</v>
      </c>
      <c r="T24" s="66">
        <v>39.9</v>
      </c>
      <c r="U24" s="66">
        <v>39.4</v>
      </c>
      <c r="V24" s="293">
        <v>57.29</v>
      </c>
      <c r="W24" s="293">
        <v>57.46</v>
      </c>
      <c r="X24" s="293">
        <v>56.57</v>
      </c>
      <c r="Y24" s="293">
        <v>56.2</v>
      </c>
      <c r="Z24" s="293">
        <v>56.21</v>
      </c>
      <c r="AA24" s="293">
        <v>57.15</v>
      </c>
    </row>
    <row r="25" spans="1:27" x14ac:dyDescent="0.25">
      <c r="F25" s="37"/>
      <c r="G25" s="37"/>
      <c r="H25" s="37"/>
      <c r="O25" s="34">
        <v>21</v>
      </c>
      <c r="P25" s="65">
        <v>39.46</v>
      </c>
      <c r="Q25" s="66">
        <v>39.200000000000003</v>
      </c>
      <c r="R25" s="66">
        <v>39.39</v>
      </c>
      <c r="S25" s="66">
        <v>40.049999999999997</v>
      </c>
      <c r="T25" s="66">
        <v>39.57</v>
      </c>
      <c r="U25" s="66">
        <v>39.36</v>
      </c>
      <c r="V25" s="293">
        <v>57.09</v>
      </c>
      <c r="W25" s="293"/>
      <c r="X25" s="293">
        <v>56.75</v>
      </c>
      <c r="Y25" s="293">
        <v>56.27</v>
      </c>
      <c r="Z25" s="293">
        <v>56.36</v>
      </c>
      <c r="AA25" s="293">
        <v>57.17</v>
      </c>
    </row>
    <row r="26" spans="1:27" x14ac:dyDescent="0.25">
      <c r="O26" s="34">
        <v>22</v>
      </c>
      <c r="P26" s="65">
        <v>39.29</v>
      </c>
      <c r="Q26" s="66">
        <v>39.83</v>
      </c>
      <c r="R26" s="66">
        <v>39.479999999999997</v>
      </c>
      <c r="S26" s="66"/>
      <c r="T26" s="66">
        <v>39.479999999999997</v>
      </c>
      <c r="U26" s="66">
        <v>39.31</v>
      </c>
      <c r="V26" s="293">
        <v>57.17</v>
      </c>
      <c r="W26" s="293"/>
      <c r="X26" s="293">
        <v>56.83</v>
      </c>
      <c r="Y26" s="293">
        <v>56.48</v>
      </c>
      <c r="Z26" s="293">
        <v>57.03</v>
      </c>
      <c r="AA26" s="293">
        <v>56.87</v>
      </c>
    </row>
    <row r="27" spans="1:27" x14ac:dyDescent="0.25">
      <c r="O27" s="34">
        <v>23</v>
      </c>
      <c r="P27" s="65">
        <v>39.24</v>
      </c>
      <c r="Q27" s="66">
        <v>39.770000000000003</v>
      </c>
      <c r="R27" s="66">
        <v>39.229999999999997</v>
      </c>
      <c r="S27" s="66"/>
      <c r="T27" s="66">
        <v>39.39</v>
      </c>
      <c r="U27" s="66">
        <v>39.25</v>
      </c>
      <c r="V27" s="293">
        <v>57.34</v>
      </c>
      <c r="W27" s="293"/>
      <c r="X27" s="293">
        <v>57.07</v>
      </c>
      <c r="Y27" s="293">
        <v>56.46</v>
      </c>
      <c r="Z27" s="293"/>
      <c r="AA27" s="293">
        <v>55.77</v>
      </c>
    </row>
    <row r="28" spans="1:27" x14ac:dyDescent="0.25">
      <c r="O28" s="34">
        <v>24</v>
      </c>
      <c r="P28" s="65">
        <v>39.4</v>
      </c>
      <c r="Q28" s="66">
        <v>39.67</v>
      </c>
      <c r="R28" s="66">
        <v>39.32</v>
      </c>
      <c r="S28" s="66"/>
      <c r="T28" s="66">
        <v>39.5</v>
      </c>
      <c r="U28" s="66">
        <v>39.549999999999997</v>
      </c>
      <c r="V28" s="293">
        <v>57.99</v>
      </c>
      <c r="W28" s="293"/>
      <c r="X28" s="293">
        <v>56.78</v>
      </c>
      <c r="Y28" s="293">
        <v>57.37</v>
      </c>
      <c r="Z28" s="293"/>
      <c r="AA28" s="293">
        <v>55.93</v>
      </c>
    </row>
    <row r="29" spans="1:27" x14ac:dyDescent="0.25">
      <c r="O29" s="34">
        <v>25</v>
      </c>
      <c r="P29" s="65">
        <v>39.380000000000003</v>
      </c>
      <c r="Q29" s="66">
        <v>39.83</v>
      </c>
      <c r="R29" s="66">
        <v>39.15</v>
      </c>
      <c r="S29" s="66"/>
      <c r="T29" s="66">
        <v>39.840000000000003</v>
      </c>
      <c r="U29" s="66">
        <v>39.369999999999997</v>
      </c>
      <c r="V29" s="293">
        <v>56.77</v>
      </c>
      <c r="W29" s="293"/>
      <c r="X29" s="293">
        <v>56.81</v>
      </c>
      <c r="Y29" s="293">
        <v>56.03</v>
      </c>
      <c r="Z29" s="293"/>
      <c r="AA29" s="293">
        <v>56.47</v>
      </c>
    </row>
    <row r="30" spans="1:27" x14ac:dyDescent="0.25">
      <c r="O30" s="34">
        <v>26</v>
      </c>
      <c r="P30" s="65">
        <v>39.35</v>
      </c>
      <c r="Q30" s="66">
        <v>39.51</v>
      </c>
      <c r="R30" s="66">
        <v>39.26</v>
      </c>
      <c r="S30" s="66"/>
      <c r="T30" s="66">
        <v>39.51</v>
      </c>
      <c r="U30" s="66">
        <v>39.49</v>
      </c>
      <c r="V30" s="293">
        <v>56.9</v>
      </c>
      <c r="W30" s="293"/>
      <c r="X30" s="293">
        <v>56.56</v>
      </c>
      <c r="Y30" s="293">
        <v>56.21</v>
      </c>
      <c r="Z30" s="293"/>
      <c r="AA30" s="293">
        <v>56.1</v>
      </c>
    </row>
    <row r="31" spans="1:27" x14ac:dyDescent="0.25">
      <c r="O31" s="34">
        <v>27</v>
      </c>
      <c r="P31" s="65">
        <v>39.75</v>
      </c>
      <c r="Q31" s="66">
        <v>39.69</v>
      </c>
      <c r="R31" s="66">
        <v>39.590000000000003</v>
      </c>
      <c r="S31" s="66"/>
      <c r="T31" s="66">
        <v>39.6</v>
      </c>
      <c r="U31" s="66">
        <v>39.46</v>
      </c>
      <c r="V31" s="293">
        <v>56.45</v>
      </c>
      <c r="W31" s="293"/>
      <c r="X31" s="293"/>
      <c r="Y31" s="293">
        <v>56.29</v>
      </c>
      <c r="Z31" s="293"/>
      <c r="AA31" s="293">
        <v>55.86</v>
      </c>
    </row>
    <row r="32" spans="1:27" x14ac:dyDescent="0.25">
      <c r="O32" s="34">
        <v>28</v>
      </c>
      <c r="P32" s="65">
        <v>39.46</v>
      </c>
      <c r="Q32" s="66">
        <v>39.659999999999997</v>
      </c>
      <c r="R32" s="66">
        <v>39.46</v>
      </c>
      <c r="S32" s="66"/>
      <c r="T32" s="66">
        <v>39.46</v>
      </c>
      <c r="U32" s="66">
        <v>39.479999999999997</v>
      </c>
      <c r="V32" s="293">
        <v>55.91</v>
      </c>
      <c r="W32" s="293"/>
      <c r="X32" s="293"/>
      <c r="Y32" s="293"/>
      <c r="Z32" s="293"/>
      <c r="AA32" s="293">
        <v>55.21</v>
      </c>
    </row>
    <row r="33" spans="15:27" x14ac:dyDescent="0.25">
      <c r="O33" s="34">
        <v>29</v>
      </c>
      <c r="P33" s="65">
        <v>39.43</v>
      </c>
      <c r="Q33" s="66">
        <v>39.82</v>
      </c>
      <c r="R33" s="66">
        <v>39.700000000000003</v>
      </c>
      <c r="S33" s="66"/>
      <c r="T33" s="66">
        <v>39.630000000000003</v>
      </c>
      <c r="U33" s="66">
        <v>39.479999999999997</v>
      </c>
      <c r="V33" s="293">
        <v>56.26</v>
      </c>
      <c r="W33" s="293"/>
      <c r="X33" s="293"/>
      <c r="Y33" s="293"/>
      <c r="Z33" s="293"/>
      <c r="AA33" s="293">
        <v>55.55</v>
      </c>
    </row>
    <row r="34" spans="15:27" x14ac:dyDescent="0.25">
      <c r="O34" s="34">
        <v>30</v>
      </c>
      <c r="P34" s="65">
        <v>39.33</v>
      </c>
      <c r="Q34" s="66">
        <v>39.76</v>
      </c>
      <c r="R34" s="66">
        <v>39.35</v>
      </c>
      <c r="S34" s="66"/>
      <c r="T34" s="66">
        <v>39.57</v>
      </c>
      <c r="U34" s="66">
        <v>39.31</v>
      </c>
      <c r="V34" s="293">
        <v>55.91</v>
      </c>
      <c r="W34" s="293"/>
      <c r="X34" s="293"/>
      <c r="Y34" s="293"/>
      <c r="Z34" s="293"/>
      <c r="AA34" s="293">
        <v>54.48</v>
      </c>
    </row>
    <row r="35" spans="15:27" x14ac:dyDescent="0.25">
      <c r="O35" s="34">
        <v>31</v>
      </c>
      <c r="P35" s="65">
        <v>39.22</v>
      </c>
      <c r="Q35" s="66">
        <v>39.96</v>
      </c>
      <c r="R35" s="66">
        <v>39.21</v>
      </c>
      <c r="S35" s="66"/>
      <c r="T35" s="66">
        <v>39.380000000000003</v>
      </c>
      <c r="U35" s="66">
        <v>39.4</v>
      </c>
      <c r="V35" s="293">
        <v>56.64</v>
      </c>
      <c r="W35" s="293"/>
      <c r="X35" s="293"/>
      <c r="Y35" s="293"/>
      <c r="Z35" s="293"/>
      <c r="AA35" s="293">
        <v>54.57</v>
      </c>
    </row>
    <row r="36" spans="15:27" x14ac:dyDescent="0.25">
      <c r="O36" s="34">
        <v>32</v>
      </c>
      <c r="P36" s="65">
        <v>39.380000000000003</v>
      </c>
      <c r="Q36" s="66">
        <v>39.65</v>
      </c>
      <c r="R36" s="66">
        <v>39.28</v>
      </c>
      <c r="S36" s="66"/>
      <c r="T36" s="66">
        <v>39.659999999999997</v>
      </c>
      <c r="U36" s="66">
        <v>39.380000000000003</v>
      </c>
      <c r="V36" s="293">
        <v>56.51</v>
      </c>
      <c r="W36" s="293"/>
      <c r="X36" s="293"/>
      <c r="Y36" s="293"/>
      <c r="Z36" s="293"/>
      <c r="AA36" s="293">
        <v>53.92</v>
      </c>
    </row>
    <row r="37" spans="15:27" x14ac:dyDescent="0.25">
      <c r="O37" s="34">
        <v>33</v>
      </c>
      <c r="P37" s="65">
        <v>39.799999999999997</v>
      </c>
      <c r="Q37" s="66">
        <v>39.67</v>
      </c>
      <c r="R37" s="66">
        <v>39.200000000000003</v>
      </c>
      <c r="S37" s="66"/>
      <c r="T37" s="66">
        <v>39.299999999999997</v>
      </c>
      <c r="U37" s="66">
        <v>39.43</v>
      </c>
      <c r="V37" s="293">
        <v>56.95</v>
      </c>
      <c r="W37" s="293"/>
      <c r="X37" s="293"/>
      <c r="Y37" s="293"/>
      <c r="Z37" s="293"/>
      <c r="AA37" s="293">
        <v>53.6</v>
      </c>
    </row>
    <row r="38" spans="15:27" x14ac:dyDescent="0.25">
      <c r="O38" s="34">
        <v>34</v>
      </c>
      <c r="P38" s="65">
        <v>40.18</v>
      </c>
      <c r="Q38" s="66">
        <v>39.75</v>
      </c>
      <c r="R38" s="66">
        <v>39.85</v>
      </c>
      <c r="S38" s="66"/>
      <c r="T38" s="66">
        <v>39.36</v>
      </c>
      <c r="U38" s="66">
        <v>39.51</v>
      </c>
      <c r="V38" s="293">
        <v>56.82</v>
      </c>
      <c r="W38" s="293"/>
      <c r="X38" s="293"/>
      <c r="Y38" s="293"/>
      <c r="Z38" s="293"/>
      <c r="AA38" s="293">
        <v>53.86</v>
      </c>
    </row>
    <row r="39" spans="15:27" x14ac:dyDescent="0.25">
      <c r="O39" s="34">
        <v>35</v>
      </c>
      <c r="P39" s="65"/>
      <c r="Q39" s="66">
        <v>39.72</v>
      </c>
      <c r="R39" s="66">
        <v>39.380000000000003</v>
      </c>
      <c r="S39" s="66"/>
      <c r="T39" s="66">
        <v>39.56</v>
      </c>
      <c r="U39" s="66">
        <v>39.46</v>
      </c>
      <c r="V39" s="293">
        <v>56.15</v>
      </c>
      <c r="W39" s="293"/>
      <c r="X39" s="293"/>
      <c r="Y39" s="293"/>
      <c r="Z39" s="293"/>
      <c r="AA39" s="293">
        <v>53.09</v>
      </c>
    </row>
    <row r="40" spans="15:27" x14ac:dyDescent="0.25">
      <c r="O40" s="34">
        <v>36</v>
      </c>
      <c r="P40" s="65"/>
      <c r="Q40" s="66">
        <v>39.76</v>
      </c>
      <c r="R40" s="66">
        <v>39.25</v>
      </c>
      <c r="S40" s="66"/>
      <c r="T40" s="66">
        <v>39.53</v>
      </c>
      <c r="U40" s="66">
        <v>39.450000000000003</v>
      </c>
      <c r="V40" s="293">
        <v>57.59</v>
      </c>
      <c r="W40" s="293"/>
      <c r="X40" s="293"/>
      <c r="Y40" s="293"/>
      <c r="Z40" s="293"/>
      <c r="AA40" s="293">
        <v>52.53</v>
      </c>
    </row>
    <row r="41" spans="15:27" x14ac:dyDescent="0.25">
      <c r="O41" s="34">
        <v>37</v>
      </c>
      <c r="P41" s="65"/>
      <c r="Q41" s="66">
        <v>39.83</v>
      </c>
      <c r="R41" s="66">
        <v>39.35</v>
      </c>
      <c r="S41" s="66"/>
      <c r="T41" s="66">
        <v>39.520000000000003</v>
      </c>
      <c r="U41" s="66">
        <v>39.67</v>
      </c>
      <c r="V41" s="293">
        <v>56.45</v>
      </c>
      <c r="W41" s="293"/>
      <c r="X41" s="293"/>
      <c r="Y41" s="293"/>
      <c r="Z41" s="293"/>
      <c r="AA41" s="293">
        <v>52.43</v>
      </c>
    </row>
    <row r="42" spans="15:27" x14ac:dyDescent="0.25">
      <c r="O42" s="34">
        <v>38</v>
      </c>
      <c r="P42" s="65"/>
      <c r="Q42" s="66">
        <v>39.64</v>
      </c>
      <c r="R42" s="66">
        <v>39.21</v>
      </c>
      <c r="S42" s="66"/>
      <c r="T42" s="66">
        <v>39.42</v>
      </c>
      <c r="U42" s="66"/>
      <c r="V42" s="293"/>
      <c r="W42" s="293"/>
      <c r="X42" s="293"/>
      <c r="Y42" s="293"/>
      <c r="Z42" s="293"/>
      <c r="AA42" s="293">
        <v>52.01</v>
      </c>
    </row>
    <row r="43" spans="15:27" x14ac:dyDescent="0.25">
      <c r="O43" s="34">
        <v>39</v>
      </c>
      <c r="P43" s="65"/>
      <c r="Q43" s="66">
        <v>39.659999999999997</v>
      </c>
      <c r="R43" s="66">
        <v>39.729999999999997</v>
      </c>
      <c r="S43" s="66"/>
      <c r="T43" s="66">
        <v>39.69</v>
      </c>
      <c r="U43" s="66"/>
      <c r="V43" s="293"/>
      <c r="W43" s="293"/>
      <c r="X43" s="293"/>
      <c r="Y43" s="293"/>
      <c r="Z43" s="293"/>
      <c r="AA43" s="293">
        <v>51.08</v>
      </c>
    </row>
    <row r="44" spans="15:27" x14ac:dyDescent="0.25">
      <c r="O44" s="34">
        <v>40</v>
      </c>
      <c r="P44" s="65"/>
      <c r="Q44" s="66">
        <v>39.81</v>
      </c>
      <c r="R44" s="66">
        <v>39.21</v>
      </c>
      <c r="S44" s="66"/>
      <c r="T44" s="66">
        <v>39.43</v>
      </c>
      <c r="U44" s="66"/>
      <c r="V44" s="293"/>
      <c r="W44" s="293"/>
      <c r="X44" s="293"/>
      <c r="Y44" s="293"/>
      <c r="Z44" s="293"/>
      <c r="AA44" s="293">
        <v>51.31</v>
      </c>
    </row>
    <row r="45" spans="15:27" x14ac:dyDescent="0.25">
      <c r="O45" s="34">
        <v>41</v>
      </c>
      <c r="P45" s="65"/>
      <c r="Q45" s="66">
        <v>39.64</v>
      </c>
      <c r="R45" s="66">
        <v>39.33</v>
      </c>
      <c r="S45" s="66"/>
      <c r="T45" s="66">
        <v>39.69</v>
      </c>
      <c r="U45" s="66"/>
      <c r="V45" s="293"/>
      <c r="W45" s="293"/>
      <c r="X45" s="293"/>
      <c r="Y45" s="293"/>
      <c r="Z45" s="293"/>
      <c r="AA45" s="293">
        <v>50.84</v>
      </c>
    </row>
    <row r="46" spans="15:27" x14ac:dyDescent="0.25">
      <c r="O46" s="34">
        <v>42</v>
      </c>
      <c r="P46" s="65"/>
      <c r="Q46" s="66">
        <v>39.74</v>
      </c>
      <c r="R46" s="66">
        <v>39.21</v>
      </c>
      <c r="S46" s="66"/>
      <c r="T46" s="66">
        <v>39.450000000000003</v>
      </c>
      <c r="U46" s="66"/>
      <c r="V46" s="293"/>
      <c r="W46" s="293"/>
      <c r="X46" s="293"/>
      <c r="Y46" s="293"/>
      <c r="Z46" s="293"/>
      <c r="AA46" s="293">
        <v>50.34</v>
      </c>
    </row>
    <row r="47" spans="15:27" x14ac:dyDescent="0.25">
      <c r="O47" s="34">
        <v>43</v>
      </c>
      <c r="P47" s="65"/>
      <c r="Q47" s="66">
        <v>39.590000000000003</v>
      </c>
      <c r="R47" s="66">
        <v>39.17</v>
      </c>
      <c r="S47" s="66"/>
      <c r="T47" s="66">
        <v>39.54</v>
      </c>
      <c r="U47" s="66"/>
      <c r="V47" s="293"/>
      <c r="W47" s="293"/>
      <c r="X47" s="293"/>
      <c r="Y47" s="293"/>
      <c r="Z47" s="293"/>
      <c r="AA47" s="293">
        <v>49.89</v>
      </c>
    </row>
    <row r="48" spans="15:27" x14ac:dyDescent="0.25">
      <c r="O48" s="34">
        <v>44</v>
      </c>
      <c r="P48" s="65"/>
      <c r="Q48" s="66">
        <v>39.71</v>
      </c>
      <c r="R48" s="66">
        <v>39.14</v>
      </c>
      <c r="S48" s="66"/>
      <c r="T48" s="66">
        <v>39.42</v>
      </c>
      <c r="U48" s="66"/>
      <c r="V48" s="293"/>
      <c r="W48" s="293"/>
      <c r="X48" s="293"/>
      <c r="Y48" s="293"/>
      <c r="Z48" s="293"/>
      <c r="AA48" s="293">
        <v>50.47</v>
      </c>
    </row>
    <row r="49" spans="15:27" x14ac:dyDescent="0.25">
      <c r="O49" s="34">
        <v>45</v>
      </c>
      <c r="P49" s="65"/>
      <c r="Q49" s="66">
        <v>39.71</v>
      </c>
      <c r="R49" s="66">
        <v>39.25</v>
      </c>
      <c r="S49" s="66"/>
      <c r="T49" s="66">
        <v>39.950000000000003</v>
      </c>
      <c r="U49" s="66"/>
      <c r="V49" s="293"/>
      <c r="W49" s="293"/>
      <c r="X49" s="293"/>
      <c r="Y49" s="293"/>
      <c r="Z49" s="293"/>
      <c r="AA49" s="293">
        <v>51.04</v>
      </c>
    </row>
    <row r="50" spans="15:27" x14ac:dyDescent="0.25">
      <c r="O50" s="34">
        <v>46</v>
      </c>
      <c r="P50" s="65"/>
      <c r="Q50" s="66">
        <v>39.68</v>
      </c>
      <c r="R50" s="66">
        <v>39.159999999999997</v>
      </c>
      <c r="S50" s="66"/>
      <c r="T50" s="66"/>
      <c r="U50" s="66"/>
      <c r="V50" s="293"/>
      <c r="W50" s="293"/>
      <c r="X50" s="293"/>
      <c r="Y50" s="293"/>
      <c r="Z50" s="293"/>
      <c r="AA50" s="293"/>
    </row>
    <row r="51" spans="15:27" x14ac:dyDescent="0.25">
      <c r="O51" s="34">
        <v>47</v>
      </c>
      <c r="P51" s="65"/>
      <c r="Q51" s="66">
        <v>39.68</v>
      </c>
      <c r="R51" s="66">
        <v>39.43</v>
      </c>
      <c r="S51" s="66"/>
      <c r="T51" s="66"/>
      <c r="U51" s="66"/>
      <c r="V51" s="293"/>
      <c r="W51" s="293"/>
      <c r="X51" s="293"/>
      <c r="Y51" s="293"/>
      <c r="Z51" s="293"/>
      <c r="AA51" s="293"/>
    </row>
    <row r="52" spans="15:27" x14ac:dyDescent="0.25">
      <c r="O52" s="34">
        <v>48</v>
      </c>
      <c r="P52" s="65"/>
      <c r="Q52" s="66">
        <v>39.74</v>
      </c>
      <c r="R52" s="66">
        <v>39.15</v>
      </c>
      <c r="S52" s="66"/>
      <c r="T52" s="66"/>
      <c r="U52" s="66"/>
      <c r="V52" s="293"/>
      <c r="W52" s="293"/>
      <c r="X52" s="293"/>
      <c r="Y52" s="293"/>
      <c r="Z52" s="293"/>
      <c r="AA52" s="293"/>
    </row>
    <row r="53" spans="15:27" x14ac:dyDescent="0.25">
      <c r="O53" s="34">
        <v>49</v>
      </c>
      <c r="P53" s="65"/>
      <c r="Q53" s="66">
        <v>39.74</v>
      </c>
      <c r="R53" s="66">
        <v>39.32</v>
      </c>
      <c r="S53" s="66"/>
      <c r="T53" s="66"/>
      <c r="U53" s="66"/>
      <c r="V53" s="293"/>
      <c r="W53" s="293"/>
      <c r="X53" s="293"/>
      <c r="Y53" s="293"/>
      <c r="Z53" s="293"/>
      <c r="AA53" s="293"/>
    </row>
    <row r="54" spans="15:27" x14ac:dyDescent="0.25">
      <c r="O54" s="34">
        <v>50</v>
      </c>
      <c r="P54" s="65"/>
      <c r="Q54" s="66">
        <v>39.6</v>
      </c>
      <c r="R54" s="66">
        <v>39.51</v>
      </c>
      <c r="S54" s="66"/>
      <c r="T54" s="66"/>
      <c r="U54" s="66"/>
      <c r="V54" s="293"/>
      <c r="W54" s="293"/>
      <c r="X54" s="293"/>
      <c r="Y54" s="293"/>
      <c r="Z54" s="293"/>
      <c r="AA54" s="293"/>
    </row>
    <row r="55" spans="15:27" x14ac:dyDescent="0.25">
      <c r="O55" s="34">
        <v>51</v>
      </c>
      <c r="P55" s="65"/>
      <c r="Q55" s="66">
        <v>39.83</v>
      </c>
      <c r="R55" s="66">
        <v>39.479999999999997</v>
      </c>
      <c r="S55" s="66"/>
      <c r="T55" s="66"/>
      <c r="U55" s="66"/>
      <c r="V55" s="293"/>
      <c r="W55" s="293"/>
      <c r="X55" s="293"/>
      <c r="Y55" s="293"/>
      <c r="Z55" s="293"/>
      <c r="AA55" s="293"/>
    </row>
    <row r="56" spans="15:27" x14ac:dyDescent="0.25">
      <c r="O56" s="34">
        <v>52</v>
      </c>
      <c r="P56" s="65"/>
      <c r="Q56" s="66">
        <v>39.68</v>
      </c>
      <c r="R56" s="66">
        <v>39.11</v>
      </c>
      <c r="S56" s="66"/>
      <c r="T56" s="66"/>
      <c r="U56" s="66"/>
      <c r="V56" s="293"/>
      <c r="W56" s="293"/>
      <c r="X56" s="293"/>
      <c r="Y56" s="293"/>
      <c r="Z56" s="293"/>
      <c r="AA56" s="293"/>
    </row>
    <row r="57" spans="15:27" x14ac:dyDescent="0.25">
      <c r="O57" s="34">
        <v>53</v>
      </c>
      <c r="P57" s="65"/>
      <c r="Q57" s="66">
        <v>39.72</v>
      </c>
      <c r="R57" s="66">
        <v>39.18</v>
      </c>
      <c r="S57" s="66"/>
      <c r="T57" s="66"/>
      <c r="U57" s="66"/>
      <c r="V57" s="293"/>
      <c r="W57" s="293"/>
      <c r="X57" s="293"/>
      <c r="Y57" s="293"/>
      <c r="Z57" s="293"/>
      <c r="AA57" s="293"/>
    </row>
    <row r="58" spans="15:27" x14ac:dyDescent="0.25">
      <c r="O58" s="34">
        <v>54</v>
      </c>
      <c r="P58" s="65"/>
      <c r="Q58" s="66">
        <v>39.619999999999997</v>
      </c>
      <c r="R58" s="66">
        <v>39.369999999999997</v>
      </c>
      <c r="S58" s="66"/>
      <c r="T58" s="66"/>
      <c r="U58" s="66"/>
      <c r="V58" s="293"/>
      <c r="W58" s="293"/>
      <c r="X58" s="293"/>
      <c r="Y58" s="293"/>
      <c r="Z58" s="293"/>
      <c r="AA58" s="293"/>
    </row>
    <row r="59" spans="15:27" x14ac:dyDescent="0.25">
      <c r="O59" s="34">
        <v>55</v>
      </c>
      <c r="P59" s="65"/>
      <c r="Q59" s="66">
        <v>39.840000000000003</v>
      </c>
      <c r="R59" s="66">
        <v>39.22</v>
      </c>
      <c r="S59" s="66"/>
      <c r="T59" s="66"/>
      <c r="U59" s="66"/>
      <c r="V59" s="293"/>
      <c r="W59" s="293"/>
      <c r="X59" s="293"/>
      <c r="Y59" s="293"/>
      <c r="Z59" s="293"/>
      <c r="AA59" s="293"/>
    </row>
    <row r="60" spans="15:27" x14ac:dyDescent="0.25">
      <c r="O60" s="34">
        <v>56</v>
      </c>
      <c r="P60" s="65"/>
      <c r="Q60" s="66">
        <v>39.78</v>
      </c>
      <c r="R60" s="66">
        <v>39.44</v>
      </c>
      <c r="S60" s="66"/>
      <c r="T60" s="66"/>
      <c r="U60" s="66"/>
      <c r="V60" s="293"/>
      <c r="W60" s="293"/>
      <c r="X60" s="293"/>
      <c r="Y60" s="293"/>
      <c r="Z60" s="293"/>
      <c r="AA60" s="293"/>
    </row>
    <row r="61" spans="15:27" x14ac:dyDescent="0.25">
      <c r="O61" s="34">
        <v>57</v>
      </c>
      <c r="P61" s="65"/>
      <c r="Q61" s="66">
        <v>39.69</v>
      </c>
      <c r="R61" s="66">
        <v>39.229999999999997</v>
      </c>
      <c r="S61" s="66"/>
      <c r="T61" s="66"/>
      <c r="U61" s="66"/>
      <c r="V61" s="293"/>
      <c r="W61" s="293"/>
      <c r="X61" s="293"/>
      <c r="Y61" s="293"/>
      <c r="Z61" s="293"/>
      <c r="AA61" s="293"/>
    </row>
    <row r="62" spans="15:27" x14ac:dyDescent="0.25">
      <c r="O62" s="34">
        <v>58</v>
      </c>
      <c r="P62" s="65"/>
      <c r="Q62" s="66">
        <v>39.57</v>
      </c>
      <c r="R62" s="66">
        <v>39.369999999999997</v>
      </c>
      <c r="S62" s="66"/>
      <c r="T62" s="66"/>
      <c r="U62" s="66"/>
      <c r="V62" s="293"/>
      <c r="W62" s="293"/>
      <c r="X62" s="293"/>
      <c r="Y62" s="293"/>
      <c r="Z62" s="293"/>
      <c r="AA62" s="293"/>
    </row>
    <row r="63" spans="15:27" x14ac:dyDescent="0.25">
      <c r="O63" s="34">
        <v>59</v>
      </c>
      <c r="P63" s="65"/>
      <c r="Q63" s="66">
        <v>39.57</v>
      </c>
      <c r="R63" s="66">
        <v>39.53</v>
      </c>
      <c r="S63" s="66"/>
      <c r="T63" s="66"/>
      <c r="U63" s="66"/>
      <c r="V63" s="293"/>
      <c r="W63" s="293"/>
      <c r="X63" s="293"/>
      <c r="Y63" s="293"/>
      <c r="Z63" s="293"/>
      <c r="AA63" s="293"/>
    </row>
    <row r="64" spans="15:27" x14ac:dyDescent="0.25">
      <c r="O64" s="34">
        <v>60</v>
      </c>
      <c r="P64" s="65"/>
      <c r="Q64" s="66">
        <v>39.630000000000003</v>
      </c>
      <c r="R64" s="66">
        <v>39.909999999999997</v>
      </c>
      <c r="S64" s="66"/>
      <c r="T64" s="66"/>
      <c r="U64" s="66"/>
      <c r="V64" s="68"/>
      <c r="W64" s="68"/>
      <c r="X64" s="68"/>
      <c r="Y64" s="68"/>
      <c r="Z64" s="68"/>
      <c r="AA64" s="68"/>
    </row>
    <row r="65" spans="15:27" x14ac:dyDescent="0.25">
      <c r="O65" s="34">
        <v>61</v>
      </c>
      <c r="P65" s="65"/>
      <c r="Q65" s="66">
        <v>40.020000000000003</v>
      </c>
      <c r="R65" s="66"/>
      <c r="S65" s="66"/>
      <c r="T65" s="66"/>
      <c r="U65" s="66"/>
      <c r="V65" s="68"/>
      <c r="W65" s="68"/>
      <c r="X65" s="68"/>
      <c r="Y65" s="68"/>
      <c r="Z65" s="68"/>
      <c r="AA65" s="68"/>
    </row>
    <row r="66" spans="15:27" x14ac:dyDescent="0.25">
      <c r="O66" s="34">
        <v>62</v>
      </c>
      <c r="P66" s="65"/>
      <c r="Q66" s="66"/>
      <c r="R66" s="66"/>
      <c r="S66" s="66"/>
      <c r="T66" s="66"/>
      <c r="U66" s="66"/>
      <c r="V66" s="68"/>
      <c r="W66" s="68"/>
      <c r="X66" s="68"/>
      <c r="Y66" s="68"/>
      <c r="Z66" s="68"/>
      <c r="AA66" s="68"/>
    </row>
    <row r="67" spans="15:27" x14ac:dyDescent="0.25">
      <c r="O67" s="34">
        <v>63</v>
      </c>
      <c r="P67" s="65"/>
      <c r="Q67" s="66"/>
      <c r="R67" s="66"/>
      <c r="S67" s="66"/>
      <c r="T67" s="66"/>
      <c r="U67" s="66"/>
      <c r="V67" s="68"/>
      <c r="W67" s="68"/>
      <c r="X67" s="68"/>
      <c r="Y67" s="68"/>
      <c r="Z67" s="68"/>
      <c r="AA67" s="68"/>
    </row>
    <row r="68" spans="15:27" x14ac:dyDescent="0.25">
      <c r="O68" s="34">
        <v>64</v>
      </c>
      <c r="P68" s="65"/>
      <c r="Q68" s="66"/>
      <c r="R68" s="66"/>
      <c r="S68" s="66"/>
      <c r="T68" s="66"/>
      <c r="U68" s="66"/>
      <c r="V68" s="68"/>
      <c r="W68" s="68"/>
      <c r="X68" s="68"/>
      <c r="Y68" s="68"/>
      <c r="Z68" s="68"/>
      <c r="AA68" s="68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68"/>
      <c r="W69" s="68"/>
      <c r="X69" s="68"/>
      <c r="Y69" s="68"/>
      <c r="Z69" s="68"/>
      <c r="AA69" s="68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68"/>
      <c r="W70" s="68"/>
      <c r="X70" s="68"/>
      <c r="Y70" s="68"/>
      <c r="Z70" s="68"/>
      <c r="AA70" s="68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68"/>
      <c r="W71" s="68"/>
      <c r="X71" s="68"/>
      <c r="Y71" s="68"/>
      <c r="Z71" s="68"/>
      <c r="AA71" s="68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68"/>
      <c r="W72" s="68"/>
      <c r="X72" s="68"/>
      <c r="Y72" s="68"/>
      <c r="Z72" s="68"/>
      <c r="AA72" s="68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68"/>
      <c r="W73" s="68"/>
      <c r="X73" s="68"/>
      <c r="Y73" s="68"/>
      <c r="Z73" s="68"/>
      <c r="AA73" s="68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68"/>
      <c r="W74" s="68"/>
      <c r="X74" s="68"/>
      <c r="Y74" s="68"/>
      <c r="Z74" s="68"/>
      <c r="AA74" s="68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41"/>
      <c r="W75" s="41"/>
      <c r="X75" s="41"/>
      <c r="Y75" s="41"/>
      <c r="Z75" s="41"/>
      <c r="AA75" s="41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68"/>
      <c r="W76" s="68"/>
      <c r="X76" s="68"/>
      <c r="Y76" s="68"/>
      <c r="Z76" s="41"/>
      <c r="AA76" s="41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68"/>
      <c r="W77" s="68"/>
      <c r="X77" s="68"/>
      <c r="Y77" s="68"/>
      <c r="Z77" s="41"/>
      <c r="AA77" s="41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68"/>
      <c r="W78" s="68"/>
      <c r="X78" s="68"/>
      <c r="Y78" s="68"/>
      <c r="Z78" s="41"/>
      <c r="AA78" s="41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68"/>
      <c r="W79" s="68"/>
      <c r="X79" s="68"/>
      <c r="Y79" s="68"/>
      <c r="Z79" s="41"/>
      <c r="AA79" s="41"/>
    </row>
    <row r="80" spans="15:27" x14ac:dyDescent="0.25">
      <c r="P80" s="39"/>
      <c r="Q80" s="40"/>
      <c r="R80" s="41"/>
      <c r="S80" s="40"/>
      <c r="T80" s="40"/>
      <c r="U80" s="66"/>
      <c r="V80" s="68"/>
      <c r="W80" s="68"/>
      <c r="X80" s="41"/>
      <c r="Y80" s="41"/>
      <c r="Z80" s="41"/>
      <c r="AA80" s="41"/>
    </row>
    <row r="81" spans="16:27" x14ac:dyDescent="0.25">
      <c r="P81" s="39"/>
      <c r="Q81" s="40"/>
      <c r="R81" s="41"/>
      <c r="S81" s="40"/>
      <c r="T81" s="40"/>
      <c r="U81" s="66"/>
      <c r="V81" s="68"/>
      <c r="W81" s="68"/>
      <c r="X81" s="41"/>
      <c r="Y81" s="41"/>
      <c r="Z81" s="41"/>
      <c r="AA81" s="41"/>
    </row>
    <row r="82" spans="16:27" x14ac:dyDescent="0.25">
      <c r="P82" s="39"/>
      <c r="Q82" s="40"/>
      <c r="R82" s="41"/>
      <c r="S82" s="40"/>
      <c r="T82" s="40"/>
      <c r="U82" s="40"/>
      <c r="V82" s="41"/>
      <c r="W82" s="41"/>
      <c r="X82" s="41"/>
      <c r="Y82" s="41"/>
      <c r="Z82" s="41"/>
      <c r="AA82" s="41"/>
    </row>
    <row r="83" spans="16:27" x14ac:dyDescent="0.25">
      <c r="P83" s="39"/>
      <c r="Q83" s="40"/>
      <c r="R83" s="41"/>
      <c r="S83" s="40"/>
      <c r="T83" s="40"/>
      <c r="U83" s="40"/>
      <c r="V83" s="41"/>
      <c r="W83" s="41"/>
      <c r="X83" s="41"/>
      <c r="Y83" s="41"/>
      <c r="Z83" s="41"/>
      <c r="AA83" s="41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J5:K5"/>
    <mergeCell ref="L5:L6"/>
    <mergeCell ref="M5:M6"/>
    <mergeCell ref="D19:E19"/>
    <mergeCell ref="D20:E20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="70" zoomScaleNormal="70" workbookViewId="0">
      <selection activeCell="G10" sqref="G10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04" customWidth="1"/>
    <col min="4" max="6" width="9.42578125" style="104" customWidth="1"/>
    <col min="7" max="7" width="10.7109375" style="104" customWidth="1"/>
    <col min="8" max="8" width="8.42578125" style="104" customWidth="1"/>
    <col min="9" max="9" width="18.5703125" style="104" customWidth="1"/>
    <col min="10" max="10" width="12.85546875" style="104" customWidth="1"/>
    <col min="11" max="11" width="15.28515625" style="104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7" ht="10.5" customHeight="1" x14ac:dyDescent="0.25"/>
    <row r="3" spans="1:27" ht="15.75" customHeight="1" thickBot="1" x14ac:dyDescent="0.35">
      <c r="A3" s="130" t="s">
        <v>67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7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Петушков Андрей</v>
      </c>
      <c r="Q4" s="36" t="str">
        <f>B8</f>
        <v>Бахмацкий Олег</v>
      </c>
      <c r="R4" s="36" t="str">
        <f>B9</f>
        <v>Тыщенко Миша</v>
      </c>
      <c r="S4" s="36" t="str">
        <f>B10</f>
        <v>Петушков Андрей</v>
      </c>
      <c r="T4" s="36" t="str">
        <f>B11</f>
        <v>Петушков Андрей</v>
      </c>
      <c r="U4" s="36" t="str">
        <f>B12</f>
        <v>Бахмацкий Олег</v>
      </c>
      <c r="V4" s="36" t="str">
        <f>B13</f>
        <v>Тыщенко Миша</v>
      </c>
      <c r="W4" s="36" t="str">
        <f>B14</f>
        <v>Тыщенко Миша</v>
      </c>
      <c r="X4" s="36" t="str">
        <f>B15</f>
        <v>Тыщенко Миша</v>
      </c>
      <c r="Y4" s="36" t="str">
        <f>B16</f>
        <v>Тыщенко Миша</v>
      </c>
      <c r="Z4" s="36" t="str">
        <f>B17</f>
        <v>Бахмацкий Олег</v>
      </c>
      <c r="AA4" s="36" t="str">
        <f>B18</f>
        <v>Петушков Андрей</v>
      </c>
    </row>
    <row r="5" spans="1:27" s="104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42.36</v>
      </c>
      <c r="Q5" s="64">
        <v>39.5</v>
      </c>
      <c r="R5" s="64">
        <v>40.1</v>
      </c>
      <c r="S5" s="64">
        <v>40.11</v>
      </c>
      <c r="T5" s="64">
        <v>39.76</v>
      </c>
      <c r="U5" s="64">
        <v>39.75</v>
      </c>
      <c r="V5" s="295">
        <v>58.8</v>
      </c>
      <c r="W5" s="295">
        <v>57.58</v>
      </c>
      <c r="X5" s="295">
        <v>58.65</v>
      </c>
      <c r="Y5" s="295">
        <v>57.29</v>
      </c>
      <c r="Z5" s="295">
        <v>59.84</v>
      </c>
      <c r="AA5" s="295">
        <v>58.26</v>
      </c>
    </row>
    <row r="6" spans="1:27" s="104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105" t="s">
        <v>2</v>
      </c>
      <c r="K6" s="105" t="s">
        <v>1</v>
      </c>
      <c r="L6" s="129"/>
      <c r="M6" s="126"/>
      <c r="O6" s="33">
        <v>2</v>
      </c>
      <c r="P6" s="65">
        <v>39.61</v>
      </c>
      <c r="Q6" s="66">
        <v>39.56</v>
      </c>
      <c r="R6" s="66">
        <v>39.96</v>
      </c>
      <c r="S6" s="66">
        <v>39.76</v>
      </c>
      <c r="T6" s="66">
        <v>39.46</v>
      </c>
      <c r="U6" s="66">
        <v>39.409999999999997</v>
      </c>
      <c r="V6" s="293">
        <v>58.75</v>
      </c>
      <c r="W6" s="293">
        <v>58.1</v>
      </c>
      <c r="X6" s="293">
        <v>57.47</v>
      </c>
      <c r="Y6" s="293">
        <v>56.92</v>
      </c>
      <c r="Z6" s="293">
        <v>57.52</v>
      </c>
      <c r="AA6" s="293">
        <v>58.09</v>
      </c>
    </row>
    <row r="7" spans="1:27" s="2" customFormat="1" ht="24.95" customHeight="1" x14ac:dyDescent="0.25">
      <c r="A7" s="5">
        <v>1</v>
      </c>
      <c r="B7" s="8" t="s">
        <v>68</v>
      </c>
      <c r="C7" s="11">
        <v>33</v>
      </c>
      <c r="D7" s="73">
        <v>45</v>
      </c>
      <c r="E7" s="69">
        <f>D7</f>
        <v>45</v>
      </c>
      <c r="F7" s="86">
        <f>MIN(P5:P89)</f>
        <v>39.28</v>
      </c>
      <c r="G7" s="288">
        <f>AVERAGE(P5:P89)</f>
        <v>39.609555555555559</v>
      </c>
      <c r="H7" s="89">
        <f>G7-F7</f>
        <v>0.32955555555555804</v>
      </c>
      <c r="I7" s="74">
        <v>2.0671296296296295E-2</v>
      </c>
      <c r="J7" s="75">
        <f>I7</f>
        <v>2.0671296296296295E-2</v>
      </c>
      <c r="K7" s="76">
        <f>J7</f>
        <v>2.0671296296296295E-2</v>
      </c>
      <c r="L7" s="285" t="s">
        <v>114</v>
      </c>
      <c r="M7" s="93"/>
      <c r="O7" s="34">
        <v>3</v>
      </c>
      <c r="P7" s="65">
        <v>40.1</v>
      </c>
      <c r="Q7" s="66">
        <v>39.33</v>
      </c>
      <c r="R7" s="66">
        <v>39.729999999999997</v>
      </c>
      <c r="S7" s="66">
        <v>39.76</v>
      </c>
      <c r="T7" s="66">
        <v>39.22</v>
      </c>
      <c r="U7" s="66">
        <v>39.619999999999997</v>
      </c>
      <c r="V7" s="293">
        <v>58.36</v>
      </c>
      <c r="W7" s="293">
        <v>58.06</v>
      </c>
      <c r="X7" s="293">
        <v>57.68</v>
      </c>
      <c r="Y7" s="293">
        <v>57.01</v>
      </c>
      <c r="Z7" s="293">
        <v>57.31</v>
      </c>
      <c r="AA7" s="293">
        <v>58.19</v>
      </c>
    </row>
    <row r="8" spans="1:27" s="2" customFormat="1" ht="24.95" customHeight="1" x14ac:dyDescent="0.25">
      <c r="A8" s="50">
        <v>2</v>
      </c>
      <c r="B8" s="9" t="s">
        <v>82</v>
      </c>
      <c r="C8" s="49">
        <v>13</v>
      </c>
      <c r="D8" s="71">
        <v>97</v>
      </c>
      <c r="E8" s="70">
        <f>D8-D7</f>
        <v>52</v>
      </c>
      <c r="F8" s="94">
        <f>MIN(Q5:Q89)</f>
        <v>39.14</v>
      </c>
      <c r="G8" s="91">
        <f>AVERAGE(Q5:Q89)</f>
        <v>39.369019607843136</v>
      </c>
      <c r="H8" s="90">
        <f>G8-F8</f>
        <v>0.22901960784313502</v>
      </c>
      <c r="I8" s="77">
        <v>4.5474537037037042E-2</v>
      </c>
      <c r="J8" s="78">
        <f t="shared" ref="J8:J18" si="0">I8-I7</f>
        <v>2.4803240740740747E-2</v>
      </c>
      <c r="K8" s="79">
        <f>J8</f>
        <v>2.4803240740740747E-2</v>
      </c>
      <c r="L8" s="45" t="s">
        <v>62</v>
      </c>
      <c r="M8" s="286"/>
      <c r="O8" s="34">
        <v>4</v>
      </c>
      <c r="P8" s="65">
        <v>39.700000000000003</v>
      </c>
      <c r="Q8" s="66">
        <v>39.35</v>
      </c>
      <c r="R8" s="66">
        <v>39.53</v>
      </c>
      <c r="S8" s="66">
        <v>39.74</v>
      </c>
      <c r="T8" s="66">
        <v>39.340000000000003</v>
      </c>
      <c r="U8" s="66">
        <v>39.89</v>
      </c>
      <c r="V8" s="293">
        <v>58.04</v>
      </c>
      <c r="W8" s="293">
        <v>58.58</v>
      </c>
      <c r="X8" s="293">
        <v>58.41</v>
      </c>
      <c r="Y8" s="293">
        <v>56.71</v>
      </c>
      <c r="Z8" s="293">
        <v>57.22</v>
      </c>
      <c r="AA8" s="293">
        <v>57.62</v>
      </c>
    </row>
    <row r="9" spans="1:27" s="2" customFormat="1" ht="24.95" customHeight="1" x14ac:dyDescent="0.25">
      <c r="A9" s="50">
        <v>3</v>
      </c>
      <c r="B9" s="9" t="s">
        <v>93</v>
      </c>
      <c r="C9" s="49">
        <v>2</v>
      </c>
      <c r="D9" s="71">
        <v>123</v>
      </c>
      <c r="E9" s="70">
        <f>D9-D8</f>
        <v>26</v>
      </c>
      <c r="F9" s="290">
        <f>MIN(R5:R89)</f>
        <v>39.53</v>
      </c>
      <c r="G9" s="91">
        <f>AVERAGE(R5:R89)</f>
        <v>39.827200000000005</v>
      </c>
      <c r="H9" s="90">
        <f t="shared" ref="H9:H18" si="1">G9-F9</f>
        <v>0.29720000000000368</v>
      </c>
      <c r="I9" s="77">
        <v>5.8576388888888886E-2</v>
      </c>
      <c r="J9" s="78">
        <f t="shared" si="0"/>
        <v>1.3101851851851844E-2</v>
      </c>
      <c r="K9" s="79">
        <f>J9</f>
        <v>1.3101851851851844E-2</v>
      </c>
      <c r="L9" s="45" t="s">
        <v>119</v>
      </c>
      <c r="M9" s="286"/>
      <c r="O9" s="34">
        <v>5</v>
      </c>
      <c r="P9" s="65">
        <v>39.909999999999997</v>
      </c>
      <c r="Q9" s="66">
        <v>39.39</v>
      </c>
      <c r="R9" s="66">
        <v>39.89</v>
      </c>
      <c r="S9" s="66">
        <v>40.44</v>
      </c>
      <c r="T9" s="66">
        <v>39.270000000000003</v>
      </c>
      <c r="U9" s="66">
        <v>39.61</v>
      </c>
      <c r="V9" s="293">
        <v>58.35</v>
      </c>
      <c r="W9" s="293">
        <v>58.77</v>
      </c>
      <c r="X9" s="293">
        <v>58.37</v>
      </c>
      <c r="Y9" s="293">
        <v>57.45</v>
      </c>
      <c r="Z9" s="293">
        <v>57.41</v>
      </c>
      <c r="AA9" s="293">
        <v>57.82</v>
      </c>
    </row>
    <row r="10" spans="1:27" s="2" customFormat="1" ht="24.95" customHeight="1" thickBot="1" x14ac:dyDescent="0.3">
      <c r="A10" s="50">
        <v>4</v>
      </c>
      <c r="B10" s="9" t="s">
        <v>68</v>
      </c>
      <c r="C10" s="49">
        <v>9</v>
      </c>
      <c r="D10" s="71">
        <v>156</v>
      </c>
      <c r="E10" s="70">
        <f t="shared" ref="E10:E17" si="2">D10-D9</f>
        <v>33</v>
      </c>
      <c r="F10" s="88">
        <f>MIN(S5:S89)</f>
        <v>39.200000000000003</v>
      </c>
      <c r="G10" s="91">
        <f>AVERAGE(S5:S89)</f>
        <v>39.5778125</v>
      </c>
      <c r="H10" s="90">
        <f t="shared" si="1"/>
        <v>0.37781249999999744</v>
      </c>
      <c r="I10" s="77">
        <v>7.481481481481482E-2</v>
      </c>
      <c r="J10" s="78">
        <f t="shared" si="0"/>
        <v>1.6238425925925934E-2</v>
      </c>
      <c r="K10" s="79">
        <f>J10+K7</f>
        <v>3.6909722222222233E-2</v>
      </c>
      <c r="L10" s="45" t="s">
        <v>135</v>
      </c>
      <c r="M10" s="286"/>
      <c r="O10" s="34">
        <v>6</v>
      </c>
      <c r="P10" s="65">
        <v>39.44</v>
      </c>
      <c r="Q10" s="66">
        <v>39.24</v>
      </c>
      <c r="R10" s="66">
        <v>39.58</v>
      </c>
      <c r="S10" s="66">
        <v>39.729999999999997</v>
      </c>
      <c r="T10" s="66">
        <v>39.26</v>
      </c>
      <c r="U10" s="66">
        <v>39.42</v>
      </c>
      <c r="V10" s="293">
        <v>57.46</v>
      </c>
      <c r="W10" s="293">
        <v>57.88</v>
      </c>
      <c r="X10" s="293">
        <v>58.53</v>
      </c>
      <c r="Y10" s="293">
        <v>57.7</v>
      </c>
      <c r="Z10" s="293">
        <v>57.79</v>
      </c>
      <c r="AA10" s="293">
        <v>57.74</v>
      </c>
    </row>
    <row r="11" spans="1:27" s="2" customFormat="1" ht="24.95" customHeight="1" thickBot="1" x14ac:dyDescent="0.3">
      <c r="A11" s="50">
        <v>5</v>
      </c>
      <c r="B11" s="9" t="s">
        <v>68</v>
      </c>
      <c r="C11" s="44" t="s">
        <v>58</v>
      </c>
      <c r="D11" s="71">
        <v>221</v>
      </c>
      <c r="E11" s="70">
        <f t="shared" si="2"/>
        <v>65</v>
      </c>
      <c r="F11" s="92">
        <f>MIN(T5:T89)</f>
        <v>39.03</v>
      </c>
      <c r="G11" s="91">
        <f>AVERAGE(T5:T89)</f>
        <v>39.33703125000001</v>
      </c>
      <c r="H11" s="90">
        <f t="shared" si="1"/>
        <v>0.30703125000000853</v>
      </c>
      <c r="I11" s="77">
        <v>0.10554398148148147</v>
      </c>
      <c r="J11" s="78">
        <f t="shared" si="0"/>
        <v>3.0729166666666655E-2</v>
      </c>
      <c r="K11" s="79">
        <f>J11+K10</f>
        <v>6.7638888888888887E-2</v>
      </c>
      <c r="L11" s="45" t="s">
        <v>136</v>
      </c>
      <c r="M11" s="286">
        <v>-28</v>
      </c>
      <c r="N11" s="2" t="s">
        <v>137</v>
      </c>
      <c r="O11" s="34">
        <v>7</v>
      </c>
      <c r="P11" s="65">
        <v>39.700000000000003</v>
      </c>
      <c r="Q11" s="66">
        <v>39.53</v>
      </c>
      <c r="R11" s="66">
        <v>39.869999999999997</v>
      </c>
      <c r="S11" s="66">
        <v>39.409999999999997</v>
      </c>
      <c r="T11" s="66">
        <v>39.4</v>
      </c>
      <c r="U11" s="66">
        <v>39.409999999999997</v>
      </c>
      <c r="V11" s="293">
        <v>58.39</v>
      </c>
      <c r="W11" s="293">
        <v>57.71</v>
      </c>
      <c r="X11" s="293">
        <v>58.53</v>
      </c>
      <c r="Y11" s="293">
        <v>57.09</v>
      </c>
      <c r="Z11" s="293">
        <v>57.49</v>
      </c>
      <c r="AA11" s="293">
        <v>57.43</v>
      </c>
    </row>
    <row r="12" spans="1:27" s="2" customFormat="1" ht="24.95" customHeight="1" x14ac:dyDescent="0.25">
      <c r="A12" s="50">
        <v>6</v>
      </c>
      <c r="B12" s="9" t="s">
        <v>82</v>
      </c>
      <c r="C12" s="49">
        <v>33</v>
      </c>
      <c r="D12" s="71">
        <v>275</v>
      </c>
      <c r="E12" s="70">
        <f t="shared" si="2"/>
        <v>54</v>
      </c>
      <c r="F12" s="327">
        <f>MIN(U5:U89)</f>
        <v>39.1</v>
      </c>
      <c r="G12" s="306">
        <f>AVERAGE(U5:U89)</f>
        <v>39.668113207547151</v>
      </c>
      <c r="H12" s="307">
        <f t="shared" si="1"/>
        <v>0.56811320754714956</v>
      </c>
      <c r="I12" s="77">
        <v>0.13121527777777778</v>
      </c>
      <c r="J12" s="78">
        <f t="shared" si="0"/>
        <v>2.5671296296296303E-2</v>
      </c>
      <c r="K12" s="79">
        <f>J12+K8</f>
        <v>5.0474537037037054E-2</v>
      </c>
      <c r="L12" s="45" t="s">
        <v>154</v>
      </c>
      <c r="M12" s="286"/>
      <c r="O12" s="34">
        <v>8</v>
      </c>
      <c r="P12" s="65">
        <v>39.6</v>
      </c>
      <c r="Q12" s="66">
        <v>39.57</v>
      </c>
      <c r="R12" s="66">
        <v>40.36</v>
      </c>
      <c r="S12" s="66">
        <v>39.31</v>
      </c>
      <c r="T12" s="66">
        <v>39.32</v>
      </c>
      <c r="U12" s="66">
        <v>39.35</v>
      </c>
      <c r="V12" s="293">
        <v>57.63</v>
      </c>
      <c r="W12" s="293">
        <v>58.91</v>
      </c>
      <c r="X12" s="293">
        <v>58.49</v>
      </c>
      <c r="Y12" s="293">
        <v>56.89</v>
      </c>
      <c r="Z12" s="293">
        <v>57.8</v>
      </c>
      <c r="AA12" s="293">
        <v>57.37</v>
      </c>
    </row>
    <row r="13" spans="1:27" s="2" customFormat="1" ht="24.95" customHeight="1" x14ac:dyDescent="0.25">
      <c r="A13" s="50">
        <v>7</v>
      </c>
      <c r="B13" s="9" t="s">
        <v>93</v>
      </c>
      <c r="C13" s="49">
        <v>8</v>
      </c>
      <c r="D13" s="71">
        <v>301</v>
      </c>
      <c r="E13" s="70">
        <f t="shared" si="2"/>
        <v>26</v>
      </c>
      <c r="F13" s="325">
        <f>MIN(V5:V89)</f>
        <v>56.77</v>
      </c>
      <c r="G13" s="303">
        <f>AVERAGE(V5:V89)</f>
        <v>57.911599999999993</v>
      </c>
      <c r="H13" s="304">
        <f t="shared" si="1"/>
        <v>1.1415999999999897</v>
      </c>
      <c r="I13" s="77">
        <v>0.1497337962962963</v>
      </c>
      <c r="J13" s="78">
        <f t="shared" si="0"/>
        <v>1.8518518518518517E-2</v>
      </c>
      <c r="K13" s="79">
        <f>J13+K9</f>
        <v>3.1620370370370361E-2</v>
      </c>
      <c r="L13" s="45" t="s">
        <v>155</v>
      </c>
      <c r="M13" s="286"/>
      <c r="O13" s="34">
        <v>9</v>
      </c>
      <c r="P13" s="65">
        <v>39.299999999999997</v>
      </c>
      <c r="Q13" s="66">
        <v>39.54</v>
      </c>
      <c r="R13" s="66">
        <v>39.85</v>
      </c>
      <c r="S13" s="66">
        <v>39.299999999999997</v>
      </c>
      <c r="T13" s="66">
        <v>39.200000000000003</v>
      </c>
      <c r="U13" s="66">
        <v>39.28</v>
      </c>
      <c r="V13" s="293">
        <v>56.8</v>
      </c>
      <c r="W13" s="293">
        <v>58.22</v>
      </c>
      <c r="X13" s="293">
        <v>58.44</v>
      </c>
      <c r="Y13" s="293">
        <v>57.09</v>
      </c>
      <c r="Z13" s="293">
        <v>57.89</v>
      </c>
      <c r="AA13" s="293">
        <v>56.95</v>
      </c>
    </row>
    <row r="14" spans="1:27" s="2" customFormat="1" ht="24.95" customHeight="1" x14ac:dyDescent="0.25">
      <c r="A14" s="50">
        <v>8</v>
      </c>
      <c r="B14" s="9" t="s">
        <v>93</v>
      </c>
      <c r="C14" s="49">
        <v>33</v>
      </c>
      <c r="D14" s="71">
        <v>328</v>
      </c>
      <c r="E14" s="70">
        <f t="shared" si="2"/>
        <v>27</v>
      </c>
      <c r="F14" s="302">
        <f>MIN(W5:W79)</f>
        <v>56.58</v>
      </c>
      <c r="G14" s="303">
        <f>AVERAGE(W5:W79)</f>
        <v>57.805384615384597</v>
      </c>
      <c r="H14" s="304">
        <f t="shared" si="1"/>
        <v>1.2253846153845984</v>
      </c>
      <c r="I14" s="77">
        <v>0.16887731481481483</v>
      </c>
      <c r="J14" s="78">
        <f t="shared" si="0"/>
        <v>1.9143518518518532E-2</v>
      </c>
      <c r="K14" s="79">
        <f>J14+K13</f>
        <v>5.0763888888888893E-2</v>
      </c>
      <c r="L14" s="45" t="s">
        <v>156</v>
      </c>
      <c r="M14" s="286"/>
      <c r="O14" s="33">
        <v>10</v>
      </c>
      <c r="P14" s="65">
        <v>39.51</v>
      </c>
      <c r="Q14" s="66">
        <v>39.39</v>
      </c>
      <c r="R14" s="66">
        <v>39.880000000000003</v>
      </c>
      <c r="S14" s="66">
        <v>39.26</v>
      </c>
      <c r="T14" s="66">
        <v>39.07</v>
      </c>
      <c r="U14" s="66">
        <v>39.340000000000003</v>
      </c>
      <c r="V14" s="293">
        <v>56.77</v>
      </c>
      <c r="W14" s="293">
        <v>58.4</v>
      </c>
      <c r="X14" s="293">
        <v>57.28</v>
      </c>
      <c r="Y14" s="293">
        <v>56.89</v>
      </c>
      <c r="Z14" s="293">
        <v>57.22</v>
      </c>
      <c r="AA14" s="293">
        <v>57.18</v>
      </c>
    </row>
    <row r="15" spans="1:27" s="2" customFormat="1" ht="24.95" customHeight="1" x14ac:dyDescent="0.25">
      <c r="A15" s="50">
        <v>9</v>
      </c>
      <c r="B15" s="9" t="s">
        <v>93</v>
      </c>
      <c r="C15" s="49">
        <v>9</v>
      </c>
      <c r="D15" s="71">
        <v>342</v>
      </c>
      <c r="E15" s="70">
        <f t="shared" si="2"/>
        <v>14</v>
      </c>
      <c r="F15" s="302">
        <f>MIN(X5:X80)</f>
        <v>57.28</v>
      </c>
      <c r="G15" s="303">
        <f>AVERAGE(X5:X79)</f>
        <v>58.22230769230768</v>
      </c>
      <c r="H15" s="304">
        <f t="shared" si="1"/>
        <v>0.94230769230767919</v>
      </c>
      <c r="I15" s="77">
        <v>0.17940972222222221</v>
      </c>
      <c r="J15" s="78">
        <f t="shared" si="0"/>
        <v>1.0532407407407379E-2</v>
      </c>
      <c r="K15" s="79">
        <f>J15+K14</f>
        <v>6.1296296296296272E-2</v>
      </c>
      <c r="L15" s="45" t="s">
        <v>159</v>
      </c>
      <c r="M15" s="286"/>
      <c r="O15" s="33">
        <v>11</v>
      </c>
      <c r="P15" s="65">
        <v>39.33</v>
      </c>
      <c r="Q15" s="66">
        <v>39.340000000000003</v>
      </c>
      <c r="R15" s="66">
        <v>39.700000000000003</v>
      </c>
      <c r="S15" s="66">
        <v>39.74</v>
      </c>
      <c r="T15" s="66">
        <v>39.54</v>
      </c>
      <c r="U15" s="66">
        <v>39.31</v>
      </c>
      <c r="V15" s="293">
        <v>56.81</v>
      </c>
      <c r="W15" s="293">
        <v>57.72</v>
      </c>
      <c r="X15" s="293">
        <v>58.76</v>
      </c>
      <c r="Y15" s="293">
        <v>58.3</v>
      </c>
      <c r="Z15" s="293">
        <v>57.58</v>
      </c>
      <c r="AA15" s="293">
        <v>57.66</v>
      </c>
    </row>
    <row r="16" spans="1:27" s="2" customFormat="1" ht="24.95" customHeight="1" x14ac:dyDescent="0.25">
      <c r="A16" s="50">
        <v>10</v>
      </c>
      <c r="B16" s="9" t="s">
        <v>93</v>
      </c>
      <c r="C16" s="49">
        <v>21</v>
      </c>
      <c r="D16" s="71">
        <v>364</v>
      </c>
      <c r="E16" s="70">
        <f t="shared" si="2"/>
        <v>22</v>
      </c>
      <c r="F16" s="302">
        <f>MIN(Y5:Y74)</f>
        <v>56.48</v>
      </c>
      <c r="G16" s="303">
        <f>AVERAGE(Y5:Y74)</f>
        <v>57.271428571428572</v>
      </c>
      <c r="H16" s="304">
        <f t="shared" si="1"/>
        <v>0.79142857142857537</v>
      </c>
      <c r="I16" s="77">
        <v>0.19506944444444443</v>
      </c>
      <c r="J16" s="78">
        <f t="shared" si="0"/>
        <v>1.5659722222222228E-2</v>
      </c>
      <c r="K16" s="84">
        <f>J16+K15</f>
        <v>7.6956018518518493E-2</v>
      </c>
      <c r="L16" s="45" t="s">
        <v>157</v>
      </c>
      <c r="M16" s="287"/>
      <c r="O16" s="34">
        <v>12</v>
      </c>
      <c r="P16" s="65">
        <v>39.39</v>
      </c>
      <c r="Q16" s="66">
        <v>39.520000000000003</v>
      </c>
      <c r="R16" s="66">
        <v>40.72</v>
      </c>
      <c r="S16" s="66">
        <v>39.54</v>
      </c>
      <c r="T16" s="66">
        <v>41.5</v>
      </c>
      <c r="U16" s="66">
        <v>39.31</v>
      </c>
      <c r="V16" s="293">
        <v>58.1</v>
      </c>
      <c r="W16" s="293">
        <v>57.14</v>
      </c>
      <c r="X16" s="293">
        <v>58.27</v>
      </c>
      <c r="Y16" s="293">
        <v>57.6</v>
      </c>
      <c r="Z16" s="293">
        <v>57.27</v>
      </c>
      <c r="AA16" s="293">
        <v>57.03</v>
      </c>
    </row>
    <row r="17" spans="1:27" s="2" customFormat="1" ht="24.95" customHeight="1" x14ac:dyDescent="0.25">
      <c r="A17" s="50">
        <v>11</v>
      </c>
      <c r="B17" s="9" t="s">
        <v>82</v>
      </c>
      <c r="C17" s="49">
        <v>5</v>
      </c>
      <c r="D17" s="71">
        <v>404</v>
      </c>
      <c r="E17" s="70">
        <f t="shared" si="2"/>
        <v>40</v>
      </c>
      <c r="F17" s="302">
        <f>MIN(Z5:Z81)</f>
        <v>56.57</v>
      </c>
      <c r="G17" s="303">
        <f>AVERAGE(Z5:Z80)</f>
        <v>57.536923076923081</v>
      </c>
      <c r="H17" s="304">
        <f t="shared" si="1"/>
        <v>0.96692307692308077</v>
      </c>
      <c r="I17" s="77">
        <v>0.22280092592592593</v>
      </c>
      <c r="J17" s="78">
        <f t="shared" si="0"/>
        <v>2.7731481481481496E-2</v>
      </c>
      <c r="K17" s="298">
        <f>J17+K12</f>
        <v>7.820601851851855E-2</v>
      </c>
      <c r="L17" s="45" t="s">
        <v>158</v>
      </c>
      <c r="M17" s="287"/>
      <c r="O17" s="34">
        <v>13</v>
      </c>
      <c r="P17" s="65">
        <v>40.75</v>
      </c>
      <c r="Q17" s="66">
        <v>39.380000000000003</v>
      </c>
      <c r="R17" s="66">
        <v>39.68</v>
      </c>
      <c r="S17" s="66">
        <v>39.46</v>
      </c>
      <c r="T17" s="66">
        <v>39.4</v>
      </c>
      <c r="U17" s="66">
        <v>39.33</v>
      </c>
      <c r="V17" s="293">
        <v>57.4</v>
      </c>
      <c r="W17" s="293">
        <v>58.42</v>
      </c>
      <c r="X17" s="293">
        <v>58.01</v>
      </c>
      <c r="Y17" s="293">
        <v>57.13</v>
      </c>
      <c r="Z17" s="293">
        <v>57.49</v>
      </c>
      <c r="AA17" s="293">
        <v>56.47</v>
      </c>
    </row>
    <row r="18" spans="1:27" s="2" customFormat="1" ht="24.95" customHeight="1" thickBot="1" x14ac:dyDescent="0.3">
      <c r="A18" s="7" t="s">
        <v>10</v>
      </c>
      <c r="B18" s="10" t="s">
        <v>68</v>
      </c>
      <c r="C18" s="13">
        <v>13</v>
      </c>
      <c r="D18" s="80">
        <v>446</v>
      </c>
      <c r="E18" s="72">
        <f>D18-D17</f>
        <v>42</v>
      </c>
      <c r="F18" s="326">
        <f>MIN(AA5:AA73)</f>
        <v>49.61</v>
      </c>
      <c r="G18" s="309">
        <f>AVERAGE(AA5:AA74)</f>
        <v>54.849756097560991</v>
      </c>
      <c r="H18" s="310">
        <f t="shared" si="1"/>
        <v>5.239756097560992</v>
      </c>
      <c r="I18" s="81">
        <v>0.25019675925925927</v>
      </c>
      <c r="J18" s="82">
        <f t="shared" si="0"/>
        <v>2.7395833333333341E-2</v>
      </c>
      <c r="K18" s="297">
        <f>J18+K11</f>
        <v>9.5034722222222229E-2</v>
      </c>
      <c r="L18" s="7"/>
      <c r="M18" s="3"/>
      <c r="O18" s="34">
        <v>14</v>
      </c>
      <c r="P18" s="65">
        <v>39.369999999999997</v>
      </c>
      <c r="Q18" s="66">
        <v>39.65</v>
      </c>
      <c r="R18" s="66">
        <v>39.58</v>
      </c>
      <c r="S18" s="67">
        <v>39.57</v>
      </c>
      <c r="T18" s="66">
        <v>39.200000000000003</v>
      </c>
      <c r="U18" s="66">
        <v>39.15</v>
      </c>
      <c r="V18" s="293">
        <v>57.3</v>
      </c>
      <c r="W18" s="293">
        <v>57.22</v>
      </c>
      <c r="X18" s="293"/>
      <c r="Y18" s="293">
        <v>57.27</v>
      </c>
      <c r="Z18" s="293">
        <v>57.16</v>
      </c>
      <c r="AA18" s="293">
        <v>56.86</v>
      </c>
    </row>
    <row r="19" spans="1:27" ht="21" customHeight="1" x14ac:dyDescent="0.25">
      <c r="D19" s="314" t="s">
        <v>152</v>
      </c>
      <c r="E19" s="315"/>
      <c r="F19" s="316">
        <f>AVERAGE(F7:F12)</f>
        <v>39.213333333333331</v>
      </c>
      <c r="G19" s="316">
        <f>AVERAGE(P5:T68,U5:U56)</f>
        <v>39.494386617100368</v>
      </c>
      <c r="H19" s="317">
        <f>AVERAGE(H7:H11)</f>
        <v>0.30812378267974055</v>
      </c>
      <c r="O19" s="34">
        <v>15</v>
      </c>
      <c r="P19" s="65">
        <v>39.43</v>
      </c>
      <c r="Q19" s="66">
        <v>39.92</v>
      </c>
      <c r="R19" s="66">
        <v>39.6</v>
      </c>
      <c r="S19" s="66">
        <v>39.36</v>
      </c>
      <c r="T19" s="66">
        <v>39.22</v>
      </c>
      <c r="U19" s="66">
        <v>39.299999999999997</v>
      </c>
      <c r="V19" s="293">
        <v>57.94</v>
      </c>
      <c r="W19" s="293">
        <v>57.19</v>
      </c>
      <c r="X19" s="293"/>
      <c r="Y19" s="293">
        <v>57.34</v>
      </c>
      <c r="Z19" s="293">
        <v>57.13</v>
      </c>
      <c r="AA19" s="293">
        <v>56.49</v>
      </c>
    </row>
    <row r="20" spans="1:27" ht="19.5" customHeight="1" thickBot="1" x14ac:dyDescent="0.3">
      <c r="D20" s="319" t="s">
        <v>153</v>
      </c>
      <c r="E20" s="320"/>
      <c r="F20" s="321">
        <f>AVERAGE(F13:F18)</f>
        <v>55.548333333333339</v>
      </c>
      <c r="G20" s="322">
        <f>AVERAGE(V5:AA49,U57)</f>
        <v>56.936807228915661</v>
      </c>
      <c r="H20" s="323">
        <f>AVERAGE(H13:H18)</f>
        <v>1.7179000089341525</v>
      </c>
      <c r="O20" s="34">
        <v>16</v>
      </c>
      <c r="P20" s="65">
        <v>39.4</v>
      </c>
      <c r="Q20" s="66">
        <v>39.42</v>
      </c>
      <c r="R20" s="66">
        <v>39.69</v>
      </c>
      <c r="S20" s="66">
        <v>39.5</v>
      </c>
      <c r="T20" s="66">
        <v>39.22</v>
      </c>
      <c r="U20" s="66">
        <v>39.299999999999997</v>
      </c>
      <c r="V20" s="293">
        <v>57.37</v>
      </c>
      <c r="W20" s="293">
        <v>58.18</v>
      </c>
      <c r="X20" s="293"/>
      <c r="Y20" s="293">
        <v>57.85</v>
      </c>
      <c r="Z20" s="293">
        <v>57.11</v>
      </c>
      <c r="AA20" s="293">
        <v>57.23</v>
      </c>
    </row>
    <row r="21" spans="1:27" ht="15.75" x14ac:dyDescent="0.25">
      <c r="E21" s="46"/>
      <c r="F21" s="47"/>
      <c r="G21" s="47"/>
      <c r="H21" s="47"/>
      <c r="O21" s="34">
        <v>17</v>
      </c>
      <c r="P21" s="65">
        <v>39.4</v>
      </c>
      <c r="Q21" s="66">
        <v>39.46</v>
      </c>
      <c r="R21" s="66">
        <v>39.590000000000003</v>
      </c>
      <c r="S21" s="66">
        <v>39.67</v>
      </c>
      <c r="T21" s="66">
        <v>39.29</v>
      </c>
      <c r="U21" s="66">
        <v>39.299999999999997</v>
      </c>
      <c r="V21" s="293">
        <v>57.41</v>
      </c>
      <c r="W21" s="293">
        <v>58.18</v>
      </c>
      <c r="X21" s="293"/>
      <c r="Y21" s="293">
        <v>56.48</v>
      </c>
      <c r="Z21" s="293">
        <v>57.61</v>
      </c>
      <c r="AA21" s="293">
        <v>56</v>
      </c>
    </row>
    <row r="22" spans="1:27" ht="15.75" x14ac:dyDescent="0.25">
      <c r="E22" s="46"/>
      <c r="F22" s="47"/>
      <c r="G22" s="47"/>
      <c r="H22" s="47"/>
      <c r="O22" s="34">
        <v>18</v>
      </c>
      <c r="P22" s="65">
        <v>39.65</v>
      </c>
      <c r="Q22" s="66">
        <v>39.35</v>
      </c>
      <c r="R22" s="66">
        <v>39.75</v>
      </c>
      <c r="S22" s="66">
        <v>39.57</v>
      </c>
      <c r="T22" s="66">
        <v>39.159999999999997</v>
      </c>
      <c r="U22" s="66">
        <v>39.51</v>
      </c>
      <c r="V22" s="293">
        <v>58.1</v>
      </c>
      <c r="W22" s="293">
        <v>57.39</v>
      </c>
      <c r="X22" s="293"/>
      <c r="Y22" s="293">
        <v>57.42</v>
      </c>
      <c r="Z22" s="293">
        <v>56.57</v>
      </c>
      <c r="AA22" s="293">
        <v>55.7</v>
      </c>
    </row>
    <row r="23" spans="1:27" ht="15.75" x14ac:dyDescent="0.25">
      <c r="E23" s="46"/>
      <c r="F23" s="47"/>
      <c r="G23" s="47"/>
      <c r="H23" s="47"/>
      <c r="O23" s="34">
        <v>19</v>
      </c>
      <c r="P23" s="65">
        <v>39.409999999999997</v>
      </c>
      <c r="Q23" s="66">
        <v>39.36</v>
      </c>
      <c r="R23" s="66">
        <v>39.6</v>
      </c>
      <c r="S23" s="66">
        <v>39.380000000000003</v>
      </c>
      <c r="T23" s="66">
        <v>39.21</v>
      </c>
      <c r="U23" s="66">
        <v>39.49</v>
      </c>
      <c r="V23" s="293">
        <v>57.87</v>
      </c>
      <c r="W23" s="293">
        <v>57.09</v>
      </c>
      <c r="X23" s="293"/>
      <c r="Y23" s="293">
        <v>57.5</v>
      </c>
      <c r="Z23" s="293">
        <v>57.33</v>
      </c>
      <c r="AA23" s="293">
        <v>57.24</v>
      </c>
    </row>
    <row r="24" spans="1:27" x14ac:dyDescent="0.25">
      <c r="E24" s="37"/>
      <c r="F24" s="38"/>
      <c r="G24" s="38"/>
      <c r="H24" s="38"/>
      <c r="O24" s="34">
        <v>20</v>
      </c>
      <c r="P24" s="65">
        <v>39.54</v>
      </c>
      <c r="Q24" s="66">
        <v>39.25</v>
      </c>
      <c r="R24" s="66">
        <v>39.75</v>
      </c>
      <c r="S24" s="66">
        <v>39.33</v>
      </c>
      <c r="T24" s="66">
        <v>39.119999999999997</v>
      </c>
      <c r="U24" s="66">
        <v>39.4</v>
      </c>
      <c r="V24" s="293">
        <v>57.17</v>
      </c>
      <c r="W24" s="293">
        <v>57.27</v>
      </c>
      <c r="X24" s="293"/>
      <c r="Y24" s="293">
        <v>56.84</v>
      </c>
      <c r="Z24" s="293">
        <v>57.87</v>
      </c>
      <c r="AA24" s="293">
        <v>55.91</v>
      </c>
    </row>
    <row r="25" spans="1:27" x14ac:dyDescent="0.25">
      <c r="F25" s="37"/>
      <c r="G25" s="37"/>
      <c r="H25" s="37"/>
      <c r="O25" s="34">
        <v>21</v>
      </c>
      <c r="P25" s="65">
        <v>39.46</v>
      </c>
      <c r="Q25" s="66">
        <v>39.28</v>
      </c>
      <c r="R25" s="66">
        <v>39.799999999999997</v>
      </c>
      <c r="S25" s="66">
        <v>40.14</v>
      </c>
      <c r="T25" s="66">
        <v>39.159999999999997</v>
      </c>
      <c r="U25" s="66">
        <v>39.21</v>
      </c>
      <c r="V25" s="293">
        <v>57.42</v>
      </c>
      <c r="W25" s="293">
        <v>56.58</v>
      </c>
      <c r="X25" s="293"/>
      <c r="Y25" s="293">
        <v>57.93</v>
      </c>
      <c r="Z25" s="293">
        <v>57.67</v>
      </c>
      <c r="AA25" s="293">
        <v>56.11</v>
      </c>
    </row>
    <row r="26" spans="1:27" x14ac:dyDescent="0.25">
      <c r="O26" s="34">
        <v>22</v>
      </c>
      <c r="P26" s="65">
        <v>39.340000000000003</v>
      </c>
      <c r="Q26" s="66">
        <v>39.369999999999997</v>
      </c>
      <c r="R26" s="66">
        <v>39.83</v>
      </c>
      <c r="S26" s="66">
        <v>40.01</v>
      </c>
      <c r="T26" s="66">
        <v>39.44</v>
      </c>
      <c r="U26" s="66">
        <v>39.42</v>
      </c>
      <c r="V26" s="293">
        <v>57.33</v>
      </c>
      <c r="W26" s="293">
        <v>57.29</v>
      </c>
      <c r="X26" s="293"/>
      <c r="Y26" s="293"/>
      <c r="Z26" s="293">
        <v>57.5</v>
      </c>
      <c r="AA26" s="293">
        <v>55.04</v>
      </c>
    </row>
    <row r="27" spans="1:27" x14ac:dyDescent="0.25">
      <c r="O27" s="34">
        <v>23</v>
      </c>
      <c r="P27" s="65">
        <v>39.58</v>
      </c>
      <c r="Q27" s="66">
        <v>39.43</v>
      </c>
      <c r="R27" s="66">
        <v>39.75</v>
      </c>
      <c r="S27" s="66">
        <v>39.43</v>
      </c>
      <c r="T27" s="66">
        <v>40.15</v>
      </c>
      <c r="U27" s="66">
        <v>39.450000000000003</v>
      </c>
      <c r="V27" s="293">
        <v>57.96</v>
      </c>
      <c r="W27" s="293">
        <v>57.09</v>
      </c>
      <c r="X27" s="293"/>
      <c r="Y27" s="293"/>
      <c r="Z27" s="293">
        <v>58.96</v>
      </c>
      <c r="AA27" s="293">
        <v>54.9</v>
      </c>
    </row>
    <row r="28" spans="1:27" x14ac:dyDescent="0.25">
      <c r="O28" s="34">
        <v>24</v>
      </c>
      <c r="P28" s="65">
        <v>39.47</v>
      </c>
      <c r="Q28" s="66">
        <v>39.28</v>
      </c>
      <c r="R28" s="66">
        <v>39.75</v>
      </c>
      <c r="S28" s="66">
        <v>39.479999999999997</v>
      </c>
      <c r="T28" s="66">
        <v>39.14</v>
      </c>
      <c r="U28" s="66">
        <v>39.18</v>
      </c>
      <c r="V28" s="293">
        <v>61.12</v>
      </c>
      <c r="W28" s="293">
        <v>57.14</v>
      </c>
      <c r="X28" s="293"/>
      <c r="Y28" s="293"/>
      <c r="Z28" s="293">
        <v>57.29</v>
      </c>
      <c r="AA28" s="293">
        <v>54.93</v>
      </c>
    </row>
    <row r="29" spans="1:27" x14ac:dyDescent="0.25">
      <c r="O29" s="34">
        <v>25</v>
      </c>
      <c r="P29" s="65">
        <v>39.46</v>
      </c>
      <c r="Q29" s="66">
        <v>39.32</v>
      </c>
      <c r="R29" s="66">
        <v>40.14</v>
      </c>
      <c r="S29" s="66">
        <v>39.409999999999997</v>
      </c>
      <c r="T29" s="66">
        <v>39.31</v>
      </c>
      <c r="U29" s="66">
        <v>39.42</v>
      </c>
      <c r="V29" s="293">
        <v>59.14</v>
      </c>
      <c r="W29" s="293">
        <v>58.76</v>
      </c>
      <c r="X29" s="293"/>
      <c r="Y29" s="293"/>
      <c r="Z29" s="293">
        <v>57.94</v>
      </c>
      <c r="AA29" s="293">
        <v>55.76</v>
      </c>
    </row>
    <row r="30" spans="1:27" x14ac:dyDescent="0.25">
      <c r="O30" s="34">
        <v>26</v>
      </c>
      <c r="P30" s="65">
        <v>39.409999999999997</v>
      </c>
      <c r="Q30" s="66">
        <v>39.39</v>
      </c>
      <c r="R30" s="66"/>
      <c r="S30" s="66">
        <v>39.479999999999997</v>
      </c>
      <c r="T30" s="66">
        <v>39.18</v>
      </c>
      <c r="U30" s="66">
        <v>39.43</v>
      </c>
      <c r="V30" s="293"/>
      <c r="W30" s="293">
        <v>58.07</v>
      </c>
      <c r="X30" s="293"/>
      <c r="Y30" s="293"/>
      <c r="Z30" s="293">
        <v>56.8</v>
      </c>
      <c r="AA30" s="293">
        <v>54.18</v>
      </c>
    </row>
    <row r="31" spans="1:27" x14ac:dyDescent="0.25">
      <c r="O31" s="34">
        <v>27</v>
      </c>
      <c r="P31" s="65">
        <v>39.549999999999997</v>
      </c>
      <c r="Q31" s="66">
        <v>39.44</v>
      </c>
      <c r="R31" s="66"/>
      <c r="S31" s="66">
        <v>39.29</v>
      </c>
      <c r="T31" s="66">
        <v>39.24</v>
      </c>
      <c r="U31" s="66">
        <v>39.17</v>
      </c>
      <c r="V31" s="293"/>
      <c r="W31" s="293"/>
      <c r="X31" s="293"/>
      <c r="Y31" s="293"/>
      <c r="Z31" s="293">
        <v>57.58</v>
      </c>
      <c r="AA31" s="293">
        <v>54.27</v>
      </c>
    </row>
    <row r="32" spans="1:27" x14ac:dyDescent="0.25">
      <c r="O32" s="34">
        <v>28</v>
      </c>
      <c r="P32" s="65">
        <v>39.58</v>
      </c>
      <c r="Q32" s="66">
        <v>39.29</v>
      </c>
      <c r="R32" s="66"/>
      <c r="S32" s="66">
        <v>39.340000000000003</v>
      </c>
      <c r="T32" s="66">
        <v>39.450000000000003</v>
      </c>
      <c r="U32" s="66">
        <v>39.36</v>
      </c>
      <c r="V32" s="293"/>
      <c r="W32" s="293"/>
      <c r="X32" s="293"/>
      <c r="Y32" s="293"/>
      <c r="Z32" s="293">
        <v>58.12</v>
      </c>
      <c r="AA32" s="293">
        <v>53.68</v>
      </c>
    </row>
    <row r="33" spans="15:27" x14ac:dyDescent="0.25">
      <c r="O33" s="34">
        <v>29</v>
      </c>
      <c r="P33" s="65">
        <v>39.4</v>
      </c>
      <c r="Q33" s="66">
        <v>39.71</v>
      </c>
      <c r="R33" s="66"/>
      <c r="S33" s="66">
        <v>39.39</v>
      </c>
      <c r="T33" s="66">
        <v>39.32</v>
      </c>
      <c r="U33" s="66">
        <v>39.1</v>
      </c>
      <c r="V33" s="293"/>
      <c r="W33" s="293"/>
      <c r="X33" s="293"/>
      <c r="Y33" s="293"/>
      <c r="Z33" s="293">
        <v>57.31</v>
      </c>
      <c r="AA33" s="293">
        <v>53.78</v>
      </c>
    </row>
    <row r="34" spans="15:27" x14ac:dyDescent="0.25">
      <c r="O34" s="34">
        <v>30</v>
      </c>
      <c r="P34" s="65">
        <v>39.450000000000003</v>
      </c>
      <c r="Q34" s="66">
        <v>39.29</v>
      </c>
      <c r="R34" s="66"/>
      <c r="S34" s="66">
        <v>39.200000000000003</v>
      </c>
      <c r="T34" s="66">
        <v>39.03</v>
      </c>
      <c r="U34" s="66">
        <v>39.28</v>
      </c>
      <c r="V34" s="293"/>
      <c r="W34" s="293"/>
      <c r="X34" s="293"/>
      <c r="Y34" s="293"/>
      <c r="Z34" s="293">
        <v>57.61</v>
      </c>
      <c r="AA34" s="293">
        <v>53.77</v>
      </c>
    </row>
    <row r="35" spans="15:27" x14ac:dyDescent="0.25">
      <c r="O35" s="34">
        <v>31</v>
      </c>
      <c r="P35" s="65">
        <v>39.57</v>
      </c>
      <c r="Q35" s="66">
        <v>39.31</v>
      </c>
      <c r="R35" s="66"/>
      <c r="S35" s="66">
        <v>39.520000000000003</v>
      </c>
      <c r="T35" s="66">
        <v>39.24</v>
      </c>
      <c r="U35" s="66">
        <v>39.57</v>
      </c>
      <c r="V35" s="293"/>
      <c r="W35" s="293"/>
      <c r="X35" s="293"/>
      <c r="Y35" s="293"/>
      <c r="Z35" s="293">
        <v>57.04</v>
      </c>
      <c r="AA35" s="293">
        <v>52.4</v>
      </c>
    </row>
    <row r="36" spans="15:27" x14ac:dyDescent="0.25">
      <c r="O36" s="34">
        <v>32</v>
      </c>
      <c r="P36" s="65">
        <v>39.479999999999997</v>
      </c>
      <c r="Q36" s="66">
        <v>39.18</v>
      </c>
      <c r="R36" s="66"/>
      <c r="S36" s="66">
        <v>39.86</v>
      </c>
      <c r="T36" s="66">
        <v>39.19</v>
      </c>
      <c r="U36" s="66">
        <v>39.409999999999997</v>
      </c>
      <c r="V36" s="293"/>
      <c r="W36" s="293"/>
      <c r="X36" s="293"/>
      <c r="Y36" s="293"/>
      <c r="Z36" s="293">
        <v>57.77</v>
      </c>
      <c r="AA36" s="293">
        <v>52.05</v>
      </c>
    </row>
    <row r="37" spans="15:27" x14ac:dyDescent="0.25">
      <c r="O37" s="34">
        <v>33</v>
      </c>
      <c r="P37" s="65">
        <v>39.409999999999997</v>
      </c>
      <c r="Q37" s="66">
        <v>39.15</v>
      </c>
      <c r="R37" s="66"/>
      <c r="S37" s="66"/>
      <c r="T37" s="66">
        <v>39.340000000000003</v>
      </c>
      <c r="U37" s="66">
        <v>39.369999999999997</v>
      </c>
      <c r="V37" s="293"/>
      <c r="W37" s="293"/>
      <c r="X37" s="293"/>
      <c r="Y37" s="293"/>
      <c r="Z37" s="293">
        <v>57.19</v>
      </c>
      <c r="AA37" s="293">
        <v>51.69</v>
      </c>
    </row>
    <row r="38" spans="15:27" x14ac:dyDescent="0.25">
      <c r="O38" s="34">
        <v>34</v>
      </c>
      <c r="P38" s="65">
        <v>39.520000000000003</v>
      </c>
      <c r="Q38" s="66">
        <v>39.21</v>
      </c>
      <c r="R38" s="66"/>
      <c r="S38" s="66"/>
      <c r="T38" s="66">
        <v>39.17</v>
      </c>
      <c r="U38" s="66">
        <v>39.32</v>
      </c>
      <c r="V38" s="293"/>
      <c r="W38" s="293"/>
      <c r="X38" s="293"/>
      <c r="Y38" s="293"/>
      <c r="Z38" s="293">
        <v>57.21</v>
      </c>
      <c r="AA38" s="293">
        <v>50.98</v>
      </c>
    </row>
    <row r="39" spans="15:27" x14ac:dyDescent="0.25">
      <c r="O39" s="34">
        <v>35</v>
      </c>
      <c r="P39" s="65">
        <v>39.75</v>
      </c>
      <c r="Q39" s="66">
        <v>39.409999999999997</v>
      </c>
      <c r="R39" s="66"/>
      <c r="S39" s="66"/>
      <c r="T39" s="66">
        <v>39.270000000000003</v>
      </c>
      <c r="U39" s="66">
        <v>39.270000000000003</v>
      </c>
      <c r="V39" s="293"/>
      <c r="W39" s="293"/>
      <c r="X39" s="293"/>
      <c r="Y39" s="293"/>
      <c r="Z39" s="293">
        <v>56.93</v>
      </c>
      <c r="AA39" s="293">
        <v>51.18</v>
      </c>
    </row>
    <row r="40" spans="15:27" x14ac:dyDescent="0.25">
      <c r="O40" s="34">
        <v>36</v>
      </c>
      <c r="P40" s="65">
        <v>39.47</v>
      </c>
      <c r="Q40" s="66">
        <v>39.299999999999997</v>
      </c>
      <c r="R40" s="66"/>
      <c r="S40" s="66"/>
      <c r="T40" s="66">
        <v>39.19</v>
      </c>
      <c r="U40" s="66">
        <v>39.58</v>
      </c>
      <c r="V40" s="293"/>
      <c r="W40" s="293"/>
      <c r="X40" s="293"/>
      <c r="Y40" s="293"/>
      <c r="Z40" s="293">
        <v>57.84</v>
      </c>
      <c r="AA40" s="293">
        <v>50.66</v>
      </c>
    </row>
    <row r="41" spans="15:27" x14ac:dyDescent="0.25">
      <c r="O41" s="34">
        <v>37</v>
      </c>
      <c r="P41" s="65">
        <v>39.630000000000003</v>
      </c>
      <c r="Q41" s="66">
        <v>39.21</v>
      </c>
      <c r="R41" s="66"/>
      <c r="S41" s="66"/>
      <c r="T41" s="66">
        <v>39.229999999999997</v>
      </c>
      <c r="U41" s="66">
        <v>39.369999999999997</v>
      </c>
      <c r="V41" s="293"/>
      <c r="W41" s="293"/>
      <c r="X41" s="293"/>
      <c r="Y41" s="293"/>
      <c r="Z41" s="293">
        <v>56.67</v>
      </c>
      <c r="AA41" s="293">
        <v>49.65</v>
      </c>
    </row>
    <row r="42" spans="15:27" x14ac:dyDescent="0.25">
      <c r="O42" s="34">
        <v>38</v>
      </c>
      <c r="P42" s="65">
        <v>39.28</v>
      </c>
      <c r="Q42" s="66">
        <v>39.159999999999997</v>
      </c>
      <c r="R42" s="66"/>
      <c r="S42" s="66"/>
      <c r="T42" s="66">
        <v>39.17</v>
      </c>
      <c r="U42" s="66">
        <v>39.28</v>
      </c>
      <c r="V42" s="293"/>
      <c r="W42" s="293"/>
      <c r="X42" s="293"/>
      <c r="Y42" s="293"/>
      <c r="Z42" s="293">
        <v>57.89</v>
      </c>
      <c r="AA42" s="293">
        <v>49.81</v>
      </c>
    </row>
    <row r="43" spans="15:27" x14ac:dyDescent="0.25">
      <c r="O43" s="34">
        <v>39</v>
      </c>
      <c r="P43" s="65">
        <v>39.56</v>
      </c>
      <c r="Q43" s="66">
        <v>39.25</v>
      </c>
      <c r="R43" s="66"/>
      <c r="S43" s="66"/>
      <c r="T43" s="66">
        <v>39.15</v>
      </c>
      <c r="U43" s="66">
        <v>39.17</v>
      </c>
      <c r="V43" s="293"/>
      <c r="W43" s="293"/>
      <c r="X43" s="293"/>
      <c r="Y43" s="293"/>
      <c r="Z43" s="293">
        <v>58.01</v>
      </c>
      <c r="AA43" s="293">
        <v>50.77</v>
      </c>
    </row>
    <row r="44" spans="15:27" x14ac:dyDescent="0.25">
      <c r="O44" s="34">
        <v>40</v>
      </c>
      <c r="P44" s="65">
        <v>39.49</v>
      </c>
      <c r="Q44" s="66">
        <v>39.33</v>
      </c>
      <c r="R44" s="66"/>
      <c r="S44" s="66"/>
      <c r="T44" s="66">
        <v>39.200000000000003</v>
      </c>
      <c r="U44" s="66">
        <v>39.36</v>
      </c>
      <c r="V44" s="293"/>
      <c r="W44" s="293"/>
      <c r="X44" s="293"/>
      <c r="Y44" s="293"/>
      <c r="Z44" s="293"/>
      <c r="AA44" s="293">
        <v>49.61</v>
      </c>
    </row>
    <row r="45" spans="15:27" x14ac:dyDescent="0.25">
      <c r="O45" s="34">
        <v>41</v>
      </c>
      <c r="P45" s="65">
        <v>39.44</v>
      </c>
      <c r="Q45" s="66">
        <v>39.76</v>
      </c>
      <c r="R45" s="66"/>
      <c r="S45" s="66"/>
      <c r="T45" s="66">
        <v>39.03</v>
      </c>
      <c r="U45" s="66">
        <v>39.340000000000003</v>
      </c>
      <c r="V45" s="293"/>
      <c r="W45" s="293"/>
      <c r="X45" s="293"/>
      <c r="Y45" s="293"/>
      <c r="Z45" s="293"/>
      <c r="AA45" s="293">
        <v>50.38</v>
      </c>
    </row>
    <row r="46" spans="15:27" x14ac:dyDescent="0.25">
      <c r="O46" s="34">
        <v>42</v>
      </c>
      <c r="P46" s="65">
        <v>39.520000000000003</v>
      </c>
      <c r="Q46" s="66">
        <v>39.26</v>
      </c>
      <c r="R46" s="66"/>
      <c r="S46" s="66"/>
      <c r="T46" s="66">
        <v>39.17</v>
      </c>
      <c r="U46" s="66">
        <v>39.36</v>
      </c>
      <c r="V46" s="293"/>
      <c r="W46" s="293"/>
      <c r="X46" s="293"/>
      <c r="Y46" s="293"/>
      <c r="Z46" s="293"/>
      <c r="AA46" s="293"/>
    </row>
    <row r="47" spans="15:27" x14ac:dyDescent="0.25">
      <c r="O47" s="34">
        <v>43</v>
      </c>
      <c r="P47" s="65">
        <v>39.450000000000003</v>
      </c>
      <c r="Q47" s="66">
        <v>39.270000000000003</v>
      </c>
      <c r="R47" s="66"/>
      <c r="S47" s="66"/>
      <c r="T47" s="66">
        <v>39.43</v>
      </c>
      <c r="U47" s="66">
        <v>39.36</v>
      </c>
      <c r="V47" s="293"/>
      <c r="W47" s="293"/>
      <c r="X47" s="293"/>
      <c r="Y47" s="293"/>
      <c r="Z47" s="293"/>
      <c r="AA47" s="293"/>
    </row>
    <row r="48" spans="15:27" x14ac:dyDescent="0.25">
      <c r="O48" s="34">
        <v>44</v>
      </c>
      <c r="P48" s="65">
        <v>39.57</v>
      </c>
      <c r="Q48" s="66">
        <v>39.299999999999997</v>
      </c>
      <c r="R48" s="66"/>
      <c r="S48" s="66"/>
      <c r="T48" s="66">
        <v>39.299999999999997</v>
      </c>
      <c r="U48" s="66">
        <v>39.42</v>
      </c>
      <c r="V48" s="293"/>
      <c r="W48" s="293"/>
      <c r="X48" s="293"/>
      <c r="Y48" s="293"/>
      <c r="Z48" s="293"/>
      <c r="AA48" s="293"/>
    </row>
    <row r="49" spans="15:27" x14ac:dyDescent="0.25">
      <c r="O49" s="34">
        <v>45</v>
      </c>
      <c r="P49" s="65">
        <v>39.69</v>
      </c>
      <c r="Q49" s="66">
        <v>39.28</v>
      </c>
      <c r="R49" s="66"/>
      <c r="S49" s="66"/>
      <c r="T49" s="66">
        <v>39.24</v>
      </c>
      <c r="U49" s="66">
        <v>39.340000000000003</v>
      </c>
      <c r="V49" s="293"/>
      <c r="W49" s="293"/>
      <c r="X49" s="293"/>
      <c r="Y49" s="293"/>
      <c r="Z49" s="293"/>
      <c r="AA49" s="293"/>
    </row>
    <row r="50" spans="15:27" x14ac:dyDescent="0.25">
      <c r="O50" s="34">
        <v>46</v>
      </c>
      <c r="P50" s="65"/>
      <c r="Q50" s="66">
        <v>39.340000000000003</v>
      </c>
      <c r="R50" s="66"/>
      <c r="S50" s="66"/>
      <c r="T50" s="66">
        <v>39.22</v>
      </c>
      <c r="U50" s="66">
        <v>39.31</v>
      </c>
      <c r="V50" s="293"/>
      <c r="W50" s="293"/>
      <c r="X50" s="293"/>
      <c r="Y50" s="293"/>
      <c r="Z50" s="293"/>
      <c r="AA50" s="293"/>
    </row>
    <row r="51" spans="15:27" x14ac:dyDescent="0.25">
      <c r="O51" s="34">
        <v>47</v>
      </c>
      <c r="P51" s="65"/>
      <c r="Q51" s="66">
        <v>39.270000000000003</v>
      </c>
      <c r="R51" s="66"/>
      <c r="S51" s="66"/>
      <c r="T51" s="66">
        <v>39.119999999999997</v>
      </c>
      <c r="U51" s="66">
        <v>39.25</v>
      </c>
      <c r="V51" s="293"/>
      <c r="W51" s="293"/>
      <c r="X51" s="293"/>
      <c r="Y51" s="293"/>
      <c r="Z51" s="293"/>
      <c r="AA51" s="293"/>
    </row>
    <row r="52" spans="15:27" x14ac:dyDescent="0.25">
      <c r="O52" s="34">
        <v>48</v>
      </c>
      <c r="P52" s="65"/>
      <c r="Q52" s="66">
        <v>39.14</v>
      </c>
      <c r="R52" s="66"/>
      <c r="S52" s="66"/>
      <c r="T52" s="66">
        <v>39.200000000000003</v>
      </c>
      <c r="U52" s="66">
        <v>39.270000000000003</v>
      </c>
      <c r="V52" s="293"/>
      <c r="W52" s="293"/>
      <c r="X52" s="293"/>
      <c r="Y52" s="293"/>
      <c r="Z52" s="293"/>
      <c r="AA52" s="293"/>
    </row>
    <row r="53" spans="15:27" x14ac:dyDescent="0.25">
      <c r="O53" s="34">
        <v>49</v>
      </c>
      <c r="P53" s="65"/>
      <c r="Q53" s="66">
        <v>39.31</v>
      </c>
      <c r="R53" s="66"/>
      <c r="S53" s="66"/>
      <c r="T53" s="66">
        <v>39.31</v>
      </c>
      <c r="U53" s="66">
        <v>39.33</v>
      </c>
      <c r="V53" s="293"/>
      <c r="W53" s="293"/>
      <c r="X53" s="293"/>
      <c r="Y53" s="293"/>
      <c r="Z53" s="293"/>
      <c r="AA53" s="293"/>
    </row>
    <row r="54" spans="15:27" x14ac:dyDescent="0.25">
      <c r="O54" s="34">
        <v>50</v>
      </c>
      <c r="P54" s="65"/>
      <c r="Q54" s="66">
        <v>39.18</v>
      </c>
      <c r="R54" s="66"/>
      <c r="S54" s="66"/>
      <c r="T54" s="66">
        <v>39.1</v>
      </c>
      <c r="U54" s="66">
        <v>39.81</v>
      </c>
      <c r="V54" s="293"/>
      <c r="W54" s="293"/>
      <c r="X54" s="293"/>
      <c r="Y54" s="293"/>
      <c r="Z54" s="293"/>
      <c r="AA54" s="293"/>
    </row>
    <row r="55" spans="15:27" x14ac:dyDescent="0.25">
      <c r="O55" s="34">
        <v>51</v>
      </c>
      <c r="P55" s="65"/>
      <c r="Q55" s="66">
        <v>39.35</v>
      </c>
      <c r="R55" s="66"/>
      <c r="S55" s="66"/>
      <c r="T55" s="66">
        <v>39.229999999999997</v>
      </c>
      <c r="U55" s="66">
        <v>42.43</v>
      </c>
      <c r="V55" s="293"/>
      <c r="W55" s="293"/>
      <c r="X55" s="293"/>
      <c r="Y55" s="293"/>
      <c r="Z55" s="293"/>
      <c r="AA55" s="293"/>
    </row>
    <row r="56" spans="15:27" x14ac:dyDescent="0.25">
      <c r="O56" s="34">
        <v>52</v>
      </c>
      <c r="P56" s="65"/>
      <c r="Q56" s="66"/>
      <c r="R56" s="66"/>
      <c r="S56" s="66"/>
      <c r="T56" s="66">
        <v>39.08</v>
      </c>
      <c r="U56" s="66">
        <v>42.58</v>
      </c>
      <c r="V56" s="293"/>
      <c r="W56" s="293"/>
      <c r="X56" s="293"/>
      <c r="Y56" s="293"/>
      <c r="Z56" s="293"/>
      <c r="AA56" s="293"/>
    </row>
    <row r="57" spans="15:27" x14ac:dyDescent="0.25">
      <c r="O57" s="34">
        <v>53</v>
      </c>
      <c r="P57" s="65"/>
      <c r="Q57" s="66"/>
      <c r="R57" s="66"/>
      <c r="S57" s="66"/>
      <c r="T57" s="66">
        <v>39.18</v>
      </c>
      <c r="U57" s="293">
        <v>48.41</v>
      </c>
      <c r="V57" s="293"/>
      <c r="W57" s="293"/>
      <c r="X57" s="293"/>
      <c r="Y57" s="293"/>
      <c r="Z57" s="293"/>
      <c r="AA57" s="293"/>
    </row>
    <row r="58" spans="15:27" x14ac:dyDescent="0.25">
      <c r="O58" s="34">
        <v>54</v>
      </c>
      <c r="P58" s="65"/>
      <c r="Q58" s="66"/>
      <c r="R58" s="66"/>
      <c r="S58" s="66"/>
      <c r="T58" s="66">
        <v>39.21</v>
      </c>
      <c r="U58" s="66"/>
      <c r="V58" s="293"/>
      <c r="W58" s="293"/>
      <c r="X58" s="293"/>
      <c r="Y58" s="293"/>
      <c r="Z58" s="293"/>
      <c r="AA58" s="293"/>
    </row>
    <row r="59" spans="15:27" x14ac:dyDescent="0.25">
      <c r="O59" s="34">
        <v>55</v>
      </c>
      <c r="P59" s="65"/>
      <c r="Q59" s="66"/>
      <c r="R59" s="66"/>
      <c r="S59" s="66"/>
      <c r="T59" s="66">
        <v>39.15</v>
      </c>
      <c r="U59" s="66"/>
      <c r="V59" s="293"/>
      <c r="W59" s="293"/>
      <c r="X59" s="293"/>
      <c r="Y59" s="293"/>
      <c r="Z59" s="293"/>
      <c r="AA59" s="293"/>
    </row>
    <row r="60" spans="15:27" x14ac:dyDescent="0.25">
      <c r="O60" s="34">
        <v>56</v>
      </c>
      <c r="P60" s="65"/>
      <c r="Q60" s="66"/>
      <c r="R60" s="66"/>
      <c r="S60" s="66"/>
      <c r="T60" s="66">
        <v>39.090000000000003</v>
      </c>
      <c r="U60" s="66"/>
      <c r="V60" s="293"/>
      <c r="W60" s="293"/>
      <c r="X60" s="293"/>
      <c r="Y60" s="293"/>
      <c r="Z60" s="293"/>
      <c r="AA60" s="293"/>
    </row>
    <row r="61" spans="15:27" x14ac:dyDescent="0.25">
      <c r="O61" s="34">
        <v>57</v>
      </c>
      <c r="P61" s="65"/>
      <c r="Q61" s="66"/>
      <c r="R61" s="66"/>
      <c r="S61" s="66"/>
      <c r="T61" s="66">
        <v>39.4</v>
      </c>
      <c r="U61" s="66"/>
      <c r="V61" s="293"/>
      <c r="W61" s="293"/>
      <c r="X61" s="293"/>
      <c r="Y61" s="293"/>
      <c r="Z61" s="293"/>
      <c r="AA61" s="293"/>
    </row>
    <row r="62" spans="15:27" x14ac:dyDescent="0.25">
      <c r="O62" s="34">
        <v>58</v>
      </c>
      <c r="P62" s="65"/>
      <c r="Q62" s="66"/>
      <c r="R62" s="66"/>
      <c r="S62" s="66"/>
      <c r="T62" s="66">
        <v>40.64</v>
      </c>
      <c r="U62" s="66"/>
      <c r="V62" s="293"/>
      <c r="W62" s="293"/>
      <c r="X62" s="293"/>
      <c r="Y62" s="293"/>
      <c r="Z62" s="293"/>
      <c r="AA62" s="293"/>
    </row>
    <row r="63" spans="15:27" x14ac:dyDescent="0.25">
      <c r="O63" s="34">
        <v>59</v>
      </c>
      <c r="P63" s="65"/>
      <c r="Q63" s="66"/>
      <c r="R63" s="66"/>
      <c r="S63" s="66"/>
      <c r="T63" s="66">
        <v>39.42</v>
      </c>
      <c r="U63" s="66"/>
      <c r="V63" s="293"/>
      <c r="W63" s="293"/>
      <c r="X63" s="293"/>
      <c r="Y63" s="293"/>
      <c r="Z63" s="293"/>
      <c r="AA63" s="293"/>
    </row>
    <row r="64" spans="15:27" x14ac:dyDescent="0.25">
      <c r="O64" s="34">
        <v>60</v>
      </c>
      <c r="P64" s="65"/>
      <c r="Q64" s="66"/>
      <c r="R64" s="66"/>
      <c r="S64" s="66"/>
      <c r="T64" s="66">
        <v>39.31</v>
      </c>
      <c r="U64" s="66"/>
      <c r="V64" s="293"/>
      <c r="W64" s="293"/>
      <c r="X64" s="293"/>
      <c r="Y64" s="293"/>
      <c r="Z64" s="293"/>
      <c r="AA64" s="293"/>
    </row>
    <row r="65" spans="15:27" x14ac:dyDescent="0.25">
      <c r="O65" s="34">
        <v>61</v>
      </c>
      <c r="P65" s="65"/>
      <c r="Q65" s="66"/>
      <c r="R65" s="66"/>
      <c r="S65" s="66"/>
      <c r="T65" s="66">
        <v>39.380000000000003</v>
      </c>
      <c r="U65" s="66"/>
      <c r="V65" s="293"/>
      <c r="W65" s="293"/>
      <c r="X65" s="293"/>
      <c r="Y65" s="293"/>
      <c r="Z65" s="293"/>
      <c r="AA65" s="293"/>
    </row>
    <row r="66" spans="15:27" x14ac:dyDescent="0.25">
      <c r="O66" s="34">
        <v>62</v>
      </c>
      <c r="P66" s="65"/>
      <c r="Q66" s="66"/>
      <c r="R66" s="66"/>
      <c r="S66" s="66"/>
      <c r="T66" s="66">
        <v>39.35</v>
      </c>
      <c r="U66" s="66"/>
      <c r="V66" s="293"/>
      <c r="W66" s="293"/>
      <c r="X66" s="293"/>
      <c r="Y66" s="293"/>
      <c r="Z66" s="293"/>
      <c r="AA66" s="293"/>
    </row>
    <row r="67" spans="15:27" x14ac:dyDescent="0.25">
      <c r="O67" s="34">
        <v>63</v>
      </c>
      <c r="P67" s="65"/>
      <c r="Q67" s="66"/>
      <c r="R67" s="66"/>
      <c r="S67" s="66"/>
      <c r="T67" s="66">
        <v>39.32</v>
      </c>
      <c r="U67" s="66"/>
      <c r="V67" s="293"/>
      <c r="W67" s="293"/>
      <c r="X67" s="293"/>
      <c r="Y67" s="293"/>
      <c r="Z67" s="293"/>
      <c r="AA67" s="293"/>
    </row>
    <row r="68" spans="15:27" x14ac:dyDescent="0.25">
      <c r="O68" s="34">
        <v>64</v>
      </c>
      <c r="P68" s="65"/>
      <c r="Q68" s="66"/>
      <c r="R68" s="66"/>
      <c r="S68" s="66"/>
      <c r="T68" s="66">
        <v>39.96</v>
      </c>
      <c r="U68" s="66"/>
      <c r="V68" s="293"/>
      <c r="W68" s="293"/>
      <c r="X68" s="293"/>
      <c r="Y68" s="293"/>
      <c r="Z68" s="293"/>
      <c r="AA68" s="293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293"/>
      <c r="W69" s="293"/>
      <c r="X69" s="293"/>
      <c r="Y69" s="293"/>
      <c r="Z69" s="293"/>
      <c r="AA69" s="293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293"/>
      <c r="W70" s="293"/>
      <c r="X70" s="293"/>
      <c r="Y70" s="293"/>
      <c r="Z70" s="293"/>
      <c r="AA70" s="293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293"/>
      <c r="W71" s="293"/>
      <c r="X71" s="293"/>
      <c r="Y71" s="293"/>
      <c r="Z71" s="293"/>
      <c r="AA71" s="293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293"/>
      <c r="W72" s="293"/>
      <c r="X72" s="293"/>
      <c r="Y72" s="293"/>
      <c r="Z72" s="293"/>
      <c r="AA72" s="293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293"/>
      <c r="W73" s="293"/>
      <c r="X73" s="293"/>
      <c r="Y73" s="293"/>
      <c r="Z73" s="293"/>
      <c r="AA73" s="293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293"/>
      <c r="W74" s="293"/>
      <c r="X74" s="293"/>
      <c r="Y74" s="293"/>
      <c r="Z74" s="293"/>
      <c r="AA74" s="293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324"/>
      <c r="W75" s="324"/>
      <c r="X75" s="324"/>
      <c r="Y75" s="324"/>
      <c r="Z75" s="324"/>
      <c r="AA75" s="324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293"/>
      <c r="W76" s="293"/>
      <c r="X76" s="293"/>
      <c r="Y76" s="293"/>
      <c r="Z76" s="324"/>
      <c r="AA76" s="324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293"/>
      <c r="W77" s="293"/>
      <c r="X77" s="293"/>
      <c r="Y77" s="293"/>
      <c r="Z77" s="324"/>
      <c r="AA77" s="324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293"/>
      <c r="W78" s="293"/>
      <c r="X78" s="293"/>
      <c r="Y78" s="293"/>
      <c r="Z78" s="324"/>
      <c r="AA78" s="324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293"/>
      <c r="W79" s="293"/>
      <c r="X79" s="293"/>
      <c r="Y79" s="293"/>
      <c r="Z79" s="324"/>
      <c r="AA79" s="324"/>
    </row>
    <row r="80" spans="15:27" x14ac:dyDescent="0.25">
      <c r="P80" s="39"/>
      <c r="Q80" s="40"/>
      <c r="R80" s="41"/>
      <c r="S80" s="40"/>
      <c r="T80" s="40"/>
      <c r="U80" s="66"/>
      <c r="V80" s="293"/>
      <c r="W80" s="293"/>
      <c r="X80" s="324"/>
      <c r="Y80" s="324"/>
      <c r="Z80" s="324"/>
      <c r="AA80" s="324"/>
    </row>
    <row r="81" spans="16:27" x14ac:dyDescent="0.25">
      <c r="P81" s="39"/>
      <c r="Q81" s="40"/>
      <c r="R81" s="41"/>
      <c r="S81" s="40"/>
      <c r="T81" s="40"/>
      <c r="U81" s="66"/>
      <c r="V81" s="293"/>
      <c r="W81" s="293"/>
      <c r="X81" s="324"/>
      <c r="Y81" s="324"/>
      <c r="Z81" s="324"/>
      <c r="AA81" s="324"/>
    </row>
    <row r="82" spans="16:27" x14ac:dyDescent="0.25">
      <c r="P82" s="39"/>
      <c r="Q82" s="40"/>
      <c r="R82" s="41"/>
      <c r="S82" s="40"/>
      <c r="T82" s="40"/>
      <c r="U82" s="40"/>
      <c r="V82" s="324"/>
      <c r="W82" s="324"/>
      <c r="X82" s="324"/>
      <c r="Y82" s="324"/>
      <c r="Z82" s="324"/>
      <c r="AA82" s="324"/>
    </row>
    <row r="83" spans="16:27" x14ac:dyDescent="0.25">
      <c r="P83" s="39"/>
      <c r="Q83" s="40"/>
      <c r="R83" s="41"/>
      <c r="S83" s="40"/>
      <c r="T83" s="40"/>
      <c r="U83" s="40"/>
      <c r="V83" s="324"/>
      <c r="W83" s="324"/>
      <c r="X83" s="324"/>
      <c r="Y83" s="324"/>
      <c r="Z83" s="324"/>
      <c r="AA83" s="324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J5:K5"/>
    <mergeCell ref="L5:L6"/>
    <mergeCell ref="M5:M6"/>
    <mergeCell ref="D19:E19"/>
    <mergeCell ref="D20:E20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="70" zoomScaleNormal="70" workbookViewId="0">
      <selection activeCell="L11" sqref="L11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04" customWidth="1"/>
    <col min="4" max="6" width="9.42578125" style="104" customWidth="1"/>
    <col min="7" max="7" width="10.7109375" style="104" customWidth="1"/>
    <col min="8" max="8" width="8.42578125" style="104" customWidth="1"/>
    <col min="9" max="9" width="18.5703125" style="104" customWidth="1"/>
    <col min="10" max="10" width="12.85546875" style="104" customWidth="1"/>
    <col min="11" max="11" width="15.28515625" style="104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7" ht="10.5" customHeight="1" x14ac:dyDescent="0.25"/>
    <row r="3" spans="1:27" ht="15.75" customHeight="1" thickBot="1" x14ac:dyDescent="0.35">
      <c r="A3" s="130" t="s">
        <v>83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7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Наум</v>
      </c>
      <c r="Q4" s="36" t="str">
        <f>B8</f>
        <v>Наум</v>
      </c>
      <c r="R4" s="36" t="str">
        <f>B9</f>
        <v>Ткаченко Антон</v>
      </c>
      <c r="S4" s="36" t="str">
        <f>B10</f>
        <v>Наум</v>
      </c>
      <c r="T4" s="36" t="str">
        <f>B11</f>
        <v>Ткаченко Антон</v>
      </c>
      <c r="U4" s="36" t="str">
        <f>B12</f>
        <v>Ткаченко Антон</v>
      </c>
      <c r="V4" s="36" t="str">
        <f>B13</f>
        <v>Наум</v>
      </c>
      <c r="W4" s="36" t="str">
        <f>B14</f>
        <v>Ткаченко Антон</v>
      </c>
      <c r="X4" s="36" t="str">
        <f>B15</f>
        <v>Наум</v>
      </c>
      <c r="Y4" s="36" t="str">
        <f>B16</f>
        <v>Наум</v>
      </c>
      <c r="Z4" s="36" t="str">
        <f>B17</f>
        <v>Ткаченко Антон</v>
      </c>
      <c r="AA4" s="36" t="str">
        <f>B18</f>
        <v>Ткаченко Антон</v>
      </c>
    </row>
    <row r="5" spans="1:27" s="104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42.1</v>
      </c>
      <c r="Q5" s="64">
        <v>40.49</v>
      </c>
      <c r="R5" s="64">
        <v>40.26</v>
      </c>
      <c r="S5" s="64">
        <v>39.840000000000003</v>
      </c>
      <c r="T5" s="64">
        <v>39.9</v>
      </c>
      <c r="U5" s="64">
        <v>40.049999999999997</v>
      </c>
      <c r="V5" s="83">
        <v>39.79</v>
      </c>
      <c r="W5" s="295">
        <v>60.68</v>
      </c>
      <c r="X5" s="295">
        <v>57.2</v>
      </c>
      <c r="Y5" s="295">
        <v>58.99</v>
      </c>
      <c r="Z5" s="295">
        <v>58</v>
      </c>
      <c r="AA5" s="295">
        <v>56.07</v>
      </c>
    </row>
    <row r="6" spans="1:27" s="104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105" t="s">
        <v>2</v>
      </c>
      <c r="K6" s="105" t="s">
        <v>1</v>
      </c>
      <c r="L6" s="129"/>
      <c r="M6" s="126"/>
      <c r="O6" s="33">
        <v>2</v>
      </c>
      <c r="P6" s="65">
        <v>39.44</v>
      </c>
      <c r="Q6" s="66">
        <v>40.090000000000003</v>
      </c>
      <c r="R6" s="66">
        <v>40.03</v>
      </c>
      <c r="S6" s="66">
        <v>39.799999999999997</v>
      </c>
      <c r="T6" s="66">
        <v>39.46</v>
      </c>
      <c r="U6" s="66">
        <v>39.71</v>
      </c>
      <c r="V6" s="68">
        <v>39.799999999999997</v>
      </c>
      <c r="W6" s="293">
        <v>59.53</v>
      </c>
      <c r="X6" s="293">
        <v>56.04</v>
      </c>
      <c r="Y6" s="293">
        <v>59.2</v>
      </c>
      <c r="Z6" s="293">
        <v>59.01</v>
      </c>
      <c r="AA6" s="293">
        <v>56.91</v>
      </c>
    </row>
    <row r="7" spans="1:27" s="2" customFormat="1" ht="24.95" customHeight="1" thickBot="1" x14ac:dyDescent="0.3">
      <c r="A7" s="5">
        <v>1</v>
      </c>
      <c r="B7" s="8" t="s">
        <v>85</v>
      </c>
      <c r="C7" s="11">
        <v>8</v>
      </c>
      <c r="D7" s="73">
        <v>45</v>
      </c>
      <c r="E7" s="69">
        <f>D7</f>
        <v>45</v>
      </c>
      <c r="F7" s="92">
        <f>MIN(P5:P89)</f>
        <v>39.11</v>
      </c>
      <c r="G7" s="288">
        <f>AVERAGE(P5:P89)</f>
        <v>39.387555555555565</v>
      </c>
      <c r="H7" s="89">
        <f>G7-F7</f>
        <v>0.27755555555556555</v>
      </c>
      <c r="I7" s="74">
        <v>2.0428240740740743E-2</v>
      </c>
      <c r="J7" s="75">
        <f>I7</f>
        <v>2.0428240740740743E-2</v>
      </c>
      <c r="K7" s="76">
        <f>J7</f>
        <v>2.0428240740740743E-2</v>
      </c>
      <c r="L7" s="285" t="s">
        <v>108</v>
      </c>
      <c r="M7" s="93"/>
      <c r="O7" s="34">
        <v>3</v>
      </c>
      <c r="P7" s="65">
        <v>39.590000000000003</v>
      </c>
      <c r="Q7" s="66">
        <v>40.01</v>
      </c>
      <c r="R7" s="66">
        <v>40.07</v>
      </c>
      <c r="S7" s="66">
        <v>39.479999999999997</v>
      </c>
      <c r="T7" s="66">
        <v>39.549999999999997</v>
      </c>
      <c r="U7" s="66">
        <v>39.630000000000003</v>
      </c>
      <c r="V7" s="68">
        <v>39.659999999999997</v>
      </c>
      <c r="W7" s="293">
        <v>61.78</v>
      </c>
      <c r="X7" s="293">
        <v>58.35</v>
      </c>
      <c r="Y7" s="293">
        <v>58.9</v>
      </c>
      <c r="Z7" s="293">
        <v>57.73</v>
      </c>
      <c r="AA7" s="293">
        <v>56.18</v>
      </c>
    </row>
    <row r="8" spans="1:27" s="2" customFormat="1" ht="24.95" customHeight="1" x14ac:dyDescent="0.25">
      <c r="A8" s="50">
        <v>2</v>
      </c>
      <c r="B8" s="9" t="s">
        <v>85</v>
      </c>
      <c r="C8" s="49">
        <v>10</v>
      </c>
      <c r="D8" s="71">
        <v>66</v>
      </c>
      <c r="E8" s="70">
        <f>D8-D7</f>
        <v>21</v>
      </c>
      <c r="F8" s="87">
        <f>MIN(Q5:Q89)</f>
        <v>39.81</v>
      </c>
      <c r="G8" s="91">
        <f>AVERAGE(Q5:Q89)</f>
        <v>40.130499999999998</v>
      </c>
      <c r="H8" s="90">
        <f>G8-F8</f>
        <v>0.32049999999999557</v>
      </c>
      <c r="I8" s="77">
        <v>3.1400462962962963E-2</v>
      </c>
      <c r="J8" s="78">
        <f t="shared" ref="J8:J18" si="0">I8-I7</f>
        <v>1.097222222222222E-2</v>
      </c>
      <c r="K8" s="79">
        <f>J8+K7</f>
        <v>3.1400462962962963E-2</v>
      </c>
      <c r="L8" s="292" t="s">
        <v>109</v>
      </c>
      <c r="M8" s="286"/>
      <c r="O8" s="34">
        <v>4</v>
      </c>
      <c r="P8" s="65">
        <v>39.44</v>
      </c>
      <c r="Q8" s="66">
        <v>40.119999999999997</v>
      </c>
      <c r="R8" s="66">
        <v>40.11</v>
      </c>
      <c r="S8" s="66">
        <v>39.39</v>
      </c>
      <c r="T8" s="66">
        <v>39.56</v>
      </c>
      <c r="U8" s="66">
        <v>39.520000000000003</v>
      </c>
      <c r="V8" s="68">
        <v>39.590000000000003</v>
      </c>
      <c r="W8" s="293">
        <v>60.28</v>
      </c>
      <c r="X8" s="293">
        <v>57.58</v>
      </c>
      <c r="Y8" s="293">
        <v>58.67</v>
      </c>
      <c r="Z8" s="293">
        <v>57.48</v>
      </c>
      <c r="AA8" s="293">
        <v>55.57</v>
      </c>
    </row>
    <row r="9" spans="1:27" s="2" customFormat="1" ht="24.95" customHeight="1" x14ac:dyDescent="0.25">
      <c r="A9" s="50">
        <v>3</v>
      </c>
      <c r="B9" s="9" t="s">
        <v>84</v>
      </c>
      <c r="C9" s="49">
        <v>3</v>
      </c>
      <c r="D9" s="71">
        <v>123</v>
      </c>
      <c r="E9" s="70">
        <f>D9-D8</f>
        <v>57</v>
      </c>
      <c r="F9" s="290">
        <f>MIN(R5:R89)</f>
        <v>39.270000000000003</v>
      </c>
      <c r="G9" s="91">
        <f>AVERAGE(R5:R89)</f>
        <v>45.965000000000018</v>
      </c>
      <c r="H9" s="90">
        <f t="shared" ref="H9:H18" si="1">G9-F9</f>
        <v>6.6950000000000145</v>
      </c>
      <c r="I9" s="77">
        <v>5.8622685185185187E-2</v>
      </c>
      <c r="J9" s="78">
        <f t="shared" si="0"/>
        <v>2.7222222222222224E-2</v>
      </c>
      <c r="K9" s="79">
        <f>J9</f>
        <v>2.7222222222222224E-2</v>
      </c>
      <c r="L9" s="45" t="s">
        <v>123</v>
      </c>
      <c r="M9" s="286"/>
      <c r="O9" s="34">
        <v>5</v>
      </c>
      <c r="P9" s="65">
        <v>39.17</v>
      </c>
      <c r="Q9" s="66">
        <v>40.369999999999997</v>
      </c>
      <c r="R9" s="66">
        <v>39.880000000000003</v>
      </c>
      <c r="S9" s="66">
        <v>39.630000000000003</v>
      </c>
      <c r="T9" s="66">
        <v>39.130000000000003</v>
      </c>
      <c r="U9" s="66">
        <v>39.69</v>
      </c>
      <c r="V9" s="68">
        <v>39.369999999999997</v>
      </c>
      <c r="W9" s="293">
        <v>59.37</v>
      </c>
      <c r="X9" s="293">
        <v>57.67</v>
      </c>
      <c r="Y9" s="293">
        <v>58.85</v>
      </c>
      <c r="Z9" s="293">
        <v>58.36</v>
      </c>
      <c r="AA9" s="293">
        <v>56.12</v>
      </c>
    </row>
    <row r="10" spans="1:27" s="2" customFormat="1" ht="24.95" customHeight="1" x14ac:dyDescent="0.25">
      <c r="A10" s="50">
        <v>4</v>
      </c>
      <c r="B10" s="9" t="s">
        <v>85</v>
      </c>
      <c r="C10" s="49">
        <v>13</v>
      </c>
      <c r="D10" s="71">
        <v>156</v>
      </c>
      <c r="E10" s="70">
        <f t="shared" ref="E10:E17" si="2">D10-D9</f>
        <v>33</v>
      </c>
      <c r="F10" s="290">
        <f>MIN(S5:S89)</f>
        <v>39.229999999999997</v>
      </c>
      <c r="G10" s="91">
        <f>AVERAGE(S5:S89)</f>
        <v>39.49531249999999</v>
      </c>
      <c r="H10" s="90">
        <f t="shared" si="1"/>
        <v>0.26531249999999318</v>
      </c>
      <c r="I10" s="77">
        <v>7.4791666666666659E-2</v>
      </c>
      <c r="J10" s="78">
        <f t="shared" si="0"/>
        <v>1.6168981481481472E-2</v>
      </c>
      <c r="K10" s="79">
        <f>J10+K8</f>
        <v>4.7569444444444435E-2</v>
      </c>
      <c r="L10" s="45" t="s">
        <v>166</v>
      </c>
      <c r="M10" s="286"/>
      <c r="O10" s="34">
        <v>6</v>
      </c>
      <c r="P10" s="65">
        <v>39.18</v>
      </c>
      <c r="Q10" s="66">
        <v>40.119999999999997</v>
      </c>
      <c r="R10" s="66">
        <v>39.67</v>
      </c>
      <c r="S10" s="66">
        <v>39.5</v>
      </c>
      <c r="T10" s="66">
        <v>39.54</v>
      </c>
      <c r="U10" s="66">
        <v>39.869999999999997</v>
      </c>
      <c r="V10" s="68">
        <v>39.36</v>
      </c>
      <c r="W10" s="293">
        <v>59.52</v>
      </c>
      <c r="X10" s="293">
        <v>56.93</v>
      </c>
      <c r="Y10" s="293">
        <v>59.6</v>
      </c>
      <c r="Z10" s="293">
        <v>57.51</v>
      </c>
      <c r="AA10" s="293">
        <v>55.4</v>
      </c>
    </row>
    <row r="11" spans="1:27" s="2" customFormat="1" ht="24.95" customHeight="1" x14ac:dyDescent="0.25">
      <c r="A11" s="50">
        <v>5</v>
      </c>
      <c r="B11" s="9" t="s">
        <v>84</v>
      </c>
      <c r="C11" s="44" t="s">
        <v>60</v>
      </c>
      <c r="D11" s="71">
        <v>180</v>
      </c>
      <c r="E11" s="70">
        <f t="shared" si="2"/>
        <v>24</v>
      </c>
      <c r="F11" s="290">
        <f>MIN(T5:T89)</f>
        <v>39.119999999999997</v>
      </c>
      <c r="G11" s="91">
        <f>AVERAGE(T5:T89)</f>
        <v>39.493913043478258</v>
      </c>
      <c r="H11" s="90">
        <f t="shared" si="1"/>
        <v>0.37391304347826093</v>
      </c>
      <c r="I11" s="77">
        <v>8.6886574074074074E-2</v>
      </c>
      <c r="J11" s="78">
        <f t="shared" si="0"/>
        <v>1.2094907407407415E-2</v>
      </c>
      <c r="K11" s="79">
        <f>J11+K9</f>
        <v>3.9317129629629639E-2</v>
      </c>
      <c r="L11" s="45" t="s">
        <v>129</v>
      </c>
      <c r="M11" s="286"/>
      <c r="O11" s="34">
        <v>7</v>
      </c>
      <c r="P11" s="65">
        <v>39.19</v>
      </c>
      <c r="Q11" s="66">
        <v>40.28</v>
      </c>
      <c r="R11" s="66">
        <v>39.76</v>
      </c>
      <c r="S11" s="66">
        <v>39.479999999999997</v>
      </c>
      <c r="T11" s="66">
        <v>39.24</v>
      </c>
      <c r="U11" s="66">
        <v>39.74</v>
      </c>
      <c r="V11" s="68">
        <v>39.35</v>
      </c>
      <c r="W11" s="293">
        <v>58.67</v>
      </c>
      <c r="X11" s="293">
        <v>57.55</v>
      </c>
      <c r="Y11" s="293">
        <v>58.62</v>
      </c>
      <c r="Z11" s="293">
        <v>57.66</v>
      </c>
      <c r="AA11" s="293">
        <v>54.36</v>
      </c>
    </row>
    <row r="12" spans="1:27" s="2" customFormat="1" ht="24.95" customHeight="1" x14ac:dyDescent="0.25">
      <c r="A12" s="50">
        <v>6</v>
      </c>
      <c r="B12" s="9" t="s">
        <v>84</v>
      </c>
      <c r="C12" s="49">
        <v>8</v>
      </c>
      <c r="D12" s="71">
        <v>232</v>
      </c>
      <c r="E12" s="70">
        <f t="shared" si="2"/>
        <v>52</v>
      </c>
      <c r="F12" s="290">
        <f>MIN(U5:U89)</f>
        <v>39.5</v>
      </c>
      <c r="G12" s="91">
        <f>AVERAGE(U5:U89)</f>
        <v>39.674705882352931</v>
      </c>
      <c r="H12" s="90">
        <f t="shared" si="1"/>
        <v>0.1747058823529315</v>
      </c>
      <c r="I12" s="77">
        <v>0.11188657407407408</v>
      </c>
      <c r="J12" s="78">
        <f t="shared" si="0"/>
        <v>2.5000000000000008E-2</v>
      </c>
      <c r="K12" s="79">
        <f>J12+K11</f>
        <v>6.4317129629629655E-2</v>
      </c>
      <c r="L12" s="294">
        <v>9.3958333333333324E-2</v>
      </c>
      <c r="M12" s="286"/>
      <c r="O12" s="34">
        <v>8</v>
      </c>
      <c r="P12" s="65">
        <v>39.11</v>
      </c>
      <c r="Q12" s="66">
        <v>40.119999999999997</v>
      </c>
      <c r="R12" s="66">
        <v>39.630000000000003</v>
      </c>
      <c r="S12" s="66">
        <v>39.299999999999997</v>
      </c>
      <c r="T12" s="66">
        <v>39.4</v>
      </c>
      <c r="U12" s="66">
        <v>39.85</v>
      </c>
      <c r="V12" s="68">
        <v>39.380000000000003</v>
      </c>
      <c r="W12" s="293">
        <v>59.21</v>
      </c>
      <c r="X12" s="293">
        <v>70.91</v>
      </c>
      <c r="Y12" s="293">
        <v>58.52</v>
      </c>
      <c r="Z12" s="293">
        <v>58.01</v>
      </c>
      <c r="AA12" s="293">
        <v>55.32</v>
      </c>
    </row>
    <row r="13" spans="1:27" s="2" customFormat="1" ht="24.95" customHeight="1" x14ac:dyDescent="0.25">
      <c r="A13" s="50">
        <v>7</v>
      </c>
      <c r="B13" s="9" t="s">
        <v>85</v>
      </c>
      <c r="C13" s="49">
        <v>13</v>
      </c>
      <c r="D13" s="71">
        <v>286</v>
      </c>
      <c r="E13" s="70">
        <f t="shared" si="2"/>
        <v>54</v>
      </c>
      <c r="F13" s="299">
        <f>MIN(V5:V89)</f>
        <v>39.28</v>
      </c>
      <c r="G13" s="300">
        <f>AVERAGE(V5:V89)</f>
        <v>44.907924528301876</v>
      </c>
      <c r="H13" s="301">
        <f t="shared" si="1"/>
        <v>5.6279245283018753</v>
      </c>
      <c r="I13" s="77">
        <v>0.14101851851851852</v>
      </c>
      <c r="J13" s="78">
        <f t="shared" si="0"/>
        <v>2.9131944444444433E-2</v>
      </c>
      <c r="K13" s="79">
        <f>J13+K10</f>
        <v>7.6701388888888861E-2</v>
      </c>
      <c r="L13" s="45" t="s">
        <v>160</v>
      </c>
      <c r="M13" s="286"/>
      <c r="O13" s="34">
        <v>9</v>
      </c>
      <c r="P13" s="65">
        <v>39.119999999999997</v>
      </c>
      <c r="Q13" s="66">
        <v>40.270000000000003</v>
      </c>
      <c r="R13" s="66">
        <v>39.49</v>
      </c>
      <c r="S13" s="66">
        <v>39.32</v>
      </c>
      <c r="T13" s="66">
        <v>39.229999999999997</v>
      </c>
      <c r="U13" s="66">
        <v>39.76</v>
      </c>
      <c r="V13" s="68">
        <v>39.64</v>
      </c>
      <c r="W13" s="293">
        <v>60.37</v>
      </c>
      <c r="X13" s="293">
        <v>56.97</v>
      </c>
      <c r="Y13" s="293">
        <v>58.36</v>
      </c>
      <c r="Z13" s="293">
        <v>57.57</v>
      </c>
      <c r="AA13" s="293">
        <v>54.09</v>
      </c>
    </row>
    <row r="14" spans="1:27" s="2" customFormat="1" ht="24.95" customHeight="1" x14ac:dyDescent="0.25">
      <c r="A14" s="50">
        <v>8</v>
      </c>
      <c r="B14" s="9" t="s">
        <v>84</v>
      </c>
      <c r="C14" s="49">
        <v>3</v>
      </c>
      <c r="D14" s="71">
        <v>302</v>
      </c>
      <c r="E14" s="70">
        <f t="shared" si="2"/>
        <v>16</v>
      </c>
      <c r="F14" s="302">
        <f>MIN(W5:W79)</f>
        <v>58.43</v>
      </c>
      <c r="G14" s="303">
        <f>AVERAGE(W5:W79)</f>
        <v>59.522000000000006</v>
      </c>
      <c r="H14" s="304">
        <f t="shared" si="1"/>
        <v>1.0920000000000059</v>
      </c>
      <c r="I14" s="77">
        <v>0.15313657407407408</v>
      </c>
      <c r="J14" s="78">
        <f t="shared" si="0"/>
        <v>1.2118055555555562E-2</v>
      </c>
      <c r="K14" s="79">
        <f>J14+K12</f>
        <v>7.6435185185185217E-2</v>
      </c>
      <c r="L14" s="45" t="s">
        <v>161</v>
      </c>
      <c r="M14" s="286"/>
      <c r="O14" s="33">
        <v>10</v>
      </c>
      <c r="P14" s="65">
        <v>39.35</v>
      </c>
      <c r="Q14" s="66">
        <v>40.159999999999997</v>
      </c>
      <c r="R14" s="66">
        <v>39.39</v>
      </c>
      <c r="S14" s="66">
        <v>39.479999999999997</v>
      </c>
      <c r="T14" s="66">
        <v>39.119999999999997</v>
      </c>
      <c r="U14" s="66">
        <v>39.69</v>
      </c>
      <c r="V14" s="68">
        <v>39.409999999999997</v>
      </c>
      <c r="W14" s="293">
        <v>58.72</v>
      </c>
      <c r="X14" s="293">
        <v>57.35</v>
      </c>
      <c r="Y14" s="293">
        <v>59.07</v>
      </c>
      <c r="Z14" s="293">
        <v>57.5</v>
      </c>
      <c r="AA14" s="293">
        <v>54.23</v>
      </c>
    </row>
    <row r="15" spans="1:27" s="2" customFormat="1" ht="24.95" customHeight="1" x14ac:dyDescent="0.25">
      <c r="A15" s="50">
        <v>9</v>
      </c>
      <c r="B15" s="9" t="s">
        <v>85</v>
      </c>
      <c r="C15" s="49">
        <v>5</v>
      </c>
      <c r="D15" s="71">
        <v>341</v>
      </c>
      <c r="E15" s="70">
        <f t="shared" si="2"/>
        <v>39</v>
      </c>
      <c r="F15" s="302">
        <f>MIN(X5:X80)</f>
        <v>56.04</v>
      </c>
      <c r="G15" s="303">
        <f>AVERAGE(X5:X79)</f>
        <v>57.761315789473677</v>
      </c>
      <c r="H15" s="304">
        <f t="shared" si="1"/>
        <v>1.7213157894736781</v>
      </c>
      <c r="I15" s="77">
        <v>0.18027777777777779</v>
      </c>
      <c r="J15" s="78">
        <f t="shared" si="0"/>
        <v>2.7141203703703709E-2</v>
      </c>
      <c r="K15" s="79">
        <f>J15+K13</f>
        <v>0.10384259259259257</v>
      </c>
      <c r="L15" s="45" t="s">
        <v>163</v>
      </c>
      <c r="M15" s="286"/>
      <c r="O15" s="33">
        <v>11</v>
      </c>
      <c r="P15" s="65">
        <v>39.229999999999997</v>
      </c>
      <c r="Q15" s="66">
        <v>39.9</v>
      </c>
      <c r="R15" s="66">
        <v>39.380000000000003</v>
      </c>
      <c r="S15" s="66">
        <v>39.81</v>
      </c>
      <c r="T15" s="66">
        <v>39.409999999999997</v>
      </c>
      <c r="U15" s="66">
        <v>39.69</v>
      </c>
      <c r="V15" s="68">
        <v>39.35</v>
      </c>
      <c r="W15" s="293">
        <v>59.07</v>
      </c>
      <c r="X15" s="293">
        <v>57.18</v>
      </c>
      <c r="Y15" s="293">
        <v>60.48</v>
      </c>
      <c r="Z15" s="293">
        <v>57.75</v>
      </c>
      <c r="AA15" s="293">
        <v>54.39</v>
      </c>
    </row>
    <row r="16" spans="1:27" s="2" customFormat="1" ht="24.95" customHeight="1" x14ac:dyDescent="0.25">
      <c r="A16" s="50">
        <v>10</v>
      </c>
      <c r="B16" s="9" t="s">
        <v>85</v>
      </c>
      <c r="C16" s="49">
        <v>33</v>
      </c>
      <c r="D16" s="71">
        <v>374</v>
      </c>
      <c r="E16" s="70">
        <f t="shared" si="2"/>
        <v>33</v>
      </c>
      <c r="F16" s="302">
        <f>MIN(Y5:Y74)</f>
        <v>56.9</v>
      </c>
      <c r="G16" s="303">
        <f>AVERAGE(Y5:Y74)</f>
        <v>58.300937500000011</v>
      </c>
      <c r="H16" s="304">
        <f t="shared" si="1"/>
        <v>1.4009375000000119</v>
      </c>
      <c r="I16" s="77">
        <v>0.20364583333333333</v>
      </c>
      <c r="J16" s="78">
        <f t="shared" si="0"/>
        <v>2.3368055555555545E-2</v>
      </c>
      <c r="K16" s="296">
        <f>J16+K15</f>
        <v>0.12721064814814811</v>
      </c>
      <c r="L16" s="45" t="s">
        <v>164</v>
      </c>
      <c r="M16" s="287"/>
      <c r="O16" s="34">
        <v>12</v>
      </c>
      <c r="P16" s="65">
        <v>39.17</v>
      </c>
      <c r="Q16" s="66">
        <v>40.06</v>
      </c>
      <c r="R16" s="66">
        <v>39.409999999999997</v>
      </c>
      <c r="S16" s="66">
        <v>40.200000000000003</v>
      </c>
      <c r="T16" s="66">
        <v>40.5</v>
      </c>
      <c r="U16" s="66">
        <v>39.619999999999997</v>
      </c>
      <c r="V16" s="68">
        <v>39.56</v>
      </c>
      <c r="W16" s="293">
        <v>59.33</v>
      </c>
      <c r="X16" s="293">
        <v>56.84</v>
      </c>
      <c r="Y16" s="293">
        <v>59.63</v>
      </c>
      <c r="Z16" s="293">
        <v>57.09</v>
      </c>
      <c r="AA16" s="293">
        <v>53.86</v>
      </c>
    </row>
    <row r="17" spans="1:27" s="2" customFormat="1" ht="24.95" customHeight="1" thickBot="1" x14ac:dyDescent="0.3">
      <c r="A17" s="50">
        <v>11</v>
      </c>
      <c r="B17" s="9" t="s">
        <v>84</v>
      </c>
      <c r="C17" s="49">
        <v>69</v>
      </c>
      <c r="D17" s="71">
        <v>418</v>
      </c>
      <c r="E17" s="70">
        <f t="shared" si="2"/>
        <v>44</v>
      </c>
      <c r="F17" s="313">
        <f>MIN(Z5:Z81)</f>
        <v>56.16</v>
      </c>
      <c r="G17" s="303">
        <f>AVERAGE(Z5:Z80)</f>
        <v>57.386428571428574</v>
      </c>
      <c r="H17" s="304">
        <f t="shared" si="1"/>
        <v>1.2264285714285776</v>
      </c>
      <c r="I17" s="77">
        <v>0.23398148148148148</v>
      </c>
      <c r="J17" s="78">
        <f t="shared" si="0"/>
        <v>3.0335648148148153E-2</v>
      </c>
      <c r="K17" s="79">
        <f>J17+K14</f>
        <v>0.10677083333333337</v>
      </c>
      <c r="L17" s="45" t="s">
        <v>165</v>
      </c>
      <c r="M17" s="287"/>
      <c r="O17" s="34">
        <v>13</v>
      </c>
      <c r="P17" s="65">
        <v>39.4</v>
      </c>
      <c r="Q17" s="66">
        <v>40.090000000000003</v>
      </c>
      <c r="R17" s="66">
        <v>39.39</v>
      </c>
      <c r="S17" s="66">
        <v>39.51</v>
      </c>
      <c r="T17" s="66">
        <v>39.53</v>
      </c>
      <c r="U17" s="66">
        <v>39.57</v>
      </c>
      <c r="V17" s="68">
        <v>39.79</v>
      </c>
      <c r="W17" s="293">
        <v>58.71</v>
      </c>
      <c r="X17" s="293">
        <v>57.29</v>
      </c>
      <c r="Y17" s="293">
        <v>59.2</v>
      </c>
      <c r="Z17" s="293">
        <v>57.47</v>
      </c>
      <c r="AA17" s="293">
        <v>53.31</v>
      </c>
    </row>
    <row r="18" spans="1:27" s="2" customFormat="1" ht="24.95" customHeight="1" thickBot="1" x14ac:dyDescent="0.3">
      <c r="A18" s="7" t="s">
        <v>10</v>
      </c>
      <c r="B18" s="10" t="s">
        <v>84</v>
      </c>
      <c r="C18" s="13">
        <v>8</v>
      </c>
      <c r="D18" s="80">
        <v>443</v>
      </c>
      <c r="E18" s="72">
        <f>D18-D17</f>
        <v>25</v>
      </c>
      <c r="F18" s="92">
        <f>MIN(AA5:AA73)</f>
        <v>49.46</v>
      </c>
      <c r="G18" s="309">
        <f>AVERAGE(AA5:AA74)</f>
        <v>53.505416666666662</v>
      </c>
      <c r="H18" s="310">
        <f t="shared" si="1"/>
        <v>4.0454166666666609</v>
      </c>
      <c r="I18" s="81">
        <v>0.25019675925925927</v>
      </c>
      <c r="J18" s="82">
        <f t="shared" si="0"/>
        <v>1.6215277777777787E-2</v>
      </c>
      <c r="K18" s="85">
        <f>J18+K17</f>
        <v>0.12298611111111116</v>
      </c>
      <c r="L18" s="7"/>
      <c r="M18" s="3"/>
      <c r="O18" s="34">
        <v>14</v>
      </c>
      <c r="P18" s="65">
        <v>39.51</v>
      </c>
      <c r="Q18" s="66">
        <v>39.81</v>
      </c>
      <c r="R18" s="66">
        <v>39.35</v>
      </c>
      <c r="S18" s="67">
        <v>39.369999999999997</v>
      </c>
      <c r="T18" s="66">
        <v>39.33</v>
      </c>
      <c r="U18" s="66">
        <v>39.659999999999997</v>
      </c>
      <c r="V18" s="68">
        <v>39.29</v>
      </c>
      <c r="W18" s="293">
        <v>58.43</v>
      </c>
      <c r="X18" s="293">
        <v>57.94</v>
      </c>
      <c r="Y18" s="293">
        <v>58.19</v>
      </c>
      <c r="Z18" s="293">
        <v>61.03</v>
      </c>
      <c r="AA18" s="293">
        <v>52.52</v>
      </c>
    </row>
    <row r="19" spans="1:27" ht="21" customHeight="1" x14ac:dyDescent="0.25">
      <c r="D19" s="314" t="s">
        <v>152</v>
      </c>
      <c r="E19" s="315"/>
      <c r="F19" s="316">
        <f>AVERAGE(F7:F12)</f>
        <v>39.339999999999996</v>
      </c>
      <c r="G19" s="316">
        <f>AVERAGE(P5:U68,V5:V40)</f>
        <v>40.944410646387887</v>
      </c>
      <c r="H19" s="317">
        <f>AVERAGE(H7:H12)</f>
        <v>1.3511644968977936</v>
      </c>
      <c r="O19" s="34">
        <v>15</v>
      </c>
      <c r="P19" s="65">
        <v>39.270000000000003</v>
      </c>
      <c r="Q19" s="66">
        <v>40.950000000000003</v>
      </c>
      <c r="R19" s="66">
        <v>39.79</v>
      </c>
      <c r="S19" s="66">
        <v>39.58</v>
      </c>
      <c r="T19" s="66">
        <v>39.340000000000003</v>
      </c>
      <c r="U19" s="66">
        <v>39.630000000000003</v>
      </c>
      <c r="V19" s="68">
        <v>39.61</v>
      </c>
      <c r="W19" s="293">
        <v>59.16</v>
      </c>
      <c r="X19" s="293">
        <v>57.59</v>
      </c>
      <c r="Y19" s="293">
        <v>58.17</v>
      </c>
      <c r="Z19" s="293">
        <v>56.91</v>
      </c>
      <c r="AA19" s="293">
        <v>53.12</v>
      </c>
    </row>
    <row r="20" spans="1:27" ht="21.75" customHeight="1" thickBot="1" x14ac:dyDescent="0.3">
      <c r="D20" s="319" t="s">
        <v>153</v>
      </c>
      <c r="E20" s="320"/>
      <c r="F20" s="321">
        <f>AVERAGE(F13:F18)</f>
        <v>52.711666666666666</v>
      </c>
      <c r="G20" s="322">
        <f>AVERAGE(W5:AA49,V41:V57)</f>
        <v>57.16785714285718</v>
      </c>
      <c r="H20" s="323">
        <f>AVERAGE(H14:H18)</f>
        <v>1.8972197055137869</v>
      </c>
      <c r="O20" s="34">
        <v>16</v>
      </c>
      <c r="P20" s="65">
        <v>39.380000000000003</v>
      </c>
      <c r="Q20" s="66">
        <v>39.92</v>
      </c>
      <c r="R20" s="66">
        <v>39.590000000000003</v>
      </c>
      <c r="S20" s="66">
        <v>39.43</v>
      </c>
      <c r="T20" s="66">
        <v>39.24</v>
      </c>
      <c r="U20" s="66">
        <v>39.74</v>
      </c>
      <c r="V20" s="68">
        <v>39.450000000000003</v>
      </c>
      <c r="W20" s="293"/>
      <c r="X20" s="293">
        <v>58.08</v>
      </c>
      <c r="Y20" s="293">
        <v>57.81</v>
      </c>
      <c r="Z20" s="293">
        <v>57.38</v>
      </c>
      <c r="AA20" s="293">
        <v>52.86</v>
      </c>
    </row>
    <row r="21" spans="1:27" ht="15.75" x14ac:dyDescent="0.25">
      <c r="E21" s="46"/>
      <c r="F21" s="47"/>
      <c r="G21" s="47"/>
      <c r="H21" s="47"/>
      <c r="O21" s="34">
        <v>17</v>
      </c>
      <c r="P21" s="65">
        <v>39.159999999999997</v>
      </c>
      <c r="Q21" s="66">
        <v>39.840000000000003</v>
      </c>
      <c r="R21" s="66">
        <v>39.270000000000003</v>
      </c>
      <c r="S21" s="66">
        <v>39.4</v>
      </c>
      <c r="T21" s="66">
        <v>39.28</v>
      </c>
      <c r="U21" s="66">
        <v>39.590000000000003</v>
      </c>
      <c r="V21" s="68">
        <v>39.840000000000003</v>
      </c>
      <c r="W21" s="293"/>
      <c r="X21" s="293">
        <v>57.63</v>
      </c>
      <c r="Y21" s="293">
        <v>58.12</v>
      </c>
      <c r="Z21" s="293">
        <v>57.54</v>
      </c>
      <c r="AA21" s="293">
        <v>52.12</v>
      </c>
    </row>
    <row r="22" spans="1:27" ht="15.75" x14ac:dyDescent="0.25">
      <c r="E22" s="46"/>
      <c r="F22" s="47"/>
      <c r="G22" s="47"/>
      <c r="H22" s="47"/>
      <c r="O22" s="34">
        <v>18</v>
      </c>
      <c r="P22" s="65">
        <v>39.119999999999997</v>
      </c>
      <c r="Q22" s="66">
        <v>39.81</v>
      </c>
      <c r="R22" s="66">
        <v>39.54</v>
      </c>
      <c r="S22" s="66">
        <v>39.64</v>
      </c>
      <c r="T22" s="66">
        <v>39.18</v>
      </c>
      <c r="U22" s="66">
        <v>39.56</v>
      </c>
      <c r="V22" s="68">
        <v>39.51</v>
      </c>
      <c r="W22" s="293"/>
      <c r="X22" s="293">
        <v>57.87</v>
      </c>
      <c r="Y22" s="293">
        <v>57.99</v>
      </c>
      <c r="Z22" s="293">
        <v>57.44</v>
      </c>
      <c r="AA22" s="293">
        <v>51.51</v>
      </c>
    </row>
    <row r="23" spans="1:27" ht="15.75" x14ac:dyDescent="0.25">
      <c r="E23" s="46"/>
      <c r="F23" s="47"/>
      <c r="G23" s="47"/>
      <c r="H23" s="47"/>
      <c r="O23" s="34">
        <v>19</v>
      </c>
      <c r="P23" s="65">
        <v>39.35</v>
      </c>
      <c r="Q23" s="66">
        <v>39.880000000000003</v>
      </c>
      <c r="R23" s="66">
        <v>39.56</v>
      </c>
      <c r="S23" s="66">
        <v>39.44</v>
      </c>
      <c r="T23" s="66">
        <v>39.28</v>
      </c>
      <c r="U23" s="66">
        <v>39.56</v>
      </c>
      <c r="V23" s="68">
        <v>39.409999999999997</v>
      </c>
      <c r="W23" s="293"/>
      <c r="X23" s="293">
        <v>57.32</v>
      </c>
      <c r="Y23" s="293">
        <v>57.67</v>
      </c>
      <c r="Z23" s="293">
        <v>57.58</v>
      </c>
      <c r="AA23" s="293">
        <v>51.8</v>
      </c>
    </row>
    <row r="24" spans="1:27" x14ac:dyDescent="0.25">
      <c r="E24" s="37"/>
      <c r="F24" s="38"/>
      <c r="G24" s="38"/>
      <c r="H24" s="38"/>
      <c r="O24" s="34">
        <v>20</v>
      </c>
      <c r="P24" s="65">
        <v>39.43</v>
      </c>
      <c r="Q24" s="66">
        <v>40.32</v>
      </c>
      <c r="R24" s="66">
        <v>39.450000000000003</v>
      </c>
      <c r="S24" s="66">
        <v>39.31</v>
      </c>
      <c r="T24" s="66">
        <v>39.49</v>
      </c>
      <c r="U24" s="66">
        <v>39.549999999999997</v>
      </c>
      <c r="V24" s="68">
        <v>39.61</v>
      </c>
      <c r="W24" s="293"/>
      <c r="X24" s="293">
        <v>57.64</v>
      </c>
      <c r="Y24" s="293">
        <v>57.56</v>
      </c>
      <c r="Z24" s="293">
        <v>56.25</v>
      </c>
      <c r="AA24" s="293">
        <v>51.83</v>
      </c>
    </row>
    <row r="25" spans="1:27" x14ac:dyDescent="0.25">
      <c r="F25" s="37"/>
      <c r="G25" s="37"/>
      <c r="H25" s="37"/>
      <c r="O25" s="34">
        <v>21</v>
      </c>
      <c r="P25" s="65">
        <v>39.54</v>
      </c>
      <c r="Q25" s="66"/>
      <c r="R25" s="66">
        <v>39.46</v>
      </c>
      <c r="S25" s="66">
        <v>39.46</v>
      </c>
      <c r="T25" s="66">
        <v>39.32</v>
      </c>
      <c r="U25" s="66">
        <v>39.590000000000003</v>
      </c>
      <c r="V25" s="68">
        <v>39.28</v>
      </c>
      <c r="W25" s="293"/>
      <c r="X25" s="293">
        <v>56.79</v>
      </c>
      <c r="Y25" s="293">
        <v>57.31</v>
      </c>
      <c r="Z25" s="293">
        <v>58.09</v>
      </c>
      <c r="AA25" s="293">
        <v>51.43</v>
      </c>
    </row>
    <row r="26" spans="1:27" x14ac:dyDescent="0.25">
      <c r="O26" s="34">
        <v>22</v>
      </c>
      <c r="P26" s="65">
        <v>39.340000000000003</v>
      </c>
      <c r="Q26" s="66"/>
      <c r="R26" s="66">
        <v>39.590000000000003</v>
      </c>
      <c r="S26" s="66">
        <v>39.53</v>
      </c>
      <c r="T26" s="66">
        <v>39.56</v>
      </c>
      <c r="U26" s="66">
        <v>39.57</v>
      </c>
      <c r="V26" s="68">
        <v>39.5</v>
      </c>
      <c r="W26" s="293"/>
      <c r="X26" s="293">
        <v>57.1</v>
      </c>
      <c r="Y26" s="293">
        <v>57.53</v>
      </c>
      <c r="Z26" s="293">
        <v>57.45</v>
      </c>
      <c r="AA26" s="293">
        <v>50.85</v>
      </c>
    </row>
    <row r="27" spans="1:27" x14ac:dyDescent="0.25">
      <c r="O27" s="34">
        <v>23</v>
      </c>
      <c r="P27" s="65">
        <v>39.47</v>
      </c>
      <c r="Q27" s="66"/>
      <c r="R27" s="66">
        <v>39.54</v>
      </c>
      <c r="S27" s="66">
        <v>39.53</v>
      </c>
      <c r="T27" s="66">
        <v>40.770000000000003</v>
      </c>
      <c r="U27" s="66">
        <v>39.51</v>
      </c>
      <c r="V27" s="68">
        <v>39.44</v>
      </c>
      <c r="W27" s="293"/>
      <c r="X27" s="293">
        <v>57.49</v>
      </c>
      <c r="Y27" s="293">
        <v>58.09</v>
      </c>
      <c r="Z27" s="293">
        <v>56.94</v>
      </c>
      <c r="AA27" s="293">
        <v>50.82</v>
      </c>
    </row>
    <row r="28" spans="1:27" x14ac:dyDescent="0.25">
      <c r="O28" s="34">
        <v>24</v>
      </c>
      <c r="P28" s="65">
        <v>39.25</v>
      </c>
      <c r="Q28" s="66"/>
      <c r="R28" s="66">
        <v>39.700000000000003</v>
      </c>
      <c r="S28" s="66">
        <v>39.380000000000003</v>
      </c>
      <c r="T28" s="66"/>
      <c r="U28" s="66">
        <v>39.64</v>
      </c>
      <c r="V28" s="68">
        <v>39.46</v>
      </c>
      <c r="W28" s="293"/>
      <c r="X28" s="293">
        <v>57.73</v>
      </c>
      <c r="Y28" s="293">
        <v>58.15</v>
      </c>
      <c r="Z28" s="293">
        <v>58.21</v>
      </c>
      <c r="AA28" s="293">
        <v>49.46</v>
      </c>
    </row>
    <row r="29" spans="1:27" x14ac:dyDescent="0.25">
      <c r="O29" s="34">
        <v>25</v>
      </c>
      <c r="P29" s="65">
        <v>39.229999999999997</v>
      </c>
      <c r="Q29" s="66"/>
      <c r="R29" s="66">
        <v>39.56</v>
      </c>
      <c r="S29" s="66">
        <v>39.270000000000003</v>
      </c>
      <c r="T29" s="66"/>
      <c r="U29" s="66">
        <v>39.520000000000003</v>
      </c>
      <c r="V29" s="68">
        <v>39.700000000000003</v>
      </c>
      <c r="W29" s="293"/>
      <c r="X29" s="293">
        <v>57.76</v>
      </c>
      <c r="Y29" s="293">
        <v>57.67</v>
      </c>
      <c r="Z29" s="293">
        <v>57.64</v>
      </c>
      <c r="AA29" s="293"/>
    </row>
    <row r="30" spans="1:27" x14ac:dyDescent="0.25">
      <c r="O30" s="34">
        <v>26</v>
      </c>
      <c r="P30" s="65">
        <v>39.35</v>
      </c>
      <c r="Q30" s="66"/>
      <c r="R30" s="66">
        <v>39.590000000000003</v>
      </c>
      <c r="S30" s="66">
        <v>39.229999999999997</v>
      </c>
      <c r="T30" s="66"/>
      <c r="U30" s="66">
        <v>39.54</v>
      </c>
      <c r="V30" s="68">
        <v>39.5</v>
      </c>
      <c r="W30" s="293"/>
      <c r="X30" s="293">
        <v>56.86</v>
      </c>
      <c r="Y30" s="293">
        <v>57.34</v>
      </c>
      <c r="Z30" s="293">
        <v>56.8</v>
      </c>
      <c r="AA30" s="293"/>
    </row>
    <row r="31" spans="1:27" x14ac:dyDescent="0.25">
      <c r="O31" s="34">
        <v>27</v>
      </c>
      <c r="P31" s="65">
        <v>39.4</v>
      </c>
      <c r="Q31" s="66"/>
      <c r="R31" s="66">
        <v>39.54</v>
      </c>
      <c r="S31" s="66">
        <v>39.47</v>
      </c>
      <c r="T31" s="66"/>
      <c r="U31" s="66">
        <v>39.5</v>
      </c>
      <c r="V31" s="68">
        <v>39.590000000000003</v>
      </c>
      <c r="W31" s="293"/>
      <c r="X31" s="293">
        <v>57.52</v>
      </c>
      <c r="Y31" s="293">
        <v>57.71</v>
      </c>
      <c r="Z31" s="293">
        <v>57.24</v>
      </c>
      <c r="AA31" s="293"/>
    </row>
    <row r="32" spans="1:27" x14ac:dyDescent="0.25">
      <c r="O32" s="34">
        <v>28</v>
      </c>
      <c r="P32" s="65">
        <v>39.299999999999997</v>
      </c>
      <c r="Q32" s="66"/>
      <c r="R32" s="66">
        <v>39.450000000000003</v>
      </c>
      <c r="S32" s="66">
        <v>39.299999999999997</v>
      </c>
      <c r="T32" s="66"/>
      <c r="U32" s="66">
        <v>39.840000000000003</v>
      </c>
      <c r="V32" s="68">
        <v>39.53</v>
      </c>
      <c r="W32" s="293"/>
      <c r="X32" s="293">
        <v>57.57</v>
      </c>
      <c r="Y32" s="293">
        <v>57.53</v>
      </c>
      <c r="Z32" s="293">
        <v>57.43</v>
      </c>
      <c r="AA32" s="293"/>
    </row>
    <row r="33" spans="15:27" x14ac:dyDescent="0.25">
      <c r="O33" s="34">
        <v>29</v>
      </c>
      <c r="P33" s="65">
        <v>39.17</v>
      </c>
      <c r="Q33" s="66"/>
      <c r="R33" s="66">
        <v>39.549999999999997</v>
      </c>
      <c r="S33" s="66">
        <v>39.47</v>
      </c>
      <c r="T33" s="66"/>
      <c r="U33" s="66">
        <v>39.520000000000003</v>
      </c>
      <c r="V33" s="68">
        <v>39.56</v>
      </c>
      <c r="W33" s="293"/>
      <c r="X33" s="293">
        <v>57.44</v>
      </c>
      <c r="Y33" s="293">
        <v>56.9</v>
      </c>
      <c r="Z33" s="293">
        <v>56.87</v>
      </c>
      <c r="AA33" s="293"/>
    </row>
    <row r="34" spans="15:27" x14ac:dyDescent="0.25">
      <c r="O34" s="34">
        <v>30</v>
      </c>
      <c r="P34" s="65">
        <v>39.15</v>
      </c>
      <c r="Q34" s="66"/>
      <c r="R34" s="66">
        <v>39.57</v>
      </c>
      <c r="S34" s="66">
        <v>39.299999999999997</v>
      </c>
      <c r="T34" s="66"/>
      <c r="U34" s="66">
        <v>39.85</v>
      </c>
      <c r="V34" s="68">
        <v>39.36</v>
      </c>
      <c r="W34" s="293"/>
      <c r="X34" s="293">
        <v>57.41</v>
      </c>
      <c r="Y34" s="293">
        <v>57.23</v>
      </c>
      <c r="Z34" s="293">
        <v>56.26</v>
      </c>
      <c r="AA34" s="293"/>
    </row>
    <row r="35" spans="15:27" x14ac:dyDescent="0.25">
      <c r="O35" s="34">
        <v>31</v>
      </c>
      <c r="P35" s="65">
        <v>39.22</v>
      </c>
      <c r="Q35" s="66"/>
      <c r="R35" s="66">
        <v>39.57</v>
      </c>
      <c r="S35" s="66">
        <v>39.33</v>
      </c>
      <c r="T35" s="66"/>
      <c r="U35" s="66">
        <v>39.56</v>
      </c>
      <c r="V35" s="68">
        <v>39.450000000000003</v>
      </c>
      <c r="W35" s="293"/>
      <c r="X35" s="293">
        <v>57.09</v>
      </c>
      <c r="Y35" s="293">
        <v>58.18</v>
      </c>
      <c r="Z35" s="293">
        <v>57.57</v>
      </c>
      <c r="AA35" s="293"/>
    </row>
    <row r="36" spans="15:27" x14ac:dyDescent="0.25">
      <c r="O36" s="34">
        <v>32</v>
      </c>
      <c r="P36" s="65">
        <v>39.28</v>
      </c>
      <c r="Q36" s="66"/>
      <c r="R36" s="66">
        <v>39.28</v>
      </c>
      <c r="S36" s="66">
        <v>39.67</v>
      </c>
      <c r="T36" s="66"/>
      <c r="U36" s="66">
        <v>39.56</v>
      </c>
      <c r="V36" s="68">
        <v>39.49</v>
      </c>
      <c r="W36" s="293"/>
      <c r="X36" s="293">
        <v>57.3</v>
      </c>
      <c r="Y36" s="293">
        <v>58.39</v>
      </c>
      <c r="Z36" s="293">
        <v>57.04</v>
      </c>
      <c r="AA36" s="293"/>
    </row>
    <row r="37" spans="15:27" x14ac:dyDescent="0.25">
      <c r="O37" s="34">
        <v>33</v>
      </c>
      <c r="P37" s="65">
        <v>39.299999999999997</v>
      </c>
      <c r="Q37" s="66"/>
      <c r="R37" s="66">
        <v>39.270000000000003</v>
      </c>
      <c r="S37" s="66"/>
      <c r="T37" s="66"/>
      <c r="U37" s="66">
        <v>39.58</v>
      </c>
      <c r="V37" s="68">
        <v>39.28</v>
      </c>
      <c r="W37" s="293"/>
      <c r="X37" s="293">
        <v>57.23</v>
      </c>
      <c r="Y37" s="293"/>
      <c r="Z37" s="293">
        <v>56.66</v>
      </c>
      <c r="AA37" s="293"/>
    </row>
    <row r="38" spans="15:27" x14ac:dyDescent="0.25">
      <c r="O38" s="34">
        <v>34</v>
      </c>
      <c r="P38" s="65">
        <v>39.11</v>
      </c>
      <c r="Q38" s="66"/>
      <c r="R38" s="66">
        <v>399.31</v>
      </c>
      <c r="S38" s="66"/>
      <c r="T38" s="66"/>
      <c r="U38" s="66">
        <v>39.68</v>
      </c>
      <c r="V38" s="68">
        <v>39.39</v>
      </c>
      <c r="W38" s="293"/>
      <c r="X38" s="293">
        <v>57.84</v>
      </c>
      <c r="Y38" s="293"/>
      <c r="Z38" s="293">
        <v>56.68</v>
      </c>
      <c r="AA38" s="293"/>
    </row>
    <row r="39" spans="15:27" x14ac:dyDescent="0.25">
      <c r="O39" s="34">
        <v>35</v>
      </c>
      <c r="P39" s="65">
        <v>39.340000000000003</v>
      </c>
      <c r="Q39" s="66"/>
      <c r="R39" s="66">
        <v>39.43</v>
      </c>
      <c r="S39" s="66"/>
      <c r="T39" s="66"/>
      <c r="U39" s="66">
        <v>39.69</v>
      </c>
      <c r="V39" s="68">
        <v>39.42</v>
      </c>
      <c r="W39" s="293"/>
      <c r="X39" s="293">
        <v>57.39</v>
      </c>
      <c r="Y39" s="293"/>
      <c r="Z39" s="293">
        <v>56.71</v>
      </c>
      <c r="AA39" s="293"/>
    </row>
    <row r="40" spans="15:27" x14ac:dyDescent="0.25">
      <c r="O40" s="34">
        <v>36</v>
      </c>
      <c r="P40" s="65">
        <v>39.409999999999997</v>
      </c>
      <c r="Q40" s="66"/>
      <c r="R40" s="66">
        <v>39.450000000000003</v>
      </c>
      <c r="S40" s="66"/>
      <c r="T40" s="66"/>
      <c r="U40" s="66">
        <v>39.76</v>
      </c>
      <c r="V40" s="68">
        <v>40.950000000000003</v>
      </c>
      <c r="W40" s="293"/>
      <c r="X40" s="293">
        <v>57.49</v>
      </c>
      <c r="Y40" s="293"/>
      <c r="Z40" s="293">
        <v>57.04</v>
      </c>
      <c r="AA40" s="293"/>
    </row>
    <row r="41" spans="15:27" x14ac:dyDescent="0.25">
      <c r="O41" s="34">
        <v>37</v>
      </c>
      <c r="P41" s="65">
        <v>39.72</v>
      </c>
      <c r="Q41" s="66"/>
      <c r="R41" s="66">
        <v>39.49</v>
      </c>
      <c r="S41" s="66"/>
      <c r="T41" s="66"/>
      <c r="U41" s="66">
        <v>39.81</v>
      </c>
      <c r="V41" s="293">
        <v>42.58</v>
      </c>
      <c r="W41" s="293"/>
      <c r="X41" s="293">
        <v>57.28</v>
      </c>
      <c r="Y41" s="293"/>
      <c r="Z41" s="293">
        <v>57.42</v>
      </c>
      <c r="AA41" s="293"/>
    </row>
    <row r="42" spans="15:27" x14ac:dyDescent="0.25">
      <c r="O42" s="34">
        <v>38</v>
      </c>
      <c r="P42" s="65">
        <v>39.32</v>
      </c>
      <c r="Q42" s="66"/>
      <c r="R42" s="66">
        <v>39.44</v>
      </c>
      <c r="S42" s="66"/>
      <c r="T42" s="66"/>
      <c r="U42" s="66">
        <v>39.700000000000003</v>
      </c>
      <c r="V42" s="293">
        <v>44.52</v>
      </c>
      <c r="W42" s="293"/>
      <c r="X42" s="293">
        <v>57.71</v>
      </c>
      <c r="Y42" s="293"/>
      <c r="Z42" s="293">
        <v>57.04</v>
      </c>
      <c r="AA42" s="293"/>
    </row>
    <row r="43" spans="15:27" x14ac:dyDescent="0.25">
      <c r="O43" s="34">
        <v>39</v>
      </c>
      <c r="P43" s="65">
        <v>39.46</v>
      </c>
      <c r="Q43" s="66"/>
      <c r="R43" s="66">
        <v>39.479999999999997</v>
      </c>
      <c r="S43" s="66"/>
      <c r="T43" s="66"/>
      <c r="U43" s="66">
        <v>39.68</v>
      </c>
      <c r="V43" s="293">
        <v>53.61</v>
      </c>
      <c r="W43" s="293"/>
      <c r="X43" s="293"/>
      <c r="Y43" s="293"/>
      <c r="Z43" s="293">
        <v>56.16</v>
      </c>
      <c r="AA43" s="293"/>
    </row>
    <row r="44" spans="15:27" x14ac:dyDescent="0.25">
      <c r="O44" s="34">
        <v>40</v>
      </c>
      <c r="P44" s="65">
        <v>39.61</v>
      </c>
      <c r="Q44" s="66"/>
      <c r="R44" s="66">
        <v>39.64</v>
      </c>
      <c r="S44" s="66"/>
      <c r="T44" s="66"/>
      <c r="U44" s="66">
        <v>39.700000000000003</v>
      </c>
      <c r="V44" s="293">
        <v>57.75</v>
      </c>
      <c r="W44" s="293"/>
      <c r="X44" s="293"/>
      <c r="Y44" s="293"/>
      <c r="Z44" s="293">
        <v>57.03</v>
      </c>
      <c r="AA44" s="293"/>
    </row>
    <row r="45" spans="15:27" x14ac:dyDescent="0.25">
      <c r="O45" s="34">
        <v>41</v>
      </c>
      <c r="P45" s="65">
        <v>39.15</v>
      </c>
      <c r="Q45" s="66"/>
      <c r="R45" s="66">
        <v>39.5</v>
      </c>
      <c r="S45" s="66"/>
      <c r="T45" s="66"/>
      <c r="U45" s="66">
        <v>39.71</v>
      </c>
      <c r="V45" s="293">
        <v>58.43</v>
      </c>
      <c r="W45" s="293"/>
      <c r="X45" s="293"/>
      <c r="Y45" s="293"/>
      <c r="Z45" s="293">
        <v>56.19</v>
      </c>
      <c r="AA45" s="293"/>
    </row>
    <row r="46" spans="15:27" x14ac:dyDescent="0.25">
      <c r="O46" s="34">
        <v>42</v>
      </c>
      <c r="P46" s="65">
        <v>39.39</v>
      </c>
      <c r="Q46" s="66"/>
      <c r="R46" s="66">
        <v>39.43</v>
      </c>
      <c r="S46" s="66"/>
      <c r="T46" s="66"/>
      <c r="U46" s="66">
        <v>39.700000000000003</v>
      </c>
      <c r="V46" s="293">
        <v>59.02</v>
      </c>
      <c r="W46" s="293"/>
      <c r="X46" s="293"/>
      <c r="Y46" s="293"/>
      <c r="Z46" s="293">
        <v>56.49</v>
      </c>
      <c r="AA46" s="293"/>
    </row>
    <row r="47" spans="15:27" x14ac:dyDescent="0.25">
      <c r="O47" s="34">
        <v>43</v>
      </c>
      <c r="P47" s="65">
        <v>39.29</v>
      </c>
      <c r="Q47" s="66"/>
      <c r="R47" s="66">
        <v>39.56</v>
      </c>
      <c r="S47" s="66"/>
      <c r="T47" s="66"/>
      <c r="U47" s="66">
        <v>39.86</v>
      </c>
      <c r="V47" s="293">
        <v>58.53</v>
      </c>
      <c r="W47" s="293"/>
      <c r="X47" s="293"/>
      <c r="Y47" s="293"/>
      <c r="Z47" s="293"/>
      <c r="AA47" s="293"/>
    </row>
    <row r="48" spans="15:27" x14ac:dyDescent="0.25">
      <c r="O48" s="34">
        <v>44</v>
      </c>
      <c r="P48" s="65">
        <v>39.17</v>
      </c>
      <c r="Q48" s="66"/>
      <c r="R48" s="66">
        <v>39.479999999999997</v>
      </c>
      <c r="S48" s="66"/>
      <c r="T48" s="66"/>
      <c r="U48" s="66">
        <v>39.840000000000003</v>
      </c>
      <c r="V48" s="293">
        <v>58.19</v>
      </c>
      <c r="W48" s="293"/>
      <c r="X48" s="293"/>
      <c r="Y48" s="293"/>
      <c r="Z48" s="293"/>
      <c r="AA48" s="293"/>
    </row>
    <row r="49" spans="15:27" x14ac:dyDescent="0.25">
      <c r="O49" s="34">
        <v>45</v>
      </c>
      <c r="P49" s="65">
        <v>39.76</v>
      </c>
      <c r="Q49" s="66"/>
      <c r="R49" s="66">
        <v>39.380000000000003</v>
      </c>
      <c r="S49" s="66"/>
      <c r="T49" s="66"/>
      <c r="U49" s="66">
        <v>39.75</v>
      </c>
      <c r="V49" s="293">
        <v>58.15</v>
      </c>
      <c r="W49" s="293"/>
      <c r="X49" s="293"/>
      <c r="Y49" s="293"/>
      <c r="Z49" s="293"/>
      <c r="AA49" s="293"/>
    </row>
    <row r="50" spans="15:27" x14ac:dyDescent="0.25">
      <c r="O50" s="34">
        <v>46</v>
      </c>
      <c r="P50" s="65"/>
      <c r="Q50" s="66"/>
      <c r="R50" s="66">
        <v>39.369999999999997</v>
      </c>
      <c r="S50" s="66"/>
      <c r="T50" s="66"/>
      <c r="U50" s="66">
        <v>39.590000000000003</v>
      </c>
      <c r="V50" s="293">
        <v>58.44</v>
      </c>
      <c r="W50" s="293"/>
      <c r="X50" s="293"/>
      <c r="Y50" s="293"/>
      <c r="Z50" s="293"/>
      <c r="AA50" s="293"/>
    </row>
    <row r="51" spans="15:27" x14ac:dyDescent="0.25">
      <c r="O51" s="34">
        <v>47</v>
      </c>
      <c r="P51" s="65"/>
      <c r="Q51" s="66"/>
      <c r="R51" s="66">
        <v>39.44</v>
      </c>
      <c r="S51" s="66"/>
      <c r="T51" s="66"/>
      <c r="U51" s="66">
        <v>39.75</v>
      </c>
      <c r="V51" s="293">
        <v>58.11</v>
      </c>
      <c r="W51" s="293"/>
      <c r="X51" s="293"/>
      <c r="Y51" s="293"/>
      <c r="Z51" s="293"/>
      <c r="AA51" s="293"/>
    </row>
    <row r="52" spans="15:27" x14ac:dyDescent="0.25">
      <c r="O52" s="34">
        <v>48</v>
      </c>
      <c r="P52" s="65"/>
      <c r="Q52" s="66"/>
      <c r="R52" s="66">
        <v>39.29</v>
      </c>
      <c r="S52" s="66"/>
      <c r="T52" s="66"/>
      <c r="U52" s="66">
        <v>39.520000000000003</v>
      </c>
      <c r="V52" s="293">
        <v>58.42</v>
      </c>
      <c r="W52" s="293"/>
      <c r="X52" s="293"/>
      <c r="Y52" s="293"/>
      <c r="Z52" s="293"/>
      <c r="AA52" s="293"/>
    </row>
    <row r="53" spans="15:27" x14ac:dyDescent="0.25">
      <c r="O53" s="34">
        <v>49</v>
      </c>
      <c r="P53" s="65"/>
      <c r="Q53" s="66"/>
      <c r="R53" s="66">
        <v>39.340000000000003</v>
      </c>
      <c r="S53" s="66"/>
      <c r="T53" s="66"/>
      <c r="U53" s="66">
        <v>39.619999999999997</v>
      </c>
      <c r="V53" s="293">
        <v>58.2</v>
      </c>
      <c r="W53" s="293"/>
      <c r="X53" s="293"/>
      <c r="Y53" s="293"/>
      <c r="Z53" s="293"/>
      <c r="AA53" s="293"/>
    </row>
    <row r="54" spans="15:27" x14ac:dyDescent="0.25">
      <c r="O54" s="34">
        <v>50</v>
      </c>
      <c r="P54" s="65"/>
      <c r="Q54" s="66"/>
      <c r="R54" s="66">
        <v>39.51</v>
      </c>
      <c r="S54" s="66"/>
      <c r="T54" s="66"/>
      <c r="U54" s="66">
        <v>39.700000000000003</v>
      </c>
      <c r="V54" s="293">
        <v>57.96</v>
      </c>
      <c r="W54" s="293"/>
      <c r="X54" s="293"/>
      <c r="Y54" s="293"/>
      <c r="Z54" s="293"/>
      <c r="AA54" s="293"/>
    </row>
    <row r="55" spans="15:27" x14ac:dyDescent="0.25">
      <c r="O55" s="34">
        <v>51</v>
      </c>
      <c r="P55" s="65"/>
      <c r="Q55" s="66"/>
      <c r="R55" s="66">
        <v>39.380000000000003</v>
      </c>
      <c r="S55" s="66"/>
      <c r="T55" s="66"/>
      <c r="U55" s="66">
        <v>39.89</v>
      </c>
      <c r="V55" s="293">
        <v>58.14</v>
      </c>
      <c r="W55" s="293"/>
      <c r="X55" s="293"/>
      <c r="Y55" s="293"/>
      <c r="Z55" s="293"/>
      <c r="AA55" s="293"/>
    </row>
    <row r="56" spans="15:27" x14ac:dyDescent="0.25">
      <c r="O56" s="34">
        <v>52</v>
      </c>
      <c r="P56" s="65"/>
      <c r="Q56" s="66"/>
      <c r="R56" s="66">
        <v>39.53</v>
      </c>
      <c r="S56" s="66"/>
      <c r="T56" s="66"/>
      <c r="U56" s="66"/>
      <c r="V56" s="293">
        <v>57.95</v>
      </c>
      <c r="W56" s="293"/>
      <c r="X56" s="293"/>
      <c r="Y56" s="293"/>
      <c r="Z56" s="293"/>
      <c r="AA56" s="293"/>
    </row>
    <row r="57" spans="15:27" x14ac:dyDescent="0.25">
      <c r="O57" s="34">
        <v>53</v>
      </c>
      <c r="P57" s="65"/>
      <c r="Q57" s="66"/>
      <c r="R57" s="66">
        <v>39.380000000000003</v>
      </c>
      <c r="S57" s="66"/>
      <c r="T57" s="66"/>
      <c r="U57" s="66"/>
      <c r="V57" s="293">
        <v>58.45</v>
      </c>
      <c r="W57" s="293"/>
      <c r="X57" s="293"/>
      <c r="Y57" s="293"/>
      <c r="Z57" s="293"/>
      <c r="AA57" s="293"/>
    </row>
    <row r="58" spans="15:27" x14ac:dyDescent="0.25">
      <c r="O58" s="34">
        <v>54</v>
      </c>
      <c r="P58" s="65"/>
      <c r="Q58" s="66"/>
      <c r="R58" s="66">
        <v>39.5</v>
      </c>
      <c r="S58" s="66"/>
      <c r="T58" s="66"/>
      <c r="U58" s="66"/>
      <c r="V58" s="68"/>
      <c r="W58" s="293"/>
      <c r="X58" s="293"/>
      <c r="Y58" s="293"/>
      <c r="Z58" s="293"/>
      <c r="AA58" s="293"/>
    </row>
    <row r="59" spans="15:27" x14ac:dyDescent="0.25">
      <c r="O59" s="34">
        <v>55</v>
      </c>
      <c r="P59" s="65"/>
      <c r="Q59" s="66"/>
      <c r="R59" s="66">
        <v>39.39</v>
      </c>
      <c r="S59" s="66"/>
      <c r="T59" s="66"/>
      <c r="U59" s="66"/>
      <c r="V59" s="68"/>
      <c r="W59" s="293"/>
      <c r="X59" s="293"/>
      <c r="Y59" s="293"/>
      <c r="Z59" s="293"/>
      <c r="AA59" s="293"/>
    </row>
    <row r="60" spans="15:27" x14ac:dyDescent="0.25">
      <c r="O60" s="34">
        <v>56</v>
      </c>
      <c r="P60" s="65"/>
      <c r="Q60" s="66"/>
      <c r="R60" s="66">
        <v>39.630000000000003</v>
      </c>
      <c r="S60" s="66"/>
      <c r="T60" s="66"/>
      <c r="U60" s="66"/>
      <c r="V60" s="68"/>
      <c r="W60" s="293"/>
      <c r="X60" s="293"/>
      <c r="Y60" s="293"/>
      <c r="Z60" s="293"/>
      <c r="AA60" s="293"/>
    </row>
    <row r="61" spans="15:27" x14ac:dyDescent="0.25">
      <c r="O61" s="34">
        <v>57</v>
      </c>
      <c r="P61" s="65"/>
      <c r="Q61" s="66"/>
      <c r="R61" s="66"/>
      <c r="S61" s="66"/>
      <c r="T61" s="66"/>
      <c r="U61" s="66"/>
      <c r="V61" s="68"/>
      <c r="W61" s="293"/>
      <c r="X61" s="293"/>
      <c r="Y61" s="293"/>
      <c r="Z61" s="293"/>
      <c r="AA61" s="293"/>
    </row>
    <row r="62" spans="15:27" x14ac:dyDescent="0.25">
      <c r="O62" s="34">
        <v>58</v>
      </c>
      <c r="P62" s="65"/>
      <c r="Q62" s="66"/>
      <c r="R62" s="66"/>
      <c r="S62" s="66"/>
      <c r="T62" s="66"/>
      <c r="U62" s="66"/>
      <c r="V62" s="68"/>
      <c r="W62" s="293"/>
      <c r="X62" s="293"/>
      <c r="Y62" s="293"/>
      <c r="Z62" s="293"/>
      <c r="AA62" s="293"/>
    </row>
    <row r="63" spans="15:27" x14ac:dyDescent="0.25">
      <c r="O63" s="34">
        <v>59</v>
      </c>
      <c r="P63" s="65"/>
      <c r="Q63" s="66"/>
      <c r="R63" s="66"/>
      <c r="S63" s="66"/>
      <c r="T63" s="66"/>
      <c r="U63" s="66"/>
      <c r="V63" s="68"/>
      <c r="W63" s="293"/>
      <c r="X63" s="293"/>
      <c r="Y63" s="293"/>
      <c r="Z63" s="293"/>
      <c r="AA63" s="293"/>
    </row>
    <row r="64" spans="15:27" x14ac:dyDescent="0.25">
      <c r="O64" s="34">
        <v>60</v>
      </c>
      <c r="P64" s="65"/>
      <c r="Q64" s="66"/>
      <c r="R64" s="66"/>
      <c r="S64" s="66"/>
      <c r="T64" s="66"/>
      <c r="U64" s="66"/>
      <c r="V64" s="68"/>
      <c r="W64" s="293"/>
      <c r="X64" s="293"/>
      <c r="Y64" s="293"/>
      <c r="Z64" s="293"/>
      <c r="AA64" s="293"/>
    </row>
    <row r="65" spans="15:27" x14ac:dyDescent="0.25">
      <c r="O65" s="34">
        <v>61</v>
      </c>
      <c r="P65" s="65"/>
      <c r="Q65" s="66"/>
      <c r="R65" s="66"/>
      <c r="S65" s="66"/>
      <c r="T65" s="66"/>
      <c r="U65" s="66"/>
      <c r="V65" s="68"/>
      <c r="W65" s="293"/>
      <c r="X65" s="293"/>
      <c r="Y65" s="293"/>
      <c r="Z65" s="293"/>
      <c r="AA65" s="293"/>
    </row>
    <row r="66" spans="15:27" x14ac:dyDescent="0.25">
      <c r="O66" s="34">
        <v>62</v>
      </c>
      <c r="P66" s="65"/>
      <c r="Q66" s="66"/>
      <c r="R66" s="66"/>
      <c r="S66" s="66"/>
      <c r="T66" s="66"/>
      <c r="U66" s="66"/>
      <c r="V66" s="68"/>
      <c r="W66" s="68"/>
      <c r="X66" s="68"/>
      <c r="Y66" s="68"/>
      <c r="Z66" s="68"/>
      <c r="AA66" s="68"/>
    </row>
    <row r="67" spans="15:27" x14ac:dyDescent="0.25">
      <c r="O67" s="34">
        <v>63</v>
      </c>
      <c r="P67" s="65"/>
      <c r="Q67" s="66"/>
      <c r="R67" s="66"/>
      <c r="S67" s="66"/>
      <c r="T67" s="66"/>
      <c r="U67" s="66"/>
      <c r="V67" s="68"/>
      <c r="W67" s="68"/>
      <c r="X67" s="68"/>
      <c r="Y67" s="68"/>
      <c r="Z67" s="68"/>
      <c r="AA67" s="68"/>
    </row>
    <row r="68" spans="15:27" x14ac:dyDescent="0.25">
      <c r="O68" s="34">
        <v>64</v>
      </c>
      <c r="P68" s="65"/>
      <c r="Q68" s="66"/>
      <c r="R68" s="66"/>
      <c r="S68" s="66"/>
      <c r="T68" s="66"/>
      <c r="U68" s="66"/>
      <c r="V68" s="68"/>
      <c r="W68" s="68"/>
      <c r="X68" s="68"/>
      <c r="Y68" s="68"/>
      <c r="Z68" s="68"/>
      <c r="AA68" s="68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68"/>
      <c r="W69" s="68"/>
      <c r="X69" s="68"/>
      <c r="Y69" s="68"/>
      <c r="Z69" s="68"/>
      <c r="AA69" s="68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68"/>
      <c r="W70" s="68"/>
      <c r="X70" s="68"/>
      <c r="Y70" s="68"/>
      <c r="Z70" s="68"/>
      <c r="AA70" s="68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68"/>
      <c r="W71" s="68"/>
      <c r="X71" s="68"/>
      <c r="Y71" s="68"/>
      <c r="Z71" s="68"/>
      <c r="AA71" s="68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68"/>
      <c r="W72" s="68"/>
      <c r="X72" s="68"/>
      <c r="Y72" s="68"/>
      <c r="Z72" s="68"/>
      <c r="AA72" s="68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68"/>
      <c r="W73" s="68"/>
      <c r="X73" s="68"/>
      <c r="Y73" s="68"/>
      <c r="Z73" s="68"/>
      <c r="AA73" s="68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68"/>
      <c r="W74" s="68"/>
      <c r="X74" s="68"/>
      <c r="Y74" s="68"/>
      <c r="Z74" s="68"/>
      <c r="AA74" s="68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41"/>
      <c r="W75" s="41"/>
      <c r="X75" s="41"/>
      <c r="Y75" s="41"/>
      <c r="Z75" s="41"/>
      <c r="AA75" s="41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68"/>
      <c r="W76" s="68"/>
      <c r="X76" s="68"/>
      <c r="Y76" s="68"/>
      <c r="Z76" s="41"/>
      <c r="AA76" s="41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68"/>
      <c r="W77" s="68"/>
      <c r="X77" s="68"/>
      <c r="Y77" s="68"/>
      <c r="Z77" s="41"/>
      <c r="AA77" s="41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68"/>
      <c r="W78" s="68"/>
      <c r="X78" s="68"/>
      <c r="Y78" s="68"/>
      <c r="Z78" s="41"/>
      <c r="AA78" s="41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68"/>
      <c r="W79" s="68"/>
      <c r="X79" s="68"/>
      <c r="Y79" s="68"/>
      <c r="Z79" s="41"/>
      <c r="AA79" s="41"/>
    </row>
    <row r="80" spans="15:27" x14ac:dyDescent="0.25">
      <c r="P80" s="39"/>
      <c r="Q80" s="40"/>
      <c r="R80" s="41"/>
      <c r="S80" s="40"/>
      <c r="T80" s="40"/>
      <c r="U80" s="66"/>
      <c r="V80" s="68"/>
      <c r="W80" s="68"/>
      <c r="X80" s="41"/>
      <c r="Y80" s="41"/>
      <c r="Z80" s="41"/>
      <c r="AA80" s="41"/>
    </row>
    <row r="81" spans="16:27" x14ac:dyDescent="0.25">
      <c r="P81" s="39"/>
      <c r="Q81" s="40"/>
      <c r="R81" s="41"/>
      <c r="S81" s="40"/>
      <c r="T81" s="40"/>
      <c r="U81" s="66"/>
      <c r="V81" s="68"/>
      <c r="W81" s="68"/>
      <c r="X81" s="41"/>
      <c r="Y81" s="41"/>
      <c r="Z81" s="41"/>
      <c r="AA81" s="41"/>
    </row>
    <row r="82" spans="16:27" x14ac:dyDescent="0.25">
      <c r="P82" s="39"/>
      <c r="Q82" s="40"/>
      <c r="R82" s="41"/>
      <c r="S82" s="40"/>
      <c r="T82" s="40"/>
      <c r="U82" s="40"/>
      <c r="V82" s="41"/>
      <c r="W82" s="41"/>
      <c r="X82" s="41"/>
      <c r="Y82" s="41"/>
      <c r="Z82" s="41"/>
      <c r="AA82" s="41"/>
    </row>
    <row r="83" spans="16:27" x14ac:dyDescent="0.25">
      <c r="P83" s="39"/>
      <c r="Q83" s="40"/>
      <c r="R83" s="41"/>
      <c r="S83" s="40"/>
      <c r="T83" s="40"/>
      <c r="U83" s="40"/>
      <c r="V83" s="41"/>
      <c r="W83" s="41"/>
      <c r="X83" s="41"/>
      <c r="Y83" s="41"/>
      <c r="Z83" s="41"/>
      <c r="AA83" s="41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J5:K5"/>
    <mergeCell ref="L5:L6"/>
    <mergeCell ref="M5:M6"/>
    <mergeCell ref="D19:E19"/>
    <mergeCell ref="D20:E20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="70" zoomScaleNormal="70" workbookViewId="0">
      <selection activeCell="G20" sqref="G20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7" ht="10.5" customHeight="1" x14ac:dyDescent="0.25"/>
    <row r="3" spans="1:27" ht="15.75" customHeight="1" thickBot="1" x14ac:dyDescent="0.35">
      <c r="A3" s="130" t="s">
        <v>104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7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Голубченко Саша</v>
      </c>
      <c r="Q4" s="36" t="str">
        <f>B8</f>
        <v>Хавило Дима</v>
      </c>
      <c r="R4" s="36" t="str">
        <f>B9</f>
        <v>Манило Денис</v>
      </c>
      <c r="S4" s="36" t="str">
        <f>B10</f>
        <v>Голубченко Саша</v>
      </c>
      <c r="T4" s="36" t="str">
        <f>B11</f>
        <v>Хавило Дима</v>
      </c>
      <c r="U4" s="36" t="str">
        <f>B12</f>
        <v>Хавило Дима</v>
      </c>
      <c r="V4" s="36" t="str">
        <f>B13</f>
        <v>Голубченко Саша</v>
      </c>
      <c r="W4" s="36" t="str">
        <f>B14</f>
        <v>Голубченко Саша</v>
      </c>
      <c r="X4" s="36" t="str">
        <f>B15</f>
        <v>Хавило Дима</v>
      </c>
      <c r="Y4" s="36" t="str">
        <f>B16</f>
        <v>Манило Денис</v>
      </c>
      <c r="Z4" s="36" t="str">
        <f>B17</f>
        <v>Манило Денис</v>
      </c>
      <c r="AA4" s="36" t="str">
        <f>B18</f>
        <v>Голубченко Саша</v>
      </c>
    </row>
    <row r="5" spans="1:27" s="1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42</v>
      </c>
      <c r="Q5" s="64">
        <v>39.909999999999997</v>
      </c>
      <c r="R5" s="64">
        <v>40.340000000000003</v>
      </c>
      <c r="S5" s="64">
        <v>40.229999999999997</v>
      </c>
      <c r="T5" s="64">
        <v>39.94</v>
      </c>
      <c r="U5" s="64">
        <v>40.07</v>
      </c>
      <c r="V5" s="83">
        <v>40.020000000000003</v>
      </c>
      <c r="W5" s="83">
        <v>39.6</v>
      </c>
      <c r="X5" s="295">
        <v>58.81</v>
      </c>
      <c r="Y5" s="295">
        <v>58.95</v>
      </c>
      <c r="Z5" s="295">
        <v>59.33</v>
      </c>
      <c r="AA5" s="295">
        <v>57.94</v>
      </c>
    </row>
    <row r="6" spans="1:27" s="1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4" t="s">
        <v>2</v>
      </c>
      <c r="K6" s="4" t="s">
        <v>1</v>
      </c>
      <c r="L6" s="129"/>
      <c r="M6" s="126"/>
      <c r="O6" s="33">
        <v>2</v>
      </c>
      <c r="P6" s="65">
        <v>39.729999999999997</v>
      </c>
      <c r="Q6" s="66">
        <v>39.65</v>
      </c>
      <c r="R6" s="66">
        <v>40.130000000000003</v>
      </c>
      <c r="S6" s="66">
        <v>40.119999999999997</v>
      </c>
      <c r="T6" s="66">
        <v>39.909999999999997</v>
      </c>
      <c r="U6" s="66">
        <v>39.590000000000003</v>
      </c>
      <c r="V6" s="68">
        <v>40.11</v>
      </c>
      <c r="W6" s="68">
        <v>39.659999999999997</v>
      </c>
      <c r="X6" s="293">
        <v>59</v>
      </c>
      <c r="Y6" s="293">
        <v>58.28</v>
      </c>
      <c r="Z6" s="293">
        <v>58.58</v>
      </c>
      <c r="AA6" s="293">
        <v>58.47</v>
      </c>
    </row>
    <row r="7" spans="1:27" s="2" customFormat="1" ht="24.95" customHeight="1" x14ac:dyDescent="0.25">
      <c r="A7" s="5">
        <v>1</v>
      </c>
      <c r="B7" s="8" t="s">
        <v>73</v>
      </c>
      <c r="C7" s="11">
        <v>3</v>
      </c>
      <c r="D7" s="73">
        <v>34</v>
      </c>
      <c r="E7" s="69">
        <f>D7</f>
        <v>34</v>
      </c>
      <c r="F7" s="86">
        <f>MIN(P5:P89)</f>
        <v>39.1</v>
      </c>
      <c r="G7" s="288">
        <f>AVERAGE(P5:P89)</f>
        <v>39.604999999999997</v>
      </c>
      <c r="H7" s="89">
        <f>G7-F7</f>
        <v>0.50499999999999545</v>
      </c>
      <c r="I7" s="74">
        <v>1.5648148148148151E-2</v>
      </c>
      <c r="J7" s="75">
        <f>I7</f>
        <v>1.5648148148148151E-2</v>
      </c>
      <c r="K7" s="76">
        <f>J7</f>
        <v>1.5648148148148151E-2</v>
      </c>
      <c r="L7" s="285" t="s">
        <v>106</v>
      </c>
      <c r="M7" s="93"/>
      <c r="O7" s="34">
        <v>3</v>
      </c>
      <c r="P7" s="65">
        <v>39.56</v>
      </c>
      <c r="Q7" s="66">
        <v>39.68</v>
      </c>
      <c r="R7" s="66">
        <v>39.950000000000003</v>
      </c>
      <c r="S7" s="66">
        <v>40.17</v>
      </c>
      <c r="T7" s="66">
        <v>39.85</v>
      </c>
      <c r="U7" s="66">
        <v>39.68</v>
      </c>
      <c r="V7" s="68">
        <v>39.54</v>
      </c>
      <c r="W7" s="68">
        <v>39.36</v>
      </c>
      <c r="X7" s="293">
        <v>57.88</v>
      </c>
      <c r="Y7" s="293">
        <v>58.44</v>
      </c>
      <c r="Z7" s="293">
        <v>58.9</v>
      </c>
      <c r="AA7" s="293">
        <v>57.77</v>
      </c>
    </row>
    <row r="8" spans="1:27" s="2" customFormat="1" ht="24.95" customHeight="1" x14ac:dyDescent="0.25">
      <c r="A8" s="6">
        <v>2</v>
      </c>
      <c r="B8" s="9" t="s">
        <v>74</v>
      </c>
      <c r="C8" s="12">
        <v>21</v>
      </c>
      <c r="D8" s="71">
        <v>66</v>
      </c>
      <c r="E8" s="70">
        <f>D8-D7</f>
        <v>32</v>
      </c>
      <c r="F8" s="290">
        <f>MIN(Q5:Q89)</f>
        <v>39.42</v>
      </c>
      <c r="G8" s="91">
        <f>AVERAGE(Q5:Q89)</f>
        <v>39.741935483870968</v>
      </c>
      <c r="H8" s="90">
        <f>G8-F8</f>
        <v>0.32193548387096627</v>
      </c>
      <c r="I8" s="77">
        <v>3.1469907407407412E-2</v>
      </c>
      <c r="J8" s="78">
        <f t="shared" ref="J8:J18" si="0">I8-I7</f>
        <v>1.5821759259259261E-2</v>
      </c>
      <c r="K8" s="79">
        <f>J8</f>
        <v>1.5821759259259261E-2</v>
      </c>
      <c r="L8" s="45" t="s">
        <v>107</v>
      </c>
      <c r="M8" s="286">
        <v>5</v>
      </c>
      <c r="N8" s="2" t="s">
        <v>168</v>
      </c>
      <c r="O8" s="34">
        <v>4</v>
      </c>
      <c r="P8" s="65">
        <v>39.15</v>
      </c>
      <c r="Q8" s="66">
        <v>39.75</v>
      </c>
      <c r="R8" s="66">
        <v>39.909999999999997</v>
      </c>
      <c r="S8" s="66">
        <v>40.17</v>
      </c>
      <c r="T8" s="66">
        <v>39.67</v>
      </c>
      <c r="U8" s="66">
        <v>39.76</v>
      </c>
      <c r="V8" s="68">
        <v>39.31</v>
      </c>
      <c r="W8" s="68">
        <v>39.39</v>
      </c>
      <c r="X8" s="293">
        <v>58.16</v>
      </c>
      <c r="Y8" s="293">
        <v>58.43</v>
      </c>
      <c r="Z8" s="293">
        <v>59.29</v>
      </c>
      <c r="AA8" s="293">
        <v>59.39</v>
      </c>
    </row>
    <row r="9" spans="1:27" s="2" customFormat="1" ht="24.95" customHeight="1" x14ac:dyDescent="0.25">
      <c r="A9" s="6">
        <v>3</v>
      </c>
      <c r="B9" s="9" t="s">
        <v>72</v>
      </c>
      <c r="C9" s="12">
        <v>8</v>
      </c>
      <c r="D9" s="71">
        <v>122</v>
      </c>
      <c r="E9" s="70">
        <f>D9-D8</f>
        <v>56</v>
      </c>
      <c r="F9" s="290">
        <f>MIN(R5:R89)</f>
        <v>39.33</v>
      </c>
      <c r="G9" s="91">
        <f>AVERAGE(R5:R89)</f>
        <v>39.660909090909087</v>
      </c>
      <c r="H9" s="90">
        <f t="shared" ref="H9:H18" si="1">G9-F9</f>
        <v>0.33090909090908838</v>
      </c>
      <c r="I9" s="77">
        <v>5.8356481481481481E-2</v>
      </c>
      <c r="J9" s="78">
        <f t="shared" si="0"/>
        <v>2.688657407407407E-2</v>
      </c>
      <c r="K9" s="79">
        <f>J9</f>
        <v>2.688657407407407E-2</v>
      </c>
      <c r="L9" s="45" t="s">
        <v>124</v>
      </c>
      <c r="M9" s="286"/>
      <c r="O9" s="34">
        <v>5</v>
      </c>
      <c r="P9" s="65">
        <v>39.130000000000003</v>
      </c>
      <c r="Q9" s="66">
        <v>39.46</v>
      </c>
      <c r="R9" s="66">
        <v>39.72</v>
      </c>
      <c r="S9" s="66">
        <v>39.96</v>
      </c>
      <c r="T9" s="66">
        <v>39.68</v>
      </c>
      <c r="U9" s="66">
        <v>39.68</v>
      </c>
      <c r="V9" s="68">
        <v>39.32</v>
      </c>
      <c r="W9" s="68">
        <v>39.46</v>
      </c>
      <c r="X9" s="293">
        <v>57.26</v>
      </c>
      <c r="Y9" s="293">
        <v>58.61</v>
      </c>
      <c r="Z9" s="293">
        <v>58.28</v>
      </c>
      <c r="AA9" s="293">
        <v>58.04</v>
      </c>
    </row>
    <row r="10" spans="1:27" s="2" customFormat="1" ht="24.95" customHeight="1" x14ac:dyDescent="0.25">
      <c r="A10" s="6">
        <v>4</v>
      </c>
      <c r="B10" s="9" t="s">
        <v>73</v>
      </c>
      <c r="C10" s="12">
        <v>21</v>
      </c>
      <c r="D10" s="71">
        <v>153</v>
      </c>
      <c r="E10" s="70">
        <f t="shared" ref="E10:E17" si="2">D10-D9</f>
        <v>31</v>
      </c>
      <c r="F10" s="290">
        <f>MIN(S5:S89)</f>
        <v>39.67</v>
      </c>
      <c r="G10" s="91">
        <f>AVERAGE(S5:S89)</f>
        <v>39.965666666666657</v>
      </c>
      <c r="H10" s="90">
        <f t="shared" si="1"/>
        <v>0.29566666666665498</v>
      </c>
      <c r="I10" s="77">
        <v>7.379629629629629E-2</v>
      </c>
      <c r="J10" s="78">
        <f t="shared" si="0"/>
        <v>1.5439814814814809E-2</v>
      </c>
      <c r="K10" s="79">
        <f>J10+K7</f>
        <v>3.108796296296296E-2</v>
      </c>
      <c r="L10" s="45" t="s">
        <v>125</v>
      </c>
      <c r="M10" s="286">
        <v>-12</v>
      </c>
      <c r="N10" s="2" t="s">
        <v>137</v>
      </c>
      <c r="O10" s="34">
        <v>6</v>
      </c>
      <c r="P10" s="65">
        <v>40.07</v>
      </c>
      <c r="Q10" s="66">
        <v>39.58</v>
      </c>
      <c r="R10" s="66">
        <v>39.75</v>
      </c>
      <c r="S10" s="66">
        <v>40.04</v>
      </c>
      <c r="T10" s="66">
        <v>39.71</v>
      </c>
      <c r="U10" s="66">
        <v>39.47</v>
      </c>
      <c r="V10" s="68">
        <v>39.549999999999997</v>
      </c>
      <c r="W10" s="68">
        <v>39.29</v>
      </c>
      <c r="X10" s="293">
        <v>57.4</v>
      </c>
      <c r="Y10" s="293">
        <v>58.55</v>
      </c>
      <c r="Z10" s="293">
        <v>58.73</v>
      </c>
      <c r="AA10" s="293">
        <v>58.02</v>
      </c>
    </row>
    <row r="11" spans="1:27" s="2" customFormat="1" ht="24.95" customHeight="1" x14ac:dyDescent="0.25">
      <c r="A11" s="6">
        <v>5</v>
      </c>
      <c r="B11" s="9" t="s">
        <v>74</v>
      </c>
      <c r="C11" s="44" t="s">
        <v>59</v>
      </c>
      <c r="D11" s="71">
        <v>177</v>
      </c>
      <c r="E11" s="70">
        <f t="shared" si="2"/>
        <v>24</v>
      </c>
      <c r="F11" s="290">
        <f>MIN(T5:T89)</f>
        <v>39.450000000000003</v>
      </c>
      <c r="G11" s="91">
        <f>AVERAGE(T5:T89)</f>
        <v>39.782608695652172</v>
      </c>
      <c r="H11" s="90">
        <f t="shared" si="1"/>
        <v>0.33260869565216922</v>
      </c>
      <c r="I11" s="77">
        <v>8.5543981481481471E-2</v>
      </c>
      <c r="J11" s="78">
        <f t="shared" si="0"/>
        <v>1.174768518518518E-2</v>
      </c>
      <c r="K11" s="79">
        <f>J11+K8</f>
        <v>2.7569444444444442E-2</v>
      </c>
      <c r="L11" s="45" t="s">
        <v>126</v>
      </c>
      <c r="M11" s="286">
        <v>14</v>
      </c>
      <c r="N11" s="2" t="s">
        <v>169</v>
      </c>
      <c r="O11" s="34">
        <v>7</v>
      </c>
      <c r="P11" s="65">
        <v>39.35</v>
      </c>
      <c r="Q11" s="66">
        <v>39.42</v>
      </c>
      <c r="R11" s="66">
        <v>39.53</v>
      </c>
      <c r="S11" s="66">
        <v>40.08</v>
      </c>
      <c r="T11" s="66">
        <v>39.76</v>
      </c>
      <c r="U11" s="66">
        <v>39.44</v>
      </c>
      <c r="V11" s="68">
        <v>39.340000000000003</v>
      </c>
      <c r="W11" s="68">
        <v>41.53</v>
      </c>
      <c r="X11" s="293">
        <v>57.25</v>
      </c>
      <c r="Y11" s="293">
        <v>58.67</v>
      </c>
      <c r="Z11" s="293">
        <v>57.84</v>
      </c>
      <c r="AA11" s="293">
        <v>57.99</v>
      </c>
    </row>
    <row r="12" spans="1:27" s="2" customFormat="1" ht="24.95" customHeight="1" thickBot="1" x14ac:dyDescent="0.3">
      <c r="A12" s="6">
        <v>6</v>
      </c>
      <c r="B12" s="9" t="s">
        <v>74</v>
      </c>
      <c r="C12" s="12">
        <v>9</v>
      </c>
      <c r="D12" s="71">
        <v>221</v>
      </c>
      <c r="E12" s="70">
        <f t="shared" si="2"/>
        <v>44</v>
      </c>
      <c r="F12" s="94">
        <f>MIN(U5:U89)</f>
        <v>39.409999999999997</v>
      </c>
      <c r="G12" s="91">
        <f>AVERAGE(U5:U89)</f>
        <v>39.689767441860475</v>
      </c>
      <c r="H12" s="90">
        <f t="shared" si="1"/>
        <v>0.27976744186047853</v>
      </c>
      <c r="I12" s="77">
        <v>0.10712962962962963</v>
      </c>
      <c r="J12" s="78">
        <f t="shared" si="0"/>
        <v>2.1585648148148159E-2</v>
      </c>
      <c r="K12" s="79">
        <f>J12+K11</f>
        <v>4.9155092592592597E-2</v>
      </c>
      <c r="L12" s="45" t="s">
        <v>127</v>
      </c>
      <c r="M12" s="286"/>
      <c r="O12" s="34">
        <v>8</v>
      </c>
      <c r="P12" s="65">
        <v>40.049999999999997</v>
      </c>
      <c r="Q12" s="66">
        <v>39.71</v>
      </c>
      <c r="R12" s="66">
        <v>39.76</v>
      </c>
      <c r="S12" s="66">
        <v>40</v>
      </c>
      <c r="T12" s="66">
        <v>39.56</v>
      </c>
      <c r="U12" s="66">
        <v>39.49</v>
      </c>
      <c r="V12" s="68">
        <v>39.25</v>
      </c>
      <c r="W12" s="293">
        <v>42.14</v>
      </c>
      <c r="X12" s="293">
        <v>58.14</v>
      </c>
      <c r="Y12" s="293">
        <v>57.63</v>
      </c>
      <c r="Z12" s="293">
        <v>57.87</v>
      </c>
      <c r="AA12" s="293">
        <v>58.29</v>
      </c>
    </row>
    <row r="13" spans="1:27" s="2" customFormat="1" ht="24.95" customHeight="1" thickBot="1" x14ac:dyDescent="0.3">
      <c r="A13" s="6">
        <v>7</v>
      </c>
      <c r="B13" s="9" t="s">
        <v>73</v>
      </c>
      <c r="C13" s="12">
        <v>3</v>
      </c>
      <c r="D13" s="71">
        <v>258</v>
      </c>
      <c r="E13" s="70">
        <f t="shared" si="2"/>
        <v>37</v>
      </c>
      <c r="F13" s="92">
        <f>MIN(V5:V89)</f>
        <v>39.06</v>
      </c>
      <c r="G13" s="91">
        <f>AVERAGE(V5:V89)</f>
        <v>39.510555555555541</v>
      </c>
      <c r="H13" s="90">
        <f t="shared" si="1"/>
        <v>0.45055555555553894</v>
      </c>
      <c r="I13" s="77">
        <v>0.12517361111111111</v>
      </c>
      <c r="J13" s="78">
        <f t="shared" si="0"/>
        <v>1.804398148148148E-2</v>
      </c>
      <c r="K13" s="79">
        <f>J13+K10</f>
        <v>4.9131944444444436E-2</v>
      </c>
      <c r="L13" s="45" t="s">
        <v>128</v>
      </c>
      <c r="M13" s="286"/>
      <c r="O13" s="34">
        <v>9</v>
      </c>
      <c r="P13" s="65">
        <v>39.64</v>
      </c>
      <c r="Q13" s="66">
        <v>39.6</v>
      </c>
      <c r="R13" s="66">
        <v>39.51</v>
      </c>
      <c r="S13" s="66">
        <v>39.78</v>
      </c>
      <c r="T13" s="66">
        <v>39.58</v>
      </c>
      <c r="U13" s="66">
        <v>39.56</v>
      </c>
      <c r="V13" s="68">
        <v>39.06</v>
      </c>
      <c r="W13" s="293">
        <v>44.3</v>
      </c>
      <c r="X13" s="293">
        <v>60.8</v>
      </c>
      <c r="Y13" s="293">
        <v>57.82</v>
      </c>
      <c r="Z13" s="293">
        <v>57.66</v>
      </c>
      <c r="AA13" s="293">
        <v>57.74</v>
      </c>
    </row>
    <row r="14" spans="1:27" s="2" customFormat="1" ht="24.95" customHeight="1" x14ac:dyDescent="0.25">
      <c r="A14" s="6">
        <v>8</v>
      </c>
      <c r="B14" s="9" t="s">
        <v>73</v>
      </c>
      <c r="C14" s="12">
        <v>5</v>
      </c>
      <c r="D14" s="71">
        <v>283</v>
      </c>
      <c r="E14" s="70">
        <f t="shared" si="2"/>
        <v>25</v>
      </c>
      <c r="F14" s="328">
        <f>MIN(W5:W79)</f>
        <v>39.29</v>
      </c>
      <c r="G14" s="306">
        <f>AVERAGE(W5:W79)</f>
        <v>51.804782608695653</v>
      </c>
      <c r="H14" s="307">
        <f t="shared" si="1"/>
        <v>12.514782608695654</v>
      </c>
      <c r="I14" s="77">
        <v>0.14121527777777779</v>
      </c>
      <c r="J14" s="78">
        <f t="shared" si="0"/>
        <v>1.6041666666666676E-2</v>
      </c>
      <c r="K14" s="79">
        <f>J14+K13</f>
        <v>6.5173611111111113E-2</v>
      </c>
      <c r="L14" s="45" t="s">
        <v>167</v>
      </c>
      <c r="M14" s="286"/>
      <c r="O14" s="33">
        <v>10</v>
      </c>
      <c r="P14" s="65">
        <v>39.29</v>
      </c>
      <c r="Q14" s="66">
        <v>39.61</v>
      </c>
      <c r="R14" s="66">
        <v>39.81</v>
      </c>
      <c r="S14" s="66">
        <v>40.49</v>
      </c>
      <c r="T14" s="66">
        <v>39.64</v>
      </c>
      <c r="U14" s="66">
        <v>39.590000000000003</v>
      </c>
      <c r="V14" s="68">
        <v>39.4</v>
      </c>
      <c r="W14" s="293">
        <v>54.38</v>
      </c>
      <c r="X14" s="293">
        <v>58.33</v>
      </c>
      <c r="Y14" s="293">
        <v>57.8</v>
      </c>
      <c r="Z14" s="293">
        <v>58.37</v>
      </c>
      <c r="AA14" s="293">
        <v>57.91</v>
      </c>
    </row>
    <row r="15" spans="1:27" s="2" customFormat="1" ht="24.95" customHeight="1" x14ac:dyDescent="0.25">
      <c r="A15" s="6">
        <v>9</v>
      </c>
      <c r="B15" s="9" t="s">
        <v>74</v>
      </c>
      <c r="C15" s="12">
        <v>2</v>
      </c>
      <c r="D15" s="71">
        <v>324</v>
      </c>
      <c r="E15" s="70">
        <f t="shared" si="2"/>
        <v>41</v>
      </c>
      <c r="F15" s="302">
        <f>MIN(X5:X80)</f>
        <v>56.07</v>
      </c>
      <c r="G15" s="303">
        <f>AVERAGE(X5:X79)</f>
        <v>57.314000000000007</v>
      </c>
      <c r="H15" s="304">
        <f t="shared" si="1"/>
        <v>1.2440000000000069</v>
      </c>
      <c r="I15" s="77">
        <v>0.16952546296296298</v>
      </c>
      <c r="J15" s="78">
        <f t="shared" si="0"/>
        <v>2.8310185185185188E-2</v>
      </c>
      <c r="K15" s="84">
        <f>J15+K12</f>
        <v>7.7465277777777786E-2</v>
      </c>
      <c r="L15" s="45" t="s">
        <v>170</v>
      </c>
      <c r="M15" s="286"/>
      <c r="O15" s="33">
        <v>11</v>
      </c>
      <c r="P15" s="2">
        <v>39.42</v>
      </c>
      <c r="Q15" s="66">
        <v>39.68</v>
      </c>
      <c r="R15" s="66">
        <v>39.590000000000003</v>
      </c>
      <c r="S15" s="66">
        <v>39.68</v>
      </c>
      <c r="T15" s="66">
        <v>39.880000000000003</v>
      </c>
      <c r="U15" s="66">
        <v>40.450000000000003</v>
      </c>
      <c r="V15" s="68">
        <v>39.590000000000003</v>
      </c>
      <c r="W15" s="293">
        <v>59.56</v>
      </c>
      <c r="X15" s="293">
        <v>59.17</v>
      </c>
      <c r="Y15" s="293">
        <v>58.85</v>
      </c>
      <c r="Z15" s="293">
        <v>58.79</v>
      </c>
      <c r="AA15" s="293">
        <v>57.52</v>
      </c>
    </row>
    <row r="16" spans="1:27" s="2" customFormat="1" ht="24.95" customHeight="1" x14ac:dyDescent="0.25">
      <c r="A16" s="6">
        <v>10</v>
      </c>
      <c r="B16" s="9" t="s">
        <v>72</v>
      </c>
      <c r="C16" s="12">
        <v>3</v>
      </c>
      <c r="D16" s="71">
        <v>361</v>
      </c>
      <c r="E16" s="70">
        <f t="shared" si="2"/>
        <v>37</v>
      </c>
      <c r="F16" s="302">
        <f>MIN(Y5:Y74)</f>
        <v>57.26</v>
      </c>
      <c r="G16" s="303">
        <f>AVERAGE(Y5:Y74)</f>
        <v>58.318611111111103</v>
      </c>
      <c r="H16" s="304">
        <f t="shared" si="1"/>
        <v>1.0586111111111052</v>
      </c>
      <c r="I16" s="77">
        <v>0.1955787037037037</v>
      </c>
      <c r="J16" s="78">
        <f t="shared" si="0"/>
        <v>2.6053240740740724E-2</v>
      </c>
      <c r="K16" s="79">
        <f>J16+K9</f>
        <v>5.2939814814814794E-2</v>
      </c>
      <c r="L16" s="45" t="s">
        <v>171</v>
      </c>
      <c r="M16" s="287"/>
      <c r="O16" s="34">
        <v>12</v>
      </c>
      <c r="P16" s="65">
        <v>39.1</v>
      </c>
      <c r="Q16" s="66">
        <v>39.72</v>
      </c>
      <c r="R16" s="66">
        <v>39.590000000000003</v>
      </c>
      <c r="S16" s="66">
        <v>39.97</v>
      </c>
      <c r="T16" s="66">
        <v>39.61</v>
      </c>
      <c r="U16" s="66">
        <v>39.61</v>
      </c>
      <c r="V16" s="68">
        <v>39.270000000000003</v>
      </c>
      <c r="W16" s="293">
        <v>60.87</v>
      </c>
      <c r="X16" s="293">
        <v>58.65</v>
      </c>
      <c r="Y16" s="293">
        <v>58.18</v>
      </c>
      <c r="Z16" s="293">
        <v>57.41</v>
      </c>
      <c r="AA16" s="293">
        <v>57.74</v>
      </c>
    </row>
    <row r="17" spans="1:27" s="2" customFormat="1" ht="24.95" customHeight="1" thickBot="1" x14ac:dyDescent="0.3">
      <c r="A17" s="6">
        <v>11</v>
      </c>
      <c r="B17" s="9" t="s">
        <v>72</v>
      </c>
      <c r="C17" s="12">
        <v>4</v>
      </c>
      <c r="D17" s="71">
        <v>395</v>
      </c>
      <c r="E17" s="70">
        <f t="shared" si="2"/>
        <v>34</v>
      </c>
      <c r="F17" s="313">
        <f>MIN(Z5:Z81)</f>
        <v>56.9</v>
      </c>
      <c r="G17" s="303">
        <f>AVERAGE(Z5:Z80)</f>
        <v>57.810909090909107</v>
      </c>
      <c r="H17" s="304">
        <f t="shared" si="1"/>
        <v>0.91090909090910799</v>
      </c>
      <c r="I17" s="77">
        <v>0.21944444444444444</v>
      </c>
      <c r="J17" s="78">
        <f t="shared" si="0"/>
        <v>2.3865740740740743E-2</v>
      </c>
      <c r="K17" s="298">
        <f>J17+K16</f>
        <v>7.6805555555555544E-2</v>
      </c>
      <c r="L17" s="45" t="s">
        <v>172</v>
      </c>
      <c r="M17" s="287"/>
      <c r="O17" s="34">
        <v>13</v>
      </c>
      <c r="P17" s="65">
        <v>39.4</v>
      </c>
      <c r="Q17" s="66">
        <v>39.630000000000003</v>
      </c>
      <c r="R17" s="66">
        <v>39.67</v>
      </c>
      <c r="S17" s="66">
        <v>39.74</v>
      </c>
      <c r="T17" s="66">
        <v>39.58</v>
      </c>
      <c r="U17" s="66">
        <v>39.630000000000003</v>
      </c>
      <c r="V17" s="68">
        <v>39.78</v>
      </c>
      <c r="W17" s="293">
        <v>59.71</v>
      </c>
      <c r="X17" s="293">
        <v>57.24</v>
      </c>
      <c r="Y17" s="293">
        <v>58.57</v>
      </c>
      <c r="Z17" s="293">
        <v>57.29</v>
      </c>
      <c r="AA17" s="293">
        <v>57.75</v>
      </c>
    </row>
    <row r="18" spans="1:27" s="2" customFormat="1" ht="24.95" customHeight="1" thickBot="1" x14ac:dyDescent="0.3">
      <c r="A18" s="7" t="s">
        <v>10</v>
      </c>
      <c r="B18" s="10" t="s">
        <v>73</v>
      </c>
      <c r="C18" s="13">
        <v>2</v>
      </c>
      <c r="D18" s="80">
        <v>442</v>
      </c>
      <c r="E18" s="72">
        <f>D18-D17</f>
        <v>47</v>
      </c>
      <c r="F18" s="92">
        <f>MIN(AA5:AA73)</f>
        <v>49.47</v>
      </c>
      <c r="G18" s="309">
        <f>AVERAGE(AA5:AA74)</f>
        <v>55.503478260869571</v>
      </c>
      <c r="H18" s="310">
        <f t="shared" si="1"/>
        <v>6.0334782608695718</v>
      </c>
      <c r="I18" s="81">
        <v>0.25019675925925927</v>
      </c>
      <c r="J18" s="82">
        <f t="shared" si="0"/>
        <v>3.075231481481483E-2</v>
      </c>
      <c r="K18" s="297">
        <f>J18+K14</f>
        <v>9.5925925925925942E-2</v>
      </c>
      <c r="L18" s="7"/>
      <c r="M18" s="3"/>
      <c r="O18" s="34">
        <v>14</v>
      </c>
      <c r="P18" s="65">
        <v>39.51</v>
      </c>
      <c r="Q18" s="66">
        <v>39.74</v>
      </c>
      <c r="R18" s="66">
        <v>39.65</v>
      </c>
      <c r="S18" s="67">
        <v>39.78</v>
      </c>
      <c r="T18" s="66">
        <v>39.69</v>
      </c>
      <c r="U18" s="66">
        <v>39.51</v>
      </c>
      <c r="V18" s="68">
        <v>39.520000000000003</v>
      </c>
      <c r="W18" s="293">
        <v>59.89</v>
      </c>
      <c r="X18" s="293">
        <v>57.11</v>
      </c>
      <c r="Y18" s="293">
        <v>58.85</v>
      </c>
      <c r="Z18" s="293">
        <v>57.76</v>
      </c>
      <c r="AA18" s="293">
        <v>57.37</v>
      </c>
    </row>
    <row r="19" spans="1:27" ht="21" customHeight="1" x14ac:dyDescent="0.25">
      <c r="D19" s="314" t="s">
        <v>152</v>
      </c>
      <c r="E19" s="315"/>
      <c r="F19" s="316">
        <f>AVERAGE(F7:F13)</f>
        <v>39.348571428571439</v>
      </c>
      <c r="G19" s="316">
        <f>AVERAGE(P5:V68,W5:W11)</f>
        <v>39.695830115830113</v>
      </c>
      <c r="H19" s="317">
        <f>AVERAGE(H7:H13)</f>
        <v>0.35949184778784166</v>
      </c>
      <c r="O19" s="34">
        <v>15</v>
      </c>
      <c r="P19" s="65">
        <v>40.08</v>
      </c>
      <c r="Q19" s="66">
        <v>39.58</v>
      </c>
      <c r="R19" s="66">
        <v>39.69</v>
      </c>
      <c r="S19" s="66">
        <v>39.799999999999997</v>
      </c>
      <c r="T19" s="66">
        <v>42.3</v>
      </c>
      <c r="U19" s="66">
        <v>39.68</v>
      </c>
      <c r="V19" s="68">
        <v>39.64</v>
      </c>
      <c r="W19" s="293">
        <v>59.29</v>
      </c>
      <c r="X19" s="293">
        <v>56.94</v>
      </c>
      <c r="Y19" s="293">
        <v>58.46</v>
      </c>
      <c r="Z19" s="293">
        <v>56.99</v>
      </c>
      <c r="AA19" s="293">
        <v>57.64</v>
      </c>
    </row>
    <row r="20" spans="1:27" ht="19.5" customHeight="1" thickBot="1" x14ac:dyDescent="0.3">
      <c r="D20" s="319" t="s">
        <v>153</v>
      </c>
      <c r="E20" s="320"/>
      <c r="F20" s="321">
        <f>AVERAGE(F15:F18)</f>
        <v>54.924999999999997</v>
      </c>
      <c r="G20" s="322">
        <f>AVERAGE(X5:AA49,W12:W57)</f>
        <v>57.151176470588226</v>
      </c>
      <c r="H20" s="323">
        <f>AVERAGE(H15:H18)</f>
        <v>2.311749615722448</v>
      </c>
      <c r="O20" s="34">
        <v>16</v>
      </c>
      <c r="P20" s="65">
        <v>39.21</v>
      </c>
      <c r="Q20" s="66">
        <v>39.630000000000003</v>
      </c>
      <c r="R20" s="66">
        <v>39.69</v>
      </c>
      <c r="S20" s="66">
        <v>39.880000000000003</v>
      </c>
      <c r="T20" s="66">
        <v>39.76</v>
      </c>
      <c r="U20" s="66">
        <v>40.11</v>
      </c>
      <c r="V20" s="68">
        <v>39.799999999999997</v>
      </c>
      <c r="W20" s="293">
        <v>59.23</v>
      </c>
      <c r="X20" s="293">
        <v>57.71</v>
      </c>
      <c r="Y20" s="293">
        <v>58.48</v>
      </c>
      <c r="Z20" s="293">
        <v>57.87</v>
      </c>
      <c r="AA20" s="293">
        <v>56.77</v>
      </c>
    </row>
    <row r="21" spans="1:27" ht="15.75" x14ac:dyDescent="0.25">
      <c r="E21" s="46"/>
      <c r="F21" s="47"/>
      <c r="G21" s="47"/>
      <c r="H21" s="47"/>
      <c r="O21" s="34">
        <v>17</v>
      </c>
      <c r="P21" s="65">
        <v>40.07</v>
      </c>
      <c r="Q21" s="66">
        <v>40.51</v>
      </c>
      <c r="R21" s="66">
        <v>40.869999999999997</v>
      </c>
      <c r="S21" s="66">
        <v>39.979999999999997</v>
      </c>
      <c r="T21" s="66">
        <v>39.450000000000003</v>
      </c>
      <c r="U21" s="66">
        <v>40.049999999999997</v>
      </c>
      <c r="V21" s="68">
        <v>39.619999999999997</v>
      </c>
      <c r="W21" s="293">
        <v>59.33</v>
      </c>
      <c r="X21" s="293">
        <v>57.02</v>
      </c>
      <c r="Y21" s="293">
        <v>58.23</v>
      </c>
      <c r="Z21" s="293">
        <v>58.01</v>
      </c>
      <c r="AA21" s="293">
        <v>57.41</v>
      </c>
    </row>
    <row r="22" spans="1:27" ht="15.75" x14ac:dyDescent="0.25">
      <c r="E22" s="46"/>
      <c r="F22" s="47"/>
      <c r="G22" s="47"/>
      <c r="H22" s="47"/>
      <c r="O22" s="34">
        <v>18</v>
      </c>
      <c r="P22" s="65">
        <v>39.659999999999997</v>
      </c>
      <c r="Q22" s="66">
        <v>39.950000000000003</v>
      </c>
      <c r="R22" s="66">
        <v>39.520000000000003</v>
      </c>
      <c r="S22" s="66">
        <v>40</v>
      </c>
      <c r="T22" s="66">
        <v>39.549999999999997</v>
      </c>
      <c r="U22" s="66">
        <v>40.07</v>
      </c>
      <c r="V22" s="68">
        <v>39.51</v>
      </c>
      <c r="W22" s="293">
        <v>58.69</v>
      </c>
      <c r="X22" s="293">
        <v>56.85</v>
      </c>
      <c r="Y22" s="293">
        <v>58.41</v>
      </c>
      <c r="Z22" s="293">
        <v>57.29</v>
      </c>
      <c r="AA22" s="293">
        <v>57.61</v>
      </c>
    </row>
    <row r="23" spans="1:27" ht="15.75" x14ac:dyDescent="0.25">
      <c r="E23" s="46"/>
      <c r="F23" s="47"/>
      <c r="G23" s="47"/>
      <c r="H23" s="47"/>
      <c r="O23" s="34">
        <v>19</v>
      </c>
      <c r="P23" s="65">
        <v>39.369999999999997</v>
      </c>
      <c r="Q23" s="66">
        <v>39.93</v>
      </c>
      <c r="R23" s="66">
        <v>39.520000000000003</v>
      </c>
      <c r="S23" s="66">
        <v>39.840000000000003</v>
      </c>
      <c r="T23" s="66">
        <v>39.549999999999997</v>
      </c>
      <c r="U23" s="66">
        <v>39.700000000000003</v>
      </c>
      <c r="V23" s="68">
        <v>39.42</v>
      </c>
      <c r="W23" s="293">
        <v>59.54</v>
      </c>
      <c r="X23" s="293">
        <v>56.74</v>
      </c>
      <c r="Y23" s="293">
        <v>58.26</v>
      </c>
      <c r="Z23" s="293">
        <v>57.25</v>
      </c>
      <c r="AA23" s="293">
        <v>57.5</v>
      </c>
    </row>
    <row r="24" spans="1:27" x14ac:dyDescent="0.25">
      <c r="E24" s="37"/>
      <c r="F24" s="38"/>
      <c r="G24" s="38"/>
      <c r="H24" s="38"/>
      <c r="O24" s="34">
        <v>20</v>
      </c>
      <c r="P24" s="65">
        <v>39.36</v>
      </c>
      <c r="Q24" s="66">
        <v>39.76</v>
      </c>
      <c r="R24" s="66">
        <v>39.49</v>
      </c>
      <c r="S24" s="66">
        <v>39.869999999999997</v>
      </c>
      <c r="T24" s="66">
        <v>39.450000000000003</v>
      </c>
      <c r="U24" s="66">
        <v>39.659999999999997</v>
      </c>
      <c r="V24" s="68">
        <v>39.56</v>
      </c>
      <c r="W24" s="293">
        <v>59.9</v>
      </c>
      <c r="X24" s="293">
        <v>56.61</v>
      </c>
      <c r="Y24" s="293">
        <v>58.02</v>
      </c>
      <c r="Z24" s="293">
        <v>57.69</v>
      </c>
      <c r="AA24" s="293">
        <v>56.69</v>
      </c>
    </row>
    <row r="25" spans="1:27" x14ac:dyDescent="0.25">
      <c r="F25" s="37"/>
      <c r="G25" s="37"/>
      <c r="H25" s="37"/>
      <c r="O25" s="34">
        <v>21</v>
      </c>
      <c r="P25" s="65">
        <v>39.19</v>
      </c>
      <c r="Q25" s="66">
        <v>39.549999999999997</v>
      </c>
      <c r="R25" s="66">
        <v>39.44</v>
      </c>
      <c r="S25" s="66">
        <v>39.86</v>
      </c>
      <c r="T25" s="66">
        <v>39.590000000000003</v>
      </c>
      <c r="U25" s="66">
        <v>39.729999999999997</v>
      </c>
      <c r="V25" s="68">
        <v>39.68</v>
      </c>
      <c r="W25" s="293">
        <v>59.01</v>
      </c>
      <c r="X25" s="293">
        <v>56.74</v>
      </c>
      <c r="Y25" s="293">
        <v>58.42</v>
      </c>
      <c r="Z25" s="293">
        <v>57.94</v>
      </c>
      <c r="AA25" s="293">
        <v>57.14</v>
      </c>
    </row>
    <row r="26" spans="1:27" x14ac:dyDescent="0.25">
      <c r="O26" s="34">
        <v>22</v>
      </c>
      <c r="P26" s="65">
        <v>39.51</v>
      </c>
      <c r="Q26" s="66">
        <v>39.78</v>
      </c>
      <c r="R26" s="66">
        <v>39.5</v>
      </c>
      <c r="S26" s="66">
        <v>40.11</v>
      </c>
      <c r="T26" s="66">
        <v>39.46</v>
      </c>
      <c r="U26" s="66">
        <v>39.61</v>
      </c>
      <c r="V26" s="68">
        <v>39.81</v>
      </c>
      <c r="W26" s="293">
        <v>59.36</v>
      </c>
      <c r="X26" s="293">
        <v>56.95</v>
      </c>
      <c r="Y26" s="293">
        <v>58.32</v>
      </c>
      <c r="Z26" s="293">
        <v>57.12</v>
      </c>
      <c r="AA26" s="293">
        <v>57.34</v>
      </c>
    </row>
    <row r="27" spans="1:27" x14ac:dyDescent="0.25">
      <c r="O27" s="34">
        <v>23</v>
      </c>
      <c r="P27" s="65">
        <v>39.44</v>
      </c>
      <c r="Q27" s="66">
        <v>39.81</v>
      </c>
      <c r="R27" s="66">
        <v>39.590000000000003</v>
      </c>
      <c r="S27" s="66">
        <v>39.96</v>
      </c>
      <c r="T27" s="66">
        <v>39.83</v>
      </c>
      <c r="U27" s="66">
        <v>39.61</v>
      </c>
      <c r="V27" s="68">
        <v>39.799999999999997</v>
      </c>
      <c r="W27" s="293">
        <v>58.02</v>
      </c>
      <c r="X27" s="293">
        <v>56.73</v>
      </c>
      <c r="Y27" s="293">
        <v>58.32</v>
      </c>
      <c r="Z27" s="293">
        <v>57.38</v>
      </c>
      <c r="AA27" s="293">
        <v>56.82</v>
      </c>
    </row>
    <row r="28" spans="1:27" x14ac:dyDescent="0.25">
      <c r="O28" s="34">
        <v>24</v>
      </c>
      <c r="P28" s="65">
        <v>39.450000000000003</v>
      </c>
      <c r="Q28" s="66">
        <v>39.67</v>
      </c>
      <c r="R28" s="66">
        <v>39.81</v>
      </c>
      <c r="S28" s="66">
        <v>39.72</v>
      </c>
      <c r="T28" s="66"/>
      <c r="U28" s="66">
        <v>39.51</v>
      </c>
      <c r="V28" s="68">
        <v>39.65</v>
      </c>
      <c r="W28" s="293"/>
      <c r="X28" s="293">
        <v>57.18</v>
      </c>
      <c r="Y28" s="293">
        <v>57.82</v>
      </c>
      <c r="Z28" s="293">
        <v>57.04</v>
      </c>
      <c r="AA28" s="293">
        <v>57.27</v>
      </c>
    </row>
    <row r="29" spans="1:27" x14ac:dyDescent="0.25">
      <c r="O29" s="34">
        <v>25</v>
      </c>
      <c r="P29" s="65">
        <v>39.36</v>
      </c>
      <c r="Q29" s="66">
        <v>39.86</v>
      </c>
      <c r="R29" s="66">
        <v>39.54</v>
      </c>
      <c r="S29" s="66">
        <v>39.93</v>
      </c>
      <c r="T29" s="66"/>
      <c r="U29" s="66">
        <v>39.58</v>
      </c>
      <c r="V29" s="68">
        <v>39.18</v>
      </c>
      <c r="W29" s="293"/>
      <c r="X29" s="293">
        <v>56.75</v>
      </c>
      <c r="Y29" s="293">
        <v>58.21</v>
      </c>
      <c r="Z29" s="293">
        <v>57.65</v>
      </c>
      <c r="AA29" s="293">
        <v>56.24</v>
      </c>
    </row>
    <row r="30" spans="1:27" x14ac:dyDescent="0.25">
      <c r="O30" s="34">
        <v>26</v>
      </c>
      <c r="P30" s="65">
        <v>39.619999999999997</v>
      </c>
      <c r="Q30" s="66">
        <v>39.75</v>
      </c>
      <c r="R30" s="66">
        <v>39.49</v>
      </c>
      <c r="S30" s="66">
        <v>39.67</v>
      </c>
      <c r="T30" s="66"/>
      <c r="U30" s="66">
        <v>39.6</v>
      </c>
      <c r="V30" s="68">
        <v>39.32</v>
      </c>
      <c r="W30" s="293"/>
      <c r="X30" s="293">
        <v>57.21</v>
      </c>
      <c r="Y30" s="293">
        <v>60.81</v>
      </c>
      <c r="Z30" s="293">
        <v>57.03</v>
      </c>
      <c r="AA30" s="293">
        <v>56.41</v>
      </c>
    </row>
    <row r="31" spans="1:27" x14ac:dyDescent="0.25">
      <c r="O31" s="34">
        <v>27</v>
      </c>
      <c r="P31" s="65">
        <v>39.44</v>
      </c>
      <c r="Q31" s="66">
        <v>39.76</v>
      </c>
      <c r="R31" s="66">
        <v>39.64</v>
      </c>
      <c r="S31" s="66">
        <v>39.96</v>
      </c>
      <c r="T31" s="66"/>
      <c r="U31" s="66">
        <v>39.61</v>
      </c>
      <c r="V31" s="68">
        <v>39.56</v>
      </c>
      <c r="W31" s="293"/>
      <c r="X31" s="293">
        <v>56.07</v>
      </c>
      <c r="Y31" s="293">
        <v>59.31</v>
      </c>
      <c r="Z31" s="293">
        <v>57.99</v>
      </c>
      <c r="AA31" s="293">
        <v>56.38</v>
      </c>
    </row>
    <row r="32" spans="1:27" x14ac:dyDescent="0.25">
      <c r="O32" s="34">
        <v>28</v>
      </c>
      <c r="P32" s="65">
        <v>39.659999999999997</v>
      </c>
      <c r="Q32" s="66">
        <v>39.840000000000003</v>
      </c>
      <c r="R32" s="66">
        <v>39.76</v>
      </c>
      <c r="S32" s="66">
        <v>39.86</v>
      </c>
      <c r="T32" s="66"/>
      <c r="U32" s="66">
        <v>39.659999999999997</v>
      </c>
      <c r="V32" s="68">
        <v>39.39</v>
      </c>
      <c r="W32" s="293"/>
      <c r="X32" s="293">
        <v>57.29</v>
      </c>
      <c r="Y32" s="293">
        <v>58.28</v>
      </c>
      <c r="Z32" s="293">
        <v>58.14</v>
      </c>
      <c r="AA32" s="293">
        <v>55.33</v>
      </c>
    </row>
    <row r="33" spans="15:27" x14ac:dyDescent="0.25">
      <c r="O33" s="34">
        <v>29</v>
      </c>
      <c r="P33" s="65">
        <v>39.54</v>
      </c>
      <c r="Q33" s="66">
        <v>39.82</v>
      </c>
      <c r="R33" s="66">
        <v>39.65</v>
      </c>
      <c r="S33" s="66">
        <v>39.96</v>
      </c>
      <c r="T33" s="66"/>
      <c r="U33" s="66">
        <v>39.479999999999997</v>
      </c>
      <c r="V33" s="68">
        <v>39.590000000000003</v>
      </c>
      <c r="W33" s="293"/>
      <c r="X33" s="293">
        <v>56.46</v>
      </c>
      <c r="Y33" s="293">
        <v>57.55</v>
      </c>
      <c r="Z33" s="293">
        <v>57.66</v>
      </c>
      <c r="AA33" s="293">
        <v>55.68</v>
      </c>
    </row>
    <row r="34" spans="15:27" x14ac:dyDescent="0.25">
      <c r="O34" s="34">
        <v>30</v>
      </c>
      <c r="P34" s="65">
        <v>39.369999999999997</v>
      </c>
      <c r="Q34" s="66">
        <v>39.93</v>
      </c>
      <c r="R34" s="66">
        <v>39.659999999999997</v>
      </c>
      <c r="S34" s="66">
        <v>40.36</v>
      </c>
      <c r="T34" s="66"/>
      <c r="U34" s="66">
        <v>39.57</v>
      </c>
      <c r="V34" s="68">
        <v>39.479999999999997</v>
      </c>
      <c r="W34" s="293"/>
      <c r="X34" s="293">
        <v>56.73</v>
      </c>
      <c r="Y34" s="293">
        <v>57.81</v>
      </c>
      <c r="Z34" s="293">
        <v>56.97</v>
      </c>
      <c r="AA34" s="293">
        <v>55.18</v>
      </c>
    </row>
    <row r="35" spans="15:27" x14ac:dyDescent="0.25">
      <c r="O35" s="34">
        <v>31</v>
      </c>
      <c r="P35" s="65">
        <v>39.840000000000003</v>
      </c>
      <c r="Q35" s="66">
        <v>39.729999999999997</v>
      </c>
      <c r="R35" s="66">
        <v>39.840000000000003</v>
      </c>
      <c r="S35" s="66"/>
      <c r="T35" s="66"/>
      <c r="U35" s="66">
        <v>39.619999999999997</v>
      </c>
      <c r="V35" s="68">
        <v>39.340000000000003</v>
      </c>
      <c r="W35" s="293"/>
      <c r="X35" s="293">
        <v>56.26</v>
      </c>
      <c r="Y35" s="293">
        <v>57.72</v>
      </c>
      <c r="Z35" s="293">
        <v>57.31</v>
      </c>
      <c r="AA35" s="293">
        <v>54.62</v>
      </c>
    </row>
    <row r="36" spans="15:27" x14ac:dyDescent="0.25">
      <c r="O36" s="34">
        <v>32</v>
      </c>
      <c r="P36" s="65">
        <v>39.6</v>
      </c>
      <c r="Q36" s="66"/>
      <c r="R36" s="66">
        <v>39.61</v>
      </c>
      <c r="S36" s="66"/>
      <c r="T36" s="66"/>
      <c r="U36" s="66">
        <v>39.69</v>
      </c>
      <c r="V36" s="68">
        <v>39.21</v>
      </c>
      <c r="W36" s="293"/>
      <c r="X36" s="293">
        <v>56.41</v>
      </c>
      <c r="Y36" s="293">
        <v>58.03</v>
      </c>
      <c r="Z36" s="293">
        <v>56.9</v>
      </c>
      <c r="AA36" s="293">
        <v>54.25</v>
      </c>
    </row>
    <row r="37" spans="15:27" x14ac:dyDescent="0.25">
      <c r="O37" s="34">
        <v>33</v>
      </c>
      <c r="P37" s="65">
        <v>39.61</v>
      </c>
      <c r="Q37" s="66"/>
      <c r="R37" s="66">
        <v>39.47</v>
      </c>
      <c r="S37" s="66"/>
      <c r="T37" s="66"/>
      <c r="U37" s="66">
        <v>39.51</v>
      </c>
      <c r="V37" s="68">
        <v>39.19</v>
      </c>
      <c r="W37" s="293"/>
      <c r="X37" s="293">
        <v>56.26</v>
      </c>
      <c r="Y37" s="293">
        <v>58.27</v>
      </c>
      <c r="Z37" s="293">
        <v>57.43</v>
      </c>
      <c r="AA37" s="293">
        <v>53.5</v>
      </c>
    </row>
    <row r="38" spans="15:27" x14ac:dyDescent="0.25">
      <c r="O38" s="34">
        <v>34</v>
      </c>
      <c r="P38" s="65">
        <v>39.79</v>
      </c>
      <c r="Q38" s="66"/>
      <c r="R38" s="66">
        <v>39.56</v>
      </c>
      <c r="S38" s="66"/>
      <c r="T38" s="66"/>
      <c r="U38" s="66">
        <v>39.67</v>
      </c>
      <c r="V38" s="68">
        <v>39.299999999999997</v>
      </c>
      <c r="W38" s="293"/>
      <c r="X38" s="293">
        <v>56.38</v>
      </c>
      <c r="Y38" s="293">
        <v>57.26</v>
      </c>
      <c r="Z38" s="293"/>
      <c r="AA38" s="293">
        <v>53.33</v>
      </c>
    </row>
    <row r="39" spans="15:27" x14ac:dyDescent="0.25">
      <c r="O39" s="34">
        <v>35</v>
      </c>
      <c r="P39" s="65"/>
      <c r="Q39" s="66"/>
      <c r="R39" s="66">
        <v>39.46</v>
      </c>
      <c r="S39" s="66"/>
      <c r="T39" s="66"/>
      <c r="U39" s="66">
        <v>39.75</v>
      </c>
      <c r="V39" s="68">
        <v>39.46</v>
      </c>
      <c r="W39" s="293"/>
      <c r="X39" s="293">
        <v>56.63</v>
      </c>
      <c r="Y39" s="293">
        <v>58.29</v>
      </c>
      <c r="Z39" s="293"/>
      <c r="AA39" s="293">
        <v>53.59</v>
      </c>
    </row>
    <row r="40" spans="15:27" x14ac:dyDescent="0.25">
      <c r="O40" s="34">
        <v>36</v>
      </c>
      <c r="P40" s="65"/>
      <c r="Q40" s="66"/>
      <c r="R40" s="66">
        <v>39.619999999999997</v>
      </c>
      <c r="S40" s="66"/>
      <c r="T40" s="66"/>
      <c r="U40" s="66">
        <v>39.409999999999997</v>
      </c>
      <c r="V40" s="68">
        <v>39.81</v>
      </c>
      <c r="W40" s="293"/>
      <c r="X40" s="293">
        <v>57.39</v>
      </c>
      <c r="Y40" s="293">
        <v>57.56</v>
      </c>
      <c r="Z40" s="293"/>
      <c r="AA40" s="293">
        <v>52.8</v>
      </c>
    </row>
    <row r="41" spans="15:27" x14ac:dyDescent="0.25">
      <c r="O41" s="34">
        <v>37</v>
      </c>
      <c r="P41" s="65"/>
      <c r="Q41" s="66"/>
      <c r="R41" s="66">
        <v>39.630000000000003</v>
      </c>
      <c r="S41" s="66"/>
      <c r="T41" s="66"/>
      <c r="U41" s="66">
        <v>39.74</v>
      </c>
      <c r="V41" s="68"/>
      <c r="W41" s="293"/>
      <c r="X41" s="293">
        <v>56.88</v>
      </c>
      <c r="Y41" s="293"/>
      <c r="Z41" s="293"/>
      <c r="AA41" s="293">
        <v>52.77</v>
      </c>
    </row>
    <row r="42" spans="15:27" x14ac:dyDescent="0.25">
      <c r="O42" s="34">
        <v>38</v>
      </c>
      <c r="P42" s="65"/>
      <c r="Q42" s="66"/>
      <c r="R42" s="66">
        <v>39.68</v>
      </c>
      <c r="S42" s="66"/>
      <c r="T42" s="66"/>
      <c r="U42" s="66">
        <v>39.770000000000003</v>
      </c>
      <c r="V42" s="68"/>
      <c r="W42" s="293"/>
      <c r="X42" s="293">
        <v>57.57</v>
      </c>
      <c r="Y42" s="293"/>
      <c r="Z42" s="293"/>
      <c r="AA42" s="293">
        <v>52.82</v>
      </c>
    </row>
    <row r="43" spans="15:27" x14ac:dyDescent="0.25">
      <c r="O43" s="34">
        <v>39</v>
      </c>
      <c r="P43" s="65"/>
      <c r="Q43" s="66"/>
      <c r="R43" s="66">
        <v>39.619999999999997</v>
      </c>
      <c r="S43" s="66"/>
      <c r="T43" s="66"/>
      <c r="U43" s="66">
        <v>39.67</v>
      </c>
      <c r="V43" s="68"/>
      <c r="W43" s="293"/>
      <c r="X43" s="293">
        <v>56.29</v>
      </c>
      <c r="Y43" s="293"/>
      <c r="Z43" s="293"/>
      <c r="AA43" s="293">
        <v>52.03</v>
      </c>
    </row>
    <row r="44" spans="15:27" x14ac:dyDescent="0.25">
      <c r="O44" s="34">
        <v>40</v>
      </c>
      <c r="P44" s="65"/>
      <c r="Q44" s="66"/>
      <c r="R44" s="66">
        <v>39.53</v>
      </c>
      <c r="S44" s="66"/>
      <c r="T44" s="66"/>
      <c r="U44" s="66">
        <v>39.85</v>
      </c>
      <c r="V44" s="68"/>
      <c r="W44" s="293"/>
      <c r="X44" s="293">
        <v>57.31</v>
      </c>
      <c r="Y44" s="293"/>
      <c r="Z44" s="293"/>
      <c r="AA44" s="293">
        <v>51.06</v>
      </c>
    </row>
    <row r="45" spans="15:27" x14ac:dyDescent="0.25">
      <c r="O45" s="34">
        <v>41</v>
      </c>
      <c r="P45" s="65"/>
      <c r="Q45" s="66"/>
      <c r="R45" s="66">
        <v>39.51</v>
      </c>
      <c r="S45" s="66"/>
      <c r="T45" s="66"/>
      <c r="U45" s="66">
        <v>39.64</v>
      </c>
      <c r="V45" s="68"/>
      <c r="W45" s="293"/>
      <c r="X45" s="293"/>
      <c r="Y45" s="293"/>
      <c r="Z45" s="293"/>
      <c r="AA45" s="293">
        <v>50.8</v>
      </c>
    </row>
    <row r="46" spans="15:27" x14ac:dyDescent="0.25">
      <c r="O46" s="34">
        <v>42</v>
      </c>
      <c r="P46" s="65"/>
      <c r="Q46" s="66"/>
      <c r="R46" s="66">
        <v>39.33</v>
      </c>
      <c r="S46" s="66"/>
      <c r="T46" s="66"/>
      <c r="U46" s="66">
        <v>39.69</v>
      </c>
      <c r="V46" s="68"/>
      <c r="W46" s="293"/>
      <c r="X46" s="293"/>
      <c r="Y46" s="293"/>
      <c r="Z46" s="293"/>
      <c r="AA46" s="293">
        <v>52.1</v>
      </c>
    </row>
    <row r="47" spans="15:27" x14ac:dyDescent="0.25">
      <c r="O47" s="34">
        <v>43</v>
      </c>
      <c r="P47" s="65"/>
      <c r="Q47" s="66"/>
      <c r="R47" s="66">
        <v>39.68</v>
      </c>
      <c r="S47" s="66"/>
      <c r="T47" s="66"/>
      <c r="U47" s="66">
        <v>39.89</v>
      </c>
      <c r="V47" s="68"/>
      <c r="W47" s="293"/>
      <c r="X47" s="293"/>
      <c r="Y47" s="293"/>
      <c r="Z47" s="293"/>
      <c r="AA47" s="293">
        <v>50.26</v>
      </c>
    </row>
    <row r="48" spans="15:27" x14ac:dyDescent="0.25">
      <c r="O48" s="34">
        <v>44</v>
      </c>
      <c r="P48" s="65"/>
      <c r="Q48" s="66"/>
      <c r="R48" s="66">
        <v>39.369999999999997</v>
      </c>
      <c r="S48" s="66"/>
      <c r="T48" s="66"/>
      <c r="U48" s="66"/>
      <c r="V48" s="68"/>
      <c r="W48" s="293"/>
      <c r="X48" s="293"/>
      <c r="Y48" s="293"/>
      <c r="Z48" s="293"/>
      <c r="AA48" s="293">
        <v>49.94</v>
      </c>
    </row>
    <row r="49" spans="15:27" x14ac:dyDescent="0.25">
      <c r="O49" s="34">
        <v>45</v>
      </c>
      <c r="P49" s="65"/>
      <c r="Q49" s="66"/>
      <c r="R49" s="66">
        <v>39.49</v>
      </c>
      <c r="S49" s="66"/>
      <c r="T49" s="66"/>
      <c r="U49" s="66"/>
      <c r="V49" s="68"/>
      <c r="W49" s="293"/>
      <c r="X49" s="293"/>
      <c r="Y49" s="293"/>
      <c r="Z49" s="293"/>
      <c r="AA49" s="293">
        <v>49.47</v>
      </c>
    </row>
    <row r="50" spans="15:27" x14ac:dyDescent="0.25">
      <c r="O50" s="34">
        <v>46</v>
      </c>
      <c r="P50" s="65"/>
      <c r="Q50" s="66"/>
      <c r="R50" s="66">
        <v>39.479999999999997</v>
      </c>
      <c r="S50" s="66"/>
      <c r="T50" s="66"/>
      <c r="U50" s="66"/>
      <c r="V50" s="68"/>
      <c r="W50" s="293"/>
      <c r="X50" s="293"/>
      <c r="Y50" s="293"/>
      <c r="Z50" s="293"/>
      <c r="AA50" s="293">
        <v>50.47</v>
      </c>
    </row>
    <row r="51" spans="15:27" x14ac:dyDescent="0.25">
      <c r="O51" s="34">
        <v>47</v>
      </c>
      <c r="P51" s="65"/>
      <c r="Q51" s="66"/>
      <c r="R51" s="66">
        <v>39.42</v>
      </c>
      <c r="S51" s="66"/>
      <c r="T51" s="66"/>
      <c r="U51" s="66"/>
      <c r="V51" s="68"/>
      <c r="W51" s="293"/>
      <c r="X51" s="293"/>
      <c r="Y51" s="293"/>
      <c r="Z51" s="293"/>
      <c r="AA51" s="293"/>
    </row>
    <row r="52" spans="15:27" x14ac:dyDescent="0.25">
      <c r="O52" s="34">
        <v>48</v>
      </c>
      <c r="P52" s="65"/>
      <c r="Q52" s="66"/>
      <c r="R52" s="66">
        <v>39.46</v>
      </c>
      <c r="S52" s="66"/>
      <c r="T52" s="66"/>
      <c r="U52" s="66"/>
      <c r="V52" s="68"/>
      <c r="W52" s="293"/>
      <c r="X52" s="293"/>
      <c r="Y52" s="293"/>
      <c r="Z52" s="293"/>
      <c r="AA52" s="293"/>
    </row>
    <row r="53" spans="15:27" x14ac:dyDescent="0.25">
      <c r="O53" s="34">
        <v>49</v>
      </c>
      <c r="P53" s="65"/>
      <c r="Q53" s="66"/>
      <c r="R53" s="66">
        <v>39.36</v>
      </c>
      <c r="S53" s="66"/>
      <c r="T53" s="66"/>
      <c r="U53" s="66"/>
      <c r="V53" s="68"/>
      <c r="W53" s="293"/>
      <c r="X53" s="293"/>
      <c r="Y53" s="293"/>
      <c r="Z53" s="293"/>
      <c r="AA53" s="293"/>
    </row>
    <row r="54" spans="15:27" x14ac:dyDescent="0.25">
      <c r="O54" s="34">
        <v>50</v>
      </c>
      <c r="P54" s="65"/>
      <c r="Q54" s="66"/>
      <c r="R54" s="66">
        <v>39.79</v>
      </c>
      <c r="S54" s="66"/>
      <c r="T54" s="66"/>
      <c r="U54" s="66"/>
      <c r="V54" s="68"/>
      <c r="W54" s="293"/>
      <c r="X54" s="293"/>
      <c r="Y54" s="293"/>
      <c r="Z54" s="293"/>
      <c r="AA54" s="293"/>
    </row>
    <row r="55" spans="15:27" x14ac:dyDescent="0.25">
      <c r="O55" s="34">
        <v>51</v>
      </c>
      <c r="P55" s="65"/>
      <c r="Q55" s="66"/>
      <c r="R55" s="66">
        <v>39.71</v>
      </c>
      <c r="S55" s="66"/>
      <c r="T55" s="66"/>
      <c r="U55" s="66"/>
      <c r="V55" s="68"/>
      <c r="W55" s="293"/>
      <c r="X55" s="293"/>
      <c r="Y55" s="293"/>
      <c r="Z55" s="293"/>
      <c r="AA55" s="293"/>
    </row>
    <row r="56" spans="15:27" x14ac:dyDescent="0.25">
      <c r="O56" s="34">
        <v>52</v>
      </c>
      <c r="P56" s="65"/>
      <c r="Q56" s="66"/>
      <c r="R56" s="66">
        <v>39.71</v>
      </c>
      <c r="S56" s="66"/>
      <c r="T56" s="66"/>
      <c r="U56" s="66"/>
      <c r="V56" s="68"/>
      <c r="W56" s="293"/>
      <c r="X56" s="293"/>
      <c r="Y56" s="293"/>
      <c r="Z56" s="293"/>
      <c r="AA56" s="293"/>
    </row>
    <row r="57" spans="15:27" x14ac:dyDescent="0.25">
      <c r="O57" s="34">
        <v>53</v>
      </c>
      <c r="P57" s="65"/>
      <c r="Q57" s="66"/>
      <c r="R57" s="66">
        <v>39.69</v>
      </c>
      <c r="S57" s="66"/>
      <c r="T57" s="66"/>
      <c r="U57" s="66"/>
      <c r="V57" s="68"/>
      <c r="W57" s="293"/>
      <c r="X57" s="293"/>
      <c r="Y57" s="293"/>
      <c r="Z57" s="293"/>
      <c r="AA57" s="293"/>
    </row>
    <row r="58" spans="15:27" x14ac:dyDescent="0.25">
      <c r="O58" s="34">
        <v>54</v>
      </c>
      <c r="P58" s="65"/>
      <c r="Q58" s="66"/>
      <c r="R58" s="66">
        <v>39.630000000000003</v>
      </c>
      <c r="S58" s="66"/>
      <c r="T58" s="66"/>
      <c r="U58" s="66"/>
      <c r="V58" s="68"/>
      <c r="W58" s="293"/>
      <c r="X58" s="293"/>
      <c r="Y58" s="293"/>
      <c r="Z58" s="293"/>
      <c r="AA58" s="293"/>
    </row>
    <row r="59" spans="15:27" x14ac:dyDescent="0.25">
      <c r="O59" s="34">
        <v>55</v>
      </c>
      <c r="P59" s="65"/>
      <c r="Q59" s="66"/>
      <c r="R59" s="66">
        <v>39.93</v>
      </c>
      <c r="S59" s="66"/>
      <c r="T59" s="66"/>
      <c r="U59" s="66"/>
      <c r="V59" s="68"/>
      <c r="W59" s="293"/>
      <c r="X59" s="293"/>
      <c r="Y59" s="293"/>
      <c r="Z59" s="293"/>
      <c r="AA59" s="293"/>
    </row>
    <row r="60" spans="15:27" x14ac:dyDescent="0.25">
      <c r="O60" s="34">
        <v>56</v>
      </c>
      <c r="P60" s="65"/>
      <c r="Q60" s="66"/>
      <c r="R60" s="66"/>
      <c r="S60" s="66"/>
      <c r="T60" s="66"/>
      <c r="U60" s="66"/>
      <c r="V60" s="68"/>
      <c r="W60" s="293"/>
      <c r="X60" s="293"/>
      <c r="Y60" s="293"/>
      <c r="Z60" s="293"/>
      <c r="AA60" s="293"/>
    </row>
    <row r="61" spans="15:27" x14ac:dyDescent="0.25">
      <c r="O61" s="34">
        <v>57</v>
      </c>
      <c r="P61" s="65"/>
      <c r="Q61" s="66"/>
      <c r="R61" s="66"/>
      <c r="S61" s="66"/>
      <c r="T61" s="66"/>
      <c r="U61" s="66"/>
      <c r="V61" s="68"/>
      <c r="W61" s="293"/>
      <c r="X61" s="293"/>
      <c r="Y61" s="293"/>
      <c r="Z61" s="293"/>
      <c r="AA61" s="293"/>
    </row>
    <row r="62" spans="15:27" x14ac:dyDescent="0.25">
      <c r="O62" s="34">
        <v>58</v>
      </c>
      <c r="P62" s="65"/>
      <c r="Q62" s="66"/>
      <c r="R62" s="66"/>
      <c r="S62" s="66"/>
      <c r="T62" s="66"/>
      <c r="U62" s="66"/>
      <c r="V62" s="68"/>
      <c r="W62" s="293"/>
      <c r="X62" s="293"/>
      <c r="Y62" s="293"/>
      <c r="Z62" s="293"/>
      <c r="AA62" s="293"/>
    </row>
    <row r="63" spans="15:27" x14ac:dyDescent="0.25">
      <c r="O63" s="34">
        <v>59</v>
      </c>
      <c r="P63" s="65"/>
      <c r="Q63" s="66"/>
      <c r="R63" s="66"/>
      <c r="S63" s="66"/>
      <c r="T63" s="66"/>
      <c r="U63" s="66"/>
      <c r="V63" s="68"/>
      <c r="W63" s="293"/>
      <c r="X63" s="293"/>
      <c r="Y63" s="293"/>
      <c r="Z63" s="293"/>
      <c r="AA63" s="293"/>
    </row>
    <row r="64" spans="15:27" x14ac:dyDescent="0.25">
      <c r="O64" s="34">
        <v>60</v>
      </c>
      <c r="P64" s="65"/>
      <c r="Q64" s="66"/>
      <c r="R64" s="66"/>
      <c r="S64" s="66"/>
      <c r="T64" s="66"/>
      <c r="U64" s="66"/>
      <c r="V64" s="68"/>
      <c r="W64" s="293"/>
      <c r="X64" s="293"/>
      <c r="Y64" s="293"/>
      <c r="Z64" s="293"/>
      <c r="AA64" s="293"/>
    </row>
    <row r="65" spans="15:27" x14ac:dyDescent="0.25">
      <c r="O65" s="34">
        <v>61</v>
      </c>
      <c r="P65" s="65"/>
      <c r="Q65" s="66"/>
      <c r="R65" s="66"/>
      <c r="S65" s="66"/>
      <c r="T65" s="66"/>
      <c r="U65" s="66"/>
      <c r="V65" s="68"/>
      <c r="W65" s="293"/>
      <c r="X65" s="293"/>
      <c r="Y65" s="293"/>
      <c r="Z65" s="293"/>
      <c r="AA65" s="293"/>
    </row>
    <row r="66" spans="15:27" x14ac:dyDescent="0.25">
      <c r="O66" s="34">
        <v>62</v>
      </c>
      <c r="P66" s="65"/>
      <c r="Q66" s="66"/>
      <c r="R66" s="66"/>
      <c r="S66" s="66"/>
      <c r="T66" s="66"/>
      <c r="U66" s="66"/>
      <c r="V66" s="68"/>
      <c r="W66" s="293"/>
      <c r="X66" s="293"/>
      <c r="Y66" s="293"/>
      <c r="Z66" s="293"/>
      <c r="AA66" s="293"/>
    </row>
    <row r="67" spans="15:27" x14ac:dyDescent="0.25">
      <c r="O67" s="34">
        <v>63</v>
      </c>
      <c r="P67" s="65"/>
      <c r="Q67" s="66"/>
      <c r="R67" s="66"/>
      <c r="S67" s="66"/>
      <c r="T67" s="66"/>
      <c r="U67" s="66"/>
      <c r="V67" s="68"/>
      <c r="W67" s="293"/>
      <c r="X67" s="293"/>
      <c r="Y67" s="293"/>
      <c r="Z67" s="293"/>
      <c r="AA67" s="293"/>
    </row>
    <row r="68" spans="15:27" x14ac:dyDescent="0.25">
      <c r="O68" s="34">
        <v>64</v>
      </c>
      <c r="P68" s="65"/>
      <c r="Q68" s="66"/>
      <c r="R68" s="66"/>
      <c r="S68" s="66"/>
      <c r="T68" s="66"/>
      <c r="U68" s="66"/>
      <c r="V68" s="68"/>
      <c r="W68" s="293"/>
      <c r="X68" s="293"/>
      <c r="Y68" s="293"/>
      <c r="Z68" s="293"/>
      <c r="AA68" s="293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68"/>
      <c r="W69" s="293"/>
      <c r="X69" s="293"/>
      <c r="Y69" s="293"/>
      <c r="Z69" s="293"/>
      <c r="AA69" s="293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68"/>
      <c r="W70" s="293"/>
      <c r="X70" s="293"/>
      <c r="Y70" s="293"/>
      <c r="Z70" s="293"/>
      <c r="AA70" s="293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68"/>
      <c r="W71" s="293"/>
      <c r="X71" s="293"/>
      <c r="Y71" s="293"/>
      <c r="Z71" s="293"/>
      <c r="AA71" s="293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68"/>
      <c r="W72" s="293"/>
      <c r="X72" s="293"/>
      <c r="Y72" s="293"/>
      <c r="Z72" s="293"/>
      <c r="AA72" s="293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68"/>
      <c r="W73" s="293"/>
      <c r="X73" s="293"/>
      <c r="Y73" s="293"/>
      <c r="Z73" s="293"/>
      <c r="AA73" s="293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68"/>
      <c r="W74" s="293"/>
      <c r="X74" s="293"/>
      <c r="Y74" s="293"/>
      <c r="Z74" s="293"/>
      <c r="AA74" s="293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41"/>
      <c r="W75" s="324"/>
      <c r="X75" s="324"/>
      <c r="Y75" s="324"/>
      <c r="Z75" s="324"/>
      <c r="AA75" s="324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68"/>
      <c r="W76" s="68"/>
      <c r="X76" s="68"/>
      <c r="Y76" s="68"/>
      <c r="Z76" s="41"/>
      <c r="AA76" s="41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68"/>
      <c r="W77" s="68"/>
      <c r="X77" s="68"/>
      <c r="Y77" s="68"/>
      <c r="Z77" s="41"/>
      <c r="AA77" s="41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68"/>
      <c r="W78" s="68"/>
      <c r="X78" s="68"/>
      <c r="Y78" s="68"/>
      <c r="Z78" s="41"/>
      <c r="AA78" s="41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68"/>
      <c r="W79" s="68"/>
      <c r="X79" s="68"/>
      <c r="Y79" s="68"/>
      <c r="Z79" s="41"/>
      <c r="AA79" s="41"/>
    </row>
    <row r="80" spans="15:27" x14ac:dyDescent="0.25">
      <c r="P80" s="39"/>
      <c r="Q80" s="40"/>
      <c r="R80" s="41"/>
      <c r="S80" s="40"/>
      <c r="T80" s="40"/>
      <c r="U80" s="66"/>
      <c r="V80" s="68"/>
      <c r="W80" s="68"/>
      <c r="X80" s="41"/>
      <c r="Y80" s="41"/>
      <c r="Z80" s="41"/>
      <c r="AA80" s="41"/>
    </row>
    <row r="81" spans="16:27" x14ac:dyDescent="0.25">
      <c r="P81" s="39"/>
      <c r="Q81" s="40"/>
      <c r="R81" s="41"/>
      <c r="S81" s="40"/>
      <c r="T81" s="40"/>
      <c r="U81" s="66"/>
      <c r="V81" s="68"/>
      <c r="W81" s="68"/>
      <c r="X81" s="41"/>
      <c r="Y81" s="41"/>
      <c r="Z81" s="41"/>
      <c r="AA81" s="41"/>
    </row>
    <row r="82" spans="16:27" x14ac:dyDescent="0.25">
      <c r="P82" s="39"/>
      <c r="Q82" s="40"/>
      <c r="R82" s="41"/>
      <c r="S82" s="40"/>
      <c r="T82" s="40"/>
      <c r="U82" s="40"/>
      <c r="V82" s="41"/>
      <c r="W82" s="41"/>
      <c r="X82" s="41"/>
      <c r="Y82" s="41"/>
      <c r="Z82" s="41"/>
      <c r="AA82" s="41"/>
    </row>
    <row r="83" spans="16:27" x14ac:dyDescent="0.25">
      <c r="P83" s="39"/>
      <c r="Q83" s="40"/>
      <c r="R83" s="41"/>
      <c r="S83" s="40"/>
      <c r="T83" s="40"/>
      <c r="U83" s="40"/>
      <c r="V83" s="41"/>
      <c r="W83" s="41"/>
      <c r="X83" s="41"/>
      <c r="Y83" s="41"/>
      <c r="Z83" s="41"/>
      <c r="AA83" s="41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D19:E19"/>
    <mergeCell ref="D20:E20"/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="70" zoomScaleNormal="70" workbookViewId="0">
      <selection activeCell="F19" sqref="F19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04" customWidth="1"/>
    <col min="4" max="6" width="9.42578125" style="104" customWidth="1"/>
    <col min="7" max="7" width="10.7109375" style="104" customWidth="1"/>
    <col min="8" max="8" width="8.42578125" style="104" customWidth="1"/>
    <col min="9" max="9" width="18.5703125" style="104" customWidth="1"/>
    <col min="10" max="10" width="12.85546875" style="104" customWidth="1"/>
    <col min="11" max="11" width="15.28515625" style="104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7" ht="10.5" customHeight="1" x14ac:dyDescent="0.25"/>
    <row r="3" spans="1:27" ht="15.75" customHeight="1" thickBot="1" x14ac:dyDescent="0.35">
      <c r="A3" s="130" t="s">
        <v>75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7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Шутка Виталий</v>
      </c>
      <c r="Q4" s="36" t="str">
        <f>B8</f>
        <v>Стоцкий Андрей</v>
      </c>
      <c r="R4" s="36" t="str">
        <f>B9</f>
        <v>Шутка Виталий</v>
      </c>
      <c r="S4" s="36" t="str">
        <f>B10</f>
        <v>Фортуна Тана</v>
      </c>
      <c r="T4" s="36" t="str">
        <f>B11</f>
        <v>Стоцкий Андрей</v>
      </c>
      <c r="U4" s="36" t="str">
        <f>B12</f>
        <v>Фортуна Тана</v>
      </c>
      <c r="V4" s="36" t="str">
        <f>B13</f>
        <v>Шутка Виталий</v>
      </c>
      <c r="W4" s="36" t="str">
        <f>B14</f>
        <v>Фортуна Тана</v>
      </c>
      <c r="X4" s="36" t="str">
        <f>B15</f>
        <v>Стоцкий Андрей</v>
      </c>
      <c r="Y4" s="36" t="str">
        <f>B16</f>
        <v>Фортуна Тана</v>
      </c>
      <c r="Z4" s="36" t="str">
        <f>B17</f>
        <v>Шутка Виталий</v>
      </c>
      <c r="AA4" s="36" t="str">
        <f>B18</f>
        <v>Стоцкий Андрей</v>
      </c>
    </row>
    <row r="5" spans="1:27" s="104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41.72</v>
      </c>
      <c r="Q5" s="64">
        <v>40.36</v>
      </c>
      <c r="R5" s="64">
        <v>40.25</v>
      </c>
      <c r="S5" s="64">
        <v>40.01</v>
      </c>
      <c r="T5" s="64">
        <v>40.270000000000003</v>
      </c>
      <c r="U5" s="64">
        <v>40.1</v>
      </c>
      <c r="V5" s="83">
        <v>40.18</v>
      </c>
      <c r="W5" s="295">
        <v>60.55</v>
      </c>
      <c r="X5" s="295">
        <v>61.64</v>
      </c>
      <c r="Y5" s="295">
        <v>58.18</v>
      </c>
      <c r="Z5" s="295">
        <v>57.97</v>
      </c>
      <c r="AA5" s="295">
        <v>59.19</v>
      </c>
    </row>
    <row r="6" spans="1:27" s="104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105" t="s">
        <v>2</v>
      </c>
      <c r="K6" s="105" t="s">
        <v>1</v>
      </c>
      <c r="L6" s="129"/>
      <c r="M6" s="126"/>
      <c r="O6" s="33">
        <v>2</v>
      </c>
      <c r="P6" s="65">
        <v>39.86</v>
      </c>
      <c r="Q6" s="66">
        <v>40.049999999999997</v>
      </c>
      <c r="R6" s="66">
        <v>39.869999999999997</v>
      </c>
      <c r="S6" s="66">
        <v>41.34</v>
      </c>
      <c r="T6" s="66">
        <v>40.15</v>
      </c>
      <c r="U6" s="66">
        <v>40.06</v>
      </c>
      <c r="V6" s="68">
        <v>40.21</v>
      </c>
      <c r="W6" s="293">
        <v>59.47</v>
      </c>
      <c r="X6" s="293">
        <v>61.2</v>
      </c>
      <c r="Y6" s="293">
        <v>58.4</v>
      </c>
      <c r="Z6" s="293">
        <v>57.45</v>
      </c>
      <c r="AA6" s="293">
        <v>60.12</v>
      </c>
    </row>
    <row r="7" spans="1:27" s="2" customFormat="1" ht="24.95" customHeight="1" x14ac:dyDescent="0.25">
      <c r="A7" s="5">
        <v>1</v>
      </c>
      <c r="B7" s="8" t="s">
        <v>76</v>
      </c>
      <c r="C7" s="11">
        <v>13</v>
      </c>
      <c r="D7" s="73">
        <v>32</v>
      </c>
      <c r="E7" s="69">
        <f>D7</f>
        <v>32</v>
      </c>
      <c r="F7" s="86">
        <f>MIN(P5:P89)</f>
        <v>39.380000000000003</v>
      </c>
      <c r="G7" s="288">
        <f>AVERAGE(P5:P89)</f>
        <v>39.765624999999993</v>
      </c>
      <c r="H7" s="89">
        <f>G7-F7</f>
        <v>0.38562499999999034</v>
      </c>
      <c r="I7" s="74">
        <v>1.4780092592592595E-2</v>
      </c>
      <c r="J7" s="75">
        <f>I7</f>
        <v>1.4780092592592595E-2</v>
      </c>
      <c r="K7" s="76">
        <f>J7</f>
        <v>1.4780092592592595E-2</v>
      </c>
      <c r="L7" s="285" t="s">
        <v>112</v>
      </c>
      <c r="M7" s="93"/>
      <c r="O7" s="34">
        <v>3</v>
      </c>
      <c r="P7" s="65">
        <v>40.1</v>
      </c>
      <c r="Q7" s="66">
        <v>40</v>
      </c>
      <c r="R7" s="66">
        <v>40.65</v>
      </c>
      <c r="S7" s="66">
        <v>39.92</v>
      </c>
      <c r="T7" s="66">
        <v>40.130000000000003</v>
      </c>
      <c r="U7" s="66">
        <v>39.85</v>
      </c>
      <c r="V7" s="68">
        <v>39.79</v>
      </c>
      <c r="W7" s="293">
        <v>58.95</v>
      </c>
      <c r="X7" s="293">
        <v>60.8</v>
      </c>
      <c r="Y7" s="293">
        <v>58.59</v>
      </c>
      <c r="Z7" s="293">
        <v>58.45</v>
      </c>
      <c r="AA7" s="293">
        <v>74.94</v>
      </c>
    </row>
    <row r="8" spans="1:27" s="2" customFormat="1" ht="24.95" customHeight="1" x14ac:dyDescent="0.25">
      <c r="A8" s="50">
        <v>2</v>
      </c>
      <c r="B8" s="9" t="s">
        <v>78</v>
      </c>
      <c r="C8" s="49">
        <v>9</v>
      </c>
      <c r="D8" s="71">
        <v>68</v>
      </c>
      <c r="E8" s="70">
        <f>D8-D7</f>
        <v>36</v>
      </c>
      <c r="F8" s="290">
        <f>MIN(Q5:Q89)</f>
        <v>39.54</v>
      </c>
      <c r="G8" s="91">
        <f>AVERAGE(Q5:Q89)</f>
        <v>39.908000000000001</v>
      </c>
      <c r="H8" s="90">
        <f>G8-F8</f>
        <v>0.3680000000000021</v>
      </c>
      <c r="I8" s="77">
        <v>3.2523148148148148E-2</v>
      </c>
      <c r="J8" s="78">
        <f t="shared" ref="J8:J18" si="0">I8-I7</f>
        <v>1.7743055555555554E-2</v>
      </c>
      <c r="K8" s="79">
        <f>J8</f>
        <v>1.7743055555555554E-2</v>
      </c>
      <c r="L8" s="45" t="s">
        <v>113</v>
      </c>
      <c r="M8" s="286"/>
      <c r="O8" s="34">
        <v>4</v>
      </c>
      <c r="P8" s="65">
        <v>39.61</v>
      </c>
      <c r="Q8" s="66">
        <v>39.909999999999997</v>
      </c>
      <c r="R8" s="66">
        <v>39.76</v>
      </c>
      <c r="S8" s="66">
        <v>39.61</v>
      </c>
      <c r="T8" s="66">
        <v>39.69</v>
      </c>
      <c r="U8" s="66">
        <v>39.99</v>
      </c>
      <c r="V8" s="68">
        <v>40.049999999999997</v>
      </c>
      <c r="W8" s="293">
        <v>59.16</v>
      </c>
      <c r="X8" s="293">
        <v>60.78</v>
      </c>
      <c r="Y8" s="293">
        <v>58.56</v>
      </c>
      <c r="Z8" s="293">
        <v>58.4</v>
      </c>
      <c r="AA8" s="293">
        <v>58.84</v>
      </c>
    </row>
    <row r="9" spans="1:27" s="2" customFormat="1" ht="24.95" customHeight="1" thickBot="1" x14ac:dyDescent="0.3">
      <c r="A9" s="50">
        <v>3</v>
      </c>
      <c r="B9" s="9" t="s">
        <v>76</v>
      </c>
      <c r="C9" s="49">
        <v>33</v>
      </c>
      <c r="D9" s="71">
        <v>122</v>
      </c>
      <c r="E9" s="70">
        <f>D9-D8</f>
        <v>54</v>
      </c>
      <c r="F9" s="94">
        <f>MIN(R5:R89)</f>
        <v>39.5</v>
      </c>
      <c r="G9" s="91">
        <f>AVERAGE(R5:R89)</f>
        <v>39.913888888888877</v>
      </c>
      <c r="H9" s="90">
        <f t="shared" ref="H9:H18" si="1">G9-F9</f>
        <v>0.4138888888888772</v>
      </c>
      <c r="I9" s="77">
        <v>5.859953703703704E-2</v>
      </c>
      <c r="J9" s="78">
        <f>I9-I8</f>
        <v>2.6076388888888892E-2</v>
      </c>
      <c r="K9" s="79">
        <f>J9+K7</f>
        <v>4.0856481481481487E-2</v>
      </c>
      <c r="L9" s="45" t="s">
        <v>119</v>
      </c>
      <c r="M9" s="286"/>
      <c r="O9" s="34">
        <v>5</v>
      </c>
      <c r="P9" s="65">
        <v>39.869999999999997</v>
      </c>
      <c r="Q9" s="66">
        <v>40.06</v>
      </c>
      <c r="R9" s="66">
        <v>39.92</v>
      </c>
      <c r="S9" s="66">
        <v>39.799999999999997</v>
      </c>
      <c r="T9" s="66">
        <v>39.549999999999997</v>
      </c>
      <c r="U9" s="66">
        <v>40.01</v>
      </c>
      <c r="V9" s="68">
        <v>39.82</v>
      </c>
      <c r="W9" s="293">
        <v>59.4</v>
      </c>
      <c r="X9" s="293">
        <v>60.65</v>
      </c>
      <c r="Y9" s="293">
        <v>59.18</v>
      </c>
      <c r="Z9" s="293">
        <v>58.73</v>
      </c>
      <c r="AA9" s="293">
        <v>60.18</v>
      </c>
    </row>
    <row r="10" spans="1:27" s="2" customFormat="1" ht="24.95" customHeight="1" thickBot="1" x14ac:dyDescent="0.3">
      <c r="A10" s="50">
        <v>4</v>
      </c>
      <c r="B10" s="9" t="s">
        <v>120</v>
      </c>
      <c r="C10" s="49">
        <v>4</v>
      </c>
      <c r="D10" s="71">
        <v>168</v>
      </c>
      <c r="E10" s="70">
        <f t="shared" ref="E10:E17" si="2">D10-D9</f>
        <v>46</v>
      </c>
      <c r="F10" s="92">
        <f>MIN(S5:S89)</f>
        <v>39.07</v>
      </c>
      <c r="G10" s="91">
        <f>AVERAGE(S5:S89)</f>
        <v>39.655999999999999</v>
      </c>
      <c r="H10" s="90">
        <f t="shared" si="1"/>
        <v>0.58599999999999852</v>
      </c>
      <c r="I10" s="77">
        <v>8.0856481481481488E-2</v>
      </c>
      <c r="J10" s="78">
        <f>I10-I9</f>
        <v>2.2256944444444447E-2</v>
      </c>
      <c r="K10" s="79">
        <f>J10</f>
        <v>2.2256944444444447E-2</v>
      </c>
      <c r="L10" s="45" t="s">
        <v>132</v>
      </c>
      <c r="M10" s="286"/>
      <c r="O10" s="34">
        <v>6</v>
      </c>
      <c r="P10" s="65">
        <v>39.51</v>
      </c>
      <c r="Q10" s="66">
        <v>40.15</v>
      </c>
      <c r="R10" s="66">
        <v>39.81</v>
      </c>
      <c r="S10" s="66">
        <v>39.520000000000003</v>
      </c>
      <c r="T10" s="66">
        <v>39.659999999999997</v>
      </c>
      <c r="U10" s="66">
        <v>39.78</v>
      </c>
      <c r="V10" s="68">
        <v>39.6</v>
      </c>
      <c r="W10" s="293">
        <v>60.5</v>
      </c>
      <c r="X10" s="293">
        <v>62.31</v>
      </c>
      <c r="Y10" s="293">
        <v>58.66</v>
      </c>
      <c r="Z10" s="293">
        <v>58.27</v>
      </c>
      <c r="AA10" s="293">
        <v>57.54</v>
      </c>
    </row>
    <row r="11" spans="1:27" s="2" customFormat="1" ht="24.95" customHeight="1" x14ac:dyDescent="0.25">
      <c r="A11" s="50">
        <v>5</v>
      </c>
      <c r="B11" s="9" t="s">
        <v>78</v>
      </c>
      <c r="C11" s="44" t="s">
        <v>121</v>
      </c>
      <c r="D11" s="71">
        <v>233</v>
      </c>
      <c r="E11" s="70">
        <f t="shared" si="2"/>
        <v>65</v>
      </c>
      <c r="F11" s="87">
        <f>MIN(T5:T89)</f>
        <v>39.090000000000003</v>
      </c>
      <c r="G11" s="91">
        <f>AVERAGE(T5:T89)</f>
        <v>39.563281249999974</v>
      </c>
      <c r="H11" s="90">
        <f t="shared" si="1"/>
        <v>0.47328124999997101</v>
      </c>
      <c r="I11" s="77">
        <v>0.11146990740740741</v>
      </c>
      <c r="J11" s="78">
        <f>I11-I10</f>
        <v>3.0613425925925919E-2</v>
      </c>
      <c r="K11" s="79">
        <f>J11+K8</f>
        <v>4.8356481481481473E-2</v>
      </c>
      <c r="L11" s="45" t="s">
        <v>133</v>
      </c>
      <c r="M11" s="286"/>
      <c r="O11" s="34">
        <v>7</v>
      </c>
      <c r="P11" s="65">
        <v>39.479999999999997</v>
      </c>
      <c r="Q11" s="66">
        <v>40.130000000000003</v>
      </c>
      <c r="R11" s="66">
        <v>39.96</v>
      </c>
      <c r="S11" s="66">
        <v>39.57</v>
      </c>
      <c r="T11" s="66">
        <v>39.74</v>
      </c>
      <c r="U11" s="66">
        <v>39.78</v>
      </c>
      <c r="V11" s="68">
        <v>41.19</v>
      </c>
      <c r="W11" s="293">
        <v>58.41</v>
      </c>
      <c r="X11" s="293">
        <v>60.53</v>
      </c>
      <c r="Y11" s="293">
        <v>59.39</v>
      </c>
      <c r="Z11" s="293">
        <v>58.59</v>
      </c>
      <c r="AA11" s="293">
        <v>58.05</v>
      </c>
    </row>
    <row r="12" spans="1:27" s="2" customFormat="1" ht="24.95" customHeight="1" x14ac:dyDescent="0.25">
      <c r="A12" s="50">
        <v>6</v>
      </c>
      <c r="B12" s="9" t="s">
        <v>120</v>
      </c>
      <c r="C12" s="49">
        <v>21</v>
      </c>
      <c r="D12" s="71">
        <v>260</v>
      </c>
      <c r="E12" s="70">
        <f t="shared" si="2"/>
        <v>27</v>
      </c>
      <c r="F12" s="290">
        <f>MIN(U5:U89)</f>
        <v>39.64</v>
      </c>
      <c r="G12" s="91">
        <f>AVERAGE(U5:U89)</f>
        <v>40.036538461538456</v>
      </c>
      <c r="H12" s="90">
        <f t="shared" si="1"/>
        <v>0.39653846153845507</v>
      </c>
      <c r="I12" s="77">
        <v>0.12511574074074075</v>
      </c>
      <c r="J12" s="78">
        <f>I12-I11</f>
        <v>1.3645833333333343E-2</v>
      </c>
      <c r="K12" s="79">
        <f>J12+K10</f>
        <v>3.590277777777779E-2</v>
      </c>
      <c r="L12" s="45" t="s">
        <v>134</v>
      </c>
      <c r="M12" s="286"/>
      <c r="O12" s="34">
        <v>8</v>
      </c>
      <c r="P12" s="65">
        <v>39.44</v>
      </c>
      <c r="Q12" s="66">
        <v>40.049999999999997</v>
      </c>
      <c r="R12" s="66">
        <v>39.880000000000003</v>
      </c>
      <c r="S12" s="66">
        <v>39.840000000000003</v>
      </c>
      <c r="T12" s="66">
        <v>39.450000000000003</v>
      </c>
      <c r="U12" s="66">
        <v>39.729999999999997</v>
      </c>
      <c r="V12" s="68">
        <v>42.77</v>
      </c>
      <c r="W12" s="293">
        <v>58.48</v>
      </c>
      <c r="X12" s="293">
        <v>60.53</v>
      </c>
      <c r="Y12" s="293">
        <v>59.06</v>
      </c>
      <c r="Z12" s="293">
        <v>57.74</v>
      </c>
      <c r="AA12" s="293">
        <v>58.09</v>
      </c>
    </row>
    <row r="13" spans="1:27" s="2" customFormat="1" ht="24.95" customHeight="1" x14ac:dyDescent="0.25">
      <c r="A13" s="50">
        <v>7</v>
      </c>
      <c r="B13" s="9" t="s">
        <v>76</v>
      </c>
      <c r="C13" s="49">
        <v>9</v>
      </c>
      <c r="D13" s="71">
        <v>301</v>
      </c>
      <c r="E13" s="70">
        <f t="shared" si="2"/>
        <v>41</v>
      </c>
      <c r="F13" s="305">
        <f>MIN(V5:V89)</f>
        <v>39.6</v>
      </c>
      <c r="G13" s="306">
        <f>AVERAGE(V5:V89)</f>
        <v>54.235609756097567</v>
      </c>
      <c r="H13" s="307">
        <f t="shared" si="1"/>
        <v>14.635609756097566</v>
      </c>
      <c r="I13" s="77">
        <v>0.15180555555555555</v>
      </c>
      <c r="J13" s="78">
        <f>I13-I12</f>
        <v>2.6689814814814805E-2</v>
      </c>
      <c r="K13" s="79">
        <f>J13+K9</f>
        <v>6.7546296296296299E-2</v>
      </c>
      <c r="L13" s="45" t="s">
        <v>173</v>
      </c>
      <c r="M13" s="286"/>
      <c r="O13" s="34">
        <v>9</v>
      </c>
      <c r="P13" s="65">
        <v>39.6</v>
      </c>
      <c r="Q13" s="66">
        <v>39.72</v>
      </c>
      <c r="R13" s="66">
        <v>39.74</v>
      </c>
      <c r="S13" s="66">
        <v>39.5</v>
      </c>
      <c r="T13" s="66">
        <v>39.5</v>
      </c>
      <c r="U13" s="66">
        <v>39.64</v>
      </c>
      <c r="V13" s="293">
        <v>44.02</v>
      </c>
      <c r="W13" s="293">
        <v>58.31</v>
      </c>
      <c r="X13" s="293">
        <v>60.89</v>
      </c>
      <c r="Y13" s="293">
        <v>58.31</v>
      </c>
      <c r="Z13" s="293">
        <v>58.56</v>
      </c>
      <c r="AA13" s="293">
        <v>56.23</v>
      </c>
    </row>
    <row r="14" spans="1:27" s="2" customFormat="1" ht="24.95" customHeight="1" x14ac:dyDescent="0.25">
      <c r="A14" s="50">
        <v>8</v>
      </c>
      <c r="B14" s="9" t="s">
        <v>120</v>
      </c>
      <c r="C14" s="49">
        <v>13</v>
      </c>
      <c r="D14" s="71">
        <v>341</v>
      </c>
      <c r="E14" s="70">
        <f t="shared" si="2"/>
        <v>40</v>
      </c>
      <c r="F14" s="302">
        <f>MIN(W5:W79)</f>
        <v>57.4</v>
      </c>
      <c r="G14" s="303">
        <f>AVERAGE(W5:W79)</f>
        <v>58.575128205128202</v>
      </c>
      <c r="H14" s="304">
        <f t="shared" si="1"/>
        <v>1.1751282051282033</v>
      </c>
      <c r="I14" s="77">
        <v>0.18001157407407409</v>
      </c>
      <c r="J14" s="78">
        <f>I14-I13</f>
        <v>2.8206018518518533E-2</v>
      </c>
      <c r="K14" s="79">
        <f>J14+K12</f>
        <v>6.4108796296296316E-2</v>
      </c>
      <c r="L14" s="45" t="s">
        <v>174</v>
      </c>
      <c r="M14" s="286"/>
      <c r="O14" s="33">
        <v>10</v>
      </c>
      <c r="P14" s="65">
        <v>39.6</v>
      </c>
      <c r="Q14" s="66">
        <v>39.909999999999997</v>
      </c>
      <c r="R14" s="66">
        <v>39.909999999999997</v>
      </c>
      <c r="S14" s="66">
        <v>39.380000000000003</v>
      </c>
      <c r="T14" s="66">
        <v>39.770000000000003</v>
      </c>
      <c r="U14" s="66">
        <v>39.78</v>
      </c>
      <c r="V14" s="293">
        <v>53.83</v>
      </c>
      <c r="W14" s="293">
        <v>58.45</v>
      </c>
      <c r="X14" s="293">
        <v>61.18</v>
      </c>
      <c r="Y14" s="293">
        <v>57.74</v>
      </c>
      <c r="Z14" s="293">
        <v>58.3</v>
      </c>
      <c r="AA14" s="293">
        <v>58.62</v>
      </c>
    </row>
    <row r="15" spans="1:27" s="2" customFormat="1" ht="24.95" customHeight="1" x14ac:dyDescent="0.25">
      <c r="A15" s="50">
        <v>9</v>
      </c>
      <c r="B15" s="9" t="s">
        <v>78</v>
      </c>
      <c r="C15" s="49">
        <v>69</v>
      </c>
      <c r="D15" s="71">
        <v>355</v>
      </c>
      <c r="E15" s="70">
        <f t="shared" si="2"/>
        <v>14</v>
      </c>
      <c r="F15" s="302">
        <f>MIN(X5:X80)</f>
        <v>60.53</v>
      </c>
      <c r="G15" s="303">
        <f>AVERAGE(X5:X79)</f>
        <v>61.884615384615373</v>
      </c>
      <c r="H15" s="304">
        <f t="shared" si="1"/>
        <v>1.3546153846153715</v>
      </c>
      <c r="I15" s="77">
        <v>0.19111111111111112</v>
      </c>
      <c r="J15" s="78">
        <f>I15-I14</f>
        <v>1.1099537037037033E-2</v>
      </c>
      <c r="K15" s="79">
        <f>J15+K11</f>
        <v>5.9456018518518505E-2</v>
      </c>
      <c r="L15" s="45" t="s">
        <v>175</v>
      </c>
      <c r="M15" s="286"/>
      <c r="O15" s="33">
        <v>11</v>
      </c>
      <c r="P15" s="65">
        <v>39.409999999999997</v>
      </c>
      <c r="Q15" s="66">
        <v>39.659999999999997</v>
      </c>
      <c r="R15" s="66">
        <v>39.94</v>
      </c>
      <c r="S15" s="66">
        <v>39.49</v>
      </c>
      <c r="T15" s="66">
        <v>39.39</v>
      </c>
      <c r="U15" s="66">
        <v>39.94</v>
      </c>
      <c r="V15" s="293">
        <v>53.83</v>
      </c>
      <c r="W15" s="293">
        <v>58.44</v>
      </c>
      <c r="X15" s="293">
        <v>60.77</v>
      </c>
      <c r="Y15" s="293">
        <v>58.49</v>
      </c>
      <c r="Z15" s="293">
        <v>58.36</v>
      </c>
      <c r="AA15" s="293">
        <v>57.4</v>
      </c>
    </row>
    <row r="16" spans="1:27" s="2" customFormat="1" ht="24.95" customHeight="1" x14ac:dyDescent="0.25">
      <c r="A16" s="50">
        <v>10</v>
      </c>
      <c r="B16" s="9" t="s">
        <v>120</v>
      </c>
      <c r="C16" s="49">
        <v>13</v>
      </c>
      <c r="D16" s="71">
        <v>372</v>
      </c>
      <c r="E16" s="70">
        <f t="shared" si="2"/>
        <v>17</v>
      </c>
      <c r="F16" s="302">
        <f>MIN(Y5:Y74)</f>
        <v>57.68</v>
      </c>
      <c r="G16" s="303">
        <f>AVERAGE(Y5:Y74)</f>
        <v>58.493749999999999</v>
      </c>
      <c r="H16" s="304">
        <f t="shared" si="1"/>
        <v>0.81374999999999886</v>
      </c>
      <c r="I16" s="77">
        <v>0.2038425925925926</v>
      </c>
      <c r="J16" s="78">
        <f t="shared" si="0"/>
        <v>1.2731481481481483E-2</v>
      </c>
      <c r="K16" s="298">
        <f>J16+K14</f>
        <v>7.6840277777777799E-2</v>
      </c>
      <c r="L16" s="45" t="s">
        <v>176</v>
      </c>
      <c r="M16" s="287"/>
      <c r="O16" s="34">
        <v>12</v>
      </c>
      <c r="P16" s="65">
        <v>39.380000000000003</v>
      </c>
      <c r="Q16" s="66">
        <v>39.880000000000003</v>
      </c>
      <c r="R16" s="66">
        <v>39.9</v>
      </c>
      <c r="S16" s="66">
        <v>39.28</v>
      </c>
      <c r="T16" s="66">
        <v>39.14</v>
      </c>
      <c r="U16" s="66">
        <v>39.89</v>
      </c>
      <c r="V16" s="293">
        <v>57.98</v>
      </c>
      <c r="W16" s="293">
        <v>57.94</v>
      </c>
      <c r="X16" s="293">
        <v>72.14</v>
      </c>
      <c r="Y16" s="293">
        <v>58.23</v>
      </c>
      <c r="Z16" s="293">
        <v>60.01</v>
      </c>
      <c r="AA16" s="293">
        <v>55.5</v>
      </c>
    </row>
    <row r="17" spans="1:27" s="2" customFormat="1" ht="24.95" customHeight="1" thickBot="1" x14ac:dyDescent="0.3">
      <c r="A17" s="50">
        <v>11</v>
      </c>
      <c r="B17" s="9" t="s">
        <v>76</v>
      </c>
      <c r="C17" s="49">
        <v>21</v>
      </c>
      <c r="D17" s="71">
        <v>412</v>
      </c>
      <c r="E17" s="70">
        <f t="shared" si="2"/>
        <v>40</v>
      </c>
      <c r="F17" s="313">
        <f>MIN(Z5:Z81)</f>
        <v>56.96</v>
      </c>
      <c r="G17" s="303">
        <f>AVERAGE(Z5:Z80)</f>
        <v>57.829487179487188</v>
      </c>
      <c r="H17" s="304">
        <f t="shared" si="1"/>
        <v>0.86948717948718723</v>
      </c>
      <c r="I17" s="77">
        <v>0.23172453703703702</v>
      </c>
      <c r="J17" s="78">
        <f t="shared" si="0"/>
        <v>2.7881944444444418E-2</v>
      </c>
      <c r="K17" s="296">
        <f>J17+K13</f>
        <v>9.5428240740740716E-2</v>
      </c>
      <c r="L17" s="45" t="s">
        <v>177</v>
      </c>
      <c r="M17" s="287"/>
      <c r="O17" s="34">
        <v>13</v>
      </c>
      <c r="P17" s="65">
        <v>41.17</v>
      </c>
      <c r="Q17" s="66">
        <v>39.86</v>
      </c>
      <c r="R17" s="66">
        <v>39.94</v>
      </c>
      <c r="S17" s="66">
        <v>39.44</v>
      </c>
      <c r="T17" s="66">
        <v>39.69</v>
      </c>
      <c r="U17" s="66">
        <v>40.32</v>
      </c>
      <c r="V17" s="293">
        <v>58.5</v>
      </c>
      <c r="W17" s="293">
        <v>58.27</v>
      </c>
      <c r="X17" s="293">
        <v>61.08</v>
      </c>
      <c r="Y17" s="293">
        <v>58.36</v>
      </c>
      <c r="Z17" s="293">
        <v>57.86</v>
      </c>
      <c r="AA17" s="293">
        <v>57.22</v>
      </c>
    </row>
    <row r="18" spans="1:27" s="2" customFormat="1" ht="24.95" customHeight="1" thickBot="1" x14ac:dyDescent="0.3">
      <c r="A18" s="7" t="s">
        <v>10</v>
      </c>
      <c r="B18" s="10" t="s">
        <v>78</v>
      </c>
      <c r="C18" s="13">
        <v>4</v>
      </c>
      <c r="D18" s="80">
        <v>439</v>
      </c>
      <c r="E18" s="72">
        <f>D18-D17</f>
        <v>27</v>
      </c>
      <c r="F18" s="92">
        <f>MIN(AA5:AA73)</f>
        <v>51.94</v>
      </c>
      <c r="G18" s="309">
        <f>AVERAGE(AA5:AA74)</f>
        <v>56.97730769230769</v>
      </c>
      <c r="H18" s="310">
        <f t="shared" si="1"/>
        <v>5.0373076923076923</v>
      </c>
      <c r="I18" s="81">
        <v>0.25019675925925927</v>
      </c>
      <c r="J18" s="82">
        <f t="shared" si="0"/>
        <v>1.8472222222222251E-2</v>
      </c>
      <c r="K18" s="85">
        <f>J18+K15</f>
        <v>7.7928240740740756E-2</v>
      </c>
      <c r="L18" s="7"/>
      <c r="M18" s="3"/>
      <c r="O18" s="34">
        <v>14</v>
      </c>
      <c r="P18" s="65">
        <v>39.6</v>
      </c>
      <c r="Q18" s="66">
        <v>39.74</v>
      </c>
      <c r="R18" s="66">
        <v>39.99</v>
      </c>
      <c r="S18" s="67">
        <v>39.4</v>
      </c>
      <c r="T18" s="66">
        <v>39.450000000000003</v>
      </c>
      <c r="U18" s="66">
        <v>40.049999999999997</v>
      </c>
      <c r="V18" s="293">
        <v>58.43</v>
      </c>
      <c r="W18" s="293">
        <v>58.27</v>
      </c>
      <c r="X18" s="293"/>
      <c r="Y18" s="293">
        <v>57.68</v>
      </c>
      <c r="Z18" s="293">
        <v>57.77</v>
      </c>
      <c r="AA18" s="293">
        <v>56.56</v>
      </c>
    </row>
    <row r="19" spans="1:27" ht="21.75" customHeight="1" x14ac:dyDescent="0.25">
      <c r="D19" s="314" t="s">
        <v>152</v>
      </c>
      <c r="E19" s="315"/>
      <c r="F19" s="316">
        <f>AVERAGE(F7:F12)</f>
        <v>39.370000000000005</v>
      </c>
      <c r="G19" s="316">
        <f>AVERAGE(P5:U68,V5:V12)</f>
        <v>39.794545454545471</v>
      </c>
      <c r="H19" s="317">
        <f>AVERAGE(H7:H12)</f>
        <v>0.43722226673788239</v>
      </c>
      <c r="O19" s="34">
        <v>15</v>
      </c>
      <c r="P19" s="65">
        <v>39.76</v>
      </c>
      <c r="Q19" s="66">
        <v>40.630000000000003</v>
      </c>
      <c r="R19" s="66">
        <v>39.950000000000003</v>
      </c>
      <c r="S19" s="66">
        <v>39.549999999999997</v>
      </c>
      <c r="T19" s="66">
        <v>39.56</v>
      </c>
      <c r="U19" s="66">
        <v>40.1</v>
      </c>
      <c r="V19" s="293">
        <v>58.55</v>
      </c>
      <c r="W19" s="293">
        <v>59.8</v>
      </c>
      <c r="X19" s="293"/>
      <c r="Y19" s="293">
        <v>58.04</v>
      </c>
      <c r="Z19" s="293">
        <v>57.44</v>
      </c>
      <c r="AA19" s="293">
        <v>54.63</v>
      </c>
    </row>
    <row r="20" spans="1:27" ht="24" customHeight="1" thickBot="1" x14ac:dyDescent="0.3">
      <c r="D20" s="319" t="s">
        <v>153</v>
      </c>
      <c r="E20" s="320"/>
      <c r="F20" s="321">
        <f>AVERAGE(F14:F18)</f>
        <v>56.902000000000001</v>
      </c>
      <c r="G20" s="322">
        <f>AVERAGE(W5:AA49,V13:V46)</f>
        <v>58.202650602409648</v>
      </c>
      <c r="H20" s="323">
        <f>AVERAGE(H14:H18)</f>
        <v>1.8500576923076906</v>
      </c>
      <c r="O20" s="34">
        <v>16</v>
      </c>
      <c r="P20" s="65">
        <v>39.409999999999997</v>
      </c>
      <c r="Q20" s="66">
        <v>39.68</v>
      </c>
      <c r="R20" s="66">
        <v>40.14</v>
      </c>
      <c r="S20" s="66">
        <v>39.32</v>
      </c>
      <c r="T20" s="66">
        <v>39.43</v>
      </c>
      <c r="U20" s="66">
        <v>40</v>
      </c>
      <c r="V20" s="293">
        <v>58.57</v>
      </c>
      <c r="W20" s="293">
        <v>58.51</v>
      </c>
      <c r="X20" s="293"/>
      <c r="Y20" s="293">
        <v>59.03</v>
      </c>
      <c r="Z20" s="293">
        <v>58.19</v>
      </c>
      <c r="AA20" s="293">
        <v>60.03</v>
      </c>
    </row>
    <row r="21" spans="1:27" ht="15.75" x14ac:dyDescent="0.25">
      <c r="E21" s="46"/>
      <c r="F21" s="47"/>
      <c r="G21" s="47"/>
      <c r="H21" s="47"/>
      <c r="O21" s="34">
        <v>17</v>
      </c>
      <c r="P21" s="65">
        <v>39.630000000000003</v>
      </c>
      <c r="Q21" s="66">
        <v>40.01</v>
      </c>
      <c r="R21" s="66">
        <v>40.08</v>
      </c>
      <c r="S21" s="66">
        <v>39.590000000000003</v>
      </c>
      <c r="T21" s="66">
        <v>39.369999999999997</v>
      </c>
      <c r="U21" s="66">
        <v>39.799999999999997</v>
      </c>
      <c r="V21" s="293">
        <v>59.15</v>
      </c>
      <c r="W21" s="293">
        <v>57.94</v>
      </c>
      <c r="X21" s="293"/>
      <c r="Y21" s="293"/>
      <c r="Z21" s="293">
        <v>58.22</v>
      </c>
      <c r="AA21" s="293">
        <v>56.65</v>
      </c>
    </row>
    <row r="22" spans="1:27" ht="15.75" x14ac:dyDescent="0.25">
      <c r="E22" s="46"/>
      <c r="F22" s="47"/>
      <c r="G22" s="47"/>
      <c r="H22" s="47"/>
      <c r="O22" s="34">
        <v>18</v>
      </c>
      <c r="P22" s="65">
        <v>39.520000000000003</v>
      </c>
      <c r="Q22" s="66">
        <v>40.06</v>
      </c>
      <c r="R22" s="66">
        <v>39.840000000000003</v>
      </c>
      <c r="S22" s="66">
        <v>39.53</v>
      </c>
      <c r="T22" s="66">
        <v>39.18</v>
      </c>
      <c r="U22" s="66">
        <v>39.78</v>
      </c>
      <c r="V22" s="293">
        <v>58.6</v>
      </c>
      <c r="W22" s="293">
        <v>58.06</v>
      </c>
      <c r="X22" s="293"/>
      <c r="Y22" s="293"/>
      <c r="Z22" s="293">
        <v>57.27</v>
      </c>
      <c r="AA22" s="293">
        <v>55.11</v>
      </c>
    </row>
    <row r="23" spans="1:27" ht="15.75" x14ac:dyDescent="0.25">
      <c r="E23" s="46"/>
      <c r="F23" s="47"/>
      <c r="G23" s="47"/>
      <c r="H23" s="47"/>
      <c r="O23" s="34">
        <v>19</v>
      </c>
      <c r="P23" s="65">
        <v>39.42</v>
      </c>
      <c r="Q23" s="66">
        <v>39.81</v>
      </c>
      <c r="R23" s="66">
        <v>40.04</v>
      </c>
      <c r="S23" s="66">
        <v>39.07</v>
      </c>
      <c r="T23" s="66">
        <v>39.42</v>
      </c>
      <c r="U23" s="66">
        <v>39.93</v>
      </c>
      <c r="V23" s="293">
        <v>57.87</v>
      </c>
      <c r="W23" s="293">
        <v>58.55</v>
      </c>
      <c r="X23" s="293"/>
      <c r="Y23" s="293"/>
      <c r="Z23" s="293">
        <v>57.38</v>
      </c>
      <c r="AA23" s="293">
        <v>54.73</v>
      </c>
    </row>
    <row r="24" spans="1:27" x14ac:dyDescent="0.25">
      <c r="E24" s="37"/>
      <c r="F24" s="38"/>
      <c r="G24" s="38"/>
      <c r="H24" s="38"/>
      <c r="O24" s="34">
        <v>20</v>
      </c>
      <c r="P24" s="65">
        <v>39.61</v>
      </c>
      <c r="Q24" s="66">
        <v>39.67</v>
      </c>
      <c r="R24" s="66">
        <v>39.86</v>
      </c>
      <c r="S24" s="66">
        <v>39.33</v>
      </c>
      <c r="T24" s="66">
        <v>39.409999999999997</v>
      </c>
      <c r="U24" s="66">
        <v>40.17</v>
      </c>
      <c r="V24" s="293">
        <v>57.69</v>
      </c>
      <c r="W24" s="293">
        <v>58.76</v>
      </c>
      <c r="X24" s="293"/>
      <c r="Y24" s="293"/>
      <c r="Z24" s="293">
        <v>57.62</v>
      </c>
      <c r="AA24" s="293">
        <v>54.61</v>
      </c>
    </row>
    <row r="25" spans="1:27" x14ac:dyDescent="0.25">
      <c r="F25" s="37"/>
      <c r="G25" s="37"/>
      <c r="H25" s="37"/>
      <c r="O25" s="34">
        <v>21</v>
      </c>
      <c r="P25" s="65">
        <v>39.479999999999997</v>
      </c>
      <c r="Q25" s="66">
        <v>39.880000000000003</v>
      </c>
      <c r="R25" s="66">
        <v>39.93</v>
      </c>
      <c r="S25" s="66">
        <v>39.6</v>
      </c>
      <c r="T25" s="66">
        <v>39.270000000000003</v>
      </c>
      <c r="U25" s="66">
        <v>39.92</v>
      </c>
      <c r="V25" s="293">
        <v>57.87</v>
      </c>
      <c r="W25" s="293">
        <v>58.54</v>
      </c>
      <c r="X25" s="293"/>
      <c r="Y25" s="293"/>
      <c r="Z25" s="293">
        <v>57.2</v>
      </c>
      <c r="AA25" s="293">
        <v>51.94</v>
      </c>
    </row>
    <row r="26" spans="1:27" x14ac:dyDescent="0.25">
      <c r="O26" s="34">
        <v>22</v>
      </c>
      <c r="P26" s="65">
        <v>39.700000000000003</v>
      </c>
      <c r="Q26" s="66">
        <v>39.729999999999997</v>
      </c>
      <c r="R26" s="66">
        <v>39.97</v>
      </c>
      <c r="S26" s="66">
        <v>39.74</v>
      </c>
      <c r="T26" s="66">
        <v>39.479999999999997</v>
      </c>
      <c r="U26" s="66">
        <v>39.97</v>
      </c>
      <c r="V26" s="293">
        <v>58.2</v>
      </c>
      <c r="W26" s="293">
        <v>58.05</v>
      </c>
      <c r="X26" s="293"/>
      <c r="Y26" s="293"/>
      <c r="Z26" s="293">
        <v>57.67</v>
      </c>
      <c r="AA26" s="293">
        <v>53.21</v>
      </c>
    </row>
    <row r="27" spans="1:27" x14ac:dyDescent="0.25">
      <c r="O27" s="34">
        <v>23</v>
      </c>
      <c r="P27" s="65">
        <v>39.57</v>
      </c>
      <c r="Q27" s="66">
        <v>39.99</v>
      </c>
      <c r="R27" s="66">
        <v>39.86</v>
      </c>
      <c r="S27" s="66">
        <v>39.68</v>
      </c>
      <c r="T27" s="66">
        <v>39.6</v>
      </c>
      <c r="U27" s="66">
        <v>39.979999999999997</v>
      </c>
      <c r="V27" s="293">
        <v>58.22</v>
      </c>
      <c r="W27" s="293">
        <v>58.04</v>
      </c>
      <c r="X27" s="293"/>
      <c r="Y27" s="293"/>
      <c r="Z27" s="293">
        <v>58.22</v>
      </c>
      <c r="AA27" s="293">
        <v>52.95</v>
      </c>
    </row>
    <row r="28" spans="1:27" x14ac:dyDescent="0.25">
      <c r="O28" s="34">
        <v>24</v>
      </c>
      <c r="P28" s="65">
        <v>39.81</v>
      </c>
      <c r="Q28" s="66">
        <v>39.81</v>
      </c>
      <c r="R28" s="66">
        <v>39.81</v>
      </c>
      <c r="S28" s="66">
        <v>39.31</v>
      </c>
      <c r="T28" s="66">
        <v>39.799999999999997</v>
      </c>
      <c r="U28" s="66">
        <v>39.97</v>
      </c>
      <c r="V28" s="293">
        <v>57.45</v>
      </c>
      <c r="W28" s="293">
        <v>58.52</v>
      </c>
      <c r="X28" s="293"/>
      <c r="Y28" s="293"/>
      <c r="Z28" s="293">
        <v>57.72</v>
      </c>
      <c r="AA28" s="293">
        <v>54.1</v>
      </c>
    </row>
    <row r="29" spans="1:27" x14ac:dyDescent="0.25">
      <c r="O29" s="34">
        <v>25</v>
      </c>
      <c r="P29" s="65">
        <v>39.47</v>
      </c>
      <c r="Q29" s="66">
        <v>39.86</v>
      </c>
      <c r="R29" s="66">
        <v>40.130000000000003</v>
      </c>
      <c r="S29" s="66">
        <v>39.78</v>
      </c>
      <c r="T29" s="66">
        <v>39.33</v>
      </c>
      <c r="U29" s="66">
        <v>40.9</v>
      </c>
      <c r="V29" s="293">
        <v>58.62</v>
      </c>
      <c r="W29" s="293">
        <v>59.05</v>
      </c>
      <c r="X29" s="293"/>
      <c r="Y29" s="293"/>
      <c r="Z29" s="293">
        <v>57.7</v>
      </c>
      <c r="AA29" s="293">
        <v>52.2</v>
      </c>
    </row>
    <row r="30" spans="1:27" x14ac:dyDescent="0.25">
      <c r="O30" s="34">
        <v>26</v>
      </c>
      <c r="P30" s="65">
        <v>39.770000000000003</v>
      </c>
      <c r="Q30" s="66">
        <v>39.76</v>
      </c>
      <c r="R30" s="66">
        <v>40.11</v>
      </c>
      <c r="S30" s="66">
        <v>39.479999999999997</v>
      </c>
      <c r="T30" s="66">
        <v>39.520000000000003</v>
      </c>
      <c r="U30" s="66">
        <v>41.51</v>
      </c>
      <c r="V30" s="293">
        <v>57.79</v>
      </c>
      <c r="W30" s="293">
        <v>57.64</v>
      </c>
      <c r="X30" s="293"/>
      <c r="Y30" s="293"/>
      <c r="Z30" s="293">
        <v>57.82</v>
      </c>
      <c r="AA30" s="293">
        <v>52.77</v>
      </c>
    </row>
    <row r="31" spans="1:27" x14ac:dyDescent="0.25">
      <c r="O31" s="34">
        <v>27</v>
      </c>
      <c r="P31" s="65">
        <v>39.72</v>
      </c>
      <c r="Q31" s="66">
        <v>39.9</v>
      </c>
      <c r="R31" s="66">
        <v>39.97</v>
      </c>
      <c r="S31" s="66">
        <v>39.369999999999997</v>
      </c>
      <c r="T31" s="66">
        <v>39.520000000000003</v>
      </c>
      <c r="U31" s="66"/>
      <c r="V31" s="293">
        <v>57.8</v>
      </c>
      <c r="W31" s="293">
        <v>58.82</v>
      </c>
      <c r="X31" s="293"/>
      <c r="Y31" s="293"/>
      <c r="Z31" s="293">
        <v>56.96</v>
      </c>
      <c r="AA31" s="293"/>
    </row>
    <row r="32" spans="1:27" x14ac:dyDescent="0.25">
      <c r="O32" s="34">
        <v>28</v>
      </c>
      <c r="P32" s="65">
        <v>39.61</v>
      </c>
      <c r="Q32" s="66">
        <v>39.65</v>
      </c>
      <c r="R32" s="66">
        <v>40.57</v>
      </c>
      <c r="S32" s="66">
        <v>39.53</v>
      </c>
      <c r="T32" s="66">
        <v>39.369999999999997</v>
      </c>
      <c r="U32" s="66"/>
      <c r="V32" s="293">
        <v>58.71</v>
      </c>
      <c r="W32" s="293">
        <v>58.02</v>
      </c>
      <c r="X32" s="293"/>
      <c r="Y32" s="293"/>
      <c r="Z32" s="293">
        <v>57.54</v>
      </c>
      <c r="AA32" s="293"/>
    </row>
    <row r="33" spans="15:27" x14ac:dyDescent="0.25">
      <c r="O33" s="34">
        <v>29</v>
      </c>
      <c r="P33" s="65">
        <v>39.57</v>
      </c>
      <c r="Q33" s="66">
        <v>39.83</v>
      </c>
      <c r="R33" s="66">
        <v>40.03</v>
      </c>
      <c r="S33" s="66">
        <v>39.340000000000003</v>
      </c>
      <c r="T33" s="66">
        <v>39.630000000000003</v>
      </c>
      <c r="U33" s="66"/>
      <c r="V33" s="293">
        <v>57.81</v>
      </c>
      <c r="W33" s="293">
        <v>58.05</v>
      </c>
      <c r="X33" s="293"/>
      <c r="Y33" s="293"/>
      <c r="Z33" s="293">
        <v>57.66</v>
      </c>
      <c r="AA33" s="293"/>
    </row>
    <row r="34" spans="15:27" x14ac:dyDescent="0.25">
      <c r="O34" s="34">
        <v>30</v>
      </c>
      <c r="P34" s="65">
        <v>40.07</v>
      </c>
      <c r="Q34" s="66">
        <v>39.54</v>
      </c>
      <c r="R34" s="66">
        <v>40.090000000000003</v>
      </c>
      <c r="S34" s="66">
        <v>39.44</v>
      </c>
      <c r="T34" s="66">
        <v>39.58</v>
      </c>
      <c r="U34" s="66"/>
      <c r="V34" s="293">
        <v>57.42</v>
      </c>
      <c r="W34" s="293">
        <v>58.23</v>
      </c>
      <c r="X34" s="293"/>
      <c r="Y34" s="293"/>
      <c r="Z34" s="293">
        <v>57.36</v>
      </c>
      <c r="AA34" s="293"/>
    </row>
    <row r="35" spans="15:27" x14ac:dyDescent="0.25">
      <c r="O35" s="34">
        <v>31</v>
      </c>
      <c r="P35" s="65">
        <v>39.68</v>
      </c>
      <c r="Q35" s="66">
        <v>39.78</v>
      </c>
      <c r="R35" s="66">
        <v>39.909999999999997</v>
      </c>
      <c r="S35" s="66">
        <v>39.65</v>
      </c>
      <c r="T35" s="66">
        <v>39.43</v>
      </c>
      <c r="U35" s="66"/>
      <c r="V35" s="293">
        <v>57.73</v>
      </c>
      <c r="W35" s="293">
        <v>57.4</v>
      </c>
      <c r="X35" s="293"/>
      <c r="Y35" s="293"/>
      <c r="Z35" s="293">
        <v>57.45</v>
      </c>
      <c r="AA35" s="293"/>
    </row>
    <row r="36" spans="15:27" x14ac:dyDescent="0.25">
      <c r="O36" s="34">
        <v>32</v>
      </c>
      <c r="P36" s="65">
        <v>40.35</v>
      </c>
      <c r="Q36" s="66">
        <v>39.93</v>
      </c>
      <c r="R36" s="66">
        <v>39.729999999999997</v>
      </c>
      <c r="S36" s="66">
        <v>39.1</v>
      </c>
      <c r="T36" s="66">
        <v>39.479999999999997</v>
      </c>
      <c r="U36" s="66"/>
      <c r="V36" s="293">
        <v>58.38</v>
      </c>
      <c r="W36" s="293">
        <v>57.64</v>
      </c>
      <c r="X36" s="293"/>
      <c r="Y36" s="293"/>
      <c r="Z36" s="293">
        <v>57.14</v>
      </c>
      <c r="AA36" s="293"/>
    </row>
    <row r="37" spans="15:27" x14ac:dyDescent="0.25">
      <c r="O37" s="34">
        <v>33</v>
      </c>
      <c r="P37" s="65"/>
      <c r="Q37" s="66">
        <v>39.74</v>
      </c>
      <c r="R37" s="66">
        <v>39.53</v>
      </c>
      <c r="S37" s="66">
        <v>39.58</v>
      </c>
      <c r="T37" s="66">
        <v>39.549999999999997</v>
      </c>
      <c r="U37" s="66"/>
      <c r="V37" s="293">
        <v>57.45</v>
      </c>
      <c r="W37" s="293">
        <v>57.94</v>
      </c>
      <c r="X37" s="293"/>
      <c r="Y37" s="293"/>
      <c r="Z37" s="293">
        <v>56.99</v>
      </c>
      <c r="AA37" s="293"/>
    </row>
    <row r="38" spans="15:27" x14ac:dyDescent="0.25">
      <c r="O38" s="34">
        <v>34</v>
      </c>
      <c r="P38" s="65"/>
      <c r="Q38" s="66">
        <v>39.78</v>
      </c>
      <c r="R38" s="66">
        <v>39.89</v>
      </c>
      <c r="S38" s="66">
        <v>39.69</v>
      </c>
      <c r="T38" s="66">
        <v>39.35</v>
      </c>
      <c r="U38" s="66"/>
      <c r="V38" s="293">
        <v>57.55</v>
      </c>
      <c r="W38" s="293">
        <v>57.98</v>
      </c>
      <c r="X38" s="293"/>
      <c r="Y38" s="293"/>
      <c r="Z38" s="293">
        <v>57.6</v>
      </c>
      <c r="AA38" s="293"/>
    </row>
    <row r="39" spans="15:27" x14ac:dyDescent="0.25">
      <c r="O39" s="34">
        <v>35</v>
      </c>
      <c r="P39" s="65"/>
      <c r="Q39" s="66">
        <v>40.26</v>
      </c>
      <c r="R39" s="66">
        <v>39.58</v>
      </c>
      <c r="S39" s="66">
        <v>39.47</v>
      </c>
      <c r="T39" s="66">
        <v>39.47</v>
      </c>
      <c r="U39" s="66"/>
      <c r="V39" s="293">
        <v>57.26</v>
      </c>
      <c r="W39" s="293">
        <v>58.49</v>
      </c>
      <c r="X39" s="293"/>
      <c r="Y39" s="293"/>
      <c r="Z39" s="293">
        <v>57.67</v>
      </c>
      <c r="AA39" s="293"/>
    </row>
    <row r="40" spans="15:27" x14ac:dyDescent="0.25">
      <c r="O40" s="34">
        <v>36</v>
      </c>
      <c r="P40" s="65"/>
      <c r="Q40" s="66"/>
      <c r="R40" s="66">
        <v>39.869999999999997</v>
      </c>
      <c r="S40" s="66">
        <v>40.54</v>
      </c>
      <c r="T40" s="66">
        <v>39.4</v>
      </c>
      <c r="U40" s="66"/>
      <c r="V40" s="293">
        <v>56.98</v>
      </c>
      <c r="W40" s="293">
        <v>58.43</v>
      </c>
      <c r="X40" s="293"/>
      <c r="Y40" s="293"/>
      <c r="Z40" s="293">
        <v>57.63</v>
      </c>
      <c r="AA40" s="293"/>
    </row>
    <row r="41" spans="15:27" x14ac:dyDescent="0.25">
      <c r="O41" s="34">
        <v>37</v>
      </c>
      <c r="P41" s="65"/>
      <c r="Q41" s="66"/>
      <c r="R41" s="66">
        <v>40.36</v>
      </c>
      <c r="S41" s="66">
        <v>39.630000000000003</v>
      </c>
      <c r="T41" s="66">
        <v>39.58</v>
      </c>
      <c r="U41" s="66"/>
      <c r="V41" s="293">
        <v>60.57</v>
      </c>
      <c r="W41" s="293">
        <v>58.43</v>
      </c>
      <c r="X41" s="293"/>
      <c r="Y41" s="293"/>
      <c r="Z41" s="293">
        <v>57.2</v>
      </c>
      <c r="AA41" s="293"/>
    </row>
    <row r="42" spans="15:27" x14ac:dyDescent="0.25">
      <c r="O42" s="34">
        <v>38</v>
      </c>
      <c r="P42" s="65"/>
      <c r="Q42" s="66"/>
      <c r="R42" s="66">
        <v>39.85</v>
      </c>
      <c r="S42" s="66">
        <v>39.479999999999997</v>
      </c>
      <c r="T42" s="66">
        <v>39.549999999999997</v>
      </c>
      <c r="U42" s="66"/>
      <c r="V42" s="293">
        <v>58.39</v>
      </c>
      <c r="W42" s="293">
        <v>58.66</v>
      </c>
      <c r="X42" s="293"/>
      <c r="Y42" s="293"/>
      <c r="Z42" s="293">
        <v>57.26</v>
      </c>
      <c r="AA42" s="293"/>
    </row>
    <row r="43" spans="15:27" x14ac:dyDescent="0.25">
      <c r="O43" s="34">
        <v>39</v>
      </c>
      <c r="P43" s="65"/>
      <c r="Q43" s="66"/>
      <c r="R43" s="66">
        <v>39.880000000000003</v>
      </c>
      <c r="S43" s="66">
        <v>39.76</v>
      </c>
      <c r="T43" s="66">
        <v>39.32</v>
      </c>
      <c r="U43" s="66"/>
      <c r="V43" s="293">
        <v>59.26</v>
      </c>
      <c r="W43" s="293">
        <v>60.28</v>
      </c>
      <c r="X43" s="293"/>
      <c r="Y43" s="293"/>
      <c r="Z43" s="293">
        <v>57.98</v>
      </c>
      <c r="AA43" s="293"/>
    </row>
    <row r="44" spans="15:27" x14ac:dyDescent="0.25">
      <c r="O44" s="34">
        <v>40</v>
      </c>
      <c r="P44" s="65"/>
      <c r="Q44" s="66"/>
      <c r="R44" s="66">
        <v>39.700000000000003</v>
      </c>
      <c r="S44" s="66">
        <v>39.74</v>
      </c>
      <c r="T44" s="66">
        <v>39.74</v>
      </c>
      <c r="U44" s="66"/>
      <c r="V44" s="293">
        <v>58.79</v>
      </c>
      <c r="W44" s="293"/>
      <c r="X44" s="293"/>
      <c r="Y44" s="293"/>
      <c r="Z44" s="293"/>
      <c r="AA44" s="293"/>
    </row>
    <row r="45" spans="15:27" x14ac:dyDescent="0.25">
      <c r="O45" s="34">
        <v>41</v>
      </c>
      <c r="P45" s="65"/>
      <c r="Q45" s="66"/>
      <c r="R45" s="66">
        <v>40.72</v>
      </c>
      <c r="S45" s="66">
        <v>39.82</v>
      </c>
      <c r="T45" s="66">
        <v>39.619999999999997</v>
      </c>
      <c r="U45" s="66"/>
      <c r="V45" s="293">
        <v>60.78</v>
      </c>
      <c r="W45" s="293"/>
      <c r="X45" s="293"/>
      <c r="Y45" s="293"/>
      <c r="Z45" s="293"/>
      <c r="AA45" s="293"/>
    </row>
    <row r="46" spans="15:27" x14ac:dyDescent="0.25">
      <c r="O46" s="34">
        <v>42</v>
      </c>
      <c r="P46" s="65"/>
      <c r="Q46" s="66"/>
      <c r="R46" s="66">
        <v>39.68</v>
      </c>
      <c r="S46" s="66">
        <v>39.81</v>
      </c>
      <c r="T46" s="66">
        <v>39.479999999999997</v>
      </c>
      <c r="U46" s="66"/>
      <c r="V46" s="293"/>
      <c r="W46" s="293"/>
      <c r="X46" s="293"/>
      <c r="Y46" s="293"/>
      <c r="Z46" s="293"/>
      <c r="AA46" s="293"/>
    </row>
    <row r="47" spans="15:27" x14ac:dyDescent="0.25">
      <c r="O47" s="34">
        <v>43</v>
      </c>
      <c r="P47" s="65"/>
      <c r="Q47" s="66"/>
      <c r="R47" s="66">
        <v>39.5</v>
      </c>
      <c r="S47" s="66">
        <v>39.76</v>
      </c>
      <c r="T47" s="66">
        <v>39.369999999999997</v>
      </c>
      <c r="U47" s="66"/>
      <c r="V47" s="293"/>
      <c r="W47" s="293"/>
      <c r="X47" s="293"/>
      <c r="Y47" s="293"/>
      <c r="Z47" s="293"/>
      <c r="AA47" s="293"/>
    </row>
    <row r="48" spans="15:27" x14ac:dyDescent="0.25">
      <c r="O48" s="34">
        <v>44</v>
      </c>
      <c r="P48" s="65"/>
      <c r="Q48" s="66"/>
      <c r="R48" s="66">
        <v>39.6</v>
      </c>
      <c r="S48" s="66">
        <v>39.64</v>
      </c>
      <c r="T48" s="66">
        <v>39.76</v>
      </c>
      <c r="U48" s="66"/>
      <c r="V48" s="293"/>
      <c r="W48" s="293"/>
      <c r="X48" s="293"/>
      <c r="Y48" s="293"/>
      <c r="Z48" s="293"/>
      <c r="AA48" s="293"/>
    </row>
    <row r="49" spans="15:27" x14ac:dyDescent="0.25">
      <c r="O49" s="34">
        <v>45</v>
      </c>
      <c r="P49" s="65"/>
      <c r="Q49" s="66"/>
      <c r="R49" s="66">
        <v>39.69</v>
      </c>
      <c r="S49" s="66">
        <v>41.09</v>
      </c>
      <c r="T49" s="66">
        <v>42.51</v>
      </c>
      <c r="U49" s="66"/>
      <c r="V49" s="293"/>
      <c r="W49" s="293"/>
      <c r="X49" s="293"/>
      <c r="Y49" s="293"/>
      <c r="Z49" s="293"/>
      <c r="AA49" s="293"/>
    </row>
    <row r="50" spans="15:27" x14ac:dyDescent="0.25">
      <c r="O50" s="34">
        <v>46</v>
      </c>
      <c r="P50" s="65"/>
      <c r="Q50" s="66"/>
      <c r="R50" s="66">
        <v>39.590000000000003</v>
      </c>
      <c r="S50" s="66"/>
      <c r="T50" s="66">
        <v>39.619999999999997</v>
      </c>
      <c r="U50" s="66"/>
      <c r="V50" s="293"/>
      <c r="W50" s="293"/>
      <c r="X50" s="293"/>
      <c r="Y50" s="293"/>
      <c r="Z50" s="293"/>
      <c r="AA50" s="293"/>
    </row>
    <row r="51" spans="15:27" x14ac:dyDescent="0.25">
      <c r="O51" s="34">
        <v>47</v>
      </c>
      <c r="P51" s="65"/>
      <c r="Q51" s="66"/>
      <c r="R51" s="66">
        <v>39.75</v>
      </c>
      <c r="S51" s="66"/>
      <c r="T51" s="66">
        <v>39.51</v>
      </c>
      <c r="U51" s="66"/>
      <c r="V51" s="293"/>
      <c r="W51" s="293"/>
      <c r="X51" s="293"/>
      <c r="Y51" s="293"/>
      <c r="Z51" s="293"/>
      <c r="AA51" s="293"/>
    </row>
    <row r="52" spans="15:27" x14ac:dyDescent="0.25">
      <c r="O52" s="34">
        <v>48</v>
      </c>
      <c r="P52" s="65"/>
      <c r="Q52" s="66"/>
      <c r="R52" s="66">
        <v>39.6</v>
      </c>
      <c r="S52" s="66"/>
      <c r="T52" s="66">
        <v>39.36</v>
      </c>
      <c r="U52" s="66"/>
      <c r="V52" s="293"/>
      <c r="W52" s="293"/>
      <c r="X52" s="293"/>
      <c r="Y52" s="293"/>
      <c r="Z52" s="293"/>
      <c r="AA52" s="293"/>
    </row>
    <row r="53" spans="15:27" x14ac:dyDescent="0.25">
      <c r="O53" s="34">
        <v>49</v>
      </c>
      <c r="P53" s="65"/>
      <c r="Q53" s="66"/>
      <c r="R53" s="66">
        <v>39.75</v>
      </c>
      <c r="S53" s="66"/>
      <c r="T53" s="66">
        <v>39.53</v>
      </c>
      <c r="U53" s="66"/>
      <c r="V53" s="293"/>
      <c r="W53" s="293"/>
      <c r="X53" s="293"/>
      <c r="Y53" s="293"/>
      <c r="Z53" s="293"/>
      <c r="AA53" s="293"/>
    </row>
    <row r="54" spans="15:27" x14ac:dyDescent="0.25">
      <c r="O54" s="34">
        <v>50</v>
      </c>
      <c r="P54" s="65"/>
      <c r="Q54" s="66"/>
      <c r="R54" s="66">
        <v>39.799999999999997</v>
      </c>
      <c r="S54" s="66"/>
      <c r="T54" s="66">
        <v>39.369999999999997</v>
      </c>
      <c r="U54" s="66"/>
      <c r="V54" s="293"/>
      <c r="W54" s="293"/>
      <c r="X54" s="293"/>
      <c r="Y54" s="293"/>
      <c r="Z54" s="293"/>
      <c r="AA54" s="293"/>
    </row>
    <row r="55" spans="15:27" x14ac:dyDescent="0.25">
      <c r="O55" s="34">
        <v>51</v>
      </c>
      <c r="P55" s="65"/>
      <c r="Q55" s="66"/>
      <c r="R55" s="66">
        <v>39.83</v>
      </c>
      <c r="S55" s="66"/>
      <c r="T55" s="66">
        <v>39.090000000000003</v>
      </c>
      <c r="U55" s="66"/>
      <c r="V55" s="293"/>
      <c r="W55" s="293"/>
      <c r="X55" s="293"/>
      <c r="Y55" s="293"/>
      <c r="Z55" s="293"/>
      <c r="AA55" s="293"/>
    </row>
    <row r="56" spans="15:27" x14ac:dyDescent="0.25">
      <c r="O56" s="34">
        <v>52</v>
      </c>
      <c r="P56" s="65"/>
      <c r="Q56" s="66"/>
      <c r="R56" s="66">
        <v>39.75</v>
      </c>
      <c r="S56" s="66"/>
      <c r="T56" s="66">
        <v>39.25</v>
      </c>
      <c r="U56" s="66"/>
      <c r="V56" s="293"/>
      <c r="W56" s="293"/>
      <c r="X56" s="293"/>
      <c r="Y56" s="293"/>
      <c r="Z56" s="293"/>
      <c r="AA56" s="293"/>
    </row>
    <row r="57" spans="15:27" x14ac:dyDescent="0.25">
      <c r="O57" s="34">
        <v>53</v>
      </c>
      <c r="P57" s="65"/>
      <c r="Q57" s="66"/>
      <c r="R57" s="66">
        <v>39.75</v>
      </c>
      <c r="S57" s="66"/>
      <c r="T57" s="66">
        <v>39.39</v>
      </c>
      <c r="U57" s="66"/>
      <c r="V57" s="293"/>
      <c r="W57" s="293"/>
      <c r="X57" s="293"/>
      <c r="Y57" s="293"/>
      <c r="Z57" s="293"/>
      <c r="AA57" s="293"/>
    </row>
    <row r="58" spans="15:27" x14ac:dyDescent="0.25">
      <c r="O58" s="34">
        <v>54</v>
      </c>
      <c r="P58" s="65"/>
      <c r="Q58" s="66"/>
      <c r="R58" s="66">
        <v>40.14</v>
      </c>
      <c r="S58" s="66"/>
      <c r="T58" s="66">
        <v>39.43</v>
      </c>
      <c r="U58" s="66"/>
      <c r="V58" s="293"/>
      <c r="W58" s="293"/>
      <c r="X58" s="293"/>
      <c r="Y58" s="293"/>
      <c r="Z58" s="293"/>
      <c r="AA58" s="293"/>
    </row>
    <row r="59" spans="15:27" x14ac:dyDescent="0.25">
      <c r="O59" s="34">
        <v>55</v>
      </c>
      <c r="P59" s="65"/>
      <c r="Q59" s="66"/>
      <c r="R59" s="66"/>
      <c r="S59" s="66"/>
      <c r="T59" s="66">
        <v>39.58</v>
      </c>
      <c r="U59" s="66"/>
      <c r="V59" s="293"/>
      <c r="W59" s="293"/>
      <c r="X59" s="293"/>
      <c r="Y59" s="293"/>
      <c r="Z59" s="293"/>
      <c r="AA59" s="293"/>
    </row>
    <row r="60" spans="15:27" x14ac:dyDescent="0.25">
      <c r="O60" s="34">
        <v>56</v>
      </c>
      <c r="P60" s="65"/>
      <c r="Q60" s="66"/>
      <c r="R60" s="66"/>
      <c r="S60" s="66"/>
      <c r="T60" s="66">
        <v>39.33</v>
      </c>
      <c r="U60" s="66"/>
      <c r="V60" s="293"/>
      <c r="W60" s="293"/>
      <c r="X60" s="293"/>
      <c r="Y60" s="293"/>
      <c r="Z60" s="293"/>
      <c r="AA60" s="293"/>
    </row>
    <row r="61" spans="15:27" x14ac:dyDescent="0.25">
      <c r="O61" s="34">
        <v>57</v>
      </c>
      <c r="P61" s="65"/>
      <c r="Q61" s="66"/>
      <c r="R61" s="66"/>
      <c r="S61" s="66"/>
      <c r="T61" s="66">
        <v>39.450000000000003</v>
      </c>
      <c r="U61" s="66"/>
      <c r="V61" s="293"/>
      <c r="W61" s="293"/>
      <c r="X61" s="293"/>
      <c r="Y61" s="293"/>
      <c r="Z61" s="293"/>
      <c r="AA61" s="293"/>
    </row>
    <row r="62" spans="15:27" x14ac:dyDescent="0.25">
      <c r="O62" s="34">
        <v>58</v>
      </c>
      <c r="P62" s="65"/>
      <c r="Q62" s="66"/>
      <c r="R62" s="66"/>
      <c r="S62" s="66"/>
      <c r="T62" s="66">
        <v>39.619999999999997</v>
      </c>
      <c r="U62" s="66"/>
      <c r="V62" s="293"/>
      <c r="W62" s="293"/>
      <c r="X62" s="293"/>
      <c r="Y62" s="293"/>
      <c r="Z62" s="293"/>
      <c r="AA62" s="293"/>
    </row>
    <row r="63" spans="15:27" x14ac:dyDescent="0.25">
      <c r="O63" s="34">
        <v>59</v>
      </c>
      <c r="P63" s="65"/>
      <c r="Q63" s="66"/>
      <c r="R63" s="66"/>
      <c r="S63" s="66"/>
      <c r="T63" s="66">
        <v>39.369999999999997</v>
      </c>
      <c r="U63" s="66"/>
      <c r="V63" s="293"/>
      <c r="W63" s="293"/>
      <c r="X63" s="293"/>
      <c r="Y63" s="293"/>
      <c r="Z63" s="293"/>
      <c r="AA63" s="293"/>
    </row>
    <row r="64" spans="15:27" x14ac:dyDescent="0.25">
      <c r="O64" s="34">
        <v>60</v>
      </c>
      <c r="P64" s="65"/>
      <c r="Q64" s="66"/>
      <c r="R64" s="66"/>
      <c r="S64" s="66"/>
      <c r="T64" s="66">
        <v>39.39</v>
      </c>
      <c r="U64" s="66"/>
      <c r="V64" s="293"/>
      <c r="W64" s="293"/>
      <c r="X64" s="293"/>
      <c r="Y64" s="293"/>
      <c r="Z64" s="293"/>
      <c r="AA64" s="293"/>
    </row>
    <row r="65" spans="15:27" x14ac:dyDescent="0.25">
      <c r="O65" s="34">
        <v>61</v>
      </c>
      <c r="P65" s="65"/>
      <c r="Q65" s="66"/>
      <c r="R65" s="66"/>
      <c r="S65" s="66"/>
      <c r="T65" s="66">
        <v>39.31</v>
      </c>
      <c r="U65" s="66"/>
      <c r="V65" s="293"/>
      <c r="W65" s="293"/>
      <c r="X65" s="293"/>
      <c r="Y65" s="293"/>
      <c r="Z65" s="293"/>
      <c r="AA65" s="293"/>
    </row>
    <row r="66" spans="15:27" x14ac:dyDescent="0.25">
      <c r="O66" s="34">
        <v>62</v>
      </c>
      <c r="P66" s="65"/>
      <c r="Q66" s="66"/>
      <c r="R66" s="66"/>
      <c r="S66" s="66"/>
      <c r="T66" s="66">
        <v>39.61</v>
      </c>
      <c r="U66" s="66"/>
      <c r="V66" s="293"/>
      <c r="W66" s="293"/>
      <c r="X66" s="293"/>
      <c r="Y66" s="293"/>
      <c r="Z66" s="293"/>
      <c r="AA66" s="293"/>
    </row>
    <row r="67" spans="15:27" x14ac:dyDescent="0.25">
      <c r="O67" s="34">
        <v>63</v>
      </c>
      <c r="P67" s="65"/>
      <c r="Q67" s="66"/>
      <c r="R67" s="66"/>
      <c r="S67" s="66"/>
      <c r="T67" s="66">
        <v>39.57</v>
      </c>
      <c r="U67" s="66"/>
      <c r="V67" s="293"/>
      <c r="W67" s="293"/>
      <c r="X67" s="293"/>
      <c r="Y67" s="293"/>
      <c r="Z67" s="293"/>
      <c r="AA67" s="293"/>
    </row>
    <row r="68" spans="15:27" x14ac:dyDescent="0.25">
      <c r="O68" s="34">
        <v>64</v>
      </c>
      <c r="P68" s="65"/>
      <c r="Q68" s="66"/>
      <c r="R68" s="66"/>
      <c r="S68" s="66"/>
      <c r="T68" s="66">
        <v>39.61</v>
      </c>
      <c r="U68" s="66"/>
      <c r="V68" s="293"/>
      <c r="W68" s="293"/>
      <c r="X68" s="293"/>
      <c r="Y68" s="293"/>
      <c r="Z68" s="293"/>
      <c r="AA68" s="293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293"/>
      <c r="W69" s="293"/>
      <c r="X69" s="293"/>
      <c r="Y69" s="293"/>
      <c r="Z69" s="293"/>
      <c r="AA69" s="293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293"/>
      <c r="W70" s="293"/>
      <c r="X70" s="293"/>
      <c r="Y70" s="293"/>
      <c r="Z70" s="293"/>
      <c r="AA70" s="293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293"/>
      <c r="W71" s="293"/>
      <c r="X71" s="293"/>
      <c r="Y71" s="293"/>
      <c r="Z71" s="293"/>
      <c r="AA71" s="293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293"/>
      <c r="W72" s="293"/>
      <c r="X72" s="293"/>
      <c r="Y72" s="293"/>
      <c r="Z72" s="293"/>
      <c r="AA72" s="293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293"/>
      <c r="W73" s="293"/>
      <c r="X73" s="293"/>
      <c r="Y73" s="293"/>
      <c r="Z73" s="293"/>
      <c r="AA73" s="293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293"/>
      <c r="W74" s="293"/>
      <c r="X74" s="293"/>
      <c r="Y74" s="293"/>
      <c r="Z74" s="293"/>
      <c r="AA74" s="293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324"/>
      <c r="W75" s="324"/>
      <c r="X75" s="324"/>
      <c r="Y75" s="324"/>
      <c r="Z75" s="324"/>
      <c r="AA75" s="324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293"/>
      <c r="W76" s="293"/>
      <c r="X76" s="293"/>
      <c r="Y76" s="293"/>
      <c r="Z76" s="324"/>
      <c r="AA76" s="324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293"/>
      <c r="W77" s="293"/>
      <c r="X77" s="293"/>
      <c r="Y77" s="293"/>
      <c r="Z77" s="324"/>
      <c r="AA77" s="324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293"/>
      <c r="W78" s="293"/>
      <c r="X78" s="293"/>
      <c r="Y78" s="293"/>
      <c r="Z78" s="324"/>
      <c r="AA78" s="324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68"/>
      <c r="W79" s="68"/>
      <c r="X79" s="68"/>
      <c r="Y79" s="68"/>
      <c r="Z79" s="41"/>
      <c r="AA79" s="41"/>
    </row>
    <row r="80" spans="15:27" x14ac:dyDescent="0.25">
      <c r="P80" s="39"/>
      <c r="Q80" s="40"/>
      <c r="R80" s="41"/>
      <c r="S80" s="40"/>
      <c r="T80" s="40"/>
      <c r="U80" s="66"/>
      <c r="V80" s="68"/>
      <c r="W80" s="68"/>
      <c r="X80" s="41"/>
      <c r="Y80" s="41"/>
      <c r="Z80" s="41"/>
      <c r="AA80" s="41"/>
    </row>
    <row r="81" spans="16:27" x14ac:dyDescent="0.25">
      <c r="P81" s="39"/>
      <c r="Q81" s="40"/>
      <c r="R81" s="41"/>
      <c r="S81" s="40"/>
      <c r="T81" s="40"/>
      <c r="U81" s="66"/>
      <c r="V81" s="68"/>
      <c r="W81" s="68"/>
      <c r="X81" s="41"/>
      <c r="Y81" s="41"/>
      <c r="Z81" s="41"/>
      <c r="AA81" s="41"/>
    </row>
    <row r="82" spans="16:27" x14ac:dyDescent="0.25">
      <c r="P82" s="39"/>
      <c r="Q82" s="40"/>
      <c r="R82" s="41"/>
      <c r="S82" s="40"/>
      <c r="T82" s="40"/>
      <c r="U82" s="40"/>
      <c r="V82" s="41"/>
      <c r="W82" s="41"/>
      <c r="X82" s="41"/>
      <c r="Y82" s="41"/>
      <c r="Z82" s="41"/>
      <c r="AA82" s="41"/>
    </row>
    <row r="83" spans="16:27" x14ac:dyDescent="0.25">
      <c r="P83" s="39"/>
      <c r="Q83" s="40"/>
      <c r="R83" s="41"/>
      <c r="S83" s="40"/>
      <c r="T83" s="40"/>
      <c r="U83" s="40"/>
      <c r="V83" s="41"/>
      <c r="W83" s="41"/>
      <c r="X83" s="41"/>
      <c r="Y83" s="41"/>
      <c r="Z83" s="41"/>
      <c r="AA83" s="41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J5:K5"/>
    <mergeCell ref="L5:L6"/>
    <mergeCell ref="M5:M6"/>
    <mergeCell ref="D19:E19"/>
    <mergeCell ref="D20:E20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"/>
  <sheetViews>
    <sheetView topLeftCell="A5" zoomScale="70" zoomScaleNormal="70" workbookViewId="0">
      <selection activeCell="H21" sqref="H21"/>
    </sheetView>
  </sheetViews>
  <sheetFormatPr defaultRowHeight="15" x14ac:dyDescent="0.25"/>
  <cols>
    <col min="1" max="1" width="7.28515625" customWidth="1"/>
    <col min="2" max="2" width="20.85546875" customWidth="1"/>
    <col min="3" max="3" width="8.85546875" style="104" customWidth="1"/>
    <col min="4" max="6" width="9.42578125" style="104" customWidth="1"/>
    <col min="7" max="7" width="10.7109375" style="104" customWidth="1"/>
    <col min="8" max="8" width="8.42578125" style="104" customWidth="1"/>
    <col min="9" max="9" width="18.5703125" style="104" customWidth="1"/>
    <col min="10" max="10" width="12.85546875" style="104" customWidth="1"/>
    <col min="11" max="11" width="15.28515625" style="104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8" ht="19.5" x14ac:dyDescent="0.3">
      <c r="A1" s="120" t="s">
        <v>66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8" ht="10.5" customHeight="1" x14ac:dyDescent="0.25"/>
    <row r="3" spans="1:28" ht="15.75" customHeight="1" thickBot="1" x14ac:dyDescent="0.35">
      <c r="A3" s="130" t="s">
        <v>70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28" ht="15.75" customHeight="1" thickBot="1" x14ac:dyDescent="0.35">
      <c r="A4" s="122"/>
      <c r="B4" s="122"/>
      <c r="C4" s="122"/>
      <c r="D4" s="122"/>
      <c r="E4" s="122"/>
      <c r="F4" s="123"/>
      <c r="G4" s="123"/>
      <c r="H4" s="123"/>
      <c r="I4" s="122"/>
      <c r="J4" s="122"/>
      <c r="K4" s="122"/>
      <c r="P4" s="35" t="str">
        <f>B7</f>
        <v>Линнык Володя</v>
      </c>
      <c r="Q4" s="36" t="str">
        <f>B8</f>
        <v>Линнык Володя</v>
      </c>
      <c r="R4" s="36" t="str">
        <f>B9</f>
        <v>Юрченко Вова</v>
      </c>
      <c r="S4" s="36" t="str">
        <f>B10</f>
        <v>Юрченко Вова</v>
      </c>
      <c r="T4" s="36" t="str">
        <f>B11</f>
        <v>Загорулько Иван</v>
      </c>
      <c r="U4" s="36" t="str">
        <f>B12</f>
        <v>Загорулько Иван</v>
      </c>
      <c r="V4" s="36" t="str">
        <f>B13</f>
        <v>Линнык Володя</v>
      </c>
      <c r="W4" s="36" t="str">
        <f>B14</f>
        <v>Загорулько Иван</v>
      </c>
      <c r="X4" s="36" t="str">
        <f>B15</f>
        <v>Юрченко Вова</v>
      </c>
      <c r="Y4" s="36" t="str">
        <f>B16</f>
        <v>Линнык Володя</v>
      </c>
      <c r="Z4" s="36" t="str">
        <f>B17</f>
        <v>Юрченко Вова</v>
      </c>
      <c r="AA4" s="36" t="str">
        <f>B18</f>
        <v>Загорулько Иван</v>
      </c>
    </row>
    <row r="5" spans="1:28" s="104" customFormat="1" ht="24.75" customHeight="1" x14ac:dyDescent="0.25">
      <c r="A5" s="131" t="s">
        <v>6</v>
      </c>
      <c r="B5" s="121" t="s">
        <v>3</v>
      </c>
      <c r="C5" s="134" t="s">
        <v>5</v>
      </c>
      <c r="D5" s="136" t="s">
        <v>0</v>
      </c>
      <c r="E5" s="131" t="s">
        <v>30</v>
      </c>
      <c r="F5" s="119" t="s">
        <v>31</v>
      </c>
      <c r="G5" s="118"/>
      <c r="H5" s="138"/>
      <c r="I5" s="136" t="s">
        <v>11</v>
      </c>
      <c r="J5" s="124" t="s">
        <v>12</v>
      </c>
      <c r="K5" s="127"/>
      <c r="L5" s="128" t="s">
        <v>35</v>
      </c>
      <c r="M5" s="125" t="s">
        <v>36</v>
      </c>
      <c r="O5" s="33">
        <v>1</v>
      </c>
      <c r="P5" s="63">
        <v>40.020000000000003</v>
      </c>
      <c r="Q5" s="64">
        <v>40.11</v>
      </c>
      <c r="R5" s="64">
        <v>40.630000000000003</v>
      </c>
      <c r="S5" s="64">
        <v>40.6</v>
      </c>
      <c r="T5" s="64">
        <v>41.08</v>
      </c>
      <c r="U5" s="64">
        <v>40.75</v>
      </c>
      <c r="V5" s="83">
        <v>39.9</v>
      </c>
      <c r="W5" s="295">
        <v>61.85</v>
      </c>
      <c r="X5" s="295">
        <v>60.33</v>
      </c>
      <c r="Y5" s="295">
        <v>62.14</v>
      </c>
      <c r="Z5" s="295">
        <v>59.83</v>
      </c>
      <c r="AA5" s="295">
        <v>59.94</v>
      </c>
      <c r="AB5" s="329"/>
    </row>
    <row r="6" spans="1:28" s="104" customFormat="1" ht="32.25" customHeight="1" thickBot="1" x14ac:dyDescent="0.3">
      <c r="A6" s="132"/>
      <c r="B6" s="133"/>
      <c r="C6" s="135"/>
      <c r="D6" s="137"/>
      <c r="E6" s="132"/>
      <c r="F6" s="103" t="s">
        <v>32</v>
      </c>
      <c r="G6" s="102" t="s">
        <v>33</v>
      </c>
      <c r="H6" s="289" t="s">
        <v>34</v>
      </c>
      <c r="I6" s="137"/>
      <c r="J6" s="105" t="s">
        <v>2</v>
      </c>
      <c r="K6" s="105" t="s">
        <v>1</v>
      </c>
      <c r="L6" s="129"/>
      <c r="M6" s="126"/>
      <c r="O6" s="33">
        <v>2</v>
      </c>
      <c r="P6" s="65">
        <v>39.75</v>
      </c>
      <c r="Q6" s="66">
        <v>40.28</v>
      </c>
      <c r="R6" s="66">
        <v>40.43</v>
      </c>
      <c r="S6" s="66">
        <v>40.31</v>
      </c>
      <c r="T6" s="66">
        <v>40.659999999999997</v>
      </c>
      <c r="U6" s="66">
        <v>40.299999999999997</v>
      </c>
      <c r="V6" s="68">
        <v>39.770000000000003</v>
      </c>
      <c r="W6" s="293">
        <v>59.42</v>
      </c>
      <c r="X6" s="293">
        <v>60.48</v>
      </c>
      <c r="Y6" s="293">
        <v>59.48</v>
      </c>
      <c r="Z6" s="293">
        <v>60</v>
      </c>
      <c r="AA6" s="293">
        <v>58.83</v>
      </c>
      <c r="AB6" s="329"/>
    </row>
    <row r="7" spans="1:28" s="2" customFormat="1" ht="24.95" customHeight="1" x14ac:dyDescent="0.25">
      <c r="A7" s="5">
        <v>1</v>
      </c>
      <c r="B7" s="8" t="s">
        <v>105</v>
      </c>
      <c r="C7" s="11">
        <v>10</v>
      </c>
      <c r="D7" s="73">
        <v>23</v>
      </c>
      <c r="E7" s="69">
        <f>D7</f>
        <v>23</v>
      </c>
      <c r="F7" s="86">
        <f>MIN(P5:P89)</f>
        <v>39.6</v>
      </c>
      <c r="G7" s="288">
        <f>AVERAGE(P5:P89)</f>
        <v>40.224347826086955</v>
      </c>
      <c r="H7" s="89">
        <f>G7-F7</f>
        <v>0.62434782608695372</v>
      </c>
      <c r="I7" s="74">
        <v>1.0787037037037038E-2</v>
      </c>
      <c r="J7" s="75">
        <f>I7</f>
        <v>1.0787037037037038E-2</v>
      </c>
      <c r="K7" s="76">
        <f>J7</f>
        <v>1.0787037037037038E-2</v>
      </c>
      <c r="L7" s="285" t="s">
        <v>110</v>
      </c>
      <c r="M7" s="93"/>
      <c r="O7" s="34">
        <v>3</v>
      </c>
      <c r="P7" s="65">
        <v>39.74</v>
      </c>
      <c r="Q7" s="66">
        <v>39.729999999999997</v>
      </c>
      <c r="R7" s="66">
        <v>40.19</v>
      </c>
      <c r="S7" s="66">
        <v>40.4</v>
      </c>
      <c r="T7" s="66">
        <v>40.520000000000003</v>
      </c>
      <c r="U7" s="66">
        <v>40.26</v>
      </c>
      <c r="V7" s="68">
        <v>39.68</v>
      </c>
      <c r="W7" s="293">
        <v>59.22</v>
      </c>
      <c r="X7" s="293">
        <v>59.97</v>
      </c>
      <c r="Y7" s="293">
        <v>59.74</v>
      </c>
      <c r="Z7" s="293">
        <v>60.14</v>
      </c>
      <c r="AA7" s="293">
        <v>57.9</v>
      </c>
      <c r="AB7" s="330"/>
    </row>
    <row r="8" spans="1:28" s="2" customFormat="1" ht="24.95" customHeight="1" x14ac:dyDescent="0.25">
      <c r="A8" s="50">
        <v>2</v>
      </c>
      <c r="B8" s="9" t="s">
        <v>105</v>
      </c>
      <c r="C8" s="49">
        <v>2</v>
      </c>
      <c r="D8" s="71">
        <v>65</v>
      </c>
      <c r="E8" s="70">
        <f>D8-D7</f>
        <v>42</v>
      </c>
      <c r="F8" s="290">
        <f>MIN(Q5:Q89)</f>
        <v>39.479999999999997</v>
      </c>
      <c r="G8" s="91">
        <f>AVERAGE(Q5:Q89)</f>
        <v>39.96365853658537</v>
      </c>
      <c r="H8" s="90">
        <f>G8-F8</f>
        <v>0.48365853658537361</v>
      </c>
      <c r="I8" s="77">
        <v>3.1342592592592596E-2</v>
      </c>
      <c r="J8" s="78">
        <f t="shared" ref="J8:J18" si="0">I8-I7</f>
        <v>2.0555555555555556E-2</v>
      </c>
      <c r="K8" s="79">
        <f>J8+K7</f>
        <v>3.1342592592592596E-2</v>
      </c>
      <c r="L8" s="45" t="s">
        <v>111</v>
      </c>
      <c r="M8" s="286"/>
      <c r="O8" s="34">
        <v>4</v>
      </c>
      <c r="P8" s="65">
        <v>39.89</v>
      </c>
      <c r="Q8" s="66">
        <v>39.67</v>
      </c>
      <c r="R8" s="66">
        <v>40.07</v>
      </c>
      <c r="S8" s="66">
        <v>40.04</v>
      </c>
      <c r="T8" s="66">
        <v>40.68</v>
      </c>
      <c r="U8" s="66">
        <v>40.24</v>
      </c>
      <c r="V8" s="68">
        <v>39.61</v>
      </c>
      <c r="W8" s="293">
        <v>59.4</v>
      </c>
      <c r="X8" s="293">
        <v>60.36</v>
      </c>
      <c r="Y8" s="293">
        <v>59.72</v>
      </c>
      <c r="Z8" s="293">
        <v>59.21</v>
      </c>
      <c r="AA8" s="293">
        <v>57.87</v>
      </c>
      <c r="AB8" s="330"/>
    </row>
    <row r="9" spans="1:28" s="2" customFormat="1" ht="24.95" customHeight="1" x14ac:dyDescent="0.25">
      <c r="A9" s="50">
        <v>3</v>
      </c>
      <c r="B9" s="9" t="s">
        <v>48</v>
      </c>
      <c r="C9" s="49">
        <v>69</v>
      </c>
      <c r="D9" s="71">
        <v>126</v>
      </c>
      <c r="E9" s="70">
        <f>D9-D8</f>
        <v>61</v>
      </c>
      <c r="F9" s="290">
        <f>MIN(R5:R89)</f>
        <v>39.520000000000003</v>
      </c>
      <c r="G9" s="91">
        <f>AVERAGE(R5:R89)</f>
        <v>39.998000000000005</v>
      </c>
      <c r="H9" s="90">
        <f t="shared" ref="H9:H18" si="1">G9-F9</f>
        <v>0.47800000000000153</v>
      </c>
      <c r="I9" s="77">
        <v>6.0706018518518513E-2</v>
      </c>
      <c r="J9" s="78">
        <f t="shared" si="0"/>
        <v>2.9363425925925918E-2</v>
      </c>
      <c r="K9" s="79">
        <f>J9</f>
        <v>2.9363425925925918E-2</v>
      </c>
      <c r="L9" s="45" t="s">
        <v>122</v>
      </c>
      <c r="M9" s="286"/>
      <c r="O9" s="34">
        <v>5</v>
      </c>
      <c r="P9" s="65">
        <v>39.83</v>
      </c>
      <c r="Q9" s="66">
        <v>39.83</v>
      </c>
      <c r="R9" s="66">
        <v>39.9</v>
      </c>
      <c r="S9" s="66">
        <v>40.520000000000003</v>
      </c>
      <c r="T9" s="66">
        <v>40.770000000000003</v>
      </c>
      <c r="U9" s="66">
        <v>40.97</v>
      </c>
      <c r="V9" s="68">
        <v>39.630000000000003</v>
      </c>
      <c r="W9" s="293">
        <v>60.09</v>
      </c>
      <c r="X9" s="293">
        <v>59.92</v>
      </c>
      <c r="Y9" s="293">
        <v>60.04</v>
      </c>
      <c r="Z9" s="293">
        <v>60.16</v>
      </c>
      <c r="AA9" s="293">
        <v>58.59</v>
      </c>
      <c r="AB9" s="330"/>
    </row>
    <row r="10" spans="1:28" s="2" customFormat="1" ht="24.95" customHeight="1" x14ac:dyDescent="0.25">
      <c r="A10" s="50">
        <v>4</v>
      </c>
      <c r="B10" s="9" t="s">
        <v>48</v>
      </c>
      <c r="C10" s="49">
        <v>8</v>
      </c>
      <c r="D10" s="71">
        <v>154</v>
      </c>
      <c r="E10" s="70">
        <f t="shared" ref="E10:E17" si="2">D10-D9</f>
        <v>28</v>
      </c>
      <c r="F10" s="290">
        <f>MIN(S5:S89)</f>
        <v>40.04</v>
      </c>
      <c r="G10" s="91">
        <f>AVERAGE(S5:S89)</f>
        <v>40.351851851851855</v>
      </c>
      <c r="H10" s="90">
        <f t="shared" si="1"/>
        <v>0.3118518518518556</v>
      </c>
      <c r="I10" s="77">
        <v>7.4907407407407409E-2</v>
      </c>
      <c r="J10" s="78">
        <f t="shared" si="0"/>
        <v>1.4201388888888895E-2</v>
      </c>
      <c r="K10" s="79">
        <f>J10+K9</f>
        <v>4.3564814814814813E-2</v>
      </c>
      <c r="L10" s="45" t="s">
        <v>130</v>
      </c>
      <c r="M10" s="286"/>
      <c r="O10" s="34">
        <v>6</v>
      </c>
      <c r="P10" s="65">
        <v>39.6</v>
      </c>
      <c r="Q10" s="66">
        <v>41.85</v>
      </c>
      <c r="R10" s="66">
        <v>39.9</v>
      </c>
      <c r="S10" s="66">
        <v>40.53</v>
      </c>
      <c r="T10" s="66">
        <v>40.51</v>
      </c>
      <c r="U10" s="66">
        <v>40.07</v>
      </c>
      <c r="V10" s="68">
        <v>39.44</v>
      </c>
      <c r="W10" s="293">
        <v>59.57</v>
      </c>
      <c r="X10" s="293">
        <v>60.22</v>
      </c>
      <c r="Y10" s="293">
        <v>59.63</v>
      </c>
      <c r="Z10" s="293">
        <v>59.21</v>
      </c>
      <c r="AA10" s="293">
        <v>58.13</v>
      </c>
      <c r="AB10" s="330"/>
    </row>
    <row r="11" spans="1:28" s="2" customFormat="1" ht="24.95" customHeight="1" x14ac:dyDescent="0.25">
      <c r="A11" s="50">
        <v>5</v>
      </c>
      <c r="B11" s="9" t="s">
        <v>47</v>
      </c>
      <c r="C11" s="44" t="s">
        <v>61</v>
      </c>
      <c r="D11" s="71">
        <v>182</v>
      </c>
      <c r="E11" s="70">
        <f t="shared" si="2"/>
        <v>28</v>
      </c>
      <c r="F11" s="290">
        <f>MIN(T5:T89)</f>
        <v>40.159999999999997</v>
      </c>
      <c r="G11" s="91">
        <f>AVERAGE(T5:T89)</f>
        <v>40.649629629629622</v>
      </c>
      <c r="H11" s="90">
        <f t="shared" si="1"/>
        <v>0.48962962962962564</v>
      </c>
      <c r="I11" s="77">
        <v>8.9201388888888886E-2</v>
      </c>
      <c r="J11" s="78">
        <f t="shared" si="0"/>
        <v>1.4293981481481477E-2</v>
      </c>
      <c r="K11" s="79">
        <f>J11</f>
        <v>1.4293981481481477E-2</v>
      </c>
      <c r="L11" s="45" t="s">
        <v>131</v>
      </c>
      <c r="M11" s="286"/>
      <c r="O11" s="34">
        <v>7</v>
      </c>
      <c r="P11" s="65">
        <v>39.799999999999997</v>
      </c>
      <c r="Q11" s="66">
        <v>39.700000000000003</v>
      </c>
      <c r="R11" s="66">
        <v>39.78</v>
      </c>
      <c r="S11" s="66">
        <v>40.18</v>
      </c>
      <c r="T11" s="66">
        <v>40.58</v>
      </c>
      <c r="U11" s="66">
        <v>39.909999999999997</v>
      </c>
      <c r="V11" s="68">
        <v>39.659999999999997</v>
      </c>
      <c r="W11" s="293">
        <v>59.12</v>
      </c>
      <c r="X11" s="293">
        <v>60.56</v>
      </c>
      <c r="Y11" s="293">
        <v>60.22</v>
      </c>
      <c r="Z11" s="293">
        <v>59.38</v>
      </c>
      <c r="AA11" s="293">
        <v>57.27</v>
      </c>
      <c r="AB11" s="330"/>
    </row>
    <row r="12" spans="1:28" s="2" customFormat="1" ht="24.95" customHeight="1" x14ac:dyDescent="0.25">
      <c r="A12" s="50">
        <v>6</v>
      </c>
      <c r="B12" s="9" t="s">
        <v>47</v>
      </c>
      <c r="C12" s="49">
        <v>4</v>
      </c>
      <c r="D12" s="71">
        <v>229</v>
      </c>
      <c r="E12" s="70">
        <f t="shared" si="2"/>
        <v>47</v>
      </c>
      <c r="F12" s="290">
        <f>MIN(U5:U89)</f>
        <v>39.72</v>
      </c>
      <c r="G12" s="91">
        <f>AVERAGE(U5:U89)</f>
        <v>40.212826086956532</v>
      </c>
      <c r="H12" s="90">
        <f t="shared" si="1"/>
        <v>0.49282608695653352</v>
      </c>
      <c r="I12" s="77">
        <v>0.11179398148148149</v>
      </c>
      <c r="J12" s="78">
        <f t="shared" si="0"/>
        <v>2.2592592592592609E-2</v>
      </c>
      <c r="K12" s="79">
        <f>J12+K11</f>
        <v>3.6886574074074086E-2</v>
      </c>
      <c r="L12" s="45" t="s">
        <v>109</v>
      </c>
      <c r="M12" s="286"/>
      <c r="O12" s="34">
        <v>8</v>
      </c>
      <c r="P12" s="65">
        <v>39.840000000000003</v>
      </c>
      <c r="Q12" s="66">
        <v>39.479999999999997</v>
      </c>
      <c r="R12" s="66">
        <v>40.01</v>
      </c>
      <c r="S12" s="66">
        <v>40.479999999999997</v>
      </c>
      <c r="T12" s="66">
        <v>40.450000000000003</v>
      </c>
      <c r="U12" s="66">
        <v>39.99</v>
      </c>
      <c r="V12" s="68">
        <v>39.659999999999997</v>
      </c>
      <c r="W12" s="293">
        <v>58.32</v>
      </c>
      <c r="X12" s="293">
        <v>60.19</v>
      </c>
      <c r="Y12" s="293">
        <v>61.24</v>
      </c>
      <c r="Z12" s="293">
        <v>59.46</v>
      </c>
      <c r="AA12" s="293">
        <v>57.18</v>
      </c>
      <c r="AB12" s="330"/>
    </row>
    <row r="13" spans="1:28" s="2" customFormat="1" ht="24.95" customHeight="1" x14ac:dyDescent="0.25">
      <c r="A13" s="50">
        <v>7</v>
      </c>
      <c r="B13" s="9" t="s">
        <v>105</v>
      </c>
      <c r="C13" s="49">
        <v>69</v>
      </c>
      <c r="D13" s="71">
        <v>272</v>
      </c>
      <c r="E13" s="70">
        <f t="shared" si="2"/>
        <v>43</v>
      </c>
      <c r="F13" s="305">
        <f>MIN(V5:V89)</f>
        <v>39.33</v>
      </c>
      <c r="G13" s="306">
        <f>AVERAGE(V5:V89)</f>
        <v>42.166190476190472</v>
      </c>
      <c r="H13" s="307">
        <f t="shared" si="1"/>
        <v>2.8361904761904739</v>
      </c>
      <c r="I13" s="77">
        <v>0.13387731481481482</v>
      </c>
      <c r="J13" s="78">
        <f t="shared" si="0"/>
        <v>2.208333333333333E-2</v>
      </c>
      <c r="K13" s="79">
        <f>J13+K8</f>
        <v>5.3425925925925925E-2</v>
      </c>
      <c r="L13" s="45" t="s">
        <v>178</v>
      </c>
      <c r="M13" s="286"/>
      <c r="O13" s="34">
        <v>9</v>
      </c>
      <c r="P13" s="65">
        <v>40</v>
      </c>
      <c r="Q13" s="66">
        <v>39.68</v>
      </c>
      <c r="R13" s="66">
        <v>39.82</v>
      </c>
      <c r="S13" s="66">
        <v>40.6</v>
      </c>
      <c r="T13" s="66">
        <v>41.65</v>
      </c>
      <c r="U13" s="66">
        <v>39.9</v>
      </c>
      <c r="V13" s="68">
        <v>39.53</v>
      </c>
      <c r="W13" s="293">
        <v>59.84</v>
      </c>
      <c r="X13" s="293">
        <v>60.61</v>
      </c>
      <c r="Y13" s="293">
        <v>58.96</v>
      </c>
      <c r="Z13" s="293">
        <v>60.22</v>
      </c>
      <c r="AA13" s="293">
        <v>57.9</v>
      </c>
      <c r="AB13" s="330"/>
    </row>
    <row r="14" spans="1:28" s="2" customFormat="1" ht="24.95" customHeight="1" x14ac:dyDescent="0.25">
      <c r="A14" s="50">
        <v>8</v>
      </c>
      <c r="B14" s="9" t="s">
        <v>47</v>
      </c>
      <c r="C14" s="49">
        <v>21</v>
      </c>
      <c r="D14" s="71">
        <v>315</v>
      </c>
      <c r="E14" s="70">
        <f t="shared" si="2"/>
        <v>43</v>
      </c>
      <c r="F14" s="302">
        <f>MIN(W5:W79)</f>
        <v>57.28</v>
      </c>
      <c r="G14" s="303">
        <f>AVERAGE(W5:W79)</f>
        <v>59.191428571428581</v>
      </c>
      <c r="H14" s="304">
        <f t="shared" si="1"/>
        <v>1.9114285714285799</v>
      </c>
      <c r="I14" s="77">
        <v>0.16408564814814816</v>
      </c>
      <c r="J14" s="78">
        <f t="shared" si="0"/>
        <v>3.0208333333333337E-2</v>
      </c>
      <c r="K14" s="79">
        <f>J14+K12</f>
        <v>6.7094907407407423E-2</v>
      </c>
      <c r="L14" s="45" t="s">
        <v>179</v>
      </c>
      <c r="M14" s="286"/>
      <c r="O14" s="33">
        <v>10</v>
      </c>
      <c r="P14" s="65">
        <v>39.979999999999997</v>
      </c>
      <c r="Q14" s="66">
        <v>39.75</v>
      </c>
      <c r="R14" s="66">
        <v>40.200000000000003</v>
      </c>
      <c r="S14" s="66">
        <v>40.79</v>
      </c>
      <c r="T14" s="66">
        <v>40.67</v>
      </c>
      <c r="U14" s="66">
        <v>39.79</v>
      </c>
      <c r="V14" s="68">
        <v>39.65</v>
      </c>
      <c r="W14" s="293">
        <v>59.27</v>
      </c>
      <c r="X14" s="293">
        <v>59.11</v>
      </c>
      <c r="Y14" s="293">
        <v>61.09</v>
      </c>
      <c r="Z14" s="293">
        <v>60.18</v>
      </c>
      <c r="AA14" s="293">
        <v>57.09</v>
      </c>
      <c r="AB14" s="330"/>
    </row>
    <row r="15" spans="1:28" s="2" customFormat="1" ht="24.95" customHeight="1" x14ac:dyDescent="0.25">
      <c r="A15" s="50">
        <v>9</v>
      </c>
      <c r="B15" s="9" t="s">
        <v>48</v>
      </c>
      <c r="C15" s="49">
        <v>8</v>
      </c>
      <c r="D15" s="71">
        <v>350</v>
      </c>
      <c r="E15" s="70">
        <f t="shared" si="2"/>
        <v>35</v>
      </c>
      <c r="F15" s="302">
        <f>MIN(X5:X80)</f>
        <v>58.01</v>
      </c>
      <c r="G15" s="303">
        <f>AVERAGE(X5:X79)</f>
        <v>59.419411764705892</v>
      </c>
      <c r="H15" s="304">
        <f t="shared" si="1"/>
        <v>1.4094117647058937</v>
      </c>
      <c r="I15" s="77">
        <v>0.1892824074074074</v>
      </c>
      <c r="J15" s="78">
        <f t="shared" si="0"/>
        <v>2.5196759259259238E-2</v>
      </c>
      <c r="K15" s="79">
        <f>J15+K10</f>
        <v>6.8761574074074044E-2</v>
      </c>
      <c r="L15" s="45" t="s">
        <v>162</v>
      </c>
      <c r="M15" s="286"/>
      <c r="O15" s="33">
        <v>11</v>
      </c>
      <c r="P15" s="65">
        <v>40.15</v>
      </c>
      <c r="Q15" s="66">
        <v>39.67</v>
      </c>
      <c r="R15" s="66">
        <v>39.94</v>
      </c>
      <c r="S15" s="66">
        <v>40.17</v>
      </c>
      <c r="T15" s="66">
        <v>40.78</v>
      </c>
      <c r="U15" s="66">
        <v>40.159999999999997</v>
      </c>
      <c r="V15" s="68">
        <v>39.71</v>
      </c>
      <c r="W15" s="293">
        <v>59.36</v>
      </c>
      <c r="X15" s="293">
        <v>59.84</v>
      </c>
      <c r="Y15" s="293">
        <v>59.66</v>
      </c>
      <c r="Z15" s="293">
        <v>59.77</v>
      </c>
      <c r="AA15" s="293">
        <v>57.56</v>
      </c>
      <c r="AB15" s="330"/>
    </row>
    <row r="16" spans="1:28" s="2" customFormat="1" ht="24.95" customHeight="1" x14ac:dyDescent="0.25">
      <c r="A16" s="50">
        <v>10</v>
      </c>
      <c r="B16" s="9" t="s">
        <v>105</v>
      </c>
      <c r="C16" s="49">
        <v>9</v>
      </c>
      <c r="D16" s="71">
        <v>384</v>
      </c>
      <c r="E16" s="70">
        <f t="shared" si="2"/>
        <v>34</v>
      </c>
      <c r="F16" s="302">
        <f>MIN(Y5:Y74)</f>
        <v>54.06</v>
      </c>
      <c r="G16" s="303">
        <f>AVERAGE(Y5:Y74)</f>
        <v>59.950909090909093</v>
      </c>
      <c r="H16" s="304">
        <f t="shared" si="1"/>
        <v>5.8909090909090907</v>
      </c>
      <c r="I16" s="77">
        <v>0.21409722222222224</v>
      </c>
      <c r="J16" s="78">
        <f t="shared" si="0"/>
        <v>2.4814814814814845E-2</v>
      </c>
      <c r="K16" s="298">
        <f>J16+K13</f>
        <v>7.8240740740740777E-2</v>
      </c>
      <c r="L16" s="45" t="s">
        <v>180</v>
      </c>
      <c r="M16" s="287"/>
      <c r="O16" s="34">
        <v>12</v>
      </c>
      <c r="P16" s="65">
        <v>40.450000000000003</v>
      </c>
      <c r="Q16" s="66">
        <v>39.770000000000003</v>
      </c>
      <c r="R16" s="66">
        <v>40.17</v>
      </c>
      <c r="S16" s="66">
        <v>40.04</v>
      </c>
      <c r="T16" s="66">
        <v>40.42</v>
      </c>
      <c r="U16" s="66">
        <v>41.08</v>
      </c>
      <c r="V16" s="68">
        <v>39.65</v>
      </c>
      <c r="W16" s="293">
        <v>58.57</v>
      </c>
      <c r="X16" s="293">
        <v>59.03</v>
      </c>
      <c r="Y16" s="293">
        <v>59.37</v>
      </c>
      <c r="Z16" s="293">
        <v>60.42</v>
      </c>
      <c r="AA16" s="293">
        <v>56.9</v>
      </c>
      <c r="AB16" s="330"/>
    </row>
    <row r="17" spans="1:28" s="2" customFormat="1" ht="24.95" customHeight="1" x14ac:dyDescent="0.25">
      <c r="A17" s="50">
        <v>11</v>
      </c>
      <c r="B17" s="9" t="s">
        <v>48</v>
      </c>
      <c r="C17" s="49">
        <v>3</v>
      </c>
      <c r="D17" s="71">
        <v>400</v>
      </c>
      <c r="E17" s="70">
        <f t="shared" si="2"/>
        <v>16</v>
      </c>
      <c r="F17" s="302">
        <f>MIN(Z5:Z81)</f>
        <v>59.21</v>
      </c>
      <c r="G17" s="303">
        <f>AVERAGE(Z5:Z80)</f>
        <v>59.810666666666656</v>
      </c>
      <c r="H17" s="304">
        <f t="shared" si="1"/>
        <v>0.60066666666665469</v>
      </c>
      <c r="I17" s="77">
        <v>0.2262962962962963</v>
      </c>
      <c r="J17" s="78">
        <f t="shared" si="0"/>
        <v>1.2199074074074057E-2</v>
      </c>
      <c r="K17" s="84">
        <f>J17+K15</f>
        <v>8.0960648148148101E-2</v>
      </c>
      <c r="L17" s="45" t="s">
        <v>181</v>
      </c>
      <c r="M17" s="287"/>
      <c r="O17" s="34">
        <v>13</v>
      </c>
      <c r="P17" s="65">
        <v>40.25</v>
      </c>
      <c r="Q17" s="66">
        <v>39.54</v>
      </c>
      <c r="R17" s="66">
        <v>40.26</v>
      </c>
      <c r="S17" s="66">
        <v>40.14</v>
      </c>
      <c r="T17" s="66">
        <v>40.79</v>
      </c>
      <c r="U17" s="66">
        <v>40.159999999999997</v>
      </c>
      <c r="V17" s="68">
        <v>39.42</v>
      </c>
      <c r="W17" s="293">
        <v>57.74</v>
      </c>
      <c r="X17" s="293">
        <v>58.97</v>
      </c>
      <c r="Y17" s="293">
        <v>60.68</v>
      </c>
      <c r="Z17" s="293">
        <v>60.15</v>
      </c>
      <c r="AA17" s="293">
        <v>57.09</v>
      </c>
      <c r="AB17" s="330"/>
    </row>
    <row r="18" spans="1:28" s="2" customFormat="1" ht="24.95" customHeight="1" thickBot="1" x14ac:dyDescent="0.3">
      <c r="A18" s="7" t="s">
        <v>10</v>
      </c>
      <c r="B18" s="10" t="s">
        <v>47</v>
      </c>
      <c r="C18" s="13">
        <v>9</v>
      </c>
      <c r="D18" s="80">
        <v>436</v>
      </c>
      <c r="E18" s="72">
        <f>D18-D17</f>
        <v>36</v>
      </c>
      <c r="F18" s="308">
        <f>MIN(AA5:AA73)</f>
        <v>51.04</v>
      </c>
      <c r="G18" s="309">
        <f>AVERAGE(AA5:AA74)</f>
        <v>55.695714285714288</v>
      </c>
      <c r="H18" s="310">
        <f t="shared" si="1"/>
        <v>4.6557142857142892</v>
      </c>
      <c r="I18" s="81">
        <v>0.25019675925925927</v>
      </c>
      <c r="J18" s="82">
        <f t="shared" si="0"/>
        <v>2.3900462962962971E-2</v>
      </c>
      <c r="K18" s="297">
        <f>J18+K14</f>
        <v>9.0995370370370393E-2</v>
      </c>
      <c r="L18" s="7"/>
      <c r="M18" s="3"/>
      <c r="O18" s="34">
        <v>14</v>
      </c>
      <c r="P18" s="65">
        <v>40.450000000000003</v>
      </c>
      <c r="Q18" s="66">
        <v>41.28</v>
      </c>
      <c r="R18" s="66">
        <v>39.72</v>
      </c>
      <c r="S18" s="67">
        <v>40.04</v>
      </c>
      <c r="T18" s="66">
        <v>41.14</v>
      </c>
      <c r="U18" s="66">
        <v>40.07</v>
      </c>
      <c r="V18" s="68">
        <v>39.56</v>
      </c>
      <c r="W18" s="293">
        <v>58.33</v>
      </c>
      <c r="X18" s="293">
        <v>58.77</v>
      </c>
      <c r="Y18" s="293">
        <v>59.57</v>
      </c>
      <c r="Z18" s="293">
        <v>59.43</v>
      </c>
      <c r="AA18" s="293">
        <v>57.36</v>
      </c>
      <c r="AB18" s="330"/>
    </row>
    <row r="19" spans="1:28" ht="29.25" customHeight="1" x14ac:dyDescent="0.25">
      <c r="D19" s="314" t="s">
        <v>152</v>
      </c>
      <c r="E19" s="315"/>
      <c r="F19" s="316">
        <f>AVERAGE(F7:F12)</f>
        <v>39.75333333333333</v>
      </c>
      <c r="G19" s="316">
        <f>AVERAGE(P5:U68,V5:V40)</f>
        <v>40.10457692307692</v>
      </c>
      <c r="H19" s="317">
        <f>AVERAGE(H7:H12)</f>
        <v>0.48005232185172392</v>
      </c>
      <c r="O19" s="34">
        <v>15</v>
      </c>
      <c r="P19" s="65">
        <v>40.14</v>
      </c>
      <c r="Q19" s="66">
        <v>39.92</v>
      </c>
      <c r="R19" s="66">
        <v>40.04</v>
      </c>
      <c r="S19" s="66">
        <v>40.5</v>
      </c>
      <c r="T19" s="66">
        <v>40.54</v>
      </c>
      <c r="U19" s="66">
        <v>39.72</v>
      </c>
      <c r="V19" s="68">
        <v>39.729999999999997</v>
      </c>
      <c r="W19" s="293">
        <v>58.43</v>
      </c>
      <c r="X19" s="293">
        <v>58.01</v>
      </c>
      <c r="Y19" s="293">
        <v>60.96</v>
      </c>
      <c r="Z19" s="293">
        <v>59.6</v>
      </c>
      <c r="AA19" s="293">
        <v>56.72</v>
      </c>
      <c r="AB19" s="331"/>
    </row>
    <row r="20" spans="1:28" ht="16.5" thickBot="1" x14ac:dyDescent="0.3">
      <c r="D20" s="319" t="s">
        <v>153</v>
      </c>
      <c r="E20" s="320"/>
      <c r="F20" s="321">
        <f>AVERAGE(F14:F18)</f>
        <v>55.92</v>
      </c>
      <c r="G20" s="322">
        <f>AVERAGE(W5:AA47,V41:V47)</f>
        <v>58.638545454545444</v>
      </c>
      <c r="H20" s="323">
        <f>AVERAGE(H14:H18)</f>
        <v>2.8936260758849017</v>
      </c>
      <c r="O20" s="34">
        <v>16</v>
      </c>
      <c r="P20" s="65">
        <v>40.479999999999997</v>
      </c>
      <c r="Q20" s="66">
        <v>39.770000000000003</v>
      </c>
      <c r="R20" s="66">
        <v>40.71</v>
      </c>
      <c r="S20" s="66">
        <v>40.17</v>
      </c>
      <c r="T20" s="66">
        <v>40.479999999999997</v>
      </c>
      <c r="U20" s="66">
        <v>40.29</v>
      </c>
      <c r="V20" s="68">
        <v>39.74</v>
      </c>
      <c r="W20" s="293">
        <v>57.28</v>
      </c>
      <c r="X20" s="293">
        <v>59.31</v>
      </c>
      <c r="Y20" s="293">
        <v>59.82</v>
      </c>
      <c r="Z20" s="293"/>
      <c r="AA20" s="293">
        <v>55.45</v>
      </c>
      <c r="AB20" s="331"/>
    </row>
    <row r="21" spans="1:28" ht="15.75" x14ac:dyDescent="0.25">
      <c r="E21" s="46"/>
      <c r="F21" s="47"/>
      <c r="G21" s="47"/>
      <c r="H21" s="47"/>
      <c r="O21" s="34">
        <v>17</v>
      </c>
      <c r="P21" s="65">
        <v>40.9</v>
      </c>
      <c r="Q21" s="66">
        <v>40.07</v>
      </c>
      <c r="R21" s="66">
        <v>40.119999999999997</v>
      </c>
      <c r="S21" s="66">
        <v>40.869999999999997</v>
      </c>
      <c r="T21" s="66">
        <v>40.479999999999997</v>
      </c>
      <c r="U21" s="66">
        <v>40.01</v>
      </c>
      <c r="V21" s="68">
        <v>39.369999999999997</v>
      </c>
      <c r="W21" s="293">
        <v>58.3</v>
      </c>
      <c r="X21" s="293">
        <v>59.88</v>
      </c>
      <c r="Y21" s="293">
        <v>59.59</v>
      </c>
      <c r="Z21" s="293"/>
      <c r="AA21" s="293">
        <v>56.01</v>
      </c>
      <c r="AB21" s="331"/>
    </row>
    <row r="22" spans="1:28" ht="15.75" x14ac:dyDescent="0.25">
      <c r="E22" s="46"/>
      <c r="F22" s="47"/>
      <c r="G22" s="47"/>
      <c r="H22" s="47"/>
      <c r="O22" s="34">
        <v>18</v>
      </c>
      <c r="P22" s="65">
        <v>40.29</v>
      </c>
      <c r="Q22" s="66">
        <v>39.630000000000003</v>
      </c>
      <c r="R22" s="66">
        <v>39.74</v>
      </c>
      <c r="S22" s="66">
        <v>41.07</v>
      </c>
      <c r="T22" s="66">
        <v>40.630000000000003</v>
      </c>
      <c r="U22" s="66">
        <v>40.14</v>
      </c>
      <c r="V22" s="68">
        <v>39.68</v>
      </c>
      <c r="W22" s="293">
        <v>58.88</v>
      </c>
      <c r="X22" s="293">
        <v>61.53</v>
      </c>
      <c r="Y22" s="293">
        <v>60.25</v>
      </c>
      <c r="Z22" s="293"/>
      <c r="AA22" s="293">
        <v>55.68</v>
      </c>
      <c r="AB22" s="331"/>
    </row>
    <row r="23" spans="1:28" ht="15.75" x14ac:dyDescent="0.25">
      <c r="E23" s="46"/>
      <c r="F23" s="47"/>
      <c r="G23" s="47"/>
      <c r="H23" s="47"/>
      <c r="O23" s="34">
        <v>19</v>
      </c>
      <c r="P23" s="65">
        <v>40.479999999999997</v>
      </c>
      <c r="Q23" s="66">
        <v>39.72</v>
      </c>
      <c r="R23" s="66">
        <v>39.869999999999997</v>
      </c>
      <c r="S23" s="66">
        <v>40.22</v>
      </c>
      <c r="T23" s="66">
        <v>40.43</v>
      </c>
      <c r="U23" s="66">
        <v>40.340000000000003</v>
      </c>
      <c r="V23" s="68">
        <v>39.67</v>
      </c>
      <c r="W23" s="293">
        <v>57.47</v>
      </c>
      <c r="X23" s="293">
        <v>59.93</v>
      </c>
      <c r="Y23" s="293">
        <v>60.68</v>
      </c>
      <c r="Z23" s="293"/>
      <c r="AA23" s="293">
        <v>55.48</v>
      </c>
      <c r="AB23" s="331"/>
    </row>
    <row r="24" spans="1:28" x14ac:dyDescent="0.25">
      <c r="E24" s="37"/>
      <c r="F24" s="38"/>
      <c r="G24" s="38"/>
      <c r="H24" s="38"/>
      <c r="O24" s="34">
        <v>20</v>
      </c>
      <c r="P24" s="65">
        <v>40.630000000000003</v>
      </c>
      <c r="Q24" s="66">
        <v>40.130000000000003</v>
      </c>
      <c r="R24" s="66">
        <v>39.880000000000003</v>
      </c>
      <c r="S24" s="66">
        <v>40.119999999999997</v>
      </c>
      <c r="T24" s="66">
        <v>40.68</v>
      </c>
      <c r="U24" s="66">
        <v>40.119999999999997</v>
      </c>
      <c r="V24" s="68">
        <v>39.619999999999997</v>
      </c>
      <c r="W24" s="293">
        <v>57.92</v>
      </c>
      <c r="X24" s="293">
        <v>58.71</v>
      </c>
      <c r="Y24" s="293">
        <v>60.23</v>
      </c>
      <c r="Z24" s="293"/>
      <c r="AA24" s="293">
        <v>55.61</v>
      </c>
      <c r="AB24" s="331"/>
    </row>
    <row r="25" spans="1:28" x14ac:dyDescent="0.25">
      <c r="F25" s="37"/>
      <c r="G25" s="37"/>
      <c r="H25" s="37"/>
      <c r="O25" s="34">
        <v>21</v>
      </c>
      <c r="P25" s="65">
        <v>40.659999999999997</v>
      </c>
      <c r="Q25" s="66">
        <v>39.82</v>
      </c>
      <c r="R25" s="66">
        <v>40.049999999999997</v>
      </c>
      <c r="S25" s="66">
        <v>40.130000000000003</v>
      </c>
      <c r="T25" s="66">
        <v>40.380000000000003</v>
      </c>
      <c r="U25" s="66">
        <v>40.04</v>
      </c>
      <c r="V25" s="68">
        <v>39.61</v>
      </c>
      <c r="W25" s="293">
        <v>58.16</v>
      </c>
      <c r="X25" s="293">
        <v>59.18</v>
      </c>
      <c r="Y25" s="293">
        <v>59.79</v>
      </c>
      <c r="Z25" s="293"/>
      <c r="AA25" s="293">
        <v>54.75</v>
      </c>
      <c r="AB25" s="331"/>
    </row>
    <row r="26" spans="1:28" x14ac:dyDescent="0.25">
      <c r="O26" s="34">
        <v>22</v>
      </c>
      <c r="P26" s="65">
        <v>40.76</v>
      </c>
      <c r="Q26" s="66">
        <v>39.78</v>
      </c>
      <c r="R26" s="66">
        <v>39.909999999999997</v>
      </c>
      <c r="S26" s="66">
        <v>40.17</v>
      </c>
      <c r="T26" s="66">
        <v>40.340000000000003</v>
      </c>
      <c r="U26" s="66">
        <v>40.03</v>
      </c>
      <c r="V26" s="68">
        <v>39.56</v>
      </c>
      <c r="W26" s="293">
        <v>58.74</v>
      </c>
      <c r="X26" s="293">
        <v>58.78</v>
      </c>
      <c r="Y26" s="293">
        <v>58.69</v>
      </c>
      <c r="Z26" s="293"/>
      <c r="AA26" s="293">
        <v>54.23</v>
      </c>
      <c r="AB26" s="331"/>
    </row>
    <row r="27" spans="1:28" x14ac:dyDescent="0.25">
      <c r="O27" s="34">
        <v>23</v>
      </c>
      <c r="P27" s="65">
        <v>41.07</v>
      </c>
      <c r="Q27" s="66">
        <v>39.659999999999997</v>
      </c>
      <c r="R27" s="66">
        <v>39.94</v>
      </c>
      <c r="S27" s="66">
        <v>40.14</v>
      </c>
      <c r="T27" s="66">
        <v>40.32</v>
      </c>
      <c r="U27" s="66">
        <v>40.42</v>
      </c>
      <c r="V27" s="68">
        <v>39.58</v>
      </c>
      <c r="W27" s="293">
        <v>58.14</v>
      </c>
      <c r="X27" s="293">
        <v>59.73</v>
      </c>
      <c r="Y27" s="293">
        <v>59.26</v>
      </c>
      <c r="Z27" s="293"/>
      <c r="AA27" s="293">
        <v>54.56</v>
      </c>
      <c r="AB27" s="331"/>
    </row>
    <row r="28" spans="1:28" x14ac:dyDescent="0.25">
      <c r="O28" s="34">
        <v>24</v>
      </c>
      <c r="P28" s="65"/>
      <c r="Q28" s="66">
        <v>39.86</v>
      </c>
      <c r="R28" s="66">
        <v>40.17</v>
      </c>
      <c r="S28" s="66">
        <v>40.700000000000003</v>
      </c>
      <c r="T28" s="66">
        <v>40.93</v>
      </c>
      <c r="U28" s="66">
        <v>40.1</v>
      </c>
      <c r="V28" s="68">
        <v>39.47</v>
      </c>
      <c r="W28" s="293">
        <v>58.21</v>
      </c>
      <c r="X28" s="293">
        <v>58.57</v>
      </c>
      <c r="Y28" s="293">
        <v>59.42</v>
      </c>
      <c r="Z28" s="293"/>
      <c r="AA28" s="293">
        <v>54.52</v>
      </c>
      <c r="AB28" s="331"/>
    </row>
    <row r="29" spans="1:28" x14ac:dyDescent="0.25">
      <c r="O29" s="34">
        <v>25</v>
      </c>
      <c r="P29" s="65"/>
      <c r="Q29" s="66">
        <v>39.89</v>
      </c>
      <c r="R29" s="66">
        <v>39.96</v>
      </c>
      <c r="S29" s="66">
        <v>40.159999999999997</v>
      </c>
      <c r="T29" s="66">
        <v>40.159999999999997</v>
      </c>
      <c r="U29" s="66">
        <v>40.119999999999997</v>
      </c>
      <c r="V29" s="68">
        <v>39.42</v>
      </c>
      <c r="W29" s="293">
        <v>58.03</v>
      </c>
      <c r="X29" s="293">
        <v>59.7</v>
      </c>
      <c r="Y29" s="293">
        <v>59.12</v>
      </c>
      <c r="Z29" s="293"/>
      <c r="AA29" s="293">
        <v>54.96</v>
      </c>
      <c r="AB29" s="331"/>
    </row>
    <row r="30" spans="1:28" x14ac:dyDescent="0.25">
      <c r="O30" s="34">
        <v>26</v>
      </c>
      <c r="P30" s="65"/>
      <c r="Q30" s="66">
        <v>39.79</v>
      </c>
      <c r="R30" s="66">
        <v>39.840000000000003</v>
      </c>
      <c r="S30" s="66">
        <v>40.18</v>
      </c>
      <c r="T30" s="66">
        <v>40.369999999999997</v>
      </c>
      <c r="U30" s="66">
        <v>40.1</v>
      </c>
      <c r="V30" s="68">
        <v>39.479999999999997</v>
      </c>
      <c r="W30" s="293">
        <v>57.41</v>
      </c>
      <c r="X30" s="293">
        <v>58.51</v>
      </c>
      <c r="Y30" s="293">
        <v>64.319999999999993</v>
      </c>
      <c r="Z30" s="293"/>
      <c r="AA30" s="293">
        <v>55.13</v>
      </c>
      <c r="AB30" s="331"/>
    </row>
    <row r="31" spans="1:28" x14ac:dyDescent="0.25">
      <c r="O31" s="34">
        <v>27</v>
      </c>
      <c r="P31" s="65"/>
      <c r="Q31" s="66">
        <v>40.64</v>
      </c>
      <c r="R31" s="66">
        <v>40.19</v>
      </c>
      <c r="S31" s="66">
        <v>40.229999999999997</v>
      </c>
      <c r="T31" s="66">
        <v>41.1</v>
      </c>
      <c r="U31" s="66">
        <v>40.17</v>
      </c>
      <c r="V31" s="68">
        <v>39.450000000000003</v>
      </c>
      <c r="W31" s="293">
        <v>57.87</v>
      </c>
      <c r="X31" s="293">
        <v>58.78</v>
      </c>
      <c r="Y31" s="293">
        <v>62.13</v>
      </c>
      <c r="Z31" s="293"/>
      <c r="AA31" s="293">
        <v>54.51</v>
      </c>
      <c r="AB31" s="331"/>
    </row>
    <row r="32" spans="1:28" x14ac:dyDescent="0.25">
      <c r="O32" s="34">
        <v>28</v>
      </c>
      <c r="P32" s="65"/>
      <c r="Q32" s="66">
        <v>39.979999999999997</v>
      </c>
      <c r="R32" s="66">
        <v>39.67</v>
      </c>
      <c r="S32" s="66"/>
      <c r="T32" s="66"/>
      <c r="U32" s="66">
        <v>40.159999999999997</v>
      </c>
      <c r="V32" s="68">
        <v>39.619999999999997</v>
      </c>
      <c r="W32" s="293">
        <v>57.94</v>
      </c>
      <c r="X32" s="293">
        <v>58.56</v>
      </c>
      <c r="Y32" s="293">
        <v>60.51</v>
      </c>
      <c r="Z32" s="293"/>
      <c r="AA32" s="293">
        <v>54.7</v>
      </c>
      <c r="AB32" s="331"/>
    </row>
    <row r="33" spans="15:28" x14ac:dyDescent="0.25">
      <c r="O33" s="34">
        <v>29</v>
      </c>
      <c r="P33" s="65"/>
      <c r="Q33" s="66">
        <v>39.97</v>
      </c>
      <c r="R33" s="66">
        <v>39.82</v>
      </c>
      <c r="S33" s="66"/>
      <c r="T33" s="66"/>
      <c r="U33" s="66">
        <v>39.97</v>
      </c>
      <c r="V33" s="68">
        <v>40.729999999999997</v>
      </c>
      <c r="W33" s="293">
        <v>57.71</v>
      </c>
      <c r="X33" s="293">
        <v>58.53</v>
      </c>
      <c r="Y33" s="293">
        <v>58.86</v>
      </c>
      <c r="Z33" s="293"/>
      <c r="AA33" s="293">
        <v>54.54</v>
      </c>
      <c r="AB33" s="331"/>
    </row>
    <row r="34" spans="15:28" x14ac:dyDescent="0.25">
      <c r="O34" s="34">
        <v>30</v>
      </c>
      <c r="P34" s="65"/>
      <c r="Q34" s="66">
        <v>40.22</v>
      </c>
      <c r="R34" s="66">
        <v>39.82</v>
      </c>
      <c r="S34" s="66"/>
      <c r="T34" s="66"/>
      <c r="U34" s="66">
        <v>40.5</v>
      </c>
      <c r="V34" s="68">
        <v>39.56</v>
      </c>
      <c r="W34" s="293">
        <v>57.71</v>
      </c>
      <c r="X34" s="293">
        <v>58.63</v>
      </c>
      <c r="Y34" s="293">
        <v>59.27</v>
      </c>
      <c r="Z34" s="293"/>
      <c r="AA34" s="293">
        <v>52.41</v>
      </c>
      <c r="AB34" s="331"/>
    </row>
    <row r="35" spans="15:28" x14ac:dyDescent="0.25">
      <c r="O35" s="34">
        <v>31</v>
      </c>
      <c r="P35" s="65"/>
      <c r="Q35" s="66">
        <v>39.880000000000003</v>
      </c>
      <c r="R35" s="66">
        <v>41.06</v>
      </c>
      <c r="S35" s="66"/>
      <c r="T35" s="66"/>
      <c r="U35" s="66">
        <v>39.94</v>
      </c>
      <c r="V35" s="68">
        <v>39.549999999999997</v>
      </c>
      <c r="W35" s="293">
        <v>58.14</v>
      </c>
      <c r="X35" s="293">
        <v>58.42</v>
      </c>
      <c r="Y35" s="293">
        <v>60.55</v>
      </c>
      <c r="Z35" s="293"/>
      <c r="AA35" s="293">
        <v>53.71</v>
      </c>
      <c r="AB35" s="331"/>
    </row>
    <row r="36" spans="15:28" x14ac:dyDescent="0.25">
      <c r="O36" s="34">
        <v>32</v>
      </c>
      <c r="P36" s="65"/>
      <c r="Q36" s="66">
        <v>39.729999999999997</v>
      </c>
      <c r="R36" s="66">
        <v>39.950000000000003</v>
      </c>
      <c r="S36" s="66"/>
      <c r="T36" s="66"/>
      <c r="U36" s="66">
        <v>40.200000000000003</v>
      </c>
      <c r="V36" s="68">
        <v>39.33</v>
      </c>
      <c r="W36" s="293">
        <v>57.8</v>
      </c>
      <c r="X36" s="293">
        <v>58.31</v>
      </c>
      <c r="Y36" s="293">
        <v>54.06</v>
      </c>
      <c r="Z36" s="293"/>
      <c r="AA36" s="293">
        <v>53.27</v>
      </c>
      <c r="AB36" s="331"/>
    </row>
    <row r="37" spans="15:28" x14ac:dyDescent="0.25">
      <c r="O37" s="34">
        <v>33</v>
      </c>
      <c r="P37" s="65"/>
      <c r="Q37" s="66">
        <v>39.82</v>
      </c>
      <c r="R37" s="66">
        <v>39.72</v>
      </c>
      <c r="S37" s="66"/>
      <c r="T37" s="66"/>
      <c r="U37" s="66">
        <v>40.07</v>
      </c>
      <c r="V37" s="68">
        <v>39.380000000000003</v>
      </c>
      <c r="W37" s="293">
        <v>57.98</v>
      </c>
      <c r="X37" s="293">
        <v>59.51</v>
      </c>
      <c r="Y37" s="293">
        <v>59.33</v>
      </c>
      <c r="Z37" s="293"/>
      <c r="AA37" s="293">
        <v>51.4</v>
      </c>
      <c r="AB37" s="331"/>
    </row>
    <row r="38" spans="15:28" x14ac:dyDescent="0.25">
      <c r="O38" s="34">
        <v>34</v>
      </c>
      <c r="P38" s="65"/>
      <c r="Q38" s="66">
        <v>39.96</v>
      </c>
      <c r="R38" s="66">
        <v>39.99</v>
      </c>
      <c r="S38" s="66"/>
      <c r="T38" s="66"/>
      <c r="U38" s="66">
        <v>39.92</v>
      </c>
      <c r="V38" s="68">
        <v>39.340000000000003</v>
      </c>
      <c r="W38" s="293">
        <v>87.88</v>
      </c>
      <c r="X38" s="293">
        <v>59.32</v>
      </c>
      <c r="Y38" s="293"/>
      <c r="Z38" s="293"/>
      <c r="AA38" s="293">
        <v>51.04</v>
      </c>
      <c r="AB38" s="331"/>
    </row>
    <row r="39" spans="15:28" x14ac:dyDescent="0.25">
      <c r="O39" s="34">
        <v>35</v>
      </c>
      <c r="P39" s="65"/>
      <c r="Q39" s="66">
        <v>39.9</v>
      </c>
      <c r="R39" s="66">
        <v>39.99</v>
      </c>
      <c r="S39" s="66"/>
      <c r="T39" s="66"/>
      <c r="U39" s="66">
        <v>40.159999999999997</v>
      </c>
      <c r="V39" s="68">
        <v>39.33</v>
      </c>
      <c r="W39" s="293">
        <v>58.5</v>
      </c>
      <c r="X39" s="293"/>
      <c r="Y39" s="293"/>
      <c r="Z39" s="293"/>
      <c r="AA39" s="293">
        <v>51.06</v>
      </c>
      <c r="AB39" s="331"/>
    </row>
    <row r="40" spans="15:28" x14ac:dyDescent="0.25">
      <c r="O40" s="34">
        <v>36</v>
      </c>
      <c r="P40" s="65"/>
      <c r="Q40" s="66">
        <v>39.86</v>
      </c>
      <c r="R40" s="66">
        <v>39.78</v>
      </c>
      <c r="S40" s="66"/>
      <c r="T40" s="66"/>
      <c r="U40" s="66">
        <v>40.35</v>
      </c>
      <c r="V40" s="68">
        <v>40.72</v>
      </c>
      <c r="W40" s="293">
        <v>59.03</v>
      </c>
      <c r="X40" s="293"/>
      <c r="Y40" s="293"/>
      <c r="Z40" s="293"/>
      <c r="AA40" s="293"/>
      <c r="AB40" s="331"/>
    </row>
    <row r="41" spans="15:28" x14ac:dyDescent="0.25">
      <c r="O41" s="34">
        <v>37</v>
      </c>
      <c r="P41" s="65"/>
      <c r="Q41" s="66">
        <v>39.96</v>
      </c>
      <c r="R41" s="66">
        <v>40.01</v>
      </c>
      <c r="S41" s="66"/>
      <c r="T41" s="66"/>
      <c r="U41" s="66">
        <v>40.159999999999997</v>
      </c>
      <c r="V41" s="293">
        <v>43.24</v>
      </c>
      <c r="W41" s="293">
        <v>58.2</v>
      </c>
      <c r="X41" s="293"/>
      <c r="Y41" s="293"/>
      <c r="Z41" s="293"/>
      <c r="AA41" s="293"/>
      <c r="AB41" s="331"/>
    </row>
    <row r="42" spans="15:28" x14ac:dyDescent="0.25">
      <c r="O42" s="34">
        <v>38</v>
      </c>
      <c r="P42" s="65"/>
      <c r="Q42" s="66">
        <v>40.08</v>
      </c>
      <c r="R42" s="66">
        <v>39.6</v>
      </c>
      <c r="S42" s="66"/>
      <c r="T42" s="66"/>
      <c r="U42" s="66">
        <v>40.22</v>
      </c>
      <c r="V42" s="293">
        <v>44.52</v>
      </c>
      <c r="W42" s="293">
        <v>58.13</v>
      </c>
      <c r="X42" s="293"/>
      <c r="Y42" s="293"/>
      <c r="Z42" s="293"/>
      <c r="AA42" s="293"/>
      <c r="AB42" s="331"/>
    </row>
    <row r="43" spans="15:28" x14ac:dyDescent="0.25">
      <c r="O43" s="34">
        <v>39</v>
      </c>
      <c r="P43" s="65"/>
      <c r="Q43" s="66">
        <v>39.6</v>
      </c>
      <c r="R43" s="66">
        <v>39.69</v>
      </c>
      <c r="S43" s="66"/>
      <c r="T43" s="66"/>
      <c r="U43" s="66">
        <v>40.380000000000003</v>
      </c>
      <c r="V43" s="293">
        <v>65.959999999999994</v>
      </c>
      <c r="W43" s="293">
        <v>58.34</v>
      </c>
      <c r="X43" s="293"/>
      <c r="Y43" s="293"/>
      <c r="Z43" s="293"/>
      <c r="AA43" s="293"/>
      <c r="AB43" s="331"/>
    </row>
    <row r="44" spans="15:28" x14ac:dyDescent="0.25">
      <c r="O44" s="34">
        <v>40</v>
      </c>
      <c r="P44" s="65"/>
      <c r="Q44" s="66">
        <v>40.11</v>
      </c>
      <c r="R44" s="66">
        <v>39.82</v>
      </c>
      <c r="S44" s="66"/>
      <c r="T44" s="66"/>
      <c r="U44" s="66">
        <v>40.299999999999997</v>
      </c>
      <c r="V44" s="293">
        <v>64.11</v>
      </c>
      <c r="W44" s="293">
        <v>58.4</v>
      </c>
      <c r="X44" s="293"/>
      <c r="Y44" s="293"/>
      <c r="Z44" s="293"/>
      <c r="AA44" s="293"/>
      <c r="AB44" s="331"/>
    </row>
    <row r="45" spans="15:28" x14ac:dyDescent="0.25">
      <c r="O45" s="34">
        <v>41</v>
      </c>
      <c r="P45" s="65"/>
      <c r="Q45" s="66">
        <v>40.42</v>
      </c>
      <c r="R45" s="66">
        <v>39.61</v>
      </c>
      <c r="S45" s="66"/>
      <c r="T45" s="66"/>
      <c r="U45" s="66">
        <v>40.26</v>
      </c>
      <c r="V45" s="293">
        <v>62.69</v>
      </c>
      <c r="W45" s="293">
        <v>57.66</v>
      </c>
      <c r="X45" s="293"/>
      <c r="Y45" s="293"/>
      <c r="Z45" s="293"/>
      <c r="AA45" s="293"/>
      <c r="AB45" s="331"/>
    </row>
    <row r="46" spans="15:28" x14ac:dyDescent="0.25">
      <c r="O46" s="34">
        <v>42</v>
      </c>
      <c r="P46" s="65"/>
      <c r="Q46" s="66"/>
      <c r="R46" s="66">
        <v>39.799999999999997</v>
      </c>
      <c r="S46" s="66"/>
      <c r="T46" s="66"/>
      <c r="U46" s="66">
        <v>40.130000000000003</v>
      </c>
      <c r="V46" s="293">
        <v>63.65</v>
      </c>
      <c r="W46" s="293">
        <v>57.68</v>
      </c>
      <c r="X46" s="293"/>
      <c r="Y46" s="293"/>
      <c r="Z46" s="293"/>
      <c r="AA46" s="293"/>
      <c r="AB46" s="331"/>
    </row>
    <row r="47" spans="15:28" x14ac:dyDescent="0.25">
      <c r="O47" s="34">
        <v>43</v>
      </c>
      <c r="P47" s="65"/>
      <c r="Q47" s="66"/>
      <c r="R47" s="66">
        <v>39.909999999999997</v>
      </c>
      <c r="S47" s="66"/>
      <c r="T47" s="66"/>
      <c r="U47" s="66">
        <v>40.26</v>
      </c>
      <c r="V47" s="293"/>
      <c r="W47" s="293"/>
      <c r="X47" s="293"/>
      <c r="Y47" s="293"/>
      <c r="Z47" s="293"/>
      <c r="AA47" s="293"/>
      <c r="AB47" s="331"/>
    </row>
    <row r="48" spans="15:28" x14ac:dyDescent="0.25">
      <c r="O48" s="34">
        <v>44</v>
      </c>
      <c r="P48" s="65"/>
      <c r="Q48" s="66"/>
      <c r="R48" s="66">
        <v>39.79</v>
      </c>
      <c r="S48" s="66"/>
      <c r="T48" s="66"/>
      <c r="U48" s="66">
        <v>40.28</v>
      </c>
      <c r="V48" s="293"/>
      <c r="W48" s="293"/>
      <c r="X48" s="293"/>
      <c r="Y48" s="293"/>
      <c r="Z48" s="293"/>
      <c r="AA48" s="293"/>
      <c r="AB48" s="331"/>
    </row>
    <row r="49" spans="15:28" x14ac:dyDescent="0.25">
      <c r="O49" s="34">
        <v>45</v>
      </c>
      <c r="P49" s="65"/>
      <c r="Q49" s="66"/>
      <c r="R49" s="66">
        <v>39.520000000000003</v>
      </c>
      <c r="S49" s="66"/>
      <c r="T49" s="66"/>
      <c r="U49" s="66">
        <v>40.619999999999997</v>
      </c>
      <c r="V49" s="293"/>
      <c r="W49" s="293"/>
      <c r="X49" s="293"/>
      <c r="Y49" s="293"/>
      <c r="Z49" s="293"/>
      <c r="AA49" s="293"/>
      <c r="AB49" s="331"/>
    </row>
    <row r="50" spans="15:28" x14ac:dyDescent="0.25">
      <c r="O50" s="34">
        <v>46</v>
      </c>
      <c r="P50" s="65"/>
      <c r="Q50" s="66"/>
      <c r="R50" s="66">
        <v>39.61</v>
      </c>
      <c r="S50" s="66"/>
      <c r="T50" s="66"/>
      <c r="U50" s="66">
        <v>40.659999999999997</v>
      </c>
      <c r="V50" s="293"/>
      <c r="W50" s="293"/>
      <c r="X50" s="293"/>
      <c r="Y50" s="293"/>
      <c r="Z50" s="293"/>
      <c r="AA50" s="293"/>
      <c r="AB50" s="331"/>
    </row>
    <row r="51" spans="15:28" x14ac:dyDescent="0.25">
      <c r="O51" s="34">
        <v>47</v>
      </c>
      <c r="P51" s="65"/>
      <c r="Q51" s="66"/>
      <c r="R51" s="66">
        <v>39.78</v>
      </c>
      <c r="S51" s="66"/>
      <c r="T51" s="66"/>
      <c r="U51" s="66"/>
      <c r="V51" s="293"/>
      <c r="W51" s="293"/>
      <c r="X51" s="293"/>
      <c r="Y51" s="293"/>
      <c r="Z51" s="293"/>
      <c r="AA51" s="293"/>
      <c r="AB51" s="331"/>
    </row>
    <row r="52" spans="15:28" x14ac:dyDescent="0.25">
      <c r="O52" s="34">
        <v>48</v>
      </c>
      <c r="P52" s="65"/>
      <c r="Q52" s="66"/>
      <c r="R52" s="66">
        <v>39.950000000000003</v>
      </c>
      <c r="S52" s="66"/>
      <c r="T52" s="66"/>
      <c r="U52" s="66"/>
      <c r="V52" s="293"/>
      <c r="W52" s="293"/>
      <c r="X52" s="293"/>
      <c r="Y52" s="293"/>
      <c r="Z52" s="293"/>
      <c r="AA52" s="293"/>
      <c r="AB52" s="331"/>
    </row>
    <row r="53" spans="15:28" x14ac:dyDescent="0.25">
      <c r="O53" s="34">
        <v>49</v>
      </c>
      <c r="P53" s="65"/>
      <c r="Q53" s="66"/>
      <c r="R53" s="66">
        <v>39.68</v>
      </c>
      <c r="S53" s="66"/>
      <c r="T53" s="66"/>
      <c r="U53" s="66"/>
      <c r="V53" s="68"/>
      <c r="W53" s="68"/>
      <c r="X53" s="68"/>
      <c r="Y53" s="68"/>
      <c r="Z53" s="68"/>
      <c r="AA53" s="68"/>
    </row>
    <row r="54" spans="15:28" x14ac:dyDescent="0.25">
      <c r="O54" s="34">
        <v>50</v>
      </c>
      <c r="P54" s="65"/>
      <c r="Q54" s="66"/>
      <c r="R54" s="66">
        <v>41.43</v>
      </c>
      <c r="S54" s="66"/>
      <c r="T54" s="66"/>
      <c r="U54" s="66"/>
      <c r="V54" s="68"/>
      <c r="W54" s="68"/>
      <c r="X54" s="68"/>
      <c r="Y54" s="68"/>
      <c r="Z54" s="68"/>
      <c r="AA54" s="68"/>
    </row>
    <row r="55" spans="15:28" x14ac:dyDescent="0.25">
      <c r="O55" s="34">
        <v>51</v>
      </c>
      <c r="P55" s="65"/>
      <c r="Q55" s="66"/>
      <c r="R55" s="66">
        <v>40.21</v>
      </c>
      <c r="S55" s="66"/>
      <c r="T55" s="66"/>
      <c r="U55" s="66"/>
      <c r="V55" s="68"/>
      <c r="W55" s="68"/>
      <c r="X55" s="68"/>
      <c r="Y55" s="68"/>
      <c r="Z55" s="68"/>
      <c r="AA55" s="68"/>
    </row>
    <row r="56" spans="15:28" x14ac:dyDescent="0.25">
      <c r="O56" s="34">
        <v>52</v>
      </c>
      <c r="P56" s="65"/>
      <c r="Q56" s="66"/>
      <c r="R56" s="66">
        <v>40.22</v>
      </c>
      <c r="S56" s="66"/>
      <c r="T56" s="66"/>
      <c r="U56" s="66"/>
      <c r="V56" s="68"/>
      <c r="W56" s="68"/>
      <c r="X56" s="68"/>
      <c r="Y56" s="68"/>
      <c r="Z56" s="68"/>
      <c r="AA56" s="68"/>
    </row>
    <row r="57" spans="15:28" x14ac:dyDescent="0.25">
      <c r="O57" s="34">
        <v>53</v>
      </c>
      <c r="P57" s="65"/>
      <c r="Q57" s="66"/>
      <c r="R57" s="66">
        <v>39.869999999999997</v>
      </c>
      <c r="S57" s="66"/>
      <c r="T57" s="66"/>
      <c r="U57" s="66"/>
      <c r="V57" s="68"/>
      <c r="W57" s="68"/>
      <c r="X57" s="68"/>
      <c r="Y57" s="68"/>
      <c r="Z57" s="68"/>
      <c r="AA57" s="68"/>
    </row>
    <row r="58" spans="15:28" x14ac:dyDescent="0.25">
      <c r="O58" s="34">
        <v>54</v>
      </c>
      <c r="P58" s="65"/>
      <c r="Q58" s="66"/>
      <c r="R58" s="66">
        <v>39.97</v>
      </c>
      <c r="S58" s="66"/>
      <c r="T58" s="66"/>
      <c r="U58" s="66"/>
      <c r="V58" s="68"/>
      <c r="W58" s="68"/>
      <c r="X58" s="68"/>
      <c r="Y58" s="68"/>
      <c r="Z58" s="68"/>
      <c r="AA58" s="68"/>
    </row>
    <row r="59" spans="15:28" x14ac:dyDescent="0.25">
      <c r="O59" s="34">
        <v>55</v>
      </c>
      <c r="P59" s="65"/>
      <c r="Q59" s="66"/>
      <c r="R59" s="66">
        <v>39.840000000000003</v>
      </c>
      <c r="S59" s="66"/>
      <c r="T59" s="66"/>
      <c r="U59" s="66"/>
      <c r="V59" s="68"/>
      <c r="W59" s="68"/>
      <c r="X59" s="68"/>
      <c r="Y59" s="68"/>
      <c r="Z59" s="68"/>
      <c r="AA59" s="68"/>
    </row>
    <row r="60" spans="15:28" x14ac:dyDescent="0.25">
      <c r="O60" s="34">
        <v>56</v>
      </c>
      <c r="P60" s="65"/>
      <c r="Q60" s="66"/>
      <c r="R60" s="66">
        <v>40.08</v>
      </c>
      <c r="S60" s="66"/>
      <c r="T60" s="66"/>
      <c r="U60" s="66"/>
      <c r="V60" s="68"/>
      <c r="W60" s="68"/>
      <c r="X60" s="68"/>
      <c r="Y60" s="68"/>
      <c r="Z60" s="68"/>
      <c r="AA60" s="68"/>
    </row>
    <row r="61" spans="15:28" x14ac:dyDescent="0.25">
      <c r="O61" s="34">
        <v>57</v>
      </c>
      <c r="P61" s="65"/>
      <c r="Q61" s="66"/>
      <c r="R61" s="66">
        <v>40.06</v>
      </c>
      <c r="S61" s="66"/>
      <c r="T61" s="66"/>
      <c r="U61" s="66"/>
      <c r="V61" s="68"/>
      <c r="W61" s="68"/>
      <c r="X61" s="68"/>
      <c r="Y61" s="68"/>
      <c r="Z61" s="68"/>
      <c r="AA61" s="68"/>
    </row>
    <row r="62" spans="15:28" x14ac:dyDescent="0.25">
      <c r="O62" s="34">
        <v>58</v>
      </c>
      <c r="P62" s="65"/>
      <c r="Q62" s="66"/>
      <c r="R62" s="66">
        <v>40.26</v>
      </c>
      <c r="S62" s="66"/>
      <c r="T62" s="66"/>
      <c r="U62" s="66"/>
      <c r="V62" s="68"/>
      <c r="W62" s="68"/>
      <c r="X62" s="68"/>
      <c r="Y62" s="68"/>
      <c r="Z62" s="68"/>
      <c r="AA62" s="68"/>
    </row>
    <row r="63" spans="15:28" x14ac:dyDescent="0.25">
      <c r="O63" s="34">
        <v>59</v>
      </c>
      <c r="P63" s="65"/>
      <c r="Q63" s="66"/>
      <c r="R63" s="66">
        <v>39.840000000000003</v>
      </c>
      <c r="S63" s="66"/>
      <c r="T63" s="66"/>
      <c r="U63" s="66"/>
      <c r="V63" s="68"/>
      <c r="W63" s="68"/>
      <c r="X63" s="68"/>
      <c r="Y63" s="68"/>
      <c r="Z63" s="68"/>
      <c r="AA63" s="68"/>
    </row>
    <row r="64" spans="15:28" x14ac:dyDescent="0.25">
      <c r="O64" s="34">
        <v>60</v>
      </c>
      <c r="P64" s="65"/>
      <c r="Q64" s="66"/>
      <c r="R64" s="66">
        <v>40.090000000000003</v>
      </c>
      <c r="S64" s="66"/>
      <c r="T64" s="66"/>
      <c r="U64" s="66"/>
      <c r="V64" s="68"/>
      <c r="W64" s="68"/>
      <c r="X64" s="68"/>
      <c r="Y64" s="68"/>
      <c r="Z64" s="68"/>
      <c r="AA64" s="68"/>
    </row>
    <row r="65" spans="15:27" x14ac:dyDescent="0.25">
      <c r="O65" s="34">
        <v>61</v>
      </c>
      <c r="P65" s="65"/>
      <c r="Q65" s="66"/>
      <c r="R65" s="66"/>
      <c r="S65" s="66"/>
      <c r="T65" s="66"/>
      <c r="U65" s="66"/>
      <c r="V65" s="68"/>
      <c r="W65" s="68"/>
      <c r="X65" s="68"/>
      <c r="Y65" s="68"/>
      <c r="Z65" s="68"/>
      <c r="AA65" s="68"/>
    </row>
    <row r="66" spans="15:27" x14ac:dyDescent="0.25">
      <c r="O66" s="34">
        <v>62</v>
      </c>
      <c r="P66" s="65"/>
      <c r="Q66" s="66"/>
      <c r="R66" s="66"/>
      <c r="S66" s="66"/>
      <c r="T66" s="66"/>
      <c r="U66" s="66"/>
      <c r="V66" s="68"/>
      <c r="W66" s="68"/>
      <c r="X66" s="68"/>
      <c r="Y66" s="68"/>
      <c r="Z66" s="68"/>
      <c r="AA66" s="68"/>
    </row>
    <row r="67" spans="15:27" x14ac:dyDescent="0.25">
      <c r="O67" s="34">
        <v>63</v>
      </c>
      <c r="P67" s="65"/>
      <c r="Q67" s="66"/>
      <c r="R67" s="66"/>
      <c r="S67" s="66"/>
      <c r="T67" s="66"/>
      <c r="U67" s="66"/>
      <c r="V67" s="68"/>
      <c r="W67" s="68"/>
      <c r="X67" s="68"/>
      <c r="Y67" s="68"/>
      <c r="Z67" s="68"/>
      <c r="AA67" s="68"/>
    </row>
    <row r="68" spans="15:27" x14ac:dyDescent="0.25">
      <c r="O68" s="34">
        <v>64</v>
      </c>
      <c r="P68" s="65"/>
      <c r="Q68" s="66"/>
      <c r="R68" s="66"/>
      <c r="S68" s="66"/>
      <c r="T68" s="66"/>
      <c r="U68" s="66"/>
      <c r="V68" s="68"/>
      <c r="W68" s="68"/>
      <c r="X68" s="68"/>
      <c r="Y68" s="68"/>
      <c r="Z68" s="68"/>
      <c r="AA68" s="68"/>
    </row>
    <row r="69" spans="15:27" x14ac:dyDescent="0.25">
      <c r="O69" s="34">
        <v>65</v>
      </c>
      <c r="P69" s="65"/>
      <c r="Q69" s="66"/>
      <c r="R69" s="66"/>
      <c r="S69" s="66"/>
      <c r="T69" s="66"/>
      <c r="U69" s="66"/>
      <c r="V69" s="68"/>
      <c r="W69" s="68"/>
      <c r="X69" s="68"/>
      <c r="Y69" s="68"/>
      <c r="Z69" s="68"/>
      <c r="AA69" s="68"/>
    </row>
    <row r="70" spans="15:27" x14ac:dyDescent="0.25">
      <c r="O70" s="34">
        <v>66</v>
      </c>
      <c r="P70" s="65"/>
      <c r="Q70" s="66"/>
      <c r="R70" s="66"/>
      <c r="S70" s="66"/>
      <c r="T70" s="66"/>
      <c r="U70" s="66"/>
      <c r="V70" s="68"/>
      <c r="W70" s="68"/>
      <c r="X70" s="68"/>
      <c r="Y70" s="68"/>
      <c r="Z70" s="68"/>
      <c r="AA70" s="68"/>
    </row>
    <row r="71" spans="15:27" x14ac:dyDescent="0.25">
      <c r="O71" s="34">
        <v>67</v>
      </c>
      <c r="P71" s="65"/>
      <c r="Q71" s="66"/>
      <c r="R71" s="66"/>
      <c r="S71" s="66"/>
      <c r="T71" s="66"/>
      <c r="U71" s="66"/>
      <c r="V71" s="68"/>
      <c r="W71" s="68"/>
      <c r="X71" s="68"/>
      <c r="Y71" s="68"/>
      <c r="Z71" s="68"/>
      <c r="AA71" s="68"/>
    </row>
    <row r="72" spans="15:27" x14ac:dyDescent="0.25">
      <c r="O72" s="34">
        <v>68</v>
      </c>
      <c r="P72" s="65"/>
      <c r="Q72" s="66"/>
      <c r="R72" s="66"/>
      <c r="S72" s="66"/>
      <c r="T72" s="66"/>
      <c r="U72" s="66"/>
      <c r="V72" s="68"/>
      <c r="W72" s="68"/>
      <c r="X72" s="68"/>
      <c r="Y72" s="68"/>
      <c r="Z72" s="68"/>
      <c r="AA72" s="68"/>
    </row>
    <row r="73" spans="15:27" x14ac:dyDescent="0.25">
      <c r="O73" s="34">
        <v>69</v>
      </c>
      <c r="P73" s="65"/>
      <c r="Q73" s="66"/>
      <c r="R73" s="66"/>
      <c r="S73" s="66"/>
      <c r="T73" s="66"/>
      <c r="U73" s="66"/>
      <c r="V73" s="68"/>
      <c r="W73" s="68"/>
      <c r="X73" s="68"/>
      <c r="Y73" s="68"/>
      <c r="Z73" s="68"/>
      <c r="AA73" s="68"/>
    </row>
    <row r="74" spans="15:27" x14ac:dyDescent="0.25">
      <c r="O74" s="34">
        <v>70</v>
      </c>
      <c r="P74" s="65"/>
      <c r="Q74" s="66"/>
      <c r="R74" s="66"/>
      <c r="S74" s="66"/>
      <c r="T74" s="66"/>
      <c r="U74" s="66"/>
      <c r="V74" s="68"/>
      <c r="W74" s="68"/>
      <c r="X74" s="68"/>
      <c r="Y74" s="68"/>
      <c r="Z74" s="68"/>
      <c r="AA74" s="68"/>
    </row>
    <row r="75" spans="15:27" x14ac:dyDescent="0.25">
      <c r="O75" s="34">
        <v>71</v>
      </c>
      <c r="P75" s="39"/>
      <c r="Q75" s="40"/>
      <c r="R75" s="68"/>
      <c r="S75" s="40"/>
      <c r="T75" s="40"/>
      <c r="U75" s="40"/>
      <c r="V75" s="41"/>
      <c r="W75" s="41"/>
      <c r="X75" s="41"/>
      <c r="Y75" s="41"/>
      <c r="Z75" s="41"/>
      <c r="AA75" s="41"/>
    </row>
    <row r="76" spans="15:27" x14ac:dyDescent="0.25">
      <c r="O76" s="34">
        <v>72</v>
      </c>
      <c r="P76" s="39"/>
      <c r="Q76" s="40"/>
      <c r="R76" s="68"/>
      <c r="S76" s="66"/>
      <c r="T76" s="66"/>
      <c r="U76" s="66"/>
      <c r="V76" s="68"/>
      <c r="W76" s="68"/>
      <c r="X76" s="68"/>
      <c r="Y76" s="68"/>
      <c r="Z76" s="41"/>
      <c r="AA76" s="41"/>
    </row>
    <row r="77" spans="15:27" x14ac:dyDescent="0.25">
      <c r="O77" s="34">
        <v>73</v>
      </c>
      <c r="P77" s="39"/>
      <c r="Q77" s="40"/>
      <c r="R77" s="68"/>
      <c r="S77" s="66"/>
      <c r="T77" s="66"/>
      <c r="U77" s="66"/>
      <c r="V77" s="68"/>
      <c r="W77" s="68"/>
      <c r="X77" s="68"/>
      <c r="Y77" s="68"/>
      <c r="Z77" s="41"/>
      <c r="AA77" s="41"/>
    </row>
    <row r="78" spans="15:27" x14ac:dyDescent="0.25">
      <c r="O78" s="34">
        <v>74</v>
      </c>
      <c r="P78" s="39"/>
      <c r="Q78" s="40"/>
      <c r="R78" s="68"/>
      <c r="S78" s="66"/>
      <c r="T78" s="66"/>
      <c r="U78" s="66"/>
      <c r="V78" s="68"/>
      <c r="W78" s="68"/>
      <c r="X78" s="68"/>
      <c r="Y78" s="68"/>
      <c r="Z78" s="41"/>
      <c r="AA78" s="41"/>
    </row>
    <row r="79" spans="15:27" x14ac:dyDescent="0.25">
      <c r="O79" s="34">
        <v>75</v>
      </c>
      <c r="P79" s="39"/>
      <c r="Q79" s="40"/>
      <c r="R79" s="68"/>
      <c r="S79" s="66"/>
      <c r="T79" s="66"/>
      <c r="U79" s="66"/>
      <c r="V79" s="68"/>
      <c r="W79" s="68"/>
      <c r="X79" s="68"/>
      <c r="Y79" s="68"/>
      <c r="Z79" s="41"/>
      <c r="AA79" s="41"/>
    </row>
    <row r="80" spans="15:27" x14ac:dyDescent="0.25">
      <c r="P80" s="39"/>
      <c r="Q80" s="40"/>
      <c r="R80" s="41"/>
      <c r="S80" s="40"/>
      <c r="T80" s="40"/>
      <c r="U80" s="66"/>
      <c r="V80" s="68"/>
      <c r="W80" s="68"/>
      <c r="X80" s="41"/>
      <c r="Y80" s="41"/>
      <c r="Z80" s="41"/>
      <c r="AA80" s="41"/>
    </row>
    <row r="81" spans="16:27" x14ac:dyDescent="0.25">
      <c r="P81" s="39"/>
      <c r="Q81" s="40"/>
      <c r="R81" s="41"/>
      <c r="S81" s="40"/>
      <c r="T81" s="40"/>
      <c r="U81" s="66"/>
      <c r="V81" s="68"/>
      <c r="W81" s="68"/>
      <c r="X81" s="41"/>
      <c r="Y81" s="41"/>
      <c r="Z81" s="41"/>
      <c r="AA81" s="41"/>
    </row>
    <row r="82" spans="16:27" x14ac:dyDescent="0.25">
      <c r="P82" s="39"/>
      <c r="Q82" s="40"/>
      <c r="R82" s="41"/>
      <c r="S82" s="40"/>
      <c r="T82" s="40"/>
      <c r="U82" s="40"/>
      <c r="V82" s="41"/>
      <c r="W82" s="41"/>
      <c r="X82" s="41"/>
      <c r="Y82" s="41"/>
      <c r="Z82" s="41"/>
      <c r="AA82" s="41"/>
    </row>
    <row r="83" spans="16:27" x14ac:dyDescent="0.25">
      <c r="P83" s="39"/>
      <c r="Q83" s="40"/>
      <c r="R83" s="41"/>
      <c r="S83" s="40"/>
      <c r="T83" s="40"/>
      <c r="U83" s="40"/>
      <c r="V83" s="41"/>
      <c r="W83" s="41"/>
      <c r="X83" s="41"/>
      <c r="Y83" s="41"/>
      <c r="Z83" s="41"/>
      <c r="AA83" s="41"/>
    </row>
    <row r="84" spans="16:27" x14ac:dyDescent="0.25">
      <c r="P84" s="39"/>
      <c r="Q84" s="40"/>
      <c r="R84" s="41"/>
      <c r="S84" s="40"/>
      <c r="T84" s="40"/>
      <c r="U84" s="40"/>
      <c r="V84" s="41"/>
      <c r="W84" s="41"/>
      <c r="X84" s="41"/>
      <c r="Y84" s="41"/>
      <c r="Z84" s="41"/>
      <c r="AA84" s="41"/>
    </row>
    <row r="85" spans="16:27" x14ac:dyDescent="0.25">
      <c r="P85" s="39"/>
      <c r="Q85" s="40"/>
      <c r="R85" s="41"/>
      <c r="S85" s="40"/>
      <c r="T85" s="40"/>
      <c r="U85" s="40"/>
      <c r="V85" s="41"/>
      <c r="W85" s="41"/>
      <c r="X85" s="41"/>
      <c r="Y85" s="41"/>
      <c r="Z85" s="41"/>
      <c r="AA85" s="41"/>
    </row>
    <row r="86" spans="16:27" x14ac:dyDescent="0.25">
      <c r="P86" s="39"/>
      <c r="Q86" s="40"/>
      <c r="R86" s="41"/>
      <c r="S86" s="40"/>
      <c r="T86" s="40"/>
      <c r="U86" s="40"/>
      <c r="V86" s="41"/>
      <c r="W86" s="41"/>
      <c r="X86" s="41"/>
      <c r="Y86" s="41"/>
      <c r="Z86" s="41"/>
      <c r="AA86" s="41"/>
    </row>
    <row r="87" spans="16:27" x14ac:dyDescent="0.25">
      <c r="P87" s="39"/>
      <c r="Q87" s="40"/>
      <c r="R87" s="41"/>
      <c r="S87" s="40"/>
      <c r="T87" s="40"/>
      <c r="U87" s="40"/>
      <c r="V87" s="41"/>
      <c r="W87" s="41"/>
      <c r="X87" s="41"/>
      <c r="Y87" s="41"/>
      <c r="Z87" s="41"/>
      <c r="AA87" s="41"/>
    </row>
    <row r="88" spans="16:27" x14ac:dyDescent="0.25">
      <c r="P88" s="39"/>
      <c r="Q88" s="40"/>
      <c r="R88" s="41"/>
      <c r="S88" s="40"/>
      <c r="T88" s="40"/>
      <c r="U88" s="40"/>
      <c r="V88" s="40"/>
      <c r="W88" s="40"/>
      <c r="X88" s="40"/>
      <c r="Y88" s="40"/>
      <c r="Z88" s="40"/>
      <c r="AA88" s="40"/>
    </row>
    <row r="89" spans="16:27" x14ac:dyDescent="0.25">
      <c r="P89" s="39"/>
      <c r="Q89" s="40"/>
      <c r="R89" s="41"/>
      <c r="S89" s="40"/>
      <c r="T89" s="40"/>
      <c r="U89" s="40"/>
      <c r="V89" s="40"/>
      <c r="W89" s="40"/>
      <c r="X89" s="40"/>
      <c r="Y89" s="40"/>
      <c r="Z89" s="40"/>
      <c r="AA89" s="40"/>
    </row>
    <row r="90" spans="16:27" x14ac:dyDescent="0.25"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6:27" x14ac:dyDescent="0.25"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6:27" x14ac:dyDescent="0.25"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6:27" x14ac:dyDescent="0.25"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6:27" x14ac:dyDescent="0.25">
      <c r="P94" s="39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6:27" x14ac:dyDescent="0.25">
      <c r="P95" s="39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6:27" x14ac:dyDescent="0.25">
      <c r="P96" s="39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6:27" x14ac:dyDescent="0.25">
      <c r="P97" s="39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6:27" x14ac:dyDescent="0.25">
      <c r="P98" s="39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6:27" x14ac:dyDescent="0.25">
      <c r="P99" s="39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6:27" ht="15.75" thickBot="1" x14ac:dyDescent="0.3">
      <c r="P100" s="4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</sheetData>
  <mergeCells count="15">
    <mergeCell ref="J5:K5"/>
    <mergeCell ref="L5:L6"/>
    <mergeCell ref="M5:M6"/>
    <mergeCell ref="D19:E19"/>
    <mergeCell ref="D20:E20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Регистрация </vt:lpstr>
      <vt:lpstr>Общие результаты</vt:lpstr>
      <vt:lpstr>Play War</vt:lpstr>
      <vt:lpstr>Kozaks</vt:lpstr>
      <vt:lpstr>RocknRolla</vt:lpstr>
      <vt:lpstr>Kozak i razboiniki</vt:lpstr>
      <vt:lpstr>Shum</vt:lpstr>
      <vt:lpstr>Flash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2017-10-28T08:21:55Z</cp:lastPrinted>
  <dcterms:created xsi:type="dcterms:W3CDTF">2012-07-06T15:34:01Z</dcterms:created>
  <dcterms:modified xsi:type="dcterms:W3CDTF">2017-10-29T13:48:25Z</dcterms:modified>
</cp:coreProperties>
</file>