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8" activeTab="19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.09" sheetId="17" r:id="rId18"/>
    <sheet name="12.09" sheetId="21" r:id="rId19"/>
    <sheet name="19.09" sheetId="18" r:id="rId20"/>
    <sheet name="12121 (9)" sheetId="22" r:id="rId21"/>
  </sheets>
  <definedNames>
    <definedName name="_xlnm.Print_Area" localSheetId="9">'11.07'!$A$1:$S$37</definedName>
  </definedNames>
  <calcPr calcId="145621"/>
  <fileRecoveryPr repairLoad="1"/>
</workbook>
</file>

<file path=xl/calcChain.xml><?xml version="1.0" encoding="utf-8"?>
<calcChain xmlns="http://schemas.openxmlformats.org/spreadsheetml/2006/main">
  <c r="C31" i="22" l="1"/>
  <c r="P30" i="22"/>
  <c r="O30" i="22"/>
  <c r="L30" i="22"/>
  <c r="K30" i="22"/>
  <c r="P29" i="22"/>
  <c r="O29" i="22"/>
  <c r="L29" i="22"/>
  <c r="K29" i="22"/>
  <c r="P28" i="22"/>
  <c r="O28" i="22"/>
  <c r="L28" i="22"/>
  <c r="K28" i="22"/>
  <c r="P27" i="22"/>
  <c r="O27" i="22"/>
  <c r="L27" i="22"/>
  <c r="K27" i="22"/>
  <c r="P26" i="22"/>
  <c r="O26" i="22"/>
  <c r="L26" i="22"/>
  <c r="K26" i="22"/>
  <c r="P25" i="22"/>
  <c r="O25" i="22"/>
  <c r="L25" i="22"/>
  <c r="K25" i="22"/>
  <c r="P24" i="22"/>
  <c r="O24" i="22"/>
  <c r="L24" i="22"/>
  <c r="K24" i="22"/>
  <c r="P23" i="22"/>
  <c r="O23" i="22"/>
  <c r="L23" i="22"/>
  <c r="K23" i="22"/>
  <c r="P22" i="22"/>
  <c r="O22" i="22"/>
  <c r="L22" i="22"/>
  <c r="K22" i="22"/>
  <c r="P21" i="22"/>
  <c r="O21" i="22"/>
  <c r="L21" i="22"/>
  <c r="K21" i="22"/>
  <c r="P20" i="22"/>
  <c r="O20" i="22"/>
  <c r="L20" i="22"/>
  <c r="K20" i="22"/>
  <c r="P19" i="22"/>
  <c r="O19" i="22"/>
  <c r="L19" i="22"/>
  <c r="K19" i="22"/>
  <c r="P18" i="22"/>
  <c r="O18" i="22"/>
  <c r="L18" i="22"/>
  <c r="K18" i="22"/>
  <c r="P17" i="22"/>
  <c r="O17" i="22"/>
  <c r="L17" i="22"/>
  <c r="K17" i="22"/>
  <c r="P16" i="22"/>
  <c r="O16" i="22"/>
  <c r="L16" i="22"/>
  <c r="K16" i="22"/>
  <c r="P15" i="22"/>
  <c r="O15" i="22"/>
  <c r="L15" i="22"/>
  <c r="K15" i="22"/>
  <c r="P14" i="22"/>
  <c r="O14" i="22"/>
  <c r="L14" i="22"/>
  <c r="K14" i="22"/>
  <c r="P13" i="22"/>
  <c r="O13" i="22"/>
  <c r="L13" i="22"/>
  <c r="K13" i="22"/>
  <c r="P12" i="22"/>
  <c r="O12" i="22"/>
  <c r="L12" i="22"/>
  <c r="K12" i="22"/>
  <c r="P11" i="22"/>
  <c r="O11" i="22"/>
  <c r="L11" i="22"/>
  <c r="K11" i="22"/>
  <c r="P10" i="22"/>
  <c r="O10" i="22"/>
  <c r="L10" i="22"/>
  <c r="K10" i="22"/>
  <c r="P9" i="22"/>
  <c r="O9" i="22"/>
  <c r="L9" i="22"/>
  <c r="K9" i="22"/>
  <c r="P8" i="22"/>
  <c r="O8" i="22"/>
  <c r="L8" i="22"/>
  <c r="K8" i="22"/>
  <c r="P7" i="22"/>
  <c r="O7" i="22"/>
  <c r="L7" i="22"/>
  <c r="K7" i="22"/>
  <c r="P6" i="22"/>
  <c r="O6" i="22"/>
  <c r="L6" i="22"/>
  <c r="K6" i="22"/>
  <c r="S6" i="22" l="1"/>
  <c r="A6" i="22" s="1"/>
  <c r="S7" i="22"/>
  <c r="S8" i="22"/>
  <c r="S9" i="22"/>
  <c r="S10" i="22"/>
  <c r="A10" i="22" s="1"/>
  <c r="S11" i="22"/>
  <c r="S12" i="22"/>
  <c r="A12" i="22" s="1"/>
  <c r="S13" i="22"/>
  <c r="S14" i="22"/>
  <c r="A14" i="22" s="1"/>
  <c r="S17" i="22"/>
  <c r="S20" i="22"/>
  <c r="A20" i="22" s="1"/>
  <c r="S18" i="22"/>
  <c r="S15" i="22"/>
  <c r="A15" i="22" s="1"/>
  <c r="S16" i="22"/>
  <c r="S19" i="22"/>
  <c r="A19" i="22" s="1"/>
  <c r="S24" i="22"/>
  <c r="S25" i="22"/>
  <c r="A25" i="22" s="1"/>
  <c r="S27" i="22"/>
  <c r="A8" i="22"/>
  <c r="S22" i="22"/>
  <c r="S23" i="22"/>
  <c r="A23" i="22" s="1"/>
  <c r="S21" i="22"/>
  <c r="S28" i="22"/>
  <c r="A28" i="22" s="1"/>
  <c r="S29" i="22"/>
  <c r="S30" i="22"/>
  <c r="A30" i="22" s="1"/>
  <c r="S26" i="22"/>
  <c r="A7" i="22" l="1"/>
  <c r="A17" i="22"/>
  <c r="A13" i="22"/>
  <c r="A11" i="22"/>
  <c r="A9" i="22"/>
  <c r="A26" i="22"/>
  <c r="A29" i="22"/>
  <c r="A21" i="22"/>
  <c r="A22" i="22"/>
  <c r="A27" i="22"/>
  <c r="A24" i="22"/>
  <c r="A16" i="22"/>
  <c r="A18" i="22"/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O30" i="18" s="1"/>
  <c r="P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18" i="18"/>
  <c r="O18" i="18"/>
  <c r="L18" i="18"/>
  <c r="K18" i="18"/>
  <c r="P20" i="18"/>
  <c r="O20" i="18"/>
  <c r="L20" i="18"/>
  <c r="K20" i="18"/>
  <c r="P15" i="18"/>
  <c r="O15" i="18"/>
  <c r="L15" i="18"/>
  <c r="K15" i="18"/>
  <c r="P12" i="18"/>
  <c r="O12" i="18"/>
  <c r="L12" i="18"/>
  <c r="K12" i="18"/>
  <c r="P21" i="18"/>
  <c r="O21" i="18"/>
  <c r="L21" i="18"/>
  <c r="K21" i="18"/>
  <c r="P10" i="18"/>
  <c r="O10" i="18"/>
  <c r="L10" i="18"/>
  <c r="K10" i="18"/>
  <c r="P9" i="18"/>
  <c r="O9" i="18"/>
  <c r="L9" i="18"/>
  <c r="K9" i="18"/>
  <c r="P16" i="18"/>
  <c r="O16" i="18"/>
  <c r="L16" i="18"/>
  <c r="K16" i="18"/>
  <c r="P7" i="18"/>
  <c r="O7" i="18"/>
  <c r="L7" i="18"/>
  <c r="K7" i="18"/>
  <c r="P17" i="18"/>
  <c r="O17" i="18"/>
  <c r="L17" i="18"/>
  <c r="K17" i="18"/>
  <c r="P22" i="18"/>
  <c r="O22" i="18"/>
  <c r="L22" i="18"/>
  <c r="K22" i="18"/>
  <c r="P23" i="18"/>
  <c r="O23" i="18"/>
  <c r="L23" i="18"/>
  <c r="K23" i="18"/>
  <c r="P11" i="18"/>
  <c r="O11" i="18"/>
  <c r="L11" i="18"/>
  <c r="K11" i="18"/>
  <c r="P14" i="18"/>
  <c r="O14" i="18"/>
  <c r="L14" i="18"/>
  <c r="K14" i="18"/>
  <c r="P8" i="18"/>
  <c r="O8" i="18"/>
  <c r="L8" i="18"/>
  <c r="K8" i="18"/>
  <c r="P19" i="18"/>
  <c r="O19" i="18"/>
  <c r="L19" i="18"/>
  <c r="K19" i="18"/>
  <c r="P6" i="18"/>
  <c r="O6" i="18"/>
  <c r="L6" i="18"/>
  <c r="K6" i="18"/>
  <c r="P13" i="18"/>
  <c r="O13" i="18"/>
  <c r="L13" i="18"/>
  <c r="K13" i="18"/>
  <c r="S7" i="18" l="1"/>
  <c r="S13" i="18"/>
  <c r="S6" i="18"/>
  <c r="S19" i="18"/>
  <c r="S8" i="18"/>
  <c r="S14" i="18"/>
  <c r="S11" i="18"/>
  <c r="S23" i="18"/>
  <c r="S22" i="18"/>
  <c r="S17" i="18"/>
  <c r="S8" i="20"/>
  <c r="S16" i="18"/>
  <c r="S21" i="18"/>
  <c r="S12" i="18"/>
  <c r="S15" i="18"/>
  <c r="S10" i="18"/>
  <c r="S9" i="18"/>
  <c r="S20" i="18"/>
  <c r="S18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S28" i="18"/>
  <c r="S30" i="18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A14" i="18" l="1"/>
  <c r="A30" i="18"/>
  <c r="A27" i="18"/>
  <c r="A16" i="18"/>
  <c r="O25" i="17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7" i="18"/>
  <c r="A15" i="18"/>
  <c r="A17" i="18"/>
  <c r="A22" i="18"/>
  <c r="A6" i="18"/>
  <c r="A20" i="18"/>
  <c r="A8" i="18"/>
  <c r="A12" i="18"/>
  <c r="A23" i="18"/>
  <c r="A13" i="18"/>
  <c r="A28" i="18"/>
  <c r="A21" i="18"/>
  <c r="A9" i="18"/>
  <c r="A18" i="18"/>
  <c r="A29" i="18"/>
  <c r="A25" i="18"/>
  <c r="A11" i="18"/>
  <c r="A10" i="18"/>
  <c r="A19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charset val="1"/>
          </rPr>
          <t>kartingua:</t>
        </r>
        <r>
          <rPr>
            <sz val="9"/>
            <color indexed="81"/>
            <rFont val="Tahoma"/>
            <charset val="1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<sst xmlns="http://schemas.openxmlformats.org/spreadsheetml/2006/main" count="1316" uniqueCount="251">
  <si>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</si>
  <si>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</si>
  <si>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</si>
  <si>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</si>
  <si>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</si>
  <si>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</si>
  <si>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</si>
  <si>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</si>
  <si>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</si>
  <si>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</si>
  <si>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</si>
  <si>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</si>
  <si>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</si>
  <si>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</si>
  <si>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</si>
  <si>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</si>
  <si>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</si>
  <si>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</si>
  <si>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</si>
  <si>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</si>
  <si>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</si>
  <si>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</si>
  <si>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</si>
  <si>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</si>
  <si>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</si>
  <si>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</si>
  <si>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</si>
  <si>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</si>
  <si>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</si>
  <si>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</si>
  <si>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</si>
  <si>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</si>
  <si>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</si>
  <si>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</si>
  <si>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</si>
  <si>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</si>
  <si>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</si>
  <si>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</si>
  <si>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</si>
  <si>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</si>
  <si>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</si>
  <si>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</si>
  <si>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</si>
  <si>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</si>
  <si>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</si>
  <si>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</si>
  <si>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</si>
  <si>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</si>
  <si>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</si>
  <si>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</si>
  <si>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</si>
  <si>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</si>
  <si>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</si>
  <si>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</si>
  <si>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</si>
  <si>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</si>
  <si>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</si>
  <si>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</si>
  <si>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</si>
  <si>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</si>
  <si>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</si>
  <si>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</si>
  <si>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</si>
  <si>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</si>
  <si>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</si>
  <si>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</si>
  <si>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</si>
  <si>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</si>
  <si>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</si>
  <si>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</si>
  <si>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</si>
  <si>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</si>
  <si>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</si>
  <si>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</si>
  <si>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</si>
  <si>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</si>
  <si>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</si>
  <si>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</si>
  <si>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</si>
  <si>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</si>
  <si>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</si>
  <si>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</si>
  <si>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</si>
  <si>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</si>
  <si>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</si>
  <si>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</si>
  <si>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</si>
  <si>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</si>
  <si>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</si>
  <si>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</si>
  <si>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</si>
  <si>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</si>
  <si>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</si>
  <si>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</si>
  <si>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</si>
  <si>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</si>
  <si>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</si>
  <si>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</si>
  <si>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</si>
  <si>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</si>
  <si>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</si>
  <si>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</si>
  <si>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</si>
  <si>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</si>
  <si>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</si>
  <si>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</si>
  <si>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</si>
  <si>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</si>
  <si>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</si>
  <si>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</si>
  <si>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</si>
  <si>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</si>
  <si>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</si>
  <si>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</si>
  <si>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</si>
  <si>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</si>
  <si>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</si>
  <si>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</si>
  <si>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</si>
  <si>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</si>
  <si>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</si>
  <si>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</si>
  <si>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</si>
  <si>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</si>
  <si>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</si>
  <si>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</si>
  <si>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</si>
  <si>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</si>
  <si>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</si>
  <si>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</si>
  <si>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</si>
  <si>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</si>
  <si>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</si>
  <si>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</si>
  <si>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</si>
  <si>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</si>
  <si>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</si>
  <si>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</si>
  <si>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</si>
  <si>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</si>
  <si>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</si>
  <si>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</si>
  <si>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</si>
  <si>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</si>
  <si>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</si>
  <si>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</si>
  <si>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</si>
  <si>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</si>
  <si>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</si>
  <si>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</si>
  <si>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</si>
  <si>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</si>
  <si>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</si>
  <si>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</si>
  <si>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</si>
  <si>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</si>
  <si>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</si>
  <si>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</si>
  <si>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</si>
  <si>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</si>
  <si>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</si>
  <si>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</si>
  <si>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</si>
  <si>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</si>
  <si>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</si>
  <si>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</si>
  <si>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</si>
  <si>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</si>
  <si>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</si>
  <si>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</si>
  <si>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</si>
  <si>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</si>
  <si>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</si>
  <si>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</si>
  <si>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</si>
  <si>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</si>
  <si>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</si>
  <si>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</si>
  <si>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</si>
  <si>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</si>
  <si>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</si>
  <si>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</si>
  <si>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</si>
  <si>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</si>
  <si>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</si>
  <si>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</si>
  <si>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</si>
  <si>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</si>
  <si>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</si>
  <si>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</si>
  <si>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</si>
  <si>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</si>
  <si>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</si>
  <si>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</si>
  <si>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</si>
  <si>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</si>
  <si>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</si>
  <si>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</si>
  <si>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</si>
  <si>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</si>
  <si>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</si>
  <si>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</si>
  <si>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</si>
  <si>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</si>
  <si>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</si>
  <si>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</si>
  <si>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</si>
  <si>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</si>
  <si>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</si>
  <si>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</si>
  <si>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</si>
  <si>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</si>
  <si>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</si>
  <si>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</si>
  <si>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</si>
  <si>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</si>
  <si>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</si>
  <si>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</si>
  <si>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</si>
  <si>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</si>
  <si>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</si>
  <si>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</si>
  <si>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</si>
  <si>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</si>
  <si>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</si>
  <si>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</si>
  <si>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</si>
  <si>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</si>
  <si>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</si>
  <si>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</si>
  <si>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</si>
  <si>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</si>
  <si>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</si>
  <si>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</si>
  <si>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</si>
  <si>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</si>
  <si>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</si>
  <si>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</si>
  <si>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</si>
  <si>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</si>
  <si>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</si>
  <si>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</si>
  <si>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</si>
  <si>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</si>
  <si>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</si>
  <si>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</si>
  <si>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</si>
  <si>
    <t>Волошин Денис</t>
  </si>
  <si>
    <t>Сергиенко Василий</t>
  </si>
  <si>
    <t xml:space="preserve">Бойцов Виктор </t>
  </si>
  <si>
    <t>Лущик Слава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</si>
</sst>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6" fillId="0" borderId="51" xfId="0" applyFont="1" applyBorder="1" applyAlignment="1"/>
    <xf numFmtId="0" fontId="7" fillId="4" borderId="15" xfId="1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7" fillId="0" borderId="43" xfId="1" applyFont="1" applyBorder="1"/>
  </cellXfs>
  <cellStyles count="2">
    <cellStyle name="Обычный" xfId="0" builtinId="0"/>
    <cellStyle name="Пояснение" xfId="1" builtinId="53" customBuiltin="1"/>
  </cellStyles>
  <dxfs count="2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5" t="s">
        <v>0</v>
      </c>
      <c r="B1" s="145"/>
      <c r="C1" s="145"/>
      <c r="D1" s="145"/>
      <c r="E1"/>
      <c r="F1" s="144" t="s">
        <v>1</v>
      </c>
      <c r="G1" s="144"/>
      <c r="H1" s="144"/>
      <c r="I1" s="144"/>
      <c r="J1"/>
      <c r="K1" s="144" t="s">
        <v>2</v>
      </c>
      <c r="L1" s="144"/>
      <c r="M1" s="144"/>
      <c r="N1" s="144"/>
      <c r="O1"/>
      <c r="P1" s="145" t="s">
        <v>3</v>
      </c>
      <c r="Q1" s="145"/>
      <c r="R1" s="145"/>
      <c r="S1" s="145"/>
      <c r="T1"/>
      <c r="U1" s="144" t="s">
        <v>4</v>
      </c>
      <c r="V1" s="144"/>
      <c r="W1" s="144"/>
      <c r="X1" s="144"/>
      <c r="Y1"/>
      <c r="Z1" s="144" t="s">
        <v>5</v>
      </c>
      <c r="AA1" s="144"/>
      <c r="AB1" s="144"/>
      <c r="AC1" s="144"/>
      <c r="AD1"/>
      <c r="AE1" s="138" t="s">
        <v>6</v>
      </c>
      <c r="AF1" s="138"/>
      <c r="AG1" s="138"/>
      <c r="AH1" s="138"/>
      <c r="AI1"/>
      <c r="AJ1" s="138" t="s">
        <v>7</v>
      </c>
      <c r="AK1" s="138"/>
      <c r="AL1" s="138"/>
      <c r="AM1" s="138"/>
      <c r="AN1"/>
      <c r="AO1" s="138" t="s">
        <v>8</v>
      </c>
      <c r="AP1" s="138"/>
      <c r="AQ1" s="138"/>
      <c r="AR1" s="138"/>
      <c r="AS1"/>
      <c r="AT1" s="138" t="s">
        <v>9</v>
      </c>
      <c r="AU1" s="138"/>
      <c r="AV1" s="138"/>
      <c r="AW1" s="138"/>
      <c r="AY1" s="138" t="s">
        <v>10</v>
      </c>
      <c r="AZ1" s="138"/>
      <c r="BA1" s="138"/>
      <c r="BB1" s="138"/>
      <c r="BD1" s="138" t="s">
        <v>184</v>
      </c>
      <c r="BE1" s="138"/>
      <c r="BF1" s="138"/>
      <c r="BG1" s="13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9" t="s">
        <v>14</v>
      </c>
      <c r="B16" s="140"/>
      <c r="C16" s="140"/>
      <c r="D16" s="140"/>
      <c r="E16" s="140"/>
      <c r="F16" s="140"/>
      <c r="G16" s="14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2" t="s">
        <v>15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3" t="s">
        <v>16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6" t="s">
        <v>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72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92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17">
    <cfRule type="expression" dxfId="15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30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125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1">
    <cfRule type="expression" dxfId="12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171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1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4">
    <cfRule type="expression" dxfId="10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185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9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196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8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ca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ca="1">SUM(J43:R43)</f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ca="1">SUM(J44:R44)</f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ca="1">SUM(J45:R45)</f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6">
    <cfRule type="expression" dxfId="7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6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3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228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>
      <c r="A5" s="147"/>
      <c r="B5" s="148"/>
      <c r="C5" s="152"/>
      <c r="D5" s="161"/>
      <c r="E5" s="163"/>
      <c r="F5" s="165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4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6" zoomScale="80" zoomScaleNormal="80" workbookViewId="0">
      <selection activeCell="A23" sqref="A23:XFD23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3">
    <cfRule type="expression" dxfId="3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opLeftCell="A5" zoomScale="80" zoomScaleNormal="80" workbookViewId="0">
      <selection activeCell="A25" sqref="A25:XFD2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t="shared" ref="S6:S36" ca="1" si="0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t="shared" ca="1" si="0"/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t="shared" ca="1" si="0"/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t="shared" ca="1" si="0"/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t="shared" ca="1" si="0"/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RANK(S18,S$6:OFFSET(S$6,0,0,COUNTA(B$6:B$36)))</f>
        <v>13</v>
      </c>
      <c r="B18" s="137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t="shared" ca="1" si="0"/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t="shared" ca="1" si="0"/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t="shared" ca="1" si="0"/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t="shared" ca="1" si="0"/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t="shared" ca="1" si="0"/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t="shared" ca="1" si="0"/>
        <v>3.5</v>
      </c>
    </row>
    <row r="31" spans="1:19" ht="15.75">
      <c r="A31" s="40">
        <f ca="1">RANK(S31,S$6:OFFSET(S$6,0,0,COUNTA(B$6:B$36)))</f>
        <v>26</v>
      </c>
      <c r="B31" s="13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t="shared" ca="1" si="0"/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t="shared" ca="1" si="0"/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t="shared" ca="1" si="0"/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t="shared" ca="1" si="0"/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6">
    <cfRule type="expression" dxfId="2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S31"/>
  <sheetViews>
    <sheetView tabSelected="1" topLeftCell="A5" zoomScale="80" zoomScaleNormal="80" workbookViewId="0">
      <selection activeCell="H15" sqref="H15"/>
    </sheetView>
  </sheetViews>
  <sheetFormatPr defaultRowHeight="15"/>
  <cols>
    <col min="1" max="1" width="8.7109375" customWidth="1"/>
    <col min="2" max="2" width="28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68" t="s">
        <v>52</v>
      </c>
      <c r="C6" s="100" t="s">
        <v>44</v>
      </c>
      <c r="D6" s="34">
        <v>1</v>
      </c>
      <c r="E6" s="35">
        <v>8</v>
      </c>
      <c r="F6" s="36">
        <v>7</v>
      </c>
      <c r="G6" s="37">
        <v>1</v>
      </c>
      <c r="H6" s="38">
        <v>9</v>
      </c>
      <c r="I6" s="35">
        <v>4</v>
      </c>
      <c r="J6" s="94">
        <v>2</v>
      </c>
      <c r="K6" s="86">
        <f ca="1">OFFSET(Очки!$A$2,F6,D6+OFFSET(Очки!$A$18,0,$C$31-1)-1)</f>
        <v>10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5.4</v>
      </c>
      <c r="Q6" s="87">
        <v>2</v>
      </c>
      <c r="R6" s="88"/>
      <c r="S6" s="101">
        <f ca="1">SUM(J6:R6)</f>
        <v>35.1</v>
      </c>
    </row>
    <row r="7" spans="1:19" ht="15.75">
      <c r="A7" s="40">
        <f ca="1">RANK(S7,S$6:OFFSET(S$6,0,0,COUNTA(B$6:B$30)))</f>
        <v>2</v>
      </c>
      <c r="B7" s="47" t="s">
        <v>127</v>
      </c>
      <c r="C7" s="33">
        <v>7.5</v>
      </c>
      <c r="D7" s="42">
        <v>1</v>
      </c>
      <c r="E7" s="43">
        <v>9</v>
      </c>
      <c r="F7" s="44">
        <v>4</v>
      </c>
      <c r="G7" s="45">
        <v>1</v>
      </c>
      <c r="H7" s="46">
        <v>5</v>
      </c>
      <c r="I7" s="43">
        <v>5</v>
      </c>
      <c r="J7" s="95">
        <v>2.5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0.5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ca="1">SUM(J7:R7)</f>
        <v>32.4</v>
      </c>
    </row>
    <row r="8" spans="1:19" ht="15.75">
      <c r="A8" s="40">
        <f ca="1">RANK(S8,S$6:OFFSET(S$6,0,0,COUNTA(B$6:B$30)))</f>
        <v>3</v>
      </c>
      <c r="B8" s="48" t="s">
        <v>231</v>
      </c>
      <c r="C8" s="33">
        <v>5</v>
      </c>
      <c r="D8" s="42">
        <v>2</v>
      </c>
      <c r="E8" s="43">
        <v>8</v>
      </c>
      <c r="F8" s="44">
        <v>1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4.9000000000000004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ca="1">SUM(J8:R8)</f>
        <v>31.099999999999998</v>
      </c>
    </row>
    <row r="9" spans="1:19" ht="15.75">
      <c r="A9" s="40">
        <f ca="1">RANK(S9,S$6:OFFSET(S$6,0,0,COUNTA(B$6:B$30)))</f>
        <v>4</v>
      </c>
      <c r="B9" s="47" t="s">
        <v>233</v>
      </c>
      <c r="C9" s="33" t="s">
        <v>44</v>
      </c>
      <c r="D9" s="42">
        <v>1</v>
      </c>
      <c r="E9" s="43">
        <v>4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0.8</v>
      </c>
      <c r="M9" s="39">
        <v>1</v>
      </c>
      <c r="N9" s="92">
        <v>-2</v>
      </c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2.5</v>
      </c>
      <c r="R9" s="90"/>
      <c r="S9" s="102">
        <f ca="1">SUM(J9:R9)</f>
        <v>31</v>
      </c>
    </row>
    <row r="10" spans="1:19" ht="15.75">
      <c r="A10" s="40">
        <f ca="1">RANK(S10,S$6:OFFSET(S$6,0,0,COUNTA(B$6:B$30)))</f>
        <v>5</v>
      </c>
      <c r="B10" s="47" t="s">
        <v>180</v>
      </c>
      <c r="C10" s="33" t="s">
        <v>44</v>
      </c>
      <c r="D10" s="42">
        <v>2</v>
      </c>
      <c r="E10" s="43">
        <v>9</v>
      </c>
      <c r="F10" s="44">
        <v>1</v>
      </c>
      <c r="G10" s="45">
        <v>1</v>
      </c>
      <c r="H10" s="46">
        <v>4</v>
      </c>
      <c r="I10" s="43">
        <v>2</v>
      </c>
      <c r="J10" s="95"/>
      <c r="K10" s="89">
        <f ca="1">OFFSET(Очки!$A$2,F10,D10+OFFSET(Очки!$A$18,0,$C$31-1)-1)</f>
        <v>10</v>
      </c>
      <c r="L10" s="39">
        <f ca="1">IF(F10&lt;E10,OFFSET(Очки!$A$20,2+E10-F10,IF(D10=1,13-E10,10+D10)),0)</f>
        <v>5.6</v>
      </c>
      <c r="M10" s="39"/>
      <c r="N10" s="92">
        <v>-1</v>
      </c>
      <c r="O10" s="89">
        <f ca="1">OFFSET(Очки!$A$2,I10,G10+OFFSET(Очки!$A$18,0,$C$31-1)-1)</f>
        <v>14</v>
      </c>
      <c r="P10" s="39">
        <f ca="1">IF(I10&lt;H10,OFFSET(Очки!$A$20,2+H10-I10,IF(G10=1,13-H10,10+G10)),0)</f>
        <v>1.5</v>
      </c>
      <c r="Q10" s="39"/>
      <c r="R10" s="90"/>
      <c r="S10" s="102">
        <f ca="1">SUM(J10:R10)</f>
        <v>30.1</v>
      </c>
    </row>
    <row r="11" spans="1:19" ht="15.75">
      <c r="A11" s="40">
        <f ca="1">RANK(S11,S$6:OFFSET(S$6,0,0,COUNTA(B$6:B$30)))</f>
        <v>6</v>
      </c>
      <c r="B11" s="48" t="s">
        <v>91</v>
      </c>
      <c r="C11" s="33" t="s">
        <v>44</v>
      </c>
      <c r="D11" s="42">
        <v>1</v>
      </c>
      <c r="E11" s="43">
        <v>5</v>
      </c>
      <c r="F11" s="44">
        <v>1</v>
      </c>
      <c r="G11" s="45">
        <v>1</v>
      </c>
      <c r="H11" s="46">
        <v>7</v>
      </c>
      <c r="I11" s="43">
        <v>8</v>
      </c>
      <c r="J11" s="95">
        <v>0.5</v>
      </c>
      <c r="K11" s="89">
        <f ca="1">OFFSET(Очки!$A$2,F11,D11+OFFSET(Очки!$A$18,0,$C$31-1)-1)</f>
        <v>15</v>
      </c>
      <c r="L11" s="39">
        <f ca="1">IF(F11&lt;E11,OFFSET(Очки!$A$20,2+E11-F11,IF(D11=1,13-E11,10+D11)),0)</f>
        <v>3.1000000000000005</v>
      </c>
      <c r="M11" s="39">
        <v>1.5</v>
      </c>
      <c r="N11" s="92">
        <v>-2</v>
      </c>
      <c r="O11" s="89">
        <f ca="1">OFFSET(Очки!$A$2,I11,G11+OFFSET(Очки!$A$18,0,$C$31-1)-1)</f>
        <v>9.5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ca="1">SUM(J11:R11)</f>
        <v>29.1</v>
      </c>
    </row>
    <row r="12" spans="1:19" ht="15.75">
      <c r="A12" s="40">
        <f ca="1">RANK(S12,S$6:OFFSET(S$6,0,0,COUNTA(B$6:B$30)))</f>
        <v>7</v>
      </c>
      <c r="B12" s="47" t="s">
        <v>159</v>
      </c>
      <c r="C12" s="33" t="s">
        <v>44</v>
      </c>
      <c r="D12" s="42">
        <v>1</v>
      </c>
      <c r="E12" s="43">
        <v>7</v>
      </c>
      <c r="F12" s="44">
        <v>5</v>
      </c>
      <c r="G12" s="45">
        <v>1</v>
      </c>
      <c r="H12" s="46">
        <v>8</v>
      </c>
      <c r="I12" s="43">
        <v>7</v>
      </c>
      <c r="J12" s="95">
        <v>1.5</v>
      </c>
      <c r="K12" s="89">
        <f ca="1">OFFSET(Очки!$A$2,F12,D12+OFFSET(Очки!$A$18,0,$C$31-1)-1)</f>
        <v>11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ca="1">SUM(J12:R12)</f>
        <v>27.8</v>
      </c>
    </row>
    <row r="13" spans="1:19" ht="15.75">
      <c r="A13" s="40">
        <f ca="1">RANK(S13,S$6:OFFSET(S$6,0,0,COUNTA(B$6:B$30)))</f>
        <v>8</v>
      </c>
      <c r="B13" s="32" t="s">
        <v>48</v>
      </c>
      <c r="C13" s="33" t="s">
        <v>44</v>
      </c>
      <c r="D13" s="42">
        <v>1</v>
      </c>
      <c r="E13" s="43">
        <v>1</v>
      </c>
      <c r="F13" s="44">
        <v>2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24.5</v>
      </c>
    </row>
    <row r="14" spans="1:19" ht="15.75">
      <c r="A14" s="40">
        <f ca="1">RANK(S14,S$6:OFFSET(S$6,0,0,COUNTA(B$6:B$30)))</f>
        <v>9</v>
      </c>
      <c r="B14" s="48" t="s">
        <v>175</v>
      </c>
      <c r="C14" s="33">
        <v>10</v>
      </c>
      <c r="D14" s="42">
        <v>1</v>
      </c>
      <c r="E14" s="43">
        <v>2</v>
      </c>
      <c r="F14" s="44">
        <v>6</v>
      </c>
      <c r="G14" s="45">
        <v>2</v>
      </c>
      <c r="H14" s="46">
        <v>9</v>
      </c>
      <c r="I14" s="43">
        <v>2</v>
      </c>
      <c r="J14" s="95"/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ca="1">SUM(J14:R14)</f>
        <v>24.4</v>
      </c>
    </row>
    <row r="15" spans="1:19" ht="15.75">
      <c r="A15" s="40">
        <f ca="1">RANK(S15,S$6:OFFSET(S$6,0,0,COUNTA(B$6:B$30)))</f>
        <v>10</v>
      </c>
      <c r="B15" s="47" t="s">
        <v>133</v>
      </c>
      <c r="C15" s="33" t="s">
        <v>44</v>
      </c>
      <c r="D15" s="42">
        <v>2</v>
      </c>
      <c r="E15" s="43">
        <v>6</v>
      </c>
      <c r="F15" s="44">
        <v>3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10</v>
      </c>
      <c r="P15" s="39">
        <f ca="1">IF(I15&lt;H15,OFFSET(Очки!$A$20,2+H15-I15,IF(G15=1,13-H15,10+G15)),0)</f>
        <v>3.5</v>
      </c>
      <c r="Q15" s="39"/>
      <c r="R15" s="90"/>
      <c r="S15" s="102">
        <f ca="1">SUM(J15:R15)</f>
        <v>23.6</v>
      </c>
    </row>
    <row r="16" spans="1:19" ht="15.75">
      <c r="A16" s="40">
        <f ca="1">RANK(S16,S$6:OFFSET(S$6,0,0,COUNTA(B$6:B$30)))</f>
        <v>11</v>
      </c>
      <c r="B16" s="32" t="s">
        <v>249</v>
      </c>
      <c r="C16" s="33" t="s">
        <v>44</v>
      </c>
      <c r="D16" s="42">
        <v>1</v>
      </c>
      <c r="E16" s="43">
        <v>3</v>
      </c>
      <c r="F16" s="44">
        <v>6</v>
      </c>
      <c r="G16" s="45">
        <v>2</v>
      </c>
      <c r="H16" s="46">
        <v>8</v>
      </c>
      <c r="I16" s="43">
        <v>2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4.2</v>
      </c>
      <c r="Q16" s="39"/>
      <c r="R16" s="90">
        <v>-1</v>
      </c>
      <c r="S16" s="102">
        <f ca="1">SUM(J16:R16)</f>
        <v>22.7</v>
      </c>
    </row>
    <row r="17" spans="1:19" ht="15.75">
      <c r="A17" s="40">
        <f ca="1">RANK(S17,S$6:OFFSET(S$6,0,0,COUNTA(B$6:B$30)))</f>
        <v>12</v>
      </c>
      <c r="B17" s="47" t="s">
        <v>242</v>
      </c>
      <c r="C17" s="33">
        <v>20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9</v>
      </c>
      <c r="J17" s="95"/>
      <c r="K17" s="89">
        <f ca="1">OFFSET(Очки!$A$2,F17,D17+OFFSET(Очки!$A$18,0,$C$31-1)-1)</f>
        <v>7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9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16.7</v>
      </c>
    </row>
    <row r="18" spans="1:19" ht="15.75">
      <c r="A18" s="40">
        <f ca="1">RANK(S18,S$6:OFFSET(S$6,0,0,COUNTA(B$6:B$30)))</f>
        <v>13</v>
      </c>
      <c r="B18" s="47" t="s">
        <v>152</v>
      </c>
      <c r="C18" s="33" t="s">
        <v>44</v>
      </c>
      <c r="D18" s="42">
        <v>1</v>
      </c>
      <c r="E18" s="43">
        <v>6</v>
      </c>
      <c r="F18" s="44">
        <v>9</v>
      </c>
      <c r="G18" s="45">
        <v>2</v>
      </c>
      <c r="H18" s="46">
        <v>7</v>
      </c>
      <c r="I18" s="43">
        <v>8</v>
      </c>
      <c r="J18" s="95">
        <v>1</v>
      </c>
      <c r="K18" s="89">
        <f ca="1">OFFSET(Очки!$A$2,F18,D18+OFFSET(Очки!$A$18,0,$C$31-1)-1)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14.5</v>
      </c>
    </row>
    <row r="19" spans="1:19" ht="15.75">
      <c r="A19" s="40">
        <f ca="1">RANK(S19,S$6:OFFSET(S$6,0,0,COUNTA(B$6:B$30)))</f>
        <v>14</v>
      </c>
      <c r="B19" s="47" t="s">
        <v>247</v>
      </c>
      <c r="C19" s="33" t="s">
        <v>44</v>
      </c>
      <c r="D19" s="42">
        <v>2</v>
      </c>
      <c r="E19" s="43">
        <v>3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OFFSET(Очки!$A$2,F19,D19+OFFSET(Очки!$A$18,0,$C$31-1)-1)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8</v>
      </c>
      <c r="P19" s="39">
        <f ca="1">IF(I19&lt;H19,OFFSET(Очки!$A$20,2+H19-I19,IF(G19=1,13-H19,10+G19)),0)</f>
        <v>0</v>
      </c>
      <c r="Q19" s="39"/>
      <c r="R19" s="90">
        <v>-2</v>
      </c>
      <c r="S19" s="102">
        <f ca="1">SUM(J19:R19)</f>
        <v>11</v>
      </c>
    </row>
    <row r="20" spans="1:19" ht="15.75">
      <c r="A20" s="40">
        <f ca="1">RANK(S20,S$6:OFFSET(S$6,0,0,COUNTA(B$6:B$30)))</f>
        <v>15</v>
      </c>
      <c r="B20" s="47" t="s">
        <v>250</v>
      </c>
      <c r="C20" s="33" t="s">
        <v>44</v>
      </c>
      <c r="D20" s="42">
        <v>2</v>
      </c>
      <c r="E20" s="43">
        <v>4</v>
      </c>
      <c r="F20" s="44">
        <v>5</v>
      </c>
      <c r="G20" s="45">
        <v>2</v>
      </c>
      <c r="H20" s="46">
        <v>4</v>
      </c>
      <c r="I20" s="43">
        <v>5</v>
      </c>
      <c r="J20" s="95"/>
      <c r="K20" s="89">
        <f ca="1">OFFSET(Очки!$A$2,F20,D20+OFFSET(Очки!$A$18,0,$C$31-1)-1)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0</v>
      </c>
      <c r="Q20" s="39"/>
      <c r="R20" s="90">
        <v>-2</v>
      </c>
      <c r="S20" s="102">
        <f ca="1">SUM(J20:R20)</f>
        <v>10</v>
      </c>
    </row>
    <row r="21" spans="1:19" ht="15.75">
      <c r="A21" s="40">
        <f ca="1">RANK(S21,S$6:OFFSET(S$6,0,0,COUNTA(B$6:B$30)))</f>
        <v>16</v>
      </c>
      <c r="B21" s="47" t="s">
        <v>56</v>
      </c>
      <c r="C21" s="33" t="s">
        <v>44</v>
      </c>
      <c r="D21" s="42">
        <v>2</v>
      </c>
      <c r="E21" s="43">
        <v>2</v>
      </c>
      <c r="F21" s="44">
        <v>8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9</v>
      </c>
    </row>
    <row r="22" spans="1:19" ht="15.75">
      <c r="A22" s="40">
        <f ca="1">RANK(S22,S$6:OFFSET(S$6,0,0,COUNTA(B$6:B$30)))</f>
        <v>17</v>
      </c>
      <c r="B22" s="47" t="s">
        <v>248</v>
      </c>
      <c r="C22" s="33" t="s">
        <v>44</v>
      </c>
      <c r="D22" s="42">
        <v>2</v>
      </c>
      <c r="E22" s="43">
        <v>7</v>
      </c>
      <c r="F22" s="44">
        <v>6</v>
      </c>
      <c r="G22" s="45">
        <v>2</v>
      </c>
      <c r="H22" s="46">
        <v>5</v>
      </c>
      <c r="I22" s="43">
        <v>6</v>
      </c>
      <c r="J22" s="95"/>
      <c r="K22" s="89">
        <f ca="1">OFFSET(Очки!$A$2,F22,D22+OFFSET(Очки!$A$18,0,$C$31-1)-1)</f>
        <v>5.5</v>
      </c>
      <c r="L22" s="39">
        <f ca="1">IF(F22&lt;E22,OFFSET(Очки!$A$20,2+E22-F22,IF(D22=1,13-E22,10+D22)),0)</f>
        <v>0.7</v>
      </c>
      <c r="M22" s="39"/>
      <c r="N22" s="92">
        <v>-4</v>
      </c>
      <c r="O22" s="89">
        <f ca="1">OFFSET(Очки!$A$2,I22,G22+OFFSET(Очки!$A$18,0,$C$31-1)-1)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7.7</v>
      </c>
    </row>
    <row r="23" spans="1:19" ht="15.75">
      <c r="A23" s="40">
        <f ca="1">RANK(S23,S$6:OFFSET(S$6,0,0,COUNTA(B$6:B$30)))</f>
        <v>18</v>
      </c>
      <c r="B23" s="48" t="s">
        <v>203</v>
      </c>
      <c r="C23" s="33" t="s">
        <v>44</v>
      </c>
      <c r="D23" s="42">
        <v>2</v>
      </c>
      <c r="E23" s="43">
        <v>1</v>
      </c>
      <c r="F23" s="44">
        <v>9</v>
      </c>
      <c r="G23" s="45">
        <v>2</v>
      </c>
      <c r="H23" s="46">
        <v>3</v>
      </c>
      <c r="I23" s="43">
        <v>7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>
        <v>-2</v>
      </c>
      <c r="S23" s="102">
        <f ca="1">SUM(J23:R23)</f>
        <v>7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18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3">
    <sortCondition descending="1" ref="S6:S2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64" t="s">
        <v>38</v>
      </c>
      <c r="J4" s="166" t="s">
        <v>39</v>
      </c>
      <c r="K4" s="167">
        <v>1</v>
      </c>
      <c r="L4" s="167"/>
      <c r="M4" s="167"/>
      <c r="N4" s="167"/>
      <c r="O4" s="167">
        <v>2</v>
      </c>
      <c r="P4" s="167"/>
      <c r="Q4" s="167"/>
      <c r="R4" s="167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65"/>
      <c r="J5" s="166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1</vt:i4>
      </vt:variant>
    </vt:vector>
  </HeadingPairs>
  <TitlesOfParts>
    <vt:vector size="22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05.09</vt:lpstr>
      <vt:lpstr>12.09</vt:lpstr>
      <vt:lpstr>19.09</vt:lpstr>
      <vt:lpstr>12121 (9)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2017-09-19T17:43:19Z</cp:lastPrinted>
  <dcterms:created xsi:type="dcterms:W3CDTF">2006-09-16T00:00:00Z</dcterms:created>
  <dcterms:modified xsi:type="dcterms:W3CDTF">2017-09-19T20:25:47Z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