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Регистрация" sheetId="4" r:id="rId1"/>
    <sheet name="Схема заездов" sheetId="5" r:id="rId2"/>
    <sheet name="таблица гонки" sheetId="6" r:id="rId3"/>
    <sheet name="Лист1" sheetId="1" r:id="rId4"/>
    <sheet name="Лист2" sheetId="2" r:id="rId5"/>
    <sheet name="Лист3" sheetId="3" r:id="rId6"/>
  </sheets>
  <calcPr calcId="145621"/>
</workbook>
</file>

<file path=xl/calcChain.xml><?xml version="1.0" encoding="utf-8"?>
<calcChain xmlns="http://schemas.openxmlformats.org/spreadsheetml/2006/main">
  <c r="Y37" i="6" l="1"/>
  <c r="L34" i="5" l="1"/>
  <c r="K34" i="5"/>
  <c r="J34" i="5"/>
  <c r="L33" i="5"/>
  <c r="K33" i="5"/>
  <c r="J33" i="5"/>
  <c r="L32" i="5"/>
  <c r="K32" i="5"/>
  <c r="J32" i="5"/>
  <c r="L31" i="5"/>
  <c r="K31" i="5"/>
  <c r="J31" i="5"/>
  <c r="L30" i="5"/>
  <c r="K30" i="5"/>
  <c r="J30" i="5"/>
  <c r="L29" i="5"/>
  <c r="K29" i="5"/>
  <c r="J29" i="5"/>
  <c r="L28" i="5"/>
  <c r="K28" i="5"/>
  <c r="J28" i="5"/>
  <c r="L26" i="5"/>
  <c r="K26" i="5"/>
  <c r="J26" i="5"/>
  <c r="L25" i="5"/>
  <c r="K25" i="5"/>
  <c r="J25" i="5"/>
  <c r="L23" i="5"/>
  <c r="K23" i="5"/>
  <c r="J23" i="5"/>
  <c r="L22" i="5"/>
  <c r="K22" i="5"/>
  <c r="J22" i="5"/>
  <c r="L21" i="5"/>
  <c r="K21" i="5"/>
  <c r="J21" i="5"/>
  <c r="L20" i="5"/>
  <c r="K20" i="5"/>
  <c r="J20" i="5"/>
  <c r="L19" i="5"/>
  <c r="K19" i="5"/>
  <c r="J19" i="5"/>
  <c r="L18" i="5"/>
  <c r="K18" i="5"/>
  <c r="J18" i="5"/>
  <c r="L17" i="5"/>
  <c r="K17" i="5"/>
  <c r="J17" i="5"/>
  <c r="L16" i="5"/>
  <c r="K16" i="5"/>
  <c r="J16" i="5"/>
  <c r="L15" i="5"/>
  <c r="K15" i="5"/>
  <c r="J15" i="5"/>
  <c r="L14" i="5"/>
  <c r="K14" i="5"/>
  <c r="J14" i="5"/>
  <c r="L12" i="5"/>
  <c r="K12" i="5"/>
  <c r="J12" i="5"/>
  <c r="L10" i="5"/>
  <c r="K10" i="5"/>
  <c r="J10" i="5"/>
  <c r="L9" i="5"/>
  <c r="K9" i="5"/>
  <c r="J9" i="5"/>
  <c r="L8" i="5"/>
  <c r="K8" i="5"/>
  <c r="J8" i="5"/>
  <c r="L7" i="5"/>
  <c r="K7" i="5"/>
  <c r="J7" i="5"/>
  <c r="L6" i="5"/>
  <c r="K6" i="5"/>
  <c r="J6" i="5"/>
  <c r="L5" i="5"/>
  <c r="K5" i="5"/>
  <c r="J5" i="5"/>
  <c r="L4" i="5"/>
  <c r="K4" i="5"/>
  <c r="J4" i="5"/>
  <c r="L3" i="5"/>
  <c r="K3" i="5"/>
  <c r="J3" i="5"/>
  <c r="E45" i="5"/>
  <c r="D45" i="5"/>
  <c r="C45" i="5"/>
  <c r="E44" i="5"/>
  <c r="D44" i="5"/>
  <c r="C44" i="5"/>
  <c r="E43" i="5"/>
  <c r="D43" i="5"/>
  <c r="C43" i="5"/>
  <c r="E42" i="5"/>
  <c r="D42" i="5"/>
  <c r="C42" i="5"/>
  <c r="E41" i="5"/>
  <c r="D41" i="5"/>
  <c r="C41" i="5"/>
  <c r="E40" i="5"/>
  <c r="D40" i="5"/>
  <c r="C40" i="5"/>
  <c r="E39" i="5"/>
  <c r="D39" i="5"/>
  <c r="C39" i="5"/>
  <c r="E38" i="5"/>
  <c r="D38" i="5"/>
  <c r="C38" i="5"/>
  <c r="E36" i="5"/>
  <c r="D36" i="5"/>
  <c r="C36" i="5"/>
  <c r="E34" i="5"/>
  <c r="D34" i="5"/>
  <c r="C34" i="5"/>
  <c r="E33" i="5"/>
  <c r="D33" i="5"/>
  <c r="C33" i="5"/>
  <c r="E31" i="5"/>
  <c r="D31" i="5"/>
  <c r="C31" i="5"/>
  <c r="E30" i="5"/>
  <c r="D30" i="5"/>
  <c r="C30" i="5"/>
  <c r="E29" i="5"/>
  <c r="D29" i="5"/>
  <c r="C29" i="5"/>
  <c r="E28" i="5"/>
  <c r="D28" i="5"/>
  <c r="C28" i="5"/>
  <c r="E27" i="5"/>
  <c r="D27" i="5"/>
  <c r="C27" i="5"/>
  <c r="E26" i="5"/>
  <c r="D26" i="5"/>
  <c r="C26" i="5"/>
  <c r="E25" i="5"/>
  <c r="D25" i="5"/>
  <c r="C25" i="5"/>
  <c r="E23" i="5"/>
  <c r="D23" i="5"/>
  <c r="C23" i="5"/>
  <c r="E22" i="5"/>
  <c r="D22" i="5"/>
  <c r="C22" i="5"/>
  <c r="E21" i="5"/>
  <c r="D21" i="5"/>
  <c r="C21" i="5"/>
  <c r="E20" i="5"/>
  <c r="D20" i="5"/>
  <c r="C20" i="5"/>
  <c r="E19" i="5"/>
  <c r="D19" i="5"/>
  <c r="C19" i="5"/>
  <c r="E17" i="5"/>
  <c r="D17" i="5"/>
  <c r="C17" i="5"/>
  <c r="E16" i="5"/>
  <c r="D16" i="5"/>
  <c r="C16" i="5"/>
  <c r="E15" i="5"/>
  <c r="D15" i="5"/>
  <c r="C15" i="5"/>
  <c r="E14" i="5"/>
  <c r="D14" i="5"/>
  <c r="C14" i="5"/>
  <c r="E12" i="5"/>
  <c r="D12" i="5"/>
  <c r="C12" i="5"/>
  <c r="E11" i="5"/>
  <c r="D11" i="5"/>
  <c r="C11" i="5"/>
  <c r="E10" i="5"/>
  <c r="D10" i="5"/>
  <c r="C10" i="5"/>
  <c r="E9" i="5"/>
  <c r="D9" i="5"/>
  <c r="C9" i="5"/>
  <c r="E8" i="5"/>
  <c r="D8" i="5"/>
  <c r="C8" i="5"/>
  <c r="E7" i="5"/>
  <c r="D7" i="5"/>
  <c r="C7" i="5"/>
  <c r="E6" i="5"/>
  <c r="D6" i="5"/>
  <c r="C6" i="5"/>
  <c r="E5" i="5"/>
  <c r="D5" i="5"/>
  <c r="C5" i="5"/>
  <c r="E4" i="5"/>
  <c r="D4" i="5"/>
  <c r="C4" i="5"/>
  <c r="E3" i="5"/>
  <c r="D3" i="5"/>
  <c r="C3" i="5"/>
  <c r="AA12" i="5" l="1"/>
  <c r="AA10" i="5"/>
  <c r="AA8" i="5"/>
  <c r="AA6" i="5"/>
  <c r="AA4" i="5"/>
  <c r="N16" i="6"/>
  <c r="M16" i="6"/>
  <c r="L16" i="6"/>
  <c r="K16" i="6"/>
  <c r="J16" i="6"/>
  <c r="N9" i="6"/>
  <c r="M9" i="6"/>
  <c r="L9" i="6"/>
  <c r="K9" i="6"/>
  <c r="J9" i="6"/>
  <c r="N5" i="6"/>
  <c r="M5" i="6"/>
  <c r="L5" i="6"/>
  <c r="K5" i="6"/>
  <c r="J5" i="6"/>
  <c r="N10" i="6"/>
  <c r="M10" i="6"/>
  <c r="L10" i="6"/>
  <c r="K10" i="6"/>
  <c r="J10" i="6"/>
  <c r="N6" i="6"/>
  <c r="M6" i="6"/>
  <c r="L6" i="6"/>
  <c r="K6" i="6"/>
  <c r="J6" i="6"/>
  <c r="AD36" i="6"/>
  <c r="AC36" i="6"/>
  <c r="AB36" i="6"/>
  <c r="AA36" i="6"/>
  <c r="Z36" i="6"/>
  <c r="Y36" i="6"/>
  <c r="X36" i="6"/>
  <c r="W36" i="6"/>
  <c r="V36" i="6"/>
  <c r="U36" i="6"/>
  <c r="AD35" i="6"/>
  <c r="AC35" i="6"/>
  <c r="AB35" i="6"/>
  <c r="AA35" i="6"/>
  <c r="Z35" i="6"/>
  <c r="Y35" i="6"/>
  <c r="X35" i="6"/>
  <c r="W35" i="6"/>
  <c r="V35" i="6"/>
  <c r="U35" i="6"/>
  <c r="N15" i="6"/>
  <c r="M15" i="6"/>
  <c r="L15" i="6"/>
  <c r="K15" i="6"/>
  <c r="J15" i="6"/>
  <c r="N13" i="6"/>
  <c r="M13" i="6"/>
  <c r="L13" i="6"/>
  <c r="K13" i="6"/>
  <c r="J13" i="6"/>
  <c r="N11" i="6"/>
  <c r="M11" i="6"/>
  <c r="L11" i="6"/>
  <c r="K11" i="6"/>
  <c r="J11" i="6"/>
  <c r="N12" i="6"/>
  <c r="M12" i="6"/>
  <c r="L12" i="6"/>
  <c r="K12" i="6"/>
  <c r="J12" i="6"/>
  <c r="N8" i="6"/>
  <c r="M8" i="6"/>
  <c r="L8" i="6"/>
  <c r="K8" i="6"/>
  <c r="J8" i="6"/>
  <c r="N14" i="6"/>
  <c r="M14" i="6"/>
  <c r="L14" i="6"/>
  <c r="K14" i="6"/>
  <c r="J14" i="6"/>
  <c r="N17" i="6"/>
  <c r="M17" i="6"/>
  <c r="L17" i="6"/>
  <c r="K17" i="6"/>
  <c r="J17" i="6"/>
  <c r="N7" i="6"/>
  <c r="M7" i="6"/>
  <c r="L7" i="6"/>
  <c r="K7" i="6"/>
  <c r="J7" i="6"/>
  <c r="I34" i="5"/>
  <c r="H34" i="5"/>
  <c r="I33" i="5"/>
  <c r="H33" i="5"/>
  <c r="I32" i="5"/>
  <c r="H32" i="5"/>
  <c r="I31" i="5"/>
  <c r="H31" i="5"/>
  <c r="I30" i="5"/>
  <c r="H30" i="5"/>
  <c r="I29" i="5"/>
  <c r="H29" i="5"/>
  <c r="I28" i="5"/>
  <c r="H28" i="5"/>
  <c r="I27" i="5"/>
  <c r="H27" i="5"/>
  <c r="I26" i="5"/>
  <c r="H26" i="5"/>
  <c r="I25" i="5"/>
  <c r="H25" i="5"/>
  <c r="I23" i="5"/>
  <c r="H23" i="5"/>
  <c r="I22" i="5"/>
  <c r="H22" i="5"/>
  <c r="I21" i="5"/>
  <c r="H21" i="5"/>
  <c r="I20" i="5"/>
  <c r="H20" i="5"/>
  <c r="I19" i="5"/>
  <c r="H19" i="5"/>
  <c r="I18" i="5"/>
  <c r="H18" i="5"/>
  <c r="I17" i="5"/>
  <c r="H17" i="5"/>
  <c r="I16" i="5"/>
  <c r="H16" i="5"/>
  <c r="I15" i="5"/>
  <c r="H15" i="5"/>
  <c r="I14" i="5"/>
  <c r="H14" i="5"/>
  <c r="I12" i="5"/>
  <c r="H12" i="5"/>
  <c r="I11" i="5"/>
  <c r="H11" i="5"/>
  <c r="I10" i="5"/>
  <c r="H10" i="5"/>
  <c r="I9" i="5"/>
  <c r="H9" i="5"/>
  <c r="I8" i="5"/>
  <c r="H8" i="5"/>
  <c r="I7" i="5"/>
  <c r="H7" i="5"/>
  <c r="I6" i="5"/>
  <c r="H6" i="5"/>
  <c r="I5" i="5"/>
  <c r="H5" i="5"/>
  <c r="I4" i="5"/>
  <c r="H4" i="5"/>
  <c r="I3" i="5"/>
  <c r="H3" i="5"/>
  <c r="B45" i="5"/>
  <c r="A45" i="5"/>
  <c r="B44" i="5"/>
  <c r="A44" i="5"/>
  <c r="B43" i="5"/>
  <c r="A43" i="5"/>
  <c r="B42" i="5"/>
  <c r="A42" i="5"/>
  <c r="B41" i="5"/>
  <c r="A41" i="5"/>
  <c r="B40" i="5"/>
  <c r="A40" i="5"/>
  <c r="B39" i="5"/>
  <c r="A39" i="5"/>
  <c r="B38" i="5"/>
  <c r="A38" i="5"/>
  <c r="B37" i="5"/>
  <c r="A37" i="5"/>
  <c r="B36" i="5"/>
  <c r="A36" i="5"/>
  <c r="B34" i="5"/>
  <c r="A34" i="5"/>
  <c r="B33" i="5"/>
  <c r="A33" i="5"/>
  <c r="B32" i="5"/>
  <c r="A32" i="5"/>
  <c r="B31" i="5"/>
  <c r="A31" i="5"/>
  <c r="B30" i="5"/>
  <c r="A30" i="5"/>
  <c r="B29" i="5"/>
  <c r="A29" i="5"/>
  <c r="B28" i="5"/>
  <c r="A28" i="5"/>
  <c r="B27" i="5"/>
  <c r="A27" i="5"/>
  <c r="B26" i="5"/>
  <c r="A26" i="5"/>
  <c r="B25" i="5"/>
  <c r="A25" i="5"/>
  <c r="B23" i="5"/>
  <c r="A23" i="5"/>
  <c r="B22" i="5"/>
  <c r="A22" i="5"/>
  <c r="B21" i="5"/>
  <c r="A21" i="5"/>
  <c r="B20" i="5"/>
  <c r="A20" i="5"/>
  <c r="B19" i="5"/>
  <c r="A19" i="5"/>
  <c r="B18" i="5"/>
  <c r="A18" i="5"/>
  <c r="B17" i="5"/>
  <c r="A17" i="5"/>
  <c r="B16" i="5"/>
  <c r="A16" i="5"/>
  <c r="B15" i="5"/>
  <c r="A15" i="5"/>
  <c r="B14" i="5"/>
  <c r="A14" i="5"/>
  <c r="B12" i="5"/>
  <c r="A12" i="5"/>
  <c r="B11" i="5"/>
  <c r="A11" i="5"/>
  <c r="B10" i="5"/>
  <c r="A10" i="5"/>
  <c r="B9" i="5"/>
  <c r="A9" i="5"/>
  <c r="B8" i="5"/>
  <c r="A8" i="5"/>
  <c r="B7" i="5"/>
  <c r="A7" i="5"/>
  <c r="B6" i="5"/>
  <c r="A6" i="5"/>
  <c r="B5" i="5"/>
  <c r="A5" i="5"/>
  <c r="B4" i="5"/>
  <c r="A4" i="5"/>
  <c r="B3" i="5"/>
  <c r="A3" i="5"/>
  <c r="P8" i="6" l="1"/>
  <c r="P11" i="6"/>
  <c r="P6" i="6"/>
  <c r="P12" i="6"/>
  <c r="V37" i="6"/>
  <c r="L11" i="5"/>
  <c r="J11" i="5"/>
  <c r="K11" i="5"/>
  <c r="K27" i="5"/>
  <c r="L27" i="5"/>
  <c r="J27" i="5"/>
  <c r="D32" i="5"/>
  <c r="E32" i="5"/>
  <c r="C32" i="5"/>
  <c r="E37" i="5"/>
  <c r="C37" i="5"/>
  <c r="D37" i="5"/>
  <c r="D18" i="5"/>
  <c r="E18" i="5"/>
  <c r="C18" i="5"/>
  <c r="P14" i="6"/>
  <c r="AB37" i="6"/>
  <c r="X37" i="6"/>
  <c r="Z37" i="6"/>
  <c r="AD37" i="6"/>
  <c r="U37" i="6"/>
  <c r="W37" i="6"/>
  <c r="AA37" i="6"/>
  <c r="AC37" i="6"/>
  <c r="P10" i="6"/>
  <c r="P7" i="6"/>
  <c r="P17" i="6"/>
  <c r="P13" i="6"/>
  <c r="P15" i="6"/>
  <c r="P5" i="6"/>
  <c r="P9" i="6"/>
  <c r="P16" i="6"/>
  <c r="F73" i="4" l="1"/>
  <c r="F71" i="4"/>
  <c r="F59" i="4"/>
  <c r="F57" i="4"/>
  <c r="F55" i="4"/>
  <c r="F53" i="4"/>
  <c r="F51" i="4"/>
  <c r="F39" i="4"/>
  <c r="F37" i="4"/>
  <c r="F35" i="4"/>
  <c r="F33" i="4"/>
  <c r="F31" i="4"/>
  <c r="F19" i="4"/>
  <c r="F17" i="4"/>
  <c r="F15" i="4"/>
  <c r="F13" i="4"/>
  <c r="F11" i="4"/>
  <c r="F9" i="4"/>
  <c r="F7" i="4"/>
</calcChain>
</file>

<file path=xl/sharedStrings.xml><?xml version="1.0" encoding="utf-8"?>
<sst xmlns="http://schemas.openxmlformats.org/spreadsheetml/2006/main" count="139" uniqueCount="77">
  <si>
    <t>Регистрационная форма</t>
  </si>
  <si>
    <t>№ в гонке</t>
  </si>
  <si>
    <t>Команда</t>
  </si>
  <si>
    <t>Пилот</t>
  </si>
  <si>
    <t>Вес</t>
  </si>
  <si>
    <t xml:space="preserve"> </t>
  </si>
  <si>
    <t>-</t>
  </si>
  <si>
    <r>
      <t>Кубок дружбы, 02.06.2017, Конфигурация</t>
    </r>
    <r>
      <rPr>
        <b/>
        <i/>
        <sz val="18"/>
        <color indexed="8"/>
        <rFont val="Calibri"/>
        <family val="2"/>
        <charset val="204"/>
      </rPr>
      <t xml:space="preserve"> №9</t>
    </r>
  </si>
  <si>
    <t>Kozaks</t>
  </si>
  <si>
    <t>Наум</t>
  </si>
  <si>
    <t>Гаврилюк Олег</t>
  </si>
  <si>
    <t>Simon f1 up</t>
  </si>
  <si>
    <t>Таволжан Виталий</t>
  </si>
  <si>
    <t>RocknRolla</t>
  </si>
  <si>
    <t>Лабинский Коля</t>
  </si>
  <si>
    <t>Ткаченко Антон</t>
  </si>
  <si>
    <t>Довес</t>
  </si>
  <si>
    <t>Fast and sexy</t>
  </si>
  <si>
    <t>Медведева Дарья</t>
  </si>
  <si>
    <t>Кравченок Александр</t>
  </si>
  <si>
    <t xml:space="preserve">Звягин Григорий </t>
  </si>
  <si>
    <t>Харченко Артем</t>
  </si>
  <si>
    <t>Na_Сnuax</t>
  </si>
  <si>
    <t>Marlboro</t>
  </si>
  <si>
    <t>Литвиненко Олег</t>
  </si>
  <si>
    <t>Толоченко Александр</t>
  </si>
  <si>
    <t>Vse rovno</t>
  </si>
  <si>
    <t>Юрченко Вова</t>
  </si>
  <si>
    <t>Скорик Сергей</t>
  </si>
  <si>
    <t>kartbrothers</t>
  </si>
  <si>
    <t>Ярошенко Дмитро</t>
  </si>
  <si>
    <t>Ерофеев Денис</t>
  </si>
  <si>
    <t>Fast team</t>
  </si>
  <si>
    <t>Новиков Герман</t>
  </si>
  <si>
    <t>Тихий Влад</t>
  </si>
  <si>
    <t>Манило Денис</t>
  </si>
  <si>
    <t>Онащук Максим</t>
  </si>
  <si>
    <t>Хлопонин Андрей</t>
  </si>
  <si>
    <t>Вильнев Артем</t>
  </si>
  <si>
    <t>Город</t>
  </si>
  <si>
    <t>Киев</t>
  </si>
  <si>
    <t>Харьков</t>
  </si>
  <si>
    <t>Одесса</t>
  </si>
  <si>
    <t>Херсон</t>
  </si>
  <si>
    <t>Пикулин Паша</t>
  </si>
  <si>
    <t>Monaco</t>
  </si>
  <si>
    <t>Береза Дмитрий</t>
  </si>
  <si>
    <t>Лихошерт алекей</t>
  </si>
  <si>
    <t>Jaguar</t>
  </si>
  <si>
    <t>Схема гоночных заездов</t>
  </si>
  <si>
    <t>Заезд</t>
  </si>
  <si>
    <t># участника</t>
  </si>
  <si>
    <t>ЗАЕЗД</t>
  </si>
  <si>
    <t>поз(карт)</t>
  </si>
  <si>
    <t>КУБОК ГОРОДОВ НА ЖАЖДЕ СКОРОСТИ, 18.09.2016</t>
  </si>
  <si>
    <t>Таблица лучших кругов в заездах</t>
  </si>
  <si>
    <t>№ п/п</t>
  </si>
  <si>
    <t>Места в гоночных заездах</t>
  </si>
  <si>
    <t>Очки в гоночных заездах</t>
  </si>
  <si>
    <t>Очки</t>
  </si>
  <si>
    <t>МЕСТА</t>
  </si>
  <si>
    <t>Финал</t>
  </si>
  <si>
    <t>Карт №</t>
  </si>
  <si>
    <t>ИТОГО</t>
  </si>
  <si>
    <t>Шутка Виталий</t>
  </si>
  <si>
    <t>пф1</t>
  </si>
  <si>
    <t>пф2</t>
  </si>
  <si>
    <t>ф</t>
  </si>
  <si>
    <t>ср</t>
  </si>
  <si>
    <t>лк</t>
  </si>
  <si>
    <t>Разница</t>
  </si>
  <si>
    <t>ДИО</t>
  </si>
  <si>
    <t>Kozak I razboiniki</t>
  </si>
  <si>
    <t>Shum</t>
  </si>
  <si>
    <t>Одесса, Херсон</t>
  </si>
  <si>
    <t>Киев , Одесса</t>
  </si>
  <si>
    <t>Штр/бонусы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</si>
</sst>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8"/>
      <color indexed="8"/>
      <name val="Calibri"/>
      <family val="2"/>
      <charset val="204"/>
    </font>
    <font>
      <b/>
      <i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sz val="8"/>
      <name val="Arial Cyr"/>
    </font>
    <font>
      <sz val="10"/>
      <name val="Arial Cyr"/>
    </font>
    <font>
      <b/>
      <sz val="10"/>
      <name val="Arial"/>
      <family val="2"/>
      <charset val="204"/>
    </font>
    <font>
      <b/>
      <sz val="24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</font>
    <font>
      <b/>
      <sz val="11"/>
      <name val="Arial Cyr"/>
      <family val="2"/>
      <charset val="204"/>
    </font>
    <font>
      <b/>
      <sz val="10"/>
      <name val="Arial"/>
      <family val="2"/>
    </font>
    <font>
      <b/>
      <sz val="12"/>
      <name val="Arial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3" fillId="0" borderId="0"/>
    <xf numFmtId="0" fontId="14" fillId="0" borderId="0"/>
    <xf numFmtId="0" fontId="13" fillId="0" borderId="0"/>
  </cellStyleXfs>
  <cellXfs count="21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5" fillId="0" borderId="0" xfId="1" applyFont="1" applyBorder="1" applyAlignment="1">
      <alignment horizontal="center"/>
    </xf>
    <xf numFmtId="0" fontId="8" fillId="0" borderId="8" xfId="1" applyFont="1" applyBorder="1" applyAlignment="1">
      <alignment horizontal="center" vertical="center"/>
    </xf>
    <xf numFmtId="0" fontId="10" fillId="0" borderId="3" xfId="1" applyFont="1" applyBorder="1" applyAlignment="1">
      <alignment vertical="center"/>
    </xf>
    <xf numFmtId="1" fontId="10" fillId="0" borderId="0" xfId="1" applyNumberFormat="1" applyFont="1" applyAlignment="1">
      <alignment horizontal="right" vertical="center"/>
    </xf>
    <xf numFmtId="0" fontId="10" fillId="0" borderId="8" xfId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10" fillId="0" borderId="7" xfId="1" applyFont="1" applyBorder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19" xfId="1" applyFont="1" applyFill="1" applyBorder="1" applyAlignment="1">
      <alignment vertical="center"/>
    </xf>
    <xf numFmtId="0" fontId="10" fillId="0" borderId="22" xfId="1" applyFont="1" applyFill="1" applyBorder="1" applyAlignment="1">
      <alignment vertical="center"/>
    </xf>
    <xf numFmtId="0" fontId="12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" fillId="0" borderId="0" xfId="1" applyFont="1"/>
    <xf numFmtId="0" fontId="8" fillId="0" borderId="0" xfId="1" applyFont="1"/>
    <xf numFmtId="0" fontId="10" fillId="0" borderId="29" xfId="1" applyFont="1" applyFill="1" applyBorder="1" applyAlignment="1">
      <alignment vertical="center"/>
    </xf>
    <xf numFmtId="0" fontId="10" fillId="0" borderId="33" xfId="1" applyFont="1" applyFill="1" applyBorder="1" applyAlignment="1">
      <alignment vertical="center"/>
    </xf>
    <xf numFmtId="2" fontId="1" fillId="0" borderId="0" xfId="1" applyNumberFormat="1"/>
    <xf numFmtId="2" fontId="5" fillId="0" borderId="0" xfId="1" applyNumberFormat="1" applyFont="1" applyBorder="1" applyAlignment="1">
      <alignment horizontal="center"/>
    </xf>
    <xf numFmtId="2" fontId="8" fillId="0" borderId="11" xfId="1" applyNumberFormat="1" applyFont="1" applyBorder="1" applyAlignment="1">
      <alignment horizontal="center" vertical="center"/>
    </xf>
    <xf numFmtId="2" fontId="8" fillId="0" borderId="15" xfId="1" applyNumberFormat="1" applyFont="1" applyBorder="1" applyAlignment="1">
      <alignment horizontal="center" vertical="center"/>
    </xf>
    <xf numFmtId="2" fontId="11" fillId="0" borderId="20" xfId="1" applyNumberFormat="1" applyFont="1" applyFill="1" applyBorder="1" applyAlignment="1">
      <alignment horizontal="center" vertical="center"/>
    </xf>
    <xf numFmtId="2" fontId="11" fillId="0" borderId="23" xfId="1" applyNumberFormat="1" applyFont="1" applyFill="1" applyBorder="1" applyAlignment="1">
      <alignment horizontal="center" vertical="center"/>
    </xf>
    <xf numFmtId="2" fontId="8" fillId="0" borderId="24" xfId="1" applyNumberFormat="1" applyFont="1" applyFill="1" applyBorder="1" applyAlignment="1">
      <alignment horizontal="center" vertical="center"/>
    </xf>
    <xf numFmtId="2" fontId="8" fillId="0" borderId="26" xfId="1" applyNumberFormat="1" applyFont="1" applyFill="1" applyBorder="1" applyAlignment="1">
      <alignment horizontal="center" vertical="center"/>
    </xf>
    <xf numFmtId="2" fontId="8" fillId="0" borderId="30" xfId="1" applyNumberFormat="1" applyFont="1" applyFill="1" applyBorder="1" applyAlignment="1">
      <alignment horizontal="center" vertical="center"/>
    </xf>
    <xf numFmtId="2" fontId="8" fillId="0" borderId="34" xfId="1" applyNumberFormat="1" applyFont="1" applyFill="1" applyBorder="1" applyAlignment="1">
      <alignment horizontal="center" vertical="center"/>
    </xf>
    <xf numFmtId="2" fontId="1" fillId="0" borderId="0" xfId="1" applyNumberFormat="1" applyAlignment="1">
      <alignment horizontal="center"/>
    </xf>
    <xf numFmtId="2" fontId="8" fillId="0" borderId="25" xfId="1" applyNumberFormat="1" applyFont="1" applyFill="1" applyBorder="1" applyAlignment="1">
      <alignment horizontal="center" vertical="center"/>
    </xf>
    <xf numFmtId="2" fontId="8" fillId="0" borderId="31" xfId="1" applyNumberFormat="1" applyFont="1" applyFill="1" applyBorder="1" applyAlignment="1">
      <alignment horizontal="center" vertical="center"/>
    </xf>
    <xf numFmtId="2" fontId="8" fillId="0" borderId="35" xfId="1" applyNumberFormat="1" applyFont="1" applyFill="1" applyBorder="1" applyAlignment="1">
      <alignment horizontal="center" vertical="center"/>
    </xf>
    <xf numFmtId="2" fontId="8" fillId="0" borderId="2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2" fontId="8" fillId="0" borderId="1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39" xfId="0" applyFont="1" applyBorder="1"/>
    <xf numFmtId="0" fontId="1" fillId="0" borderId="42" xfId="0" applyFont="1" applyBorder="1"/>
    <xf numFmtId="0" fontId="1" fillId="0" borderId="4" xfId="0" applyFont="1" applyBorder="1" applyAlignment="1">
      <alignment horizontal="center"/>
    </xf>
    <xf numFmtId="0" fontId="1" fillId="0" borderId="35" xfId="0" applyFont="1" applyBorder="1"/>
    <xf numFmtId="0" fontId="1" fillId="0" borderId="43" xfId="0" applyFont="1" applyBorder="1"/>
    <xf numFmtId="0" fontId="1" fillId="0" borderId="44" xfId="0" applyFont="1" applyBorder="1" applyAlignment="1">
      <alignment horizontal="center"/>
    </xf>
    <xf numFmtId="0" fontId="1" fillId="0" borderId="31" xfId="0" applyFont="1" applyBorder="1"/>
    <xf numFmtId="0" fontId="1" fillId="0" borderId="45" xfId="0" applyFont="1" applyBorder="1"/>
    <xf numFmtId="0" fontId="1" fillId="0" borderId="38" xfId="0" applyFont="1" applyBorder="1"/>
    <xf numFmtId="0" fontId="9" fillId="0" borderId="48" xfId="1" applyFont="1" applyBorder="1" applyAlignment="1">
      <alignment horizontal="center" vertical="center"/>
    </xf>
    <xf numFmtId="0" fontId="9" fillId="0" borderId="33" xfId="1" applyFont="1" applyBorder="1" applyAlignment="1">
      <alignment horizontal="center" vertical="center"/>
    </xf>
    <xf numFmtId="0" fontId="9" fillId="0" borderId="19" xfId="1" applyFont="1" applyFill="1" applyBorder="1" applyAlignment="1">
      <alignment horizontal="center" vertical="center"/>
    </xf>
    <xf numFmtId="0" fontId="9" fillId="0" borderId="22" xfId="1" applyFont="1" applyFill="1" applyBorder="1" applyAlignment="1">
      <alignment horizontal="center" vertical="center"/>
    </xf>
    <xf numFmtId="0" fontId="9" fillId="0" borderId="29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10" fillId="0" borderId="48" xfId="1" applyFont="1" applyBorder="1" applyAlignment="1">
      <alignment vertical="center"/>
    </xf>
    <xf numFmtId="0" fontId="10" fillId="0" borderId="33" xfId="1" applyFont="1" applyBorder="1" applyAlignment="1">
      <alignment vertical="center"/>
    </xf>
    <xf numFmtId="0" fontId="9" fillId="0" borderId="51" xfId="1" applyFont="1" applyBorder="1" applyAlignment="1">
      <alignment horizontal="center" vertical="center"/>
    </xf>
    <xf numFmtId="0" fontId="9" fillId="0" borderId="34" xfId="1" applyFont="1" applyBorder="1" applyAlignment="1">
      <alignment horizontal="center" vertical="center"/>
    </xf>
    <xf numFmtId="0" fontId="9" fillId="0" borderId="26" xfId="1" applyFont="1" applyFill="1" applyBorder="1" applyAlignment="1">
      <alignment horizontal="center" vertical="center"/>
    </xf>
    <xf numFmtId="0" fontId="9" fillId="0" borderId="24" xfId="1" applyFont="1" applyFill="1" applyBorder="1" applyAlignment="1">
      <alignment horizontal="center" vertical="center"/>
    </xf>
    <xf numFmtId="0" fontId="9" fillId="0" borderId="30" xfId="1" applyFont="1" applyFill="1" applyBorder="1" applyAlignment="1">
      <alignment horizontal="center" vertical="center"/>
    </xf>
    <xf numFmtId="0" fontId="9" fillId="0" borderId="34" xfId="1" applyFont="1" applyFill="1" applyBorder="1" applyAlignment="1">
      <alignment horizontal="center" vertical="center"/>
    </xf>
    <xf numFmtId="0" fontId="9" fillId="0" borderId="52" xfId="1" applyFont="1" applyFill="1" applyBorder="1" applyAlignment="1">
      <alignment horizontal="center" vertical="center"/>
    </xf>
    <xf numFmtId="0" fontId="9" fillId="0" borderId="53" xfId="1" applyFont="1" applyFill="1" applyBorder="1" applyAlignment="1">
      <alignment horizontal="center" vertical="center"/>
    </xf>
    <xf numFmtId="0" fontId="14" fillId="0" borderId="0" xfId="3"/>
    <xf numFmtId="0" fontId="16" fillId="0" borderId="0" xfId="3" applyFont="1" applyAlignment="1">
      <alignment horizontal="left"/>
    </xf>
    <xf numFmtId="0" fontId="16" fillId="0" borderId="0" xfId="3" applyFont="1"/>
    <xf numFmtId="0" fontId="14" fillId="0" borderId="0" xfId="3" applyBorder="1" applyAlignment="1">
      <alignment horizontal="left"/>
    </xf>
    <xf numFmtId="0" fontId="16" fillId="0" borderId="0" xfId="3" applyFont="1" applyAlignment="1">
      <alignment horizontal="right"/>
    </xf>
    <xf numFmtId="0" fontId="18" fillId="0" borderId="8" xfId="3" applyFont="1" applyBorder="1" applyAlignment="1">
      <alignment horizontal="center" vertical="center"/>
    </xf>
    <xf numFmtId="0" fontId="19" fillId="0" borderId="8" xfId="3" applyFont="1" applyBorder="1" applyAlignment="1">
      <alignment horizontal="center"/>
    </xf>
    <xf numFmtId="0" fontId="14" fillId="0" borderId="8" xfId="3" applyBorder="1" applyAlignment="1">
      <alignment horizontal="left"/>
    </xf>
    <xf numFmtId="0" fontId="20" fillId="0" borderId="0" xfId="4" applyFont="1" applyAlignment="1">
      <alignment horizontal="center"/>
    </xf>
    <xf numFmtId="0" fontId="13" fillId="0" borderId="0" xfId="4"/>
    <xf numFmtId="0" fontId="14" fillId="0" borderId="0" xfId="3" applyAlignment="1">
      <alignment horizontal="center"/>
    </xf>
    <xf numFmtId="0" fontId="17" fillId="0" borderId="0" xfId="3" applyFont="1"/>
    <xf numFmtId="0" fontId="17" fillId="0" borderId="0" xfId="3" applyFont="1" applyAlignment="1">
      <alignment horizontal="right"/>
    </xf>
    <xf numFmtId="0" fontId="14" fillId="0" borderId="0" xfId="3" applyAlignment="1">
      <alignment horizontal="left"/>
    </xf>
    <xf numFmtId="0" fontId="21" fillId="0" borderId="0" xfId="2" applyFont="1" applyAlignment="1"/>
    <xf numFmtId="0" fontId="13" fillId="0" borderId="0" xfId="2"/>
    <xf numFmtId="0" fontId="13" fillId="0" borderId="0" xfId="2" applyAlignment="1">
      <alignment horizontal="center"/>
    </xf>
    <xf numFmtId="0" fontId="25" fillId="0" borderId="57" xfId="2" applyFont="1" applyBorder="1" applyAlignment="1">
      <alignment horizontal="center"/>
    </xf>
    <xf numFmtId="0" fontId="25" fillId="0" borderId="49" xfId="2" applyFont="1" applyBorder="1" applyAlignment="1">
      <alignment horizontal="center"/>
    </xf>
    <xf numFmtId="0" fontId="25" fillId="0" borderId="0" xfId="2" applyFont="1" applyBorder="1" applyAlignment="1">
      <alignment horizontal="center"/>
    </xf>
    <xf numFmtId="0" fontId="13" fillId="0" borderId="9" xfId="2" applyBorder="1"/>
    <xf numFmtId="0" fontId="27" fillId="0" borderId="14" xfId="3" applyFont="1" applyBorder="1" applyAlignment="1">
      <alignment horizontal="center" vertical="center"/>
    </xf>
    <xf numFmtId="0" fontId="27" fillId="0" borderId="15" xfId="3" applyFont="1" applyBorder="1" applyAlignment="1">
      <alignment horizontal="center" vertical="center"/>
    </xf>
    <xf numFmtId="0" fontId="27" fillId="0" borderId="43" xfId="3" applyFont="1" applyBorder="1" applyAlignment="1">
      <alignment horizontal="center" vertical="center"/>
    </xf>
    <xf numFmtId="0" fontId="25" fillId="0" borderId="60" xfId="2" applyFont="1" applyBorder="1" applyAlignment="1">
      <alignment horizontal="center"/>
    </xf>
    <xf numFmtId="0" fontId="25" fillId="0" borderId="50" xfId="2" applyFont="1" applyBorder="1" applyAlignment="1">
      <alignment horizontal="center"/>
    </xf>
    <xf numFmtId="0" fontId="25" fillId="0" borderId="4" xfId="2" applyFont="1" applyBorder="1" applyAlignment="1">
      <alignment horizontal="center"/>
    </xf>
    <xf numFmtId="0" fontId="20" fillId="0" borderId="60" xfId="2" applyFont="1" applyBorder="1" applyAlignment="1">
      <alignment horizontal="center" vertical="center"/>
    </xf>
    <xf numFmtId="0" fontId="20" fillId="0" borderId="35" xfId="2" applyFont="1" applyBorder="1" applyAlignment="1">
      <alignment horizontal="center" vertical="center"/>
    </xf>
    <xf numFmtId="0" fontId="28" fillId="0" borderId="17" xfId="3" applyFont="1" applyBorder="1" applyAlignment="1">
      <alignment horizontal="center" vertical="center"/>
    </xf>
    <xf numFmtId="0" fontId="29" fillId="0" borderId="55" xfId="3" applyFont="1" applyBorder="1" applyAlignment="1">
      <alignment vertical="center"/>
    </xf>
    <xf numFmtId="0" fontId="28" fillId="0" borderId="56" xfId="3" applyFont="1" applyBorder="1" applyAlignment="1">
      <alignment horizontal="center" vertical="center"/>
    </xf>
    <xf numFmtId="0" fontId="28" fillId="0" borderId="55" xfId="3" applyFont="1" applyBorder="1" applyAlignment="1">
      <alignment horizontal="center" vertical="center"/>
    </xf>
    <xf numFmtId="0" fontId="28" fillId="0" borderId="20" xfId="3" applyFont="1" applyBorder="1" applyAlignment="1">
      <alignment horizontal="center" vertical="center"/>
    </xf>
    <xf numFmtId="0" fontId="28" fillId="0" borderId="16" xfId="3" applyFont="1" applyBorder="1" applyAlignment="1">
      <alignment horizontal="center" vertical="center"/>
    </xf>
    <xf numFmtId="0" fontId="28" fillId="0" borderId="18" xfId="3" applyFont="1" applyBorder="1" applyAlignment="1">
      <alignment horizontal="center" vertical="center"/>
    </xf>
    <xf numFmtId="0" fontId="22" fillId="0" borderId="56" xfId="2" applyFont="1" applyBorder="1" applyAlignment="1">
      <alignment horizontal="center" vertical="center"/>
    </xf>
    <xf numFmtId="0" fontId="22" fillId="0" borderId="16" xfId="2" applyFont="1" applyBorder="1" applyAlignment="1">
      <alignment horizontal="center" vertical="center"/>
    </xf>
    <xf numFmtId="0" fontId="26" fillId="0" borderId="18" xfId="2" applyFont="1" applyBorder="1" applyAlignment="1">
      <alignment horizontal="center" vertical="center"/>
    </xf>
    <xf numFmtId="0" fontId="26" fillId="0" borderId="58" xfId="2" applyFont="1" applyBorder="1" applyAlignment="1">
      <alignment horizontal="center" vertical="center"/>
    </xf>
    <xf numFmtId="2" fontId="22" fillId="0" borderId="55" xfId="2" applyNumberFormat="1" applyFont="1" applyBorder="1" applyAlignment="1">
      <alignment horizontal="center" vertical="center"/>
    </xf>
    <xf numFmtId="2" fontId="22" fillId="0" borderId="16" xfId="2" applyNumberFormat="1" applyFont="1" applyBorder="1" applyAlignment="1">
      <alignment horizontal="center" vertical="center"/>
    </xf>
    <xf numFmtId="0" fontId="28" fillId="0" borderId="53" xfId="3" applyFont="1" applyBorder="1" applyAlignment="1">
      <alignment horizontal="center" vertical="center"/>
    </xf>
    <xf numFmtId="0" fontId="29" fillId="0" borderId="8" xfId="3" applyFont="1" applyBorder="1" applyAlignment="1">
      <alignment vertical="center"/>
    </xf>
    <xf numFmtId="0" fontId="29" fillId="0" borderId="64" xfId="3" applyFont="1" applyBorder="1" applyAlignment="1">
      <alignment horizontal="center" vertical="center"/>
    </xf>
    <xf numFmtId="0" fontId="28" fillId="0" borderId="8" xfId="3" applyFont="1" applyBorder="1" applyAlignment="1">
      <alignment horizontal="center" vertical="center"/>
    </xf>
    <xf numFmtId="0" fontId="28" fillId="0" borderId="23" xfId="3" applyFont="1" applyBorder="1" applyAlignment="1">
      <alignment horizontal="center" vertical="center"/>
    </xf>
    <xf numFmtId="0" fontId="28" fillId="0" borderId="25" xfId="3" applyFont="1" applyBorder="1" applyAlignment="1">
      <alignment horizontal="center" vertical="center"/>
    </xf>
    <xf numFmtId="0" fontId="28" fillId="0" borderId="21" xfId="3" applyFont="1" applyBorder="1" applyAlignment="1">
      <alignment horizontal="center" vertical="center"/>
    </xf>
    <xf numFmtId="0" fontId="22" fillId="0" borderId="25" xfId="2" applyFont="1" applyBorder="1" applyAlignment="1">
      <alignment horizontal="center" vertical="center"/>
    </xf>
    <xf numFmtId="0" fontId="26" fillId="0" borderId="21" xfId="2" applyFont="1" applyBorder="1" applyAlignment="1">
      <alignment horizontal="center" vertical="center"/>
    </xf>
    <xf numFmtId="0" fontId="26" fillId="0" borderId="0" xfId="2" applyFont="1" applyBorder="1" applyAlignment="1">
      <alignment horizontal="center" vertical="center"/>
    </xf>
    <xf numFmtId="0" fontId="22" fillId="0" borderId="53" xfId="2" applyFont="1" applyBorder="1" applyAlignment="1">
      <alignment horizontal="center" vertical="center"/>
    </xf>
    <xf numFmtId="2" fontId="22" fillId="0" borderId="8" xfId="2" applyNumberFormat="1" applyFont="1" applyBorder="1" applyAlignment="1">
      <alignment horizontal="center" vertical="center"/>
    </xf>
    <xf numFmtId="2" fontId="22" fillId="0" borderId="25" xfId="2" applyNumberFormat="1" applyFont="1" applyBorder="1" applyAlignment="1">
      <alignment horizontal="center" vertical="center"/>
    </xf>
    <xf numFmtId="0" fontId="22" fillId="0" borderId="53" xfId="2" applyFont="1" applyBorder="1" applyAlignment="1">
      <alignment horizontal="center"/>
    </xf>
    <xf numFmtId="2" fontId="13" fillId="0" borderId="8" xfId="2" applyNumberFormat="1" applyBorder="1" applyAlignment="1">
      <alignment horizontal="center" vertical="center"/>
    </xf>
    <xf numFmtId="2" fontId="13" fillId="0" borderId="25" xfId="2" applyNumberFormat="1" applyBorder="1" applyAlignment="1">
      <alignment horizontal="center" vertical="center"/>
    </xf>
    <xf numFmtId="0" fontId="22" fillId="0" borderId="14" xfId="2" applyFont="1" applyBorder="1" applyAlignment="1">
      <alignment horizontal="center" vertical="center"/>
    </xf>
    <xf numFmtId="2" fontId="22" fillId="0" borderId="15" xfId="2" applyNumberFormat="1" applyFont="1" applyBorder="1" applyAlignment="1">
      <alignment horizontal="center" vertical="center"/>
    </xf>
    <xf numFmtId="2" fontId="22" fillId="0" borderId="5" xfId="2" applyNumberFormat="1" applyFont="1" applyBorder="1" applyAlignment="1">
      <alignment horizontal="center" vertical="center"/>
    </xf>
    <xf numFmtId="0" fontId="13" fillId="0" borderId="0" xfId="2" applyBorder="1" applyAlignment="1">
      <alignment horizontal="center"/>
    </xf>
    <xf numFmtId="0" fontId="26" fillId="0" borderId="45" xfId="2" applyFont="1" applyBorder="1" applyAlignment="1">
      <alignment horizontal="center" vertical="center"/>
    </xf>
    <xf numFmtId="0" fontId="13" fillId="0" borderId="65" xfId="2" applyFont="1" applyBorder="1" applyAlignment="1">
      <alignment horizontal="center" vertical="center"/>
    </xf>
    <xf numFmtId="0" fontId="22" fillId="0" borderId="10" xfId="2" applyFont="1" applyBorder="1" applyAlignment="1">
      <alignment horizontal="center" vertical="center"/>
    </xf>
    <xf numFmtId="2" fontId="22" fillId="0" borderId="51" xfId="2" applyNumberFormat="1" applyFont="1" applyBorder="1" applyAlignment="1">
      <alignment horizontal="center" vertical="center"/>
    </xf>
    <xf numFmtId="2" fontId="22" fillId="0" borderId="11" xfId="2" applyNumberFormat="1" applyFont="1" applyBorder="1" applyAlignment="1">
      <alignment horizontal="center" vertical="center"/>
    </xf>
    <xf numFmtId="2" fontId="22" fillId="0" borderId="46" xfId="2" applyNumberFormat="1" applyFont="1" applyBorder="1" applyAlignment="1">
      <alignment horizontal="center" vertical="center"/>
    </xf>
    <xf numFmtId="2" fontId="22" fillId="0" borderId="24" xfId="2" applyNumberFormat="1" applyFont="1" applyBorder="1" applyAlignment="1">
      <alignment horizontal="center" vertical="center"/>
    </xf>
    <xf numFmtId="2" fontId="22" fillId="0" borderId="64" xfId="2" applyNumberFormat="1" applyFont="1" applyBorder="1" applyAlignment="1">
      <alignment horizontal="center" vertical="center"/>
    </xf>
    <xf numFmtId="0" fontId="30" fillId="0" borderId="4" xfId="2" applyFont="1" applyBorder="1" applyAlignment="1">
      <alignment horizontal="center" vertical="center" wrapText="1"/>
    </xf>
    <xf numFmtId="2" fontId="22" fillId="0" borderId="62" xfId="2" applyNumberFormat="1" applyFont="1" applyBorder="1" applyAlignment="1">
      <alignment horizontal="center" vertical="center"/>
    </xf>
    <xf numFmtId="2" fontId="22" fillId="0" borderId="43" xfId="2" applyNumberFormat="1" applyFont="1" applyBorder="1" applyAlignment="1">
      <alignment horizontal="center" vertical="center"/>
    </xf>
    <xf numFmtId="0" fontId="22" fillId="0" borderId="0" xfId="2" applyFont="1" applyBorder="1" applyAlignment="1">
      <alignment horizontal="center"/>
    </xf>
    <xf numFmtId="0" fontId="22" fillId="0" borderId="0" xfId="2" applyFont="1" applyBorder="1"/>
    <xf numFmtId="0" fontId="13" fillId="0" borderId="0" xfId="2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4" xfId="0" applyBorder="1" applyAlignment="1">
      <alignment horizontal="center"/>
    </xf>
    <xf numFmtId="0" fontId="13" fillId="0" borderId="5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29" fillId="0" borderId="63" xfId="3" quotePrefix="1" applyFont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4" fillId="0" borderId="0" xfId="1" applyFont="1" applyBorder="1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7" fillId="0" borderId="46" xfId="1" applyFont="1" applyBorder="1" applyAlignment="1">
      <alignment horizontal="center" vertical="center" wrapText="1"/>
    </xf>
    <xf numFmtId="0" fontId="7" fillId="0" borderId="47" xfId="1" applyFont="1" applyBorder="1" applyAlignment="1">
      <alignment horizontal="center" vertical="center" wrapText="1"/>
    </xf>
    <xf numFmtId="2" fontId="7" fillId="0" borderId="3" xfId="1" applyNumberFormat="1" applyFont="1" applyBorder="1" applyAlignment="1">
      <alignment horizontal="center" vertical="center" wrapText="1"/>
    </xf>
    <xf numFmtId="2" fontId="7" fillId="0" borderId="7" xfId="1" applyNumberFormat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21" xfId="1" applyFont="1" applyFill="1" applyBorder="1" applyAlignment="1">
      <alignment horizontal="center" vertical="center"/>
    </xf>
    <xf numFmtId="2" fontId="11" fillId="0" borderId="12" xfId="1" applyNumberFormat="1" applyFont="1" applyFill="1" applyBorder="1" applyAlignment="1">
      <alignment horizontal="center" vertical="center"/>
    </xf>
    <xf numFmtId="2" fontId="11" fillId="0" borderId="16" xfId="1" applyNumberFormat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2" fontId="11" fillId="0" borderId="35" xfId="1" applyNumberFormat="1" applyFont="1" applyFill="1" applyBorder="1" applyAlignment="1">
      <alignment horizontal="center" vertical="center"/>
    </xf>
    <xf numFmtId="0" fontId="9" fillId="0" borderId="32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9" fillId="0" borderId="37" xfId="1" applyFont="1" applyBorder="1" applyAlignment="1">
      <alignment horizontal="center" vertical="center"/>
    </xf>
    <xf numFmtId="2" fontId="0" fillId="0" borderId="12" xfId="1" applyNumberFormat="1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5" fillId="0" borderId="0" xfId="3" applyFont="1" applyAlignment="1">
      <alignment horizontal="center"/>
    </xf>
    <xf numFmtId="0" fontId="17" fillId="0" borderId="0" xfId="3" applyFont="1" applyAlignment="1">
      <alignment horizontal="center"/>
    </xf>
    <xf numFmtId="0" fontId="26" fillId="0" borderId="48" xfId="2" applyFont="1" applyBorder="1" applyAlignment="1">
      <alignment horizontal="center"/>
    </xf>
    <xf numFmtId="0" fontId="26" fillId="0" borderId="46" xfId="2" applyFont="1" applyBorder="1" applyAlignment="1">
      <alignment horizontal="center"/>
    </xf>
    <xf numFmtId="0" fontId="21" fillId="0" borderId="0" xfId="2" applyFont="1" applyAlignment="1">
      <alignment horizontal="center"/>
    </xf>
    <xf numFmtId="0" fontId="22" fillId="0" borderId="1" xfId="2" applyFont="1" applyBorder="1" applyAlignment="1">
      <alignment horizontal="center" vertical="center" wrapText="1"/>
    </xf>
    <xf numFmtId="0" fontId="22" fillId="0" borderId="4" xfId="2" applyFont="1" applyBorder="1" applyAlignment="1">
      <alignment horizontal="center" vertical="center" wrapText="1"/>
    </xf>
    <xf numFmtId="0" fontId="23" fillId="0" borderId="57" xfId="2" applyFont="1" applyBorder="1" applyAlignment="1">
      <alignment horizontal="center" vertical="center"/>
    </xf>
    <xf numFmtId="0" fontId="23" fillId="0" borderId="60" xfId="2" applyFont="1" applyBorder="1" applyAlignment="1">
      <alignment horizontal="center" vertical="center"/>
    </xf>
    <xf numFmtId="0" fontId="23" fillId="0" borderId="58" xfId="2" applyFont="1" applyBorder="1" applyAlignment="1">
      <alignment horizontal="center" vertical="center"/>
    </xf>
    <xf numFmtId="0" fontId="23" fillId="0" borderId="61" xfId="2" applyFont="1" applyBorder="1" applyAlignment="1">
      <alignment horizontal="center" vertical="center"/>
    </xf>
    <xf numFmtId="0" fontId="24" fillId="0" borderId="9" xfId="3" applyFont="1" applyBorder="1" applyAlignment="1">
      <alignment horizontal="center" shrinkToFit="1"/>
    </xf>
    <xf numFmtId="0" fontId="24" fillId="0" borderId="48" xfId="3" applyFont="1" applyBorder="1" applyAlignment="1">
      <alignment horizontal="center" shrinkToFit="1"/>
    </xf>
    <xf numFmtId="0" fontId="24" fillId="0" borderId="46" xfId="3" applyFont="1" applyBorder="1" applyAlignment="1">
      <alignment horizontal="center" shrinkToFit="1"/>
    </xf>
    <xf numFmtId="0" fontId="24" fillId="0" borderId="59" xfId="3" applyFont="1" applyBorder="1" applyAlignment="1">
      <alignment horizontal="center" vertical="center" wrapText="1" shrinkToFit="1"/>
    </xf>
    <xf numFmtId="0" fontId="24" fillId="0" borderId="62" xfId="3" applyFont="1" applyBorder="1" applyAlignment="1">
      <alignment horizontal="center" vertical="center" wrapText="1" shrinkToFit="1"/>
    </xf>
    <xf numFmtId="0" fontId="25" fillId="0" borderId="12" xfId="2" applyFont="1" applyBorder="1" applyAlignment="1">
      <alignment horizontal="center" vertical="center"/>
    </xf>
    <xf numFmtId="0" fontId="25" fillId="0" borderId="35" xfId="2" applyFont="1" applyBorder="1" applyAlignment="1">
      <alignment horizontal="center" vertical="center"/>
    </xf>
    <xf numFmtId="0" fontId="28" fillId="2" borderId="53" xfId="3" applyFont="1" applyFill="1" applyBorder="1" applyAlignment="1">
      <alignment horizontal="center" vertical="center"/>
    </xf>
    <xf numFmtId="0" fontId="28" fillId="2" borderId="8" xfId="3" applyFont="1" applyFill="1" applyBorder="1" applyAlignment="1">
      <alignment horizontal="center" vertical="center"/>
    </xf>
    <xf numFmtId="2" fontId="22" fillId="2" borderId="55" xfId="2" applyNumberFormat="1" applyFont="1" applyFill="1" applyBorder="1" applyAlignment="1">
      <alignment horizontal="center" vertical="center"/>
    </xf>
    <xf numFmtId="2" fontId="22" fillId="2" borderId="8" xfId="2" applyNumberFormat="1" applyFont="1" applyFill="1" applyBorder="1" applyAlignment="1">
      <alignment horizontal="center" vertical="center"/>
    </xf>
    <xf numFmtId="0" fontId="28" fillId="2" borderId="25" xfId="3" applyFont="1" applyFill="1" applyBorder="1" applyAlignment="1">
      <alignment horizontal="center" vertical="center"/>
    </xf>
    <xf numFmtId="2" fontId="13" fillId="0" borderId="0" xfId="2" applyNumberFormat="1"/>
  </cellXfs>
  <cellStyles count="5">
    <cellStyle name="Normal_Гоночная схема" xfId="2"/>
    <cellStyle name="Обычный" xfId="0" builtinId="0"/>
    <cellStyle name="Обычный 2" xfId="3"/>
    <cellStyle name="Обычный 2 2" xfId="1"/>
    <cellStyle name="Обычный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54"/>
  <sheetViews>
    <sheetView tabSelected="1" topLeftCell="A7" zoomScale="50" zoomScaleNormal="50" workbookViewId="0">
      <selection activeCell="F51" sqref="F51:F52"/>
    </sheetView>
  </sheetViews>
  <sheetFormatPr defaultRowHeight="15" x14ac:dyDescent="0.25"/>
  <cols>
    <col min="1" max="1" width="9.140625" style="1"/>
    <col min="2" max="4" width="35.42578125" style="1" customWidth="1"/>
    <col min="5" max="5" width="17" style="19" customWidth="1"/>
    <col min="6" max="6" width="14.7109375" style="29" customWidth="1"/>
    <col min="7" max="7" width="9.140625" style="1"/>
    <col min="8" max="8" width="14.28515625" style="1" customWidth="1"/>
    <col min="9" max="9" width="9.140625" style="1"/>
    <col min="10" max="10" width="11.140625" style="1" customWidth="1"/>
    <col min="11" max="16384" width="9.140625" style="1"/>
  </cols>
  <sheetData>
    <row r="1" spans="1:15" ht="48" customHeight="1" x14ac:dyDescent="0.25">
      <c r="A1" s="154" t="s">
        <v>7</v>
      </c>
      <c r="B1" s="154"/>
      <c r="C1" s="154"/>
      <c r="D1" s="154"/>
      <c r="E1" s="154"/>
      <c r="F1" s="154"/>
    </row>
    <row r="2" spans="1:15" ht="5.25" customHeight="1" x14ac:dyDescent="0.25"/>
    <row r="3" spans="1:15" ht="19.5" customHeight="1" x14ac:dyDescent="0.35">
      <c r="A3" s="155" t="s">
        <v>0</v>
      </c>
      <c r="B3" s="155"/>
      <c r="C3" s="155"/>
      <c r="D3" s="155"/>
      <c r="E3" s="155"/>
      <c r="F3" s="155"/>
    </row>
    <row r="4" spans="1:15" ht="15.75" customHeight="1" thickBot="1" x14ac:dyDescent="0.35">
      <c r="A4" s="3"/>
      <c r="B4" s="3"/>
      <c r="C4" s="3"/>
      <c r="D4" s="3"/>
      <c r="E4" s="20"/>
      <c r="F4" s="20"/>
    </row>
    <row r="5" spans="1:15" s="2" customFormat="1" ht="30" customHeight="1" x14ac:dyDescent="0.25">
      <c r="A5" s="156" t="s">
        <v>1</v>
      </c>
      <c r="B5" s="158" t="s">
        <v>2</v>
      </c>
      <c r="C5" s="164" t="s">
        <v>39</v>
      </c>
      <c r="D5" s="160" t="s">
        <v>3</v>
      </c>
      <c r="E5" s="162" t="s">
        <v>4</v>
      </c>
      <c r="F5" s="162" t="s">
        <v>16</v>
      </c>
    </row>
    <row r="6" spans="1:15" s="2" customFormat="1" ht="30" customHeight="1" thickBot="1" x14ac:dyDescent="0.3">
      <c r="A6" s="157"/>
      <c r="B6" s="159"/>
      <c r="C6" s="165"/>
      <c r="D6" s="161"/>
      <c r="E6" s="163"/>
      <c r="F6" s="163"/>
      <c r="H6" s="4"/>
      <c r="I6" s="4"/>
      <c r="J6" s="4"/>
      <c r="K6" s="4"/>
      <c r="L6" s="4"/>
      <c r="M6" s="4"/>
      <c r="N6" s="4"/>
      <c r="O6" s="4"/>
    </row>
    <row r="7" spans="1:15" s="8" customFormat="1" ht="30" customHeight="1" x14ac:dyDescent="0.25">
      <c r="A7" s="172">
        <v>1</v>
      </c>
      <c r="B7" s="173" t="s">
        <v>8</v>
      </c>
      <c r="C7" s="59" t="s">
        <v>40</v>
      </c>
      <c r="D7" s="57" t="s">
        <v>44</v>
      </c>
      <c r="E7" s="21">
        <v>74.099999999999994</v>
      </c>
      <c r="F7" s="168">
        <f>AVERAGE(E7:E8)</f>
        <v>76</v>
      </c>
      <c r="G7" s="6"/>
      <c r="H7" s="7"/>
      <c r="I7" s="7"/>
      <c r="J7" s="7"/>
      <c r="K7" s="7"/>
      <c r="L7" s="7"/>
      <c r="M7" s="7"/>
      <c r="N7" s="7"/>
      <c r="O7" s="7"/>
    </row>
    <row r="8" spans="1:15" s="8" customFormat="1" ht="30" customHeight="1" thickBot="1" x14ac:dyDescent="0.3">
      <c r="A8" s="166"/>
      <c r="B8" s="174"/>
      <c r="C8" s="60" t="s">
        <v>40</v>
      </c>
      <c r="D8" s="58" t="s">
        <v>9</v>
      </c>
      <c r="E8" s="22">
        <v>77.900000000000006</v>
      </c>
      <c r="F8" s="169"/>
      <c r="G8" s="10"/>
      <c r="H8" s="7"/>
      <c r="I8" s="7"/>
      <c r="J8" s="7"/>
      <c r="K8" s="7"/>
      <c r="L8" s="7"/>
      <c r="M8" s="7"/>
      <c r="N8" s="7"/>
      <c r="O8" s="7"/>
    </row>
    <row r="9" spans="1:15" s="8" customFormat="1" ht="30" customHeight="1" x14ac:dyDescent="0.25">
      <c r="A9" s="170">
        <v>2</v>
      </c>
      <c r="B9" s="171" t="s">
        <v>72</v>
      </c>
      <c r="C9" s="61" t="s">
        <v>40</v>
      </c>
      <c r="D9" s="11" t="s">
        <v>35</v>
      </c>
      <c r="E9" s="23">
        <v>81.3</v>
      </c>
      <c r="F9" s="168">
        <f t="shared" ref="F9" si="0">AVERAGE(E9:E10)</f>
        <v>76</v>
      </c>
      <c r="G9" s="10"/>
      <c r="H9" s="7"/>
      <c r="I9" s="7"/>
      <c r="J9" s="7"/>
      <c r="K9" s="7"/>
      <c r="L9" s="7"/>
      <c r="M9" s="7"/>
      <c r="N9" s="7"/>
      <c r="O9" s="7"/>
    </row>
    <row r="10" spans="1:15" s="8" customFormat="1" ht="30" customHeight="1" thickBot="1" x14ac:dyDescent="0.3">
      <c r="A10" s="166"/>
      <c r="B10" s="167"/>
      <c r="C10" s="62" t="s">
        <v>40</v>
      </c>
      <c r="D10" s="12" t="s">
        <v>10</v>
      </c>
      <c r="E10" s="24">
        <v>70.7</v>
      </c>
      <c r="F10" s="169"/>
      <c r="J10" s="13"/>
      <c r="K10" s="13"/>
    </row>
    <row r="11" spans="1:15" s="8" customFormat="1" ht="30" customHeight="1" x14ac:dyDescent="0.25">
      <c r="A11" s="166">
        <v>3</v>
      </c>
      <c r="B11" s="167" t="s">
        <v>11</v>
      </c>
      <c r="C11" s="62" t="s">
        <v>40</v>
      </c>
      <c r="D11" s="12" t="s">
        <v>38</v>
      </c>
      <c r="E11" s="24">
        <v>95.2</v>
      </c>
      <c r="F11" s="168">
        <f t="shared" ref="F11" si="1">AVERAGE(E11:E12)</f>
        <v>85.65</v>
      </c>
      <c r="J11" s="13"/>
      <c r="K11" s="13"/>
    </row>
    <row r="12" spans="1:15" s="8" customFormat="1" ht="30" customHeight="1" thickBot="1" x14ac:dyDescent="0.3">
      <c r="A12" s="166"/>
      <c r="B12" s="167"/>
      <c r="C12" s="62" t="s">
        <v>40</v>
      </c>
      <c r="D12" s="12" t="s">
        <v>12</v>
      </c>
      <c r="E12" s="24">
        <v>76.099999999999994</v>
      </c>
      <c r="F12" s="169"/>
      <c r="H12" s="13"/>
      <c r="I12" s="13"/>
      <c r="J12" s="13"/>
      <c r="K12" s="13"/>
    </row>
    <row r="13" spans="1:15" s="8" customFormat="1" ht="30" hidden="1" customHeight="1" x14ac:dyDescent="0.25">
      <c r="A13" s="170"/>
      <c r="B13" s="171"/>
      <c r="C13" s="61"/>
      <c r="D13" s="11"/>
      <c r="E13" s="23"/>
      <c r="F13" s="168" t="e">
        <f t="shared" ref="F13" si="2">AVERAGE(E13:E14)</f>
        <v>#DIV/0!</v>
      </c>
      <c r="H13" s="13"/>
      <c r="I13" s="13"/>
      <c r="J13" s="13"/>
      <c r="K13" s="13"/>
    </row>
    <row r="14" spans="1:15" s="8" customFormat="1" ht="30" hidden="1" customHeight="1" x14ac:dyDescent="0.25">
      <c r="A14" s="166"/>
      <c r="B14" s="167"/>
      <c r="C14" s="62"/>
      <c r="D14" s="12"/>
      <c r="E14" s="24"/>
      <c r="F14" s="169"/>
      <c r="H14" s="13"/>
      <c r="I14" s="13"/>
      <c r="J14" s="13"/>
      <c r="K14" s="13"/>
    </row>
    <row r="15" spans="1:15" s="8" customFormat="1" ht="30" customHeight="1" x14ac:dyDescent="0.25">
      <c r="A15" s="166">
        <v>4</v>
      </c>
      <c r="B15" s="167" t="s">
        <v>13</v>
      </c>
      <c r="C15" s="62" t="s">
        <v>40</v>
      </c>
      <c r="D15" s="12" t="s">
        <v>14</v>
      </c>
      <c r="E15" s="24">
        <v>83</v>
      </c>
      <c r="F15" s="168">
        <f t="shared" ref="F15:F17" si="3">AVERAGE(E15:E16)</f>
        <v>83.2</v>
      </c>
      <c r="H15" s="13"/>
      <c r="I15" s="13"/>
      <c r="J15" s="13"/>
      <c r="K15" s="13"/>
    </row>
    <row r="16" spans="1:15" s="8" customFormat="1" ht="30" customHeight="1" thickBot="1" x14ac:dyDescent="0.3">
      <c r="A16" s="166"/>
      <c r="B16" s="167"/>
      <c r="C16" s="62" t="s">
        <v>40</v>
      </c>
      <c r="D16" s="12" t="s">
        <v>15</v>
      </c>
      <c r="E16" s="24">
        <v>83.4</v>
      </c>
      <c r="F16" s="169"/>
      <c r="H16" s="14"/>
      <c r="I16" s="1"/>
      <c r="J16" s="13"/>
      <c r="K16" s="13"/>
    </row>
    <row r="17" spans="1:10" ht="27.75" customHeight="1" x14ac:dyDescent="0.25">
      <c r="A17" s="166">
        <v>5</v>
      </c>
      <c r="B17" s="167" t="s">
        <v>17</v>
      </c>
      <c r="C17" s="62" t="s">
        <v>41</v>
      </c>
      <c r="D17" s="12" t="s">
        <v>18</v>
      </c>
      <c r="E17" s="24">
        <v>80</v>
      </c>
      <c r="F17" s="168">
        <f t="shared" si="3"/>
        <v>74.650000000000006</v>
      </c>
      <c r="G17" s="8"/>
      <c r="I17" s="15"/>
      <c r="J17" s="14"/>
    </row>
    <row r="18" spans="1:10" ht="27.75" customHeight="1" thickBot="1" x14ac:dyDescent="0.3">
      <c r="A18" s="166"/>
      <c r="B18" s="167"/>
      <c r="C18" s="62" t="s">
        <v>41</v>
      </c>
      <c r="D18" s="12" t="s">
        <v>19</v>
      </c>
      <c r="E18" s="24">
        <v>69.3</v>
      </c>
      <c r="F18" s="169"/>
      <c r="G18" s="8"/>
    </row>
    <row r="19" spans="1:10" ht="29.25" customHeight="1" x14ac:dyDescent="0.3">
      <c r="A19" s="170">
        <v>6</v>
      </c>
      <c r="B19" s="171" t="s">
        <v>22</v>
      </c>
      <c r="C19" s="61" t="s">
        <v>41</v>
      </c>
      <c r="D19" s="11" t="s">
        <v>20</v>
      </c>
      <c r="E19" s="24">
        <v>74.5</v>
      </c>
      <c r="F19" s="168">
        <f t="shared" ref="F19" si="4">AVERAGE(E19:E20)</f>
        <v>76.650000000000006</v>
      </c>
      <c r="G19" s="8"/>
      <c r="J19" s="16"/>
    </row>
    <row r="20" spans="1:10" ht="29.25" customHeight="1" thickBot="1" x14ac:dyDescent="0.35">
      <c r="A20" s="166"/>
      <c r="B20" s="167"/>
      <c r="C20" s="62" t="s">
        <v>41</v>
      </c>
      <c r="D20" s="12" t="s">
        <v>21</v>
      </c>
      <c r="E20" s="24">
        <v>78.8</v>
      </c>
      <c r="F20" s="169"/>
      <c r="G20" s="8"/>
      <c r="J20" s="16"/>
    </row>
    <row r="21" spans="1:10" ht="29.25" hidden="1" customHeight="1" x14ac:dyDescent="0.25">
      <c r="A21" s="166">
        <v>8</v>
      </c>
      <c r="B21" s="167"/>
      <c r="C21" s="62"/>
      <c r="D21" s="12"/>
      <c r="E21" s="25" t="s">
        <v>5</v>
      </c>
      <c r="F21" s="30"/>
      <c r="G21" s="8"/>
    </row>
    <row r="22" spans="1:10" ht="29.25" hidden="1" customHeight="1" x14ac:dyDescent="0.25">
      <c r="A22" s="166"/>
      <c r="B22" s="167"/>
      <c r="C22" s="62"/>
      <c r="D22" s="12"/>
      <c r="E22" s="25"/>
      <c r="F22" s="30"/>
      <c r="G22" s="8"/>
    </row>
    <row r="23" spans="1:10" ht="29.25" hidden="1" customHeight="1" x14ac:dyDescent="0.25">
      <c r="A23" s="170">
        <v>9</v>
      </c>
      <c r="B23" s="171"/>
      <c r="C23" s="61"/>
      <c r="D23" s="11"/>
      <c r="E23" s="26"/>
      <c r="F23" s="30"/>
      <c r="G23" s="8"/>
    </row>
    <row r="24" spans="1:10" ht="29.25" hidden="1" customHeight="1" x14ac:dyDescent="0.25">
      <c r="A24" s="175"/>
      <c r="B24" s="176"/>
      <c r="C24" s="63"/>
      <c r="D24" s="17"/>
      <c r="E24" s="27"/>
      <c r="F24" s="31"/>
      <c r="G24" s="8"/>
    </row>
    <row r="25" spans="1:10" ht="29.25" hidden="1" customHeight="1" x14ac:dyDescent="0.25">
      <c r="A25" s="166">
        <v>10</v>
      </c>
      <c r="B25" s="167"/>
      <c r="C25" s="62"/>
      <c r="D25" s="12"/>
      <c r="E25" s="25"/>
      <c r="F25" s="30"/>
      <c r="G25" s="8"/>
    </row>
    <row r="26" spans="1:10" ht="27" hidden="1" customHeight="1" thickBot="1" x14ac:dyDescent="0.3">
      <c r="A26" s="178"/>
      <c r="B26" s="179"/>
      <c r="C26" s="64"/>
      <c r="D26" s="18"/>
      <c r="E26" s="28"/>
      <c r="F26" s="32"/>
      <c r="G26" s="8"/>
    </row>
    <row r="27" spans="1:10" ht="35.25" hidden="1" customHeight="1" x14ac:dyDescent="0.25">
      <c r="A27" s="180"/>
      <c r="B27" s="173"/>
      <c r="C27" s="59"/>
      <c r="D27" s="57"/>
      <c r="E27" s="21" t="s">
        <v>6</v>
      </c>
      <c r="F27" s="33"/>
      <c r="G27" s="8"/>
    </row>
    <row r="28" spans="1:10" ht="33.75" hidden="1" customHeight="1" thickBot="1" x14ac:dyDescent="0.3">
      <c r="A28" s="181"/>
      <c r="B28" s="174"/>
      <c r="C28" s="60"/>
      <c r="D28" s="58"/>
      <c r="E28" s="22">
        <v>70.2</v>
      </c>
      <c r="F28" s="34"/>
      <c r="G28" s="8"/>
    </row>
    <row r="29" spans="1:10" ht="29.25" hidden="1" customHeight="1" x14ac:dyDescent="0.25">
      <c r="A29" s="170">
        <v>12</v>
      </c>
      <c r="B29" s="171"/>
      <c r="C29" s="61"/>
      <c r="D29" s="11"/>
      <c r="E29" s="26"/>
      <c r="F29" s="35"/>
      <c r="G29" s="8"/>
    </row>
    <row r="30" spans="1:10" ht="27" hidden="1" customHeight="1" x14ac:dyDescent="0.25">
      <c r="A30" s="166"/>
      <c r="B30" s="167"/>
      <c r="C30" s="62"/>
      <c r="D30" s="12"/>
      <c r="E30" s="25"/>
      <c r="F30" s="35"/>
      <c r="G30" s="8"/>
    </row>
    <row r="31" spans="1:10" ht="29.25" customHeight="1" x14ac:dyDescent="0.3">
      <c r="A31" s="176">
        <v>7</v>
      </c>
      <c r="B31" s="176" t="s">
        <v>23</v>
      </c>
      <c r="C31" s="65" t="s">
        <v>42</v>
      </c>
      <c r="D31" s="11" t="s">
        <v>24</v>
      </c>
      <c r="E31" s="24">
        <v>65.599999999999994</v>
      </c>
      <c r="F31" s="168">
        <f>AVERAGE(E31:E32)</f>
        <v>65.900000000000006</v>
      </c>
      <c r="G31" s="8"/>
      <c r="J31" s="16"/>
    </row>
    <row r="32" spans="1:10" ht="29.25" customHeight="1" thickBot="1" x14ac:dyDescent="0.35">
      <c r="A32" s="171"/>
      <c r="B32" s="171"/>
      <c r="C32" s="61" t="s">
        <v>42</v>
      </c>
      <c r="D32" s="12" t="s">
        <v>25</v>
      </c>
      <c r="E32" s="24">
        <v>66.2</v>
      </c>
      <c r="F32" s="177"/>
      <c r="G32" s="8"/>
      <c r="J32" s="16"/>
    </row>
    <row r="33" spans="1:10" ht="29.25" customHeight="1" x14ac:dyDescent="0.3">
      <c r="A33" s="172">
        <v>8</v>
      </c>
      <c r="B33" s="176" t="s">
        <v>26</v>
      </c>
      <c r="C33" s="65" t="s">
        <v>42</v>
      </c>
      <c r="D33" s="11" t="s">
        <v>27</v>
      </c>
      <c r="E33" s="24">
        <v>72.599999999999994</v>
      </c>
      <c r="F33" s="168">
        <f>AVERAGE(E33:E34)</f>
        <v>74.699999999999989</v>
      </c>
      <c r="G33" s="8"/>
      <c r="J33" s="16"/>
    </row>
    <row r="34" spans="1:10" ht="29.25" customHeight="1" thickBot="1" x14ac:dyDescent="0.35">
      <c r="A34" s="166">
        <v>11.6535341830823</v>
      </c>
      <c r="B34" s="171"/>
      <c r="C34" s="61" t="s">
        <v>43</v>
      </c>
      <c r="D34" s="12" t="s">
        <v>28</v>
      </c>
      <c r="E34" s="24">
        <v>76.8</v>
      </c>
      <c r="F34" s="177"/>
      <c r="G34" s="8"/>
      <c r="J34" s="16"/>
    </row>
    <row r="35" spans="1:10" ht="29.25" customHeight="1" x14ac:dyDescent="0.3">
      <c r="A35" s="170">
        <v>9</v>
      </c>
      <c r="B35" s="176" t="s">
        <v>29</v>
      </c>
      <c r="C35" s="65" t="s">
        <v>41</v>
      </c>
      <c r="D35" s="11" t="s">
        <v>30</v>
      </c>
      <c r="E35" s="24">
        <v>63.7</v>
      </c>
      <c r="F35" s="168">
        <f>AVERAGE(E35:E36)</f>
        <v>79.300000000000011</v>
      </c>
      <c r="G35" s="8"/>
      <c r="J35" s="16"/>
    </row>
    <row r="36" spans="1:10" ht="29.25" customHeight="1" thickBot="1" x14ac:dyDescent="0.35">
      <c r="A36" s="166">
        <v>12.4380069524913</v>
      </c>
      <c r="B36" s="171"/>
      <c r="C36" s="61" t="s">
        <v>41</v>
      </c>
      <c r="D36" s="12" t="s">
        <v>31</v>
      </c>
      <c r="E36" s="24">
        <v>94.9</v>
      </c>
      <c r="F36" s="177"/>
      <c r="G36" s="8"/>
      <c r="J36" s="16"/>
    </row>
    <row r="37" spans="1:10" ht="27.75" customHeight="1" x14ac:dyDescent="0.25">
      <c r="A37" s="166">
        <v>10</v>
      </c>
      <c r="B37" s="167" t="s">
        <v>32</v>
      </c>
      <c r="C37" s="62" t="s">
        <v>42</v>
      </c>
      <c r="D37" s="12" t="s">
        <v>33</v>
      </c>
      <c r="E37" s="24">
        <v>45.8</v>
      </c>
      <c r="F37" s="168">
        <f>AVERAGE(E37:E38)</f>
        <v>46.05</v>
      </c>
      <c r="G37" s="8"/>
      <c r="I37" s="15"/>
      <c r="J37" s="14"/>
    </row>
    <row r="38" spans="1:10" ht="27.75" customHeight="1" thickBot="1" x14ac:dyDescent="0.3">
      <c r="A38" s="166">
        <v>13.222479721900401</v>
      </c>
      <c r="B38" s="167"/>
      <c r="C38" s="62" t="s">
        <v>43</v>
      </c>
      <c r="D38" s="12" t="s">
        <v>34</v>
      </c>
      <c r="E38" s="24">
        <v>46.3</v>
      </c>
      <c r="F38" s="177"/>
      <c r="G38" s="8"/>
    </row>
    <row r="39" spans="1:10" ht="29.25" customHeight="1" x14ac:dyDescent="0.3">
      <c r="A39" s="170">
        <v>11</v>
      </c>
      <c r="B39" s="171" t="s">
        <v>45</v>
      </c>
      <c r="C39" s="61" t="s">
        <v>40</v>
      </c>
      <c r="D39" s="11" t="s">
        <v>36</v>
      </c>
      <c r="E39" s="24">
        <v>84.3</v>
      </c>
      <c r="F39" s="168">
        <f>AVERAGE(E39:E40)</f>
        <v>77.699999999999989</v>
      </c>
      <c r="G39" s="8"/>
      <c r="J39" s="16"/>
    </row>
    <row r="40" spans="1:10" ht="29.25" customHeight="1" thickBot="1" x14ac:dyDescent="0.35">
      <c r="A40" s="166">
        <v>14.0069524913094</v>
      </c>
      <c r="B40" s="167"/>
      <c r="C40" s="62" t="s">
        <v>40</v>
      </c>
      <c r="D40" s="12" t="s">
        <v>37</v>
      </c>
      <c r="E40" s="24">
        <v>71.099999999999994</v>
      </c>
      <c r="F40" s="177"/>
      <c r="G40" s="8"/>
      <c r="J40" s="16"/>
    </row>
    <row r="41" spans="1:10" ht="29.25" hidden="1" customHeight="1" x14ac:dyDescent="0.25">
      <c r="A41" s="166">
        <v>14.3991888760139</v>
      </c>
      <c r="B41" s="167"/>
      <c r="C41" s="62"/>
      <c r="D41" s="12"/>
      <c r="E41" s="25"/>
      <c r="F41" s="30"/>
      <c r="G41" s="8"/>
    </row>
    <row r="42" spans="1:10" ht="29.25" hidden="1" customHeight="1" x14ac:dyDescent="0.25">
      <c r="A42" s="166">
        <v>14.7914252607185</v>
      </c>
      <c r="B42" s="167"/>
      <c r="C42" s="62"/>
      <c r="D42" s="12"/>
      <c r="E42" s="25"/>
      <c r="F42" s="30"/>
      <c r="G42" s="8"/>
    </row>
    <row r="43" spans="1:10" ht="29.25" hidden="1" customHeight="1" x14ac:dyDescent="0.25">
      <c r="A43" s="166">
        <v>15.183661645422999</v>
      </c>
      <c r="B43" s="171"/>
      <c r="C43" s="61"/>
      <c r="D43" s="11"/>
      <c r="E43" s="26"/>
      <c r="F43" s="30"/>
      <c r="G43" s="8"/>
    </row>
    <row r="44" spans="1:10" ht="29.25" hidden="1" customHeight="1" x14ac:dyDescent="0.25">
      <c r="A44" s="166">
        <v>15.575898030127499</v>
      </c>
      <c r="B44" s="176"/>
      <c r="C44" s="63"/>
      <c r="D44" s="17"/>
      <c r="E44" s="27"/>
      <c r="F44" s="31"/>
      <c r="G44" s="8"/>
    </row>
    <row r="45" spans="1:10" ht="29.25" hidden="1" customHeight="1" x14ac:dyDescent="0.25">
      <c r="A45" s="170">
        <v>15.968134414832001</v>
      </c>
      <c r="B45" s="167"/>
      <c r="C45" s="62"/>
      <c r="D45" s="12"/>
      <c r="E45" s="25"/>
      <c r="F45" s="30"/>
      <c r="G45" s="8"/>
    </row>
    <row r="46" spans="1:10" ht="27" hidden="1" customHeight="1" x14ac:dyDescent="0.25">
      <c r="A46" s="166">
        <v>16.360370799536501</v>
      </c>
      <c r="B46" s="179"/>
      <c r="C46" s="64"/>
      <c r="D46" s="18"/>
      <c r="E46" s="28"/>
      <c r="F46" s="32"/>
      <c r="G46" s="8"/>
    </row>
    <row r="47" spans="1:10" ht="35.25" hidden="1" customHeight="1" x14ac:dyDescent="0.25">
      <c r="A47" s="166">
        <v>16.752607184241</v>
      </c>
      <c r="B47" s="173"/>
      <c r="C47" s="59"/>
      <c r="D47" s="57"/>
      <c r="E47" s="21"/>
      <c r="F47" s="33"/>
      <c r="G47" s="8"/>
    </row>
    <row r="48" spans="1:10" ht="33.75" hidden="1" customHeight="1" x14ac:dyDescent="0.25">
      <c r="A48" s="166">
        <v>17.1448435689456</v>
      </c>
      <c r="B48" s="174"/>
      <c r="C48" s="60"/>
      <c r="D48" s="58"/>
      <c r="E48" s="22"/>
      <c r="F48" s="34"/>
      <c r="G48" s="8"/>
    </row>
    <row r="49" spans="1:10" ht="29.25" hidden="1" customHeight="1" x14ac:dyDescent="0.25">
      <c r="A49" s="170">
        <v>17.5370799536501</v>
      </c>
      <c r="B49" s="171"/>
      <c r="C49" s="61"/>
      <c r="D49" s="11"/>
      <c r="E49" s="26"/>
      <c r="F49" s="35"/>
      <c r="G49" s="8"/>
    </row>
    <row r="50" spans="1:10" ht="27" hidden="1" customHeight="1" x14ac:dyDescent="0.25">
      <c r="A50" s="175">
        <v>17.929316338354599</v>
      </c>
      <c r="B50" s="167"/>
      <c r="C50" s="62"/>
      <c r="D50" s="12"/>
      <c r="E50" s="25"/>
      <c r="F50" s="35"/>
      <c r="G50" s="8"/>
    </row>
    <row r="51" spans="1:10" ht="29.25" customHeight="1" x14ac:dyDescent="0.3">
      <c r="A51" s="166">
        <v>12</v>
      </c>
      <c r="B51" s="176" t="s">
        <v>48</v>
      </c>
      <c r="C51" s="65" t="s">
        <v>42</v>
      </c>
      <c r="D51" s="11" t="s">
        <v>46</v>
      </c>
      <c r="E51" s="24">
        <v>78.8</v>
      </c>
      <c r="F51" s="168">
        <f>AVERAGE(E51:E52)</f>
        <v>72.8</v>
      </c>
      <c r="G51" s="8"/>
      <c r="J51" s="16"/>
    </row>
    <row r="52" spans="1:10" ht="29.25" customHeight="1" thickBot="1" x14ac:dyDescent="0.35">
      <c r="A52" s="178">
        <v>18.713789107763599</v>
      </c>
      <c r="B52" s="171"/>
      <c r="C52" s="66" t="s">
        <v>40</v>
      </c>
      <c r="D52" s="12" t="s">
        <v>47</v>
      </c>
      <c r="E52" s="24">
        <v>66.8</v>
      </c>
      <c r="F52" s="177"/>
      <c r="G52" s="8"/>
      <c r="J52" s="16"/>
    </row>
    <row r="53" spans="1:10" ht="29.25" customHeight="1" x14ac:dyDescent="0.3">
      <c r="A53" s="180">
        <v>13</v>
      </c>
      <c r="B53" s="176" t="s">
        <v>73</v>
      </c>
      <c r="C53" s="65" t="s">
        <v>40</v>
      </c>
      <c r="D53" s="11" t="s">
        <v>64</v>
      </c>
      <c r="E53" s="24">
        <v>88.8</v>
      </c>
      <c r="F53" s="168">
        <f>AVERAGE(E53:E54)</f>
        <v>88.8</v>
      </c>
      <c r="G53" s="8"/>
      <c r="J53" s="16"/>
    </row>
    <row r="54" spans="1:10" ht="29.25" customHeight="1" thickBot="1" x14ac:dyDescent="0.35">
      <c r="A54" s="181">
        <v>19.498261877172698</v>
      </c>
      <c r="B54" s="170"/>
      <c r="C54" s="153" t="s">
        <v>40</v>
      </c>
      <c r="D54" s="12" t="s">
        <v>71</v>
      </c>
      <c r="E54" s="24"/>
      <c r="F54" s="177"/>
      <c r="G54" s="8"/>
      <c r="J54" s="16"/>
    </row>
    <row r="55" spans="1:10" ht="29.25" customHeight="1" x14ac:dyDescent="0.3">
      <c r="A55" s="170">
        <v>14</v>
      </c>
      <c r="B55" s="176"/>
      <c r="C55" s="65"/>
      <c r="D55" s="11"/>
      <c r="E55" s="24"/>
      <c r="F55" s="168" t="e">
        <f>AVERAGE(E55:E56)</f>
        <v>#DIV/0!</v>
      </c>
      <c r="G55" s="8"/>
      <c r="J55" s="16"/>
    </row>
    <row r="56" spans="1:10" ht="29.25" customHeight="1" thickBot="1" x14ac:dyDescent="0.35">
      <c r="A56" s="166">
        <v>20.282734646581702</v>
      </c>
      <c r="B56" s="171"/>
      <c r="C56" s="61"/>
      <c r="D56" s="12"/>
      <c r="E56" s="24"/>
      <c r="F56" s="177"/>
      <c r="G56" s="8"/>
      <c r="J56" s="16"/>
    </row>
    <row r="57" spans="1:10" ht="27.75" customHeight="1" x14ac:dyDescent="0.25">
      <c r="A57" s="176">
        <v>20.674971031286201</v>
      </c>
      <c r="B57" s="167"/>
      <c r="C57" s="62"/>
      <c r="D57" s="12"/>
      <c r="E57" s="24"/>
      <c r="F57" s="168" t="e">
        <f>AVERAGE(E57:E58)</f>
        <v>#DIV/0!</v>
      </c>
      <c r="G57" s="8"/>
      <c r="I57" s="15"/>
      <c r="J57" s="14"/>
    </row>
    <row r="58" spans="1:10" ht="27.75" customHeight="1" thickBot="1" x14ac:dyDescent="0.3">
      <c r="A58" s="171"/>
      <c r="B58" s="167"/>
      <c r="C58" s="62"/>
      <c r="D58" s="12"/>
      <c r="E58" s="24"/>
      <c r="F58" s="177"/>
      <c r="G58" s="8"/>
    </row>
    <row r="59" spans="1:10" ht="29.25" customHeight="1" x14ac:dyDescent="0.3">
      <c r="A59" s="172">
        <v>21.067207415990801</v>
      </c>
      <c r="B59" s="171"/>
      <c r="C59" s="61"/>
      <c r="D59" s="11"/>
      <c r="E59" s="24"/>
      <c r="F59" s="168" t="e">
        <f>AVERAGE(E59:E60)</f>
        <v>#DIV/0!</v>
      </c>
      <c r="G59" s="8"/>
      <c r="J59" s="16"/>
    </row>
    <row r="60" spans="1:10" ht="29.25" customHeight="1" thickBot="1" x14ac:dyDescent="0.35">
      <c r="A60" s="166">
        <v>21.459443800695301</v>
      </c>
      <c r="B60" s="167"/>
      <c r="C60" s="62"/>
      <c r="D60" s="12"/>
      <c r="E60" s="24"/>
      <c r="F60" s="177"/>
      <c r="G60" s="8"/>
      <c r="J60" s="16"/>
    </row>
    <row r="61" spans="1:10" ht="29.25" hidden="1" customHeight="1" x14ac:dyDescent="0.25">
      <c r="A61" s="170">
        <v>21.8516801853998</v>
      </c>
      <c r="B61" s="167"/>
      <c r="C61" s="62"/>
      <c r="D61" s="12"/>
      <c r="E61" s="25"/>
      <c r="F61" s="30"/>
      <c r="G61" s="8"/>
    </row>
    <row r="62" spans="1:10" ht="29.25" hidden="1" customHeight="1" x14ac:dyDescent="0.25">
      <c r="A62" s="166">
        <v>22.2439165701043</v>
      </c>
      <c r="B62" s="167"/>
      <c r="C62" s="62"/>
      <c r="D62" s="12"/>
      <c r="E62" s="25"/>
      <c r="F62" s="30"/>
      <c r="G62" s="8"/>
    </row>
    <row r="63" spans="1:10" ht="29.25" hidden="1" customHeight="1" x14ac:dyDescent="0.25">
      <c r="A63" s="166">
        <v>22.6361529548088</v>
      </c>
      <c r="B63" s="171"/>
      <c r="C63" s="61"/>
      <c r="D63" s="11"/>
      <c r="E63" s="26"/>
      <c r="F63" s="30"/>
      <c r="G63" s="8"/>
    </row>
    <row r="64" spans="1:10" ht="29.25" hidden="1" customHeight="1" x14ac:dyDescent="0.25">
      <c r="A64" s="166">
        <v>23.0283893395133</v>
      </c>
      <c r="B64" s="176"/>
      <c r="C64" s="63"/>
      <c r="D64" s="17"/>
      <c r="E64" s="27"/>
      <c r="F64" s="31"/>
      <c r="G64" s="8"/>
    </row>
    <row r="65" spans="1:10" ht="29.25" hidden="1" customHeight="1" x14ac:dyDescent="0.25">
      <c r="A65" s="170">
        <v>23.420625724217899</v>
      </c>
      <c r="B65" s="167"/>
      <c r="C65" s="62"/>
      <c r="D65" s="12"/>
      <c r="E65" s="25"/>
      <c r="F65" s="30"/>
      <c r="G65" s="8"/>
    </row>
    <row r="66" spans="1:10" ht="27" hidden="1" customHeight="1" x14ac:dyDescent="0.25">
      <c r="A66" s="166">
        <v>23.812862108922399</v>
      </c>
      <c r="B66" s="179"/>
      <c r="C66" s="64"/>
      <c r="D66" s="18"/>
      <c r="E66" s="28"/>
      <c r="F66" s="32"/>
      <c r="G66" s="8"/>
    </row>
    <row r="67" spans="1:10" ht="35.25" hidden="1" customHeight="1" x14ac:dyDescent="0.25">
      <c r="A67" s="166">
        <v>24.205098493626899</v>
      </c>
      <c r="B67" s="173"/>
      <c r="C67" s="59"/>
      <c r="D67" s="57"/>
      <c r="E67" s="21"/>
      <c r="F67" s="33"/>
      <c r="G67" s="8"/>
    </row>
    <row r="68" spans="1:10" ht="33.75" hidden="1" customHeight="1" x14ac:dyDescent="0.25">
      <c r="A68" s="166">
        <v>24.597334878331399</v>
      </c>
      <c r="B68" s="174"/>
      <c r="C68" s="60"/>
      <c r="D68" s="58"/>
      <c r="E68" s="22"/>
      <c r="F68" s="34"/>
      <c r="G68" s="8"/>
    </row>
    <row r="69" spans="1:10" ht="29.25" hidden="1" customHeight="1" x14ac:dyDescent="0.25">
      <c r="A69" s="166">
        <v>24.989571263035899</v>
      </c>
      <c r="B69" s="171"/>
      <c r="C69" s="61"/>
      <c r="D69" s="11"/>
      <c r="E69" s="26"/>
      <c r="F69" s="35"/>
      <c r="G69" s="8"/>
    </row>
    <row r="70" spans="1:10" ht="27" hidden="1" customHeight="1" x14ac:dyDescent="0.25">
      <c r="A70" s="166">
        <v>25.381807647740501</v>
      </c>
      <c r="B70" s="167"/>
      <c r="C70" s="62"/>
      <c r="D70" s="12"/>
      <c r="E70" s="25"/>
      <c r="F70" s="35"/>
      <c r="G70" s="8"/>
    </row>
    <row r="71" spans="1:10" ht="29.25" customHeight="1" x14ac:dyDescent="0.3">
      <c r="A71" s="170">
        <v>25.774044032445001</v>
      </c>
      <c r="B71" s="176"/>
      <c r="C71" s="65"/>
      <c r="D71" s="11"/>
      <c r="E71" s="24"/>
      <c r="F71" s="168" t="e">
        <f>AVERAGE(E71:E72)</f>
        <v>#DIV/0!</v>
      </c>
      <c r="G71" s="8"/>
      <c r="J71" s="16"/>
    </row>
    <row r="72" spans="1:10" ht="29.25" customHeight="1" thickBot="1" x14ac:dyDescent="0.35">
      <c r="A72" s="166">
        <v>26.166280417149501</v>
      </c>
      <c r="B72" s="171"/>
      <c r="C72" s="61"/>
      <c r="D72" s="12"/>
      <c r="E72" s="24"/>
      <c r="F72" s="177"/>
      <c r="G72" s="8"/>
      <c r="J72" s="16"/>
    </row>
    <row r="73" spans="1:10" ht="29.25" customHeight="1" x14ac:dyDescent="0.3">
      <c r="A73" s="166">
        <v>26.558516801854001</v>
      </c>
      <c r="B73" s="176"/>
      <c r="C73" s="65"/>
      <c r="D73" s="11"/>
      <c r="E73" s="24"/>
      <c r="F73" s="182" t="e">
        <f>AVERAGE(E73:E74)</f>
        <v>#DIV/0!</v>
      </c>
      <c r="G73" s="8"/>
      <c r="J73" s="16"/>
    </row>
    <row r="74" spans="1:10" ht="29.25" customHeight="1" thickBot="1" x14ac:dyDescent="0.35">
      <c r="A74" s="166">
        <v>26.950753186558501</v>
      </c>
      <c r="B74" s="171"/>
      <c r="C74" s="61"/>
      <c r="D74" s="12"/>
      <c r="E74" s="24"/>
      <c r="F74" s="177"/>
      <c r="G74" s="8"/>
      <c r="J74" s="16"/>
    </row>
    <row r="75" spans="1:10" ht="29.25" customHeight="1" x14ac:dyDescent="0.3">
      <c r="A75" s="170">
        <v>27.3429895712631</v>
      </c>
      <c r="B75" s="176"/>
      <c r="C75" s="65"/>
      <c r="D75" s="11"/>
      <c r="E75" s="24"/>
      <c r="F75" s="168"/>
      <c r="G75" s="8"/>
      <c r="J75" s="16"/>
    </row>
    <row r="76" spans="1:10" ht="29.25" customHeight="1" thickBot="1" x14ac:dyDescent="0.35">
      <c r="A76" s="175">
        <v>27.7352259559676</v>
      </c>
      <c r="B76" s="171"/>
      <c r="C76" s="61"/>
      <c r="D76" s="12"/>
      <c r="E76" s="24"/>
      <c r="F76" s="169"/>
      <c r="G76" s="8"/>
      <c r="J76" s="16"/>
    </row>
    <row r="77" spans="1:10" ht="27.75" customHeight="1" x14ac:dyDescent="0.25">
      <c r="A77" s="166">
        <v>28.1274623406721</v>
      </c>
      <c r="B77" s="167"/>
      <c r="C77" s="62"/>
      <c r="D77" s="12"/>
      <c r="E77" s="24"/>
      <c r="F77" s="168"/>
      <c r="G77" s="8"/>
      <c r="I77" s="15"/>
      <c r="J77" s="14"/>
    </row>
    <row r="78" spans="1:10" ht="27.75" customHeight="1" thickBot="1" x14ac:dyDescent="0.3">
      <c r="A78" s="178">
        <v>28.5196987253766</v>
      </c>
      <c r="B78" s="167"/>
      <c r="C78" s="62"/>
      <c r="D78" s="12"/>
      <c r="E78" s="24"/>
      <c r="F78" s="169"/>
      <c r="G78" s="8"/>
    </row>
    <row r="79" spans="1:10" ht="29.25" customHeight="1" x14ac:dyDescent="0.3">
      <c r="A79" s="180">
        <v>28.9119351100811</v>
      </c>
      <c r="B79" s="171"/>
      <c r="C79" s="61"/>
      <c r="D79" s="11"/>
      <c r="E79" s="24"/>
      <c r="F79" s="168"/>
      <c r="G79" s="8"/>
      <c r="J79" s="16"/>
    </row>
    <row r="80" spans="1:10" ht="29.25" customHeight="1" thickBot="1" x14ac:dyDescent="0.35">
      <c r="A80" s="181">
        <v>29.304171494785699</v>
      </c>
      <c r="B80" s="167"/>
      <c r="C80" s="62"/>
      <c r="D80" s="12"/>
      <c r="E80" s="24"/>
      <c r="F80" s="169"/>
      <c r="G80" s="8"/>
      <c r="J80" s="16"/>
    </row>
    <row r="81" spans="1:10" ht="29.25" hidden="1" customHeight="1" x14ac:dyDescent="0.25">
      <c r="A81" s="170">
        <v>29.696407879490199</v>
      </c>
      <c r="B81" s="167"/>
      <c r="C81" s="62"/>
      <c r="D81" s="12"/>
      <c r="E81" s="25"/>
      <c r="F81" s="30"/>
      <c r="G81" s="8"/>
    </row>
    <row r="82" spans="1:10" ht="29.25" hidden="1" customHeight="1" x14ac:dyDescent="0.25">
      <c r="A82" s="166">
        <v>30.088644264194699</v>
      </c>
      <c r="B82" s="167"/>
      <c r="C82" s="62"/>
      <c r="D82" s="12"/>
      <c r="E82" s="25"/>
      <c r="F82" s="30"/>
      <c r="G82" s="8"/>
    </row>
    <row r="83" spans="1:10" ht="29.25" hidden="1" customHeight="1" x14ac:dyDescent="0.25">
      <c r="A83" s="176">
        <v>30.480880648899198</v>
      </c>
      <c r="B83" s="171"/>
      <c r="C83" s="61"/>
      <c r="D83" s="11"/>
      <c r="E83" s="26"/>
      <c r="F83" s="30"/>
      <c r="G83" s="8"/>
    </row>
    <row r="84" spans="1:10" ht="29.25" hidden="1" customHeight="1" x14ac:dyDescent="0.25">
      <c r="A84" s="171"/>
      <c r="B84" s="176"/>
      <c r="C84" s="63"/>
      <c r="D84" s="17"/>
      <c r="E84" s="27"/>
      <c r="F84" s="31"/>
      <c r="G84" s="8"/>
    </row>
    <row r="85" spans="1:10" ht="29.25" hidden="1" customHeight="1" x14ac:dyDescent="0.25">
      <c r="A85" s="172">
        <v>30.873117033603702</v>
      </c>
      <c r="B85" s="167"/>
      <c r="C85" s="62"/>
      <c r="D85" s="12"/>
      <c r="E85" s="25"/>
      <c r="F85" s="30"/>
      <c r="G85" s="8"/>
    </row>
    <row r="86" spans="1:10" ht="27" hidden="1" customHeight="1" x14ac:dyDescent="0.25">
      <c r="A86" s="166">
        <v>31.265353418308301</v>
      </c>
      <c r="B86" s="179"/>
      <c r="C86" s="64"/>
      <c r="D86" s="18"/>
      <c r="E86" s="28"/>
      <c r="F86" s="32"/>
      <c r="G86" s="8"/>
    </row>
    <row r="87" spans="1:10" ht="35.25" hidden="1" customHeight="1" x14ac:dyDescent="0.25">
      <c r="A87" s="170">
        <v>31.657589803012801</v>
      </c>
      <c r="B87" s="173"/>
      <c r="C87" s="59"/>
      <c r="D87" s="57"/>
      <c r="E87" s="21"/>
      <c r="F87" s="33"/>
      <c r="G87" s="8"/>
    </row>
    <row r="88" spans="1:10" ht="33.75" hidden="1" customHeight="1" x14ac:dyDescent="0.25">
      <c r="A88" s="166">
        <v>32.049826187717301</v>
      </c>
      <c r="B88" s="174"/>
      <c r="C88" s="60"/>
      <c r="D88" s="58"/>
      <c r="E88" s="22"/>
      <c r="F88" s="34"/>
      <c r="G88" s="8"/>
    </row>
    <row r="89" spans="1:10" ht="29.25" hidden="1" customHeight="1" x14ac:dyDescent="0.25">
      <c r="A89" s="166">
        <v>32.442062572421797</v>
      </c>
      <c r="B89" s="171"/>
      <c r="C89" s="61"/>
      <c r="D89" s="11"/>
      <c r="E89" s="26"/>
      <c r="F89" s="35"/>
      <c r="G89" s="8"/>
    </row>
    <row r="90" spans="1:10" ht="27" hidden="1" customHeight="1" x14ac:dyDescent="0.25">
      <c r="A90" s="166">
        <v>32.8342989571263</v>
      </c>
      <c r="B90" s="167"/>
      <c r="C90" s="62"/>
      <c r="D90" s="12"/>
      <c r="E90" s="25"/>
      <c r="F90" s="35"/>
      <c r="G90" s="8"/>
    </row>
    <row r="91" spans="1:10" ht="29.25" customHeight="1" x14ac:dyDescent="0.3">
      <c r="A91" s="170">
        <v>33.226535341830797</v>
      </c>
      <c r="B91" s="176"/>
      <c r="C91" s="65"/>
      <c r="D91" s="11"/>
      <c r="E91" s="24"/>
      <c r="F91" s="168"/>
      <c r="G91" s="8"/>
      <c r="J91" s="16"/>
    </row>
    <row r="92" spans="1:10" ht="29.25" customHeight="1" thickBot="1" x14ac:dyDescent="0.35">
      <c r="A92" s="166">
        <v>33.6187717265354</v>
      </c>
      <c r="B92" s="171"/>
      <c r="C92" s="61"/>
      <c r="D92" s="12"/>
      <c r="E92" s="24"/>
      <c r="F92" s="177"/>
      <c r="G92" s="8"/>
      <c r="J92" s="16"/>
    </row>
    <row r="93" spans="1:10" ht="29.25" customHeight="1" x14ac:dyDescent="0.3">
      <c r="A93" s="166">
        <v>34.011008111239903</v>
      </c>
      <c r="B93" s="176"/>
      <c r="C93" s="65"/>
      <c r="D93" s="11"/>
      <c r="E93" s="24"/>
      <c r="F93" s="168"/>
      <c r="G93" s="8"/>
      <c r="J93" s="16"/>
    </row>
    <row r="94" spans="1:10" ht="29.25" customHeight="1" thickBot="1" x14ac:dyDescent="0.35">
      <c r="A94" s="166">
        <v>34.403244495944399</v>
      </c>
      <c r="B94" s="171"/>
      <c r="C94" s="61"/>
      <c r="D94" s="12"/>
      <c r="E94" s="24"/>
      <c r="F94" s="177"/>
      <c r="G94" s="8"/>
      <c r="J94" s="16"/>
    </row>
    <row r="95" spans="1:10" ht="29.25" customHeight="1" x14ac:dyDescent="0.3">
      <c r="A95" s="166">
        <v>34.795480880648903</v>
      </c>
      <c r="B95" s="176"/>
      <c r="C95" s="65"/>
      <c r="D95" s="11"/>
      <c r="E95" s="24"/>
      <c r="F95" s="168"/>
      <c r="G95" s="8"/>
      <c r="J95" s="16"/>
    </row>
    <row r="96" spans="1:10" ht="29.25" customHeight="1" thickBot="1" x14ac:dyDescent="0.35">
      <c r="A96" s="166">
        <v>35.187717265353399</v>
      </c>
      <c r="B96" s="171"/>
      <c r="C96" s="61"/>
      <c r="D96" s="12"/>
      <c r="E96" s="24"/>
      <c r="F96" s="169"/>
      <c r="G96" s="8"/>
      <c r="J96" s="16"/>
    </row>
    <row r="97" spans="1:10" ht="27.75" customHeight="1" x14ac:dyDescent="0.25">
      <c r="A97" s="170">
        <v>35.579953650058002</v>
      </c>
      <c r="B97" s="167"/>
      <c r="C97" s="62"/>
      <c r="D97" s="12"/>
      <c r="E97" s="24"/>
      <c r="F97" s="168"/>
      <c r="G97" s="8"/>
      <c r="I97" s="15"/>
      <c r="J97" s="14"/>
    </row>
    <row r="98" spans="1:10" ht="27.75" customHeight="1" thickBot="1" x14ac:dyDescent="0.3">
      <c r="A98" s="166">
        <v>35.972190034762498</v>
      </c>
      <c r="B98" s="167"/>
      <c r="C98" s="62"/>
      <c r="D98" s="12"/>
      <c r="E98" s="24"/>
      <c r="F98" s="169"/>
      <c r="G98" s="8"/>
    </row>
    <row r="99" spans="1:10" ht="29.25" customHeight="1" x14ac:dyDescent="0.3">
      <c r="A99" s="166">
        <v>36.364426419467001</v>
      </c>
      <c r="B99" s="171"/>
      <c r="C99" s="61"/>
      <c r="D99" s="11"/>
      <c r="E99" s="24"/>
      <c r="F99" s="168"/>
      <c r="G99" s="8"/>
      <c r="J99" s="16"/>
    </row>
    <row r="100" spans="1:10" ht="29.25" customHeight="1" thickBot="1" x14ac:dyDescent="0.35">
      <c r="A100" s="166">
        <v>36.756662804171498</v>
      </c>
      <c r="B100" s="167"/>
      <c r="C100" s="62"/>
      <c r="D100" s="12"/>
      <c r="E100" s="24"/>
      <c r="F100" s="169"/>
      <c r="G100" s="8"/>
      <c r="J100" s="16"/>
    </row>
    <row r="101" spans="1:10" ht="29.25" hidden="1" customHeight="1" x14ac:dyDescent="0.25">
      <c r="A101" s="170">
        <v>37.148899188876001</v>
      </c>
      <c r="B101" s="167"/>
      <c r="C101" s="62"/>
      <c r="D101" s="12"/>
      <c r="E101" s="25"/>
      <c r="F101" s="30"/>
      <c r="G101" s="8"/>
    </row>
    <row r="102" spans="1:10" ht="29.25" hidden="1" customHeight="1" x14ac:dyDescent="0.25">
      <c r="A102" s="175">
        <v>37.541135573580597</v>
      </c>
      <c r="B102" s="167"/>
      <c r="C102" s="62"/>
      <c r="D102" s="12"/>
      <c r="E102" s="25"/>
      <c r="F102" s="30"/>
      <c r="G102" s="8"/>
    </row>
    <row r="103" spans="1:10" ht="29.25" hidden="1" customHeight="1" x14ac:dyDescent="0.25">
      <c r="A103" s="166">
        <v>37.9333719582851</v>
      </c>
      <c r="B103" s="171"/>
      <c r="C103" s="61"/>
      <c r="D103" s="11"/>
      <c r="E103" s="26"/>
      <c r="F103" s="30"/>
      <c r="G103" s="8"/>
    </row>
    <row r="104" spans="1:10" ht="29.25" hidden="1" customHeight="1" x14ac:dyDescent="0.25">
      <c r="A104" s="178">
        <v>38.325608342989597</v>
      </c>
      <c r="B104" s="176"/>
      <c r="C104" s="63"/>
      <c r="D104" s="17"/>
      <c r="E104" s="27"/>
      <c r="F104" s="31"/>
      <c r="G104" s="8"/>
    </row>
    <row r="105" spans="1:10" ht="29.25" hidden="1" customHeight="1" x14ac:dyDescent="0.25">
      <c r="A105" s="180">
        <v>38.7178447276941</v>
      </c>
      <c r="B105" s="167"/>
      <c r="C105" s="62"/>
      <c r="D105" s="12"/>
      <c r="E105" s="25"/>
      <c r="F105" s="30"/>
      <c r="G105" s="8"/>
    </row>
    <row r="106" spans="1:10" ht="27" hidden="1" customHeight="1" x14ac:dyDescent="0.25">
      <c r="A106" s="181">
        <v>39.110081112398603</v>
      </c>
      <c r="B106" s="179"/>
      <c r="C106" s="64"/>
      <c r="D106" s="18"/>
      <c r="E106" s="28"/>
      <c r="F106" s="32"/>
      <c r="G106" s="8"/>
    </row>
    <row r="107" spans="1:10" ht="35.25" hidden="1" customHeight="1" x14ac:dyDescent="0.25">
      <c r="A107" s="170">
        <v>39.5023174971031</v>
      </c>
      <c r="B107" s="173"/>
      <c r="C107" s="59"/>
      <c r="D107" s="57"/>
      <c r="E107" s="21"/>
      <c r="F107" s="33"/>
      <c r="G107" s="8"/>
    </row>
    <row r="108" spans="1:10" ht="33.75" hidden="1" customHeight="1" x14ac:dyDescent="0.25">
      <c r="A108" s="166">
        <v>39.894553881807703</v>
      </c>
      <c r="B108" s="174"/>
      <c r="C108" s="60"/>
      <c r="D108" s="58"/>
      <c r="E108" s="22"/>
      <c r="F108" s="34"/>
      <c r="G108" s="8"/>
    </row>
    <row r="109" spans="1:10" ht="29.25" hidden="1" customHeight="1" x14ac:dyDescent="0.25">
      <c r="A109" s="176">
        <v>40.286790266512199</v>
      </c>
      <c r="B109" s="171"/>
      <c r="C109" s="61"/>
      <c r="D109" s="11"/>
      <c r="E109" s="26"/>
      <c r="F109" s="35"/>
      <c r="G109" s="8"/>
    </row>
    <row r="110" spans="1:10" ht="27" hidden="1" customHeight="1" x14ac:dyDescent="0.25">
      <c r="A110" s="171"/>
      <c r="B110" s="167"/>
      <c r="C110" s="62"/>
      <c r="D110" s="12"/>
      <c r="E110" s="25"/>
      <c r="F110" s="35"/>
      <c r="G110" s="8"/>
    </row>
    <row r="111" spans="1:10" ht="29.25" customHeight="1" x14ac:dyDescent="0.3">
      <c r="A111" s="172">
        <v>40.679026651216702</v>
      </c>
      <c r="B111" s="176"/>
      <c r="C111" s="65"/>
      <c r="D111" s="11"/>
      <c r="E111" s="24"/>
      <c r="F111" s="168"/>
      <c r="G111" s="8"/>
      <c r="J111" s="16"/>
    </row>
    <row r="112" spans="1:10" ht="29.25" customHeight="1" thickBot="1" x14ac:dyDescent="0.35">
      <c r="A112" s="166">
        <v>41.071263035921199</v>
      </c>
      <c r="B112" s="171"/>
      <c r="C112" s="61"/>
      <c r="D112" s="12"/>
      <c r="E112" s="24"/>
      <c r="F112" s="177"/>
      <c r="G112" s="8"/>
      <c r="J112" s="16"/>
    </row>
    <row r="113" spans="1:10" ht="29.25" customHeight="1" x14ac:dyDescent="0.3">
      <c r="A113" s="170">
        <v>41.463499420625801</v>
      </c>
      <c r="B113" s="176"/>
      <c r="C113" s="65"/>
      <c r="D113" s="11"/>
      <c r="E113" s="24"/>
      <c r="F113" s="168"/>
      <c r="G113" s="8"/>
      <c r="J113" s="16"/>
    </row>
    <row r="114" spans="1:10" ht="29.25" customHeight="1" thickBot="1" x14ac:dyDescent="0.35">
      <c r="A114" s="166">
        <v>41.855735805330298</v>
      </c>
      <c r="B114" s="171"/>
      <c r="C114" s="61"/>
      <c r="D114" s="12"/>
      <c r="E114" s="24"/>
      <c r="F114" s="177"/>
      <c r="G114" s="8"/>
      <c r="J114" s="16"/>
    </row>
    <row r="115" spans="1:10" ht="29.25" customHeight="1" x14ac:dyDescent="0.3">
      <c r="A115" s="166">
        <v>42.247972190034801</v>
      </c>
      <c r="B115" s="176"/>
      <c r="C115" s="65"/>
      <c r="D115" s="11"/>
      <c r="E115" s="24"/>
      <c r="F115" s="168"/>
      <c r="G115" s="8"/>
      <c r="J115" s="16"/>
    </row>
    <row r="116" spans="1:10" ht="29.25" customHeight="1" thickBot="1" x14ac:dyDescent="0.35">
      <c r="A116" s="166">
        <v>42.640208574739297</v>
      </c>
      <c r="B116" s="171"/>
      <c r="C116" s="61"/>
      <c r="D116" s="12"/>
      <c r="E116" s="24"/>
      <c r="F116" s="169"/>
      <c r="G116" s="8"/>
      <c r="J116" s="16"/>
    </row>
    <row r="117" spans="1:10" ht="27.75" customHeight="1" x14ac:dyDescent="0.25">
      <c r="A117" s="170">
        <v>43.032444959443801</v>
      </c>
      <c r="B117" s="167"/>
      <c r="C117" s="53"/>
      <c r="D117" s="12"/>
      <c r="E117" s="24"/>
      <c r="F117" s="168"/>
      <c r="G117" s="8"/>
      <c r="I117" s="15"/>
      <c r="J117" s="14"/>
    </row>
    <row r="118" spans="1:10" ht="27.75" customHeight="1" thickBot="1" x14ac:dyDescent="0.3">
      <c r="A118" s="166">
        <v>43.424681344148297</v>
      </c>
      <c r="B118" s="167"/>
      <c r="C118" s="53"/>
      <c r="D118" s="12"/>
      <c r="E118" s="24"/>
      <c r="F118" s="169"/>
      <c r="G118" s="8"/>
    </row>
    <row r="119" spans="1:10" ht="29.25" customHeight="1" x14ac:dyDescent="0.3">
      <c r="A119" s="166">
        <v>43.8169177288529</v>
      </c>
      <c r="B119" s="171"/>
      <c r="C119" s="52"/>
      <c r="D119" s="11"/>
      <c r="E119" s="24"/>
      <c r="F119" s="168"/>
      <c r="G119" s="8"/>
      <c r="J119" s="16"/>
    </row>
    <row r="120" spans="1:10" ht="29.25" customHeight="1" thickBot="1" x14ac:dyDescent="0.35">
      <c r="A120" s="166">
        <v>44.209154113557403</v>
      </c>
      <c r="B120" s="167"/>
      <c r="C120" s="53"/>
      <c r="D120" s="12"/>
      <c r="E120" s="24"/>
      <c r="F120" s="169"/>
      <c r="G120" s="8"/>
      <c r="J120" s="16"/>
    </row>
    <row r="121" spans="1:10" ht="29.25" hidden="1" customHeight="1" x14ac:dyDescent="0.25">
      <c r="A121" s="166">
        <v>44.6013904982619</v>
      </c>
      <c r="B121" s="167"/>
      <c r="C121" s="53"/>
      <c r="D121" s="12"/>
      <c r="E121" s="25"/>
      <c r="F121" s="30"/>
      <c r="G121" s="8"/>
    </row>
    <row r="122" spans="1:10" ht="29.25" hidden="1" customHeight="1" x14ac:dyDescent="0.25">
      <c r="A122" s="166">
        <v>44.993626882966403</v>
      </c>
      <c r="B122" s="167"/>
      <c r="C122" s="53"/>
      <c r="D122" s="12"/>
      <c r="E122" s="25"/>
      <c r="F122" s="30"/>
      <c r="G122" s="8"/>
    </row>
    <row r="123" spans="1:10" ht="29.25" hidden="1" customHeight="1" x14ac:dyDescent="0.25">
      <c r="A123" s="170">
        <v>45.385863267670899</v>
      </c>
      <c r="B123" s="171"/>
      <c r="C123" s="52"/>
      <c r="D123" s="11"/>
      <c r="E123" s="26"/>
      <c r="F123" s="30"/>
      <c r="G123" s="8"/>
    </row>
    <row r="124" spans="1:10" ht="29.25" hidden="1" customHeight="1" x14ac:dyDescent="0.25">
      <c r="A124" s="166">
        <v>45.778099652375502</v>
      </c>
      <c r="B124" s="176"/>
      <c r="C124" s="54"/>
      <c r="D124" s="17"/>
      <c r="E124" s="27"/>
      <c r="F124" s="31"/>
      <c r="G124" s="8"/>
    </row>
    <row r="125" spans="1:10" ht="29.25" hidden="1" customHeight="1" x14ac:dyDescent="0.25">
      <c r="A125" s="166">
        <v>46.170336037079998</v>
      </c>
      <c r="B125" s="167"/>
      <c r="C125" s="53"/>
      <c r="D125" s="12"/>
      <c r="E125" s="25"/>
      <c r="F125" s="30"/>
      <c r="G125" s="8"/>
    </row>
    <row r="126" spans="1:10" ht="27" hidden="1" customHeight="1" x14ac:dyDescent="0.25">
      <c r="A126" s="166">
        <v>46.562572421784502</v>
      </c>
      <c r="B126" s="179"/>
      <c r="C126" s="55"/>
      <c r="D126" s="18"/>
      <c r="E126" s="28"/>
      <c r="F126" s="32"/>
      <c r="G126" s="8"/>
    </row>
    <row r="127" spans="1:10" ht="35.25" hidden="1" customHeight="1" x14ac:dyDescent="0.25">
      <c r="A127" s="170">
        <v>46.954808806488998</v>
      </c>
      <c r="B127" s="173"/>
      <c r="C127" s="50"/>
      <c r="D127" s="5"/>
      <c r="E127" s="21"/>
      <c r="F127" s="33"/>
      <c r="G127" s="8"/>
    </row>
    <row r="128" spans="1:10" ht="33.75" hidden="1" customHeight="1" x14ac:dyDescent="0.25">
      <c r="A128" s="175">
        <v>47.347045191193502</v>
      </c>
      <c r="B128" s="174"/>
      <c r="C128" s="51"/>
      <c r="D128" s="9"/>
      <c r="E128" s="22"/>
      <c r="F128" s="34"/>
      <c r="G128" s="8"/>
    </row>
    <row r="129" spans="1:10" ht="29.25" hidden="1" customHeight="1" x14ac:dyDescent="0.25">
      <c r="A129" s="166">
        <v>47.739281575898097</v>
      </c>
      <c r="B129" s="171"/>
      <c r="C129" s="52"/>
      <c r="D129" s="11"/>
      <c r="E129" s="26"/>
      <c r="F129" s="35"/>
      <c r="G129" s="8"/>
    </row>
    <row r="130" spans="1:10" ht="27" hidden="1" customHeight="1" x14ac:dyDescent="0.25">
      <c r="A130" s="178">
        <v>48.131517960602601</v>
      </c>
      <c r="B130" s="167"/>
      <c r="C130" s="53"/>
      <c r="D130" s="12"/>
      <c r="E130" s="25"/>
      <c r="F130" s="35"/>
      <c r="G130" s="8"/>
    </row>
    <row r="131" spans="1:10" ht="29.25" customHeight="1" x14ac:dyDescent="0.3">
      <c r="A131" s="180">
        <v>48.523754345307097</v>
      </c>
      <c r="B131" s="176"/>
      <c r="C131" s="56"/>
      <c r="D131" s="11"/>
      <c r="E131" s="24"/>
      <c r="F131" s="168"/>
      <c r="G131" s="8"/>
      <c r="J131" s="16"/>
    </row>
    <row r="132" spans="1:10" ht="29.25" customHeight="1" thickBot="1" x14ac:dyDescent="0.35">
      <c r="A132" s="181">
        <v>48.9159907300116</v>
      </c>
      <c r="B132" s="171"/>
      <c r="C132" s="52"/>
      <c r="D132" s="12"/>
      <c r="E132" s="24"/>
      <c r="F132" s="177"/>
      <c r="G132" s="8"/>
      <c r="J132" s="16"/>
    </row>
    <row r="133" spans="1:10" ht="29.25" customHeight="1" x14ac:dyDescent="0.3">
      <c r="A133" s="170">
        <v>49.308227114716097</v>
      </c>
      <c r="B133" s="176"/>
      <c r="C133" s="56"/>
      <c r="D133" s="11"/>
      <c r="E133" s="24"/>
      <c r="F133" s="168"/>
      <c r="G133" s="8"/>
      <c r="J133" s="16"/>
    </row>
    <row r="134" spans="1:10" ht="29.25" customHeight="1" thickBot="1" x14ac:dyDescent="0.35">
      <c r="A134" s="166">
        <v>49.7004634994207</v>
      </c>
      <c r="B134" s="171"/>
      <c r="C134" s="52"/>
      <c r="D134" s="12"/>
      <c r="E134" s="24"/>
      <c r="F134" s="177"/>
      <c r="G134" s="8"/>
      <c r="J134" s="16"/>
    </row>
    <row r="135" spans="1:10" ht="29.25" customHeight="1" x14ac:dyDescent="0.3">
      <c r="A135" s="176">
        <v>50.092699884125203</v>
      </c>
      <c r="B135" s="176"/>
      <c r="C135" s="56"/>
      <c r="D135" s="11"/>
      <c r="E135" s="24"/>
      <c r="F135" s="168"/>
      <c r="G135" s="8"/>
      <c r="J135" s="16"/>
    </row>
    <row r="136" spans="1:10" ht="29.25" customHeight="1" thickBot="1" x14ac:dyDescent="0.35">
      <c r="A136" s="171"/>
      <c r="B136" s="171"/>
      <c r="C136" s="52"/>
      <c r="D136" s="12"/>
      <c r="E136" s="24"/>
      <c r="F136" s="169"/>
      <c r="G136" s="8"/>
      <c r="J136" s="16"/>
    </row>
    <row r="137" spans="1:10" ht="27.75" customHeight="1" x14ac:dyDescent="0.25">
      <c r="A137" s="172">
        <v>50.484936268829699</v>
      </c>
      <c r="B137" s="167"/>
      <c r="C137" s="53"/>
      <c r="D137" s="12"/>
      <c r="E137" s="24"/>
      <c r="F137" s="168"/>
      <c r="G137" s="8"/>
      <c r="I137" s="15"/>
      <c r="J137" s="14"/>
    </row>
    <row r="138" spans="1:10" ht="27.75" customHeight="1" thickBot="1" x14ac:dyDescent="0.3">
      <c r="A138" s="166">
        <v>50.877172653534203</v>
      </c>
      <c r="B138" s="167"/>
      <c r="C138" s="53"/>
      <c r="D138" s="12"/>
      <c r="E138" s="24"/>
      <c r="F138" s="169"/>
      <c r="G138" s="8"/>
    </row>
    <row r="139" spans="1:10" ht="29.25" customHeight="1" x14ac:dyDescent="0.3">
      <c r="A139" s="172">
        <v>51.446932900488399</v>
      </c>
      <c r="B139" s="171"/>
      <c r="C139" s="52"/>
      <c r="D139" s="11"/>
      <c r="E139" s="24"/>
      <c r="F139" s="168"/>
      <c r="G139" s="8"/>
      <c r="J139" s="16"/>
    </row>
    <row r="140" spans="1:10" ht="29.25" customHeight="1" thickBot="1" x14ac:dyDescent="0.35">
      <c r="A140" s="166">
        <v>51.824579995683699</v>
      </c>
      <c r="B140" s="167"/>
      <c r="C140" s="53"/>
      <c r="D140" s="12"/>
      <c r="E140" s="24"/>
      <c r="F140" s="169"/>
      <c r="G140" s="8"/>
      <c r="J140" s="16"/>
    </row>
    <row r="141" spans="1:10" ht="29.25" hidden="1" customHeight="1" x14ac:dyDescent="0.25">
      <c r="A141" s="170">
        <v>52.2022270908789</v>
      </c>
      <c r="B141" s="167"/>
      <c r="C141" s="53"/>
      <c r="D141" s="12"/>
      <c r="E141" s="25"/>
      <c r="F141" s="30"/>
      <c r="G141" s="8"/>
    </row>
    <row r="142" spans="1:10" ht="29.25" hidden="1" customHeight="1" x14ac:dyDescent="0.25">
      <c r="A142" s="166">
        <v>52.5798741860742</v>
      </c>
      <c r="B142" s="167"/>
      <c r="C142" s="53"/>
      <c r="D142" s="12"/>
      <c r="E142" s="25"/>
      <c r="F142" s="30"/>
      <c r="G142" s="8"/>
    </row>
    <row r="143" spans="1:10" ht="29.25" hidden="1" customHeight="1" x14ac:dyDescent="0.25">
      <c r="A143" s="166">
        <v>52.9575212812695</v>
      </c>
      <c r="B143" s="171"/>
      <c r="C143" s="52"/>
      <c r="D143" s="11"/>
      <c r="E143" s="26"/>
      <c r="F143" s="30"/>
      <c r="G143" s="8"/>
    </row>
    <row r="144" spans="1:10" ht="29.25" hidden="1" customHeight="1" x14ac:dyDescent="0.25">
      <c r="A144" s="166">
        <v>53.335168376464701</v>
      </c>
      <c r="B144" s="176"/>
      <c r="C144" s="54"/>
      <c r="D144" s="17"/>
      <c r="E144" s="27"/>
      <c r="F144" s="31"/>
      <c r="G144" s="8"/>
    </row>
    <row r="145" spans="1:10" ht="29.25" hidden="1" customHeight="1" x14ac:dyDescent="0.25">
      <c r="A145" s="170">
        <v>53.712815471660001</v>
      </c>
      <c r="B145" s="167"/>
      <c r="C145" s="53"/>
      <c r="D145" s="12"/>
      <c r="E145" s="25"/>
      <c r="F145" s="30"/>
      <c r="G145" s="8"/>
    </row>
    <row r="146" spans="1:10" ht="27" hidden="1" customHeight="1" x14ac:dyDescent="0.25">
      <c r="A146" s="166">
        <v>54.090462566855201</v>
      </c>
      <c r="B146" s="179"/>
      <c r="C146" s="55"/>
      <c r="D146" s="18"/>
      <c r="E146" s="28"/>
      <c r="F146" s="32"/>
      <c r="G146" s="8"/>
    </row>
    <row r="147" spans="1:10" ht="35.25" hidden="1" customHeight="1" x14ac:dyDescent="0.25">
      <c r="A147" s="166">
        <v>54.468109662050502</v>
      </c>
      <c r="B147" s="173"/>
      <c r="C147" s="50"/>
      <c r="D147" s="5"/>
      <c r="E147" s="21"/>
      <c r="F147" s="33"/>
      <c r="G147" s="8"/>
    </row>
    <row r="148" spans="1:10" ht="33.75" hidden="1" customHeight="1" x14ac:dyDescent="0.25">
      <c r="A148" s="166">
        <v>54.845756757245802</v>
      </c>
      <c r="B148" s="174"/>
      <c r="C148" s="51"/>
      <c r="D148" s="9"/>
      <c r="E148" s="22"/>
      <c r="F148" s="34"/>
      <c r="G148" s="8"/>
    </row>
    <row r="149" spans="1:10" ht="29.25" hidden="1" customHeight="1" x14ac:dyDescent="0.25">
      <c r="A149" s="166">
        <v>55.223403852441002</v>
      </c>
      <c r="B149" s="171"/>
      <c r="C149" s="52"/>
      <c r="D149" s="11"/>
      <c r="E149" s="26"/>
      <c r="F149" s="35"/>
      <c r="G149" s="8"/>
    </row>
    <row r="150" spans="1:10" ht="27" hidden="1" customHeight="1" x14ac:dyDescent="0.25">
      <c r="A150" s="166">
        <v>55.601050947636303</v>
      </c>
      <c r="B150" s="167"/>
      <c r="C150" s="53"/>
      <c r="D150" s="12"/>
      <c r="E150" s="25"/>
      <c r="F150" s="35"/>
      <c r="G150" s="8"/>
    </row>
    <row r="151" spans="1:10" ht="29.25" customHeight="1" x14ac:dyDescent="0.3">
      <c r="A151" s="170">
        <v>55.978698042831603</v>
      </c>
      <c r="B151" s="176"/>
      <c r="C151" s="56"/>
      <c r="D151" s="11"/>
      <c r="E151" s="24"/>
      <c r="F151" s="168"/>
      <c r="G151" s="8"/>
      <c r="J151" s="16"/>
    </row>
    <row r="152" spans="1:10" ht="29.25" customHeight="1" thickBot="1" x14ac:dyDescent="0.35">
      <c r="A152" s="166">
        <v>56.356345138026803</v>
      </c>
      <c r="B152" s="171"/>
      <c r="C152" s="52"/>
      <c r="D152" s="12"/>
      <c r="E152" s="24"/>
      <c r="F152" s="177"/>
      <c r="G152" s="8"/>
      <c r="J152" s="16"/>
    </row>
    <row r="153" spans="1:10" ht="29.25" customHeight="1" x14ac:dyDescent="0.3">
      <c r="A153" s="176"/>
      <c r="B153" s="176"/>
      <c r="C153" s="56"/>
      <c r="D153" s="11"/>
      <c r="E153" s="24"/>
      <c r="F153" s="168"/>
      <c r="G153" s="8"/>
      <c r="J153" s="16"/>
    </row>
    <row r="154" spans="1:10" ht="29.25" customHeight="1" thickBot="1" x14ac:dyDescent="0.35">
      <c r="A154" s="171"/>
      <c r="B154" s="171"/>
      <c r="C154" s="52"/>
      <c r="D154" s="12"/>
      <c r="E154" s="24"/>
      <c r="F154" s="177"/>
      <c r="G154" s="8"/>
      <c r="J154" s="16"/>
    </row>
  </sheetData>
  <mergeCells count="195">
    <mergeCell ref="A151:A152"/>
    <mergeCell ref="B151:B152"/>
    <mergeCell ref="F151:F152"/>
    <mergeCell ref="A153:A154"/>
    <mergeCell ref="B153:B154"/>
    <mergeCell ref="F153:F154"/>
    <mergeCell ref="A145:A146"/>
    <mergeCell ref="B145:B146"/>
    <mergeCell ref="A147:A148"/>
    <mergeCell ref="B147:B148"/>
    <mergeCell ref="A149:A150"/>
    <mergeCell ref="B149:B150"/>
    <mergeCell ref="A139:A140"/>
    <mergeCell ref="B139:B140"/>
    <mergeCell ref="F139:F140"/>
    <mergeCell ref="A141:A142"/>
    <mergeCell ref="B141:B142"/>
    <mergeCell ref="A143:A144"/>
    <mergeCell ref="B143:B144"/>
    <mergeCell ref="A135:A136"/>
    <mergeCell ref="B135:B136"/>
    <mergeCell ref="F135:F136"/>
    <mergeCell ref="A137:A138"/>
    <mergeCell ref="B137:B138"/>
    <mergeCell ref="F137:F138"/>
    <mergeCell ref="A131:A132"/>
    <mergeCell ref="B131:B132"/>
    <mergeCell ref="F131:F132"/>
    <mergeCell ref="A133:A134"/>
    <mergeCell ref="B133:B134"/>
    <mergeCell ref="F133:F134"/>
    <mergeCell ref="A125:A126"/>
    <mergeCell ref="B125:B126"/>
    <mergeCell ref="A127:A128"/>
    <mergeCell ref="B127:B128"/>
    <mergeCell ref="A129:A130"/>
    <mergeCell ref="B129:B130"/>
    <mergeCell ref="A119:A120"/>
    <mergeCell ref="B119:B120"/>
    <mergeCell ref="F119:F120"/>
    <mergeCell ref="A121:A122"/>
    <mergeCell ref="B121:B122"/>
    <mergeCell ref="A123:A124"/>
    <mergeCell ref="B123:B124"/>
    <mergeCell ref="A115:A116"/>
    <mergeCell ref="B115:B116"/>
    <mergeCell ref="F115:F116"/>
    <mergeCell ref="A117:A118"/>
    <mergeCell ref="B117:B118"/>
    <mergeCell ref="F117:F118"/>
    <mergeCell ref="A111:A112"/>
    <mergeCell ref="B111:B112"/>
    <mergeCell ref="F111:F112"/>
    <mergeCell ref="A113:A114"/>
    <mergeCell ref="B113:B114"/>
    <mergeCell ref="F113:F114"/>
    <mergeCell ref="A105:A106"/>
    <mergeCell ref="B105:B106"/>
    <mergeCell ref="A107:A108"/>
    <mergeCell ref="B107:B108"/>
    <mergeCell ref="A109:A110"/>
    <mergeCell ref="B109:B110"/>
    <mergeCell ref="A99:A100"/>
    <mergeCell ref="B99:B100"/>
    <mergeCell ref="F99:F100"/>
    <mergeCell ref="A101:A102"/>
    <mergeCell ref="B101:B102"/>
    <mergeCell ref="A103:A104"/>
    <mergeCell ref="B103:B104"/>
    <mergeCell ref="A95:A96"/>
    <mergeCell ref="B95:B96"/>
    <mergeCell ref="F95:F96"/>
    <mergeCell ref="A97:A98"/>
    <mergeCell ref="B97:B98"/>
    <mergeCell ref="F97:F98"/>
    <mergeCell ref="A91:A92"/>
    <mergeCell ref="B91:B92"/>
    <mergeCell ref="F91:F92"/>
    <mergeCell ref="A93:A94"/>
    <mergeCell ref="B93:B94"/>
    <mergeCell ref="F93:F94"/>
    <mergeCell ref="A85:A86"/>
    <mergeCell ref="B85:B86"/>
    <mergeCell ref="A87:A88"/>
    <mergeCell ref="B87:B88"/>
    <mergeCell ref="A89:A90"/>
    <mergeCell ref="B89:B90"/>
    <mergeCell ref="A79:A80"/>
    <mergeCell ref="B79:B80"/>
    <mergeCell ref="F79:F80"/>
    <mergeCell ref="A81:A82"/>
    <mergeCell ref="B81:B82"/>
    <mergeCell ref="A83:A84"/>
    <mergeCell ref="B83:B84"/>
    <mergeCell ref="A75:A76"/>
    <mergeCell ref="B75:B76"/>
    <mergeCell ref="F75:F76"/>
    <mergeCell ref="A77:A78"/>
    <mergeCell ref="B77:B78"/>
    <mergeCell ref="F77:F78"/>
    <mergeCell ref="A71:A72"/>
    <mergeCell ref="B71:B72"/>
    <mergeCell ref="F71:F72"/>
    <mergeCell ref="A73:A74"/>
    <mergeCell ref="B73:B74"/>
    <mergeCell ref="F73:F74"/>
    <mergeCell ref="A65:A66"/>
    <mergeCell ref="B65:B66"/>
    <mergeCell ref="A67:A68"/>
    <mergeCell ref="B67:B68"/>
    <mergeCell ref="A69:A70"/>
    <mergeCell ref="B69:B70"/>
    <mergeCell ref="A59:A60"/>
    <mergeCell ref="B59:B60"/>
    <mergeCell ref="F59:F60"/>
    <mergeCell ref="A61:A62"/>
    <mergeCell ref="B61:B62"/>
    <mergeCell ref="A63:A64"/>
    <mergeCell ref="B63:B64"/>
    <mergeCell ref="A55:A56"/>
    <mergeCell ref="B55:B56"/>
    <mergeCell ref="F55:F56"/>
    <mergeCell ref="A57:A58"/>
    <mergeCell ref="B57:B58"/>
    <mergeCell ref="F57:F58"/>
    <mergeCell ref="A49:A50"/>
    <mergeCell ref="B49:B50"/>
    <mergeCell ref="A51:A52"/>
    <mergeCell ref="B51:B52"/>
    <mergeCell ref="F51:F52"/>
    <mergeCell ref="A53:A54"/>
    <mergeCell ref="B53:B54"/>
    <mergeCell ref="F53:F54"/>
    <mergeCell ref="A43:A44"/>
    <mergeCell ref="B43:B44"/>
    <mergeCell ref="A45:A46"/>
    <mergeCell ref="B45:B46"/>
    <mergeCell ref="A47:A48"/>
    <mergeCell ref="B47:B48"/>
    <mergeCell ref="F39:F40"/>
    <mergeCell ref="A39:A40"/>
    <mergeCell ref="B39:B40"/>
    <mergeCell ref="A41:A42"/>
    <mergeCell ref="B41:B42"/>
    <mergeCell ref="A35:A36"/>
    <mergeCell ref="B35:B36"/>
    <mergeCell ref="F35:F36"/>
    <mergeCell ref="A37:A38"/>
    <mergeCell ref="B37:B38"/>
    <mergeCell ref="F37:F38"/>
    <mergeCell ref="A31:A32"/>
    <mergeCell ref="B31:B32"/>
    <mergeCell ref="F31:F32"/>
    <mergeCell ref="A33:A34"/>
    <mergeCell ref="B33:B34"/>
    <mergeCell ref="F33:F34"/>
    <mergeCell ref="A25:A26"/>
    <mergeCell ref="B25:B26"/>
    <mergeCell ref="A27:A28"/>
    <mergeCell ref="B27:B28"/>
    <mergeCell ref="A29:A30"/>
    <mergeCell ref="B29:B30"/>
    <mergeCell ref="A19:A20"/>
    <mergeCell ref="B19:B20"/>
    <mergeCell ref="F19:F20"/>
    <mergeCell ref="A21:A22"/>
    <mergeCell ref="B21:B22"/>
    <mergeCell ref="A23:A24"/>
    <mergeCell ref="B23:B24"/>
    <mergeCell ref="A15:A16"/>
    <mergeCell ref="B15:B16"/>
    <mergeCell ref="F15:F16"/>
    <mergeCell ref="A17:A18"/>
    <mergeCell ref="B17:B18"/>
    <mergeCell ref="F17:F18"/>
    <mergeCell ref="A13:A14"/>
    <mergeCell ref="B13:B14"/>
    <mergeCell ref="F13:F14"/>
    <mergeCell ref="A7:A8"/>
    <mergeCell ref="B7:B8"/>
    <mergeCell ref="F7:F8"/>
    <mergeCell ref="A9:A10"/>
    <mergeCell ref="B9:B10"/>
    <mergeCell ref="F9:F10"/>
    <mergeCell ref="A1:F1"/>
    <mergeCell ref="A3:F3"/>
    <mergeCell ref="A5:A6"/>
    <mergeCell ref="B5:B6"/>
    <mergeCell ref="D5:D6"/>
    <mergeCell ref="E5:E6"/>
    <mergeCell ref="F5:F6"/>
    <mergeCell ref="C5:C6"/>
    <mergeCell ref="A11:A12"/>
    <mergeCell ref="B11:B12"/>
    <mergeCell ref="F11:F12"/>
  </mergeCells>
  <pageMargins left="0.31496062992125984" right="0.31496062992125984" top="0.15748031496062992" bottom="0.11811023622047245" header="0.31496062992125984" footer="0.31496062992125984"/>
  <pageSetup paperSize="9" scale="53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topLeftCell="A4" zoomScale="75" zoomScaleNormal="100" workbookViewId="0">
      <selection activeCell="O34" sqref="O34"/>
    </sheetView>
  </sheetViews>
  <sheetFormatPr defaultRowHeight="12.75" x14ac:dyDescent="0.2"/>
  <cols>
    <col min="1" max="1" width="3.7109375" style="78" customWidth="1"/>
    <col min="2" max="2" width="3.7109375" style="79" customWidth="1"/>
    <col min="3" max="3" width="19.5703125" style="80" customWidth="1"/>
    <col min="4" max="4" width="16.42578125" style="67" customWidth="1"/>
    <col min="5" max="5" width="6" style="67" customWidth="1"/>
    <col min="6" max="6" width="2.42578125" style="67" customWidth="1"/>
    <col min="7" max="7" width="2.140625" style="67" customWidth="1"/>
    <col min="8" max="8" width="3.7109375" style="78" customWidth="1"/>
    <col min="9" max="9" width="3.7109375" style="79" customWidth="1"/>
    <col min="10" max="10" width="19.5703125" style="80" customWidth="1"/>
    <col min="11" max="11" width="16.42578125" style="67" customWidth="1"/>
    <col min="12" max="12" width="6" style="67" customWidth="1"/>
    <col min="13" max="15" width="3.7109375" style="67" customWidth="1"/>
    <col min="16" max="16" width="5.28515625" style="67" customWidth="1"/>
    <col min="17" max="238" width="9.140625" style="67"/>
    <col min="239" max="240" width="3.7109375" style="67" customWidth="1"/>
    <col min="241" max="241" width="22.42578125" style="67" customWidth="1"/>
    <col min="242" max="242" width="18.140625" style="67" customWidth="1"/>
    <col min="243" max="243" width="7.5703125" style="67" customWidth="1"/>
    <col min="244" max="245" width="3.7109375" style="67" customWidth="1"/>
    <col min="246" max="246" width="22.7109375" style="67" customWidth="1"/>
    <col min="247" max="247" width="18.7109375" style="67" customWidth="1"/>
    <col min="248" max="248" width="5.85546875" style="67" customWidth="1"/>
    <col min="249" max="249" width="11.85546875" style="67" customWidth="1"/>
    <col min="250" max="271" width="3.7109375" style="67" customWidth="1"/>
    <col min="272" max="272" width="5.85546875" style="67" customWidth="1"/>
    <col min="273" max="494" width="9.140625" style="67"/>
    <col min="495" max="496" width="3.7109375" style="67" customWidth="1"/>
    <col min="497" max="497" width="22.42578125" style="67" customWidth="1"/>
    <col min="498" max="498" width="18.140625" style="67" customWidth="1"/>
    <col min="499" max="499" width="7.5703125" style="67" customWidth="1"/>
    <col min="500" max="501" width="3.7109375" style="67" customWidth="1"/>
    <col min="502" max="502" width="22.7109375" style="67" customWidth="1"/>
    <col min="503" max="503" width="18.7109375" style="67" customWidth="1"/>
    <col min="504" max="504" width="5.85546875" style="67" customWidth="1"/>
    <col min="505" max="505" width="11.85546875" style="67" customWidth="1"/>
    <col min="506" max="527" width="3.7109375" style="67" customWidth="1"/>
    <col min="528" max="528" width="5.85546875" style="67" customWidth="1"/>
    <col min="529" max="750" width="9.140625" style="67"/>
    <col min="751" max="752" width="3.7109375" style="67" customWidth="1"/>
    <col min="753" max="753" width="22.42578125" style="67" customWidth="1"/>
    <col min="754" max="754" width="18.140625" style="67" customWidth="1"/>
    <col min="755" max="755" width="7.5703125" style="67" customWidth="1"/>
    <col min="756" max="757" width="3.7109375" style="67" customWidth="1"/>
    <col min="758" max="758" width="22.7109375" style="67" customWidth="1"/>
    <col min="759" max="759" width="18.7109375" style="67" customWidth="1"/>
    <col min="760" max="760" width="5.85546875" style="67" customWidth="1"/>
    <col min="761" max="761" width="11.85546875" style="67" customWidth="1"/>
    <col min="762" max="783" width="3.7109375" style="67" customWidth="1"/>
    <col min="784" max="784" width="5.85546875" style="67" customWidth="1"/>
    <col min="785" max="1006" width="9.140625" style="67"/>
    <col min="1007" max="1008" width="3.7109375" style="67" customWidth="1"/>
    <col min="1009" max="1009" width="22.42578125" style="67" customWidth="1"/>
    <col min="1010" max="1010" width="18.140625" style="67" customWidth="1"/>
    <col min="1011" max="1011" width="7.5703125" style="67" customWidth="1"/>
    <col min="1012" max="1013" width="3.7109375" style="67" customWidth="1"/>
    <col min="1014" max="1014" width="22.7109375" style="67" customWidth="1"/>
    <col min="1015" max="1015" width="18.7109375" style="67" customWidth="1"/>
    <col min="1016" max="1016" width="5.85546875" style="67" customWidth="1"/>
    <col min="1017" max="1017" width="11.85546875" style="67" customWidth="1"/>
    <col min="1018" max="1039" width="3.7109375" style="67" customWidth="1"/>
    <col min="1040" max="1040" width="5.85546875" style="67" customWidth="1"/>
    <col min="1041" max="1262" width="9.140625" style="67"/>
    <col min="1263" max="1264" width="3.7109375" style="67" customWidth="1"/>
    <col min="1265" max="1265" width="22.42578125" style="67" customWidth="1"/>
    <col min="1266" max="1266" width="18.140625" style="67" customWidth="1"/>
    <col min="1267" max="1267" width="7.5703125" style="67" customWidth="1"/>
    <col min="1268" max="1269" width="3.7109375" style="67" customWidth="1"/>
    <col min="1270" max="1270" width="22.7109375" style="67" customWidth="1"/>
    <col min="1271" max="1271" width="18.7109375" style="67" customWidth="1"/>
    <col min="1272" max="1272" width="5.85546875" style="67" customWidth="1"/>
    <col min="1273" max="1273" width="11.85546875" style="67" customWidth="1"/>
    <col min="1274" max="1295" width="3.7109375" style="67" customWidth="1"/>
    <col min="1296" max="1296" width="5.85546875" style="67" customWidth="1"/>
    <col min="1297" max="1518" width="9.140625" style="67"/>
    <col min="1519" max="1520" width="3.7109375" style="67" customWidth="1"/>
    <col min="1521" max="1521" width="22.42578125" style="67" customWidth="1"/>
    <col min="1522" max="1522" width="18.140625" style="67" customWidth="1"/>
    <col min="1523" max="1523" width="7.5703125" style="67" customWidth="1"/>
    <col min="1524" max="1525" width="3.7109375" style="67" customWidth="1"/>
    <col min="1526" max="1526" width="22.7109375" style="67" customWidth="1"/>
    <col min="1527" max="1527" width="18.7109375" style="67" customWidth="1"/>
    <col min="1528" max="1528" width="5.85546875" style="67" customWidth="1"/>
    <col min="1529" max="1529" width="11.85546875" style="67" customWidth="1"/>
    <col min="1530" max="1551" width="3.7109375" style="67" customWidth="1"/>
    <col min="1552" max="1552" width="5.85546875" style="67" customWidth="1"/>
    <col min="1553" max="1774" width="9.140625" style="67"/>
    <col min="1775" max="1776" width="3.7109375" style="67" customWidth="1"/>
    <col min="1777" max="1777" width="22.42578125" style="67" customWidth="1"/>
    <col min="1778" max="1778" width="18.140625" style="67" customWidth="1"/>
    <col min="1779" max="1779" width="7.5703125" style="67" customWidth="1"/>
    <col min="1780" max="1781" width="3.7109375" style="67" customWidth="1"/>
    <col min="1782" max="1782" width="22.7109375" style="67" customWidth="1"/>
    <col min="1783" max="1783" width="18.7109375" style="67" customWidth="1"/>
    <col min="1784" max="1784" width="5.85546875" style="67" customWidth="1"/>
    <col min="1785" max="1785" width="11.85546875" style="67" customWidth="1"/>
    <col min="1786" max="1807" width="3.7109375" style="67" customWidth="1"/>
    <col min="1808" max="1808" width="5.85546875" style="67" customWidth="1"/>
    <col min="1809" max="2030" width="9.140625" style="67"/>
    <col min="2031" max="2032" width="3.7109375" style="67" customWidth="1"/>
    <col min="2033" max="2033" width="22.42578125" style="67" customWidth="1"/>
    <col min="2034" max="2034" width="18.140625" style="67" customWidth="1"/>
    <col min="2035" max="2035" width="7.5703125" style="67" customWidth="1"/>
    <col min="2036" max="2037" width="3.7109375" style="67" customWidth="1"/>
    <col min="2038" max="2038" width="22.7109375" style="67" customWidth="1"/>
    <col min="2039" max="2039" width="18.7109375" style="67" customWidth="1"/>
    <col min="2040" max="2040" width="5.85546875" style="67" customWidth="1"/>
    <col min="2041" max="2041" width="11.85546875" style="67" customWidth="1"/>
    <col min="2042" max="2063" width="3.7109375" style="67" customWidth="1"/>
    <col min="2064" max="2064" width="5.85546875" style="67" customWidth="1"/>
    <col min="2065" max="2286" width="9.140625" style="67"/>
    <col min="2287" max="2288" width="3.7109375" style="67" customWidth="1"/>
    <col min="2289" max="2289" width="22.42578125" style="67" customWidth="1"/>
    <col min="2290" max="2290" width="18.140625" style="67" customWidth="1"/>
    <col min="2291" max="2291" width="7.5703125" style="67" customWidth="1"/>
    <col min="2292" max="2293" width="3.7109375" style="67" customWidth="1"/>
    <col min="2294" max="2294" width="22.7109375" style="67" customWidth="1"/>
    <col min="2295" max="2295" width="18.7109375" style="67" customWidth="1"/>
    <col min="2296" max="2296" width="5.85546875" style="67" customWidth="1"/>
    <col min="2297" max="2297" width="11.85546875" style="67" customWidth="1"/>
    <col min="2298" max="2319" width="3.7109375" style="67" customWidth="1"/>
    <col min="2320" max="2320" width="5.85546875" style="67" customWidth="1"/>
    <col min="2321" max="2542" width="9.140625" style="67"/>
    <col min="2543" max="2544" width="3.7109375" style="67" customWidth="1"/>
    <col min="2545" max="2545" width="22.42578125" style="67" customWidth="1"/>
    <col min="2546" max="2546" width="18.140625" style="67" customWidth="1"/>
    <col min="2547" max="2547" width="7.5703125" style="67" customWidth="1"/>
    <col min="2548" max="2549" width="3.7109375" style="67" customWidth="1"/>
    <col min="2550" max="2550" width="22.7109375" style="67" customWidth="1"/>
    <col min="2551" max="2551" width="18.7109375" style="67" customWidth="1"/>
    <col min="2552" max="2552" width="5.85546875" style="67" customWidth="1"/>
    <col min="2553" max="2553" width="11.85546875" style="67" customWidth="1"/>
    <col min="2554" max="2575" width="3.7109375" style="67" customWidth="1"/>
    <col min="2576" max="2576" width="5.85546875" style="67" customWidth="1"/>
    <col min="2577" max="2798" width="9.140625" style="67"/>
    <col min="2799" max="2800" width="3.7109375" style="67" customWidth="1"/>
    <col min="2801" max="2801" width="22.42578125" style="67" customWidth="1"/>
    <col min="2802" max="2802" width="18.140625" style="67" customWidth="1"/>
    <col min="2803" max="2803" width="7.5703125" style="67" customWidth="1"/>
    <col min="2804" max="2805" width="3.7109375" style="67" customWidth="1"/>
    <col min="2806" max="2806" width="22.7109375" style="67" customWidth="1"/>
    <col min="2807" max="2807" width="18.7109375" style="67" customWidth="1"/>
    <col min="2808" max="2808" width="5.85546875" style="67" customWidth="1"/>
    <col min="2809" max="2809" width="11.85546875" style="67" customWidth="1"/>
    <col min="2810" max="2831" width="3.7109375" style="67" customWidth="1"/>
    <col min="2832" max="2832" width="5.85546875" style="67" customWidth="1"/>
    <col min="2833" max="3054" width="9.140625" style="67"/>
    <col min="3055" max="3056" width="3.7109375" style="67" customWidth="1"/>
    <col min="3057" max="3057" width="22.42578125" style="67" customWidth="1"/>
    <col min="3058" max="3058" width="18.140625" style="67" customWidth="1"/>
    <col min="3059" max="3059" width="7.5703125" style="67" customWidth="1"/>
    <col min="3060" max="3061" width="3.7109375" style="67" customWidth="1"/>
    <col min="3062" max="3062" width="22.7109375" style="67" customWidth="1"/>
    <col min="3063" max="3063" width="18.7109375" style="67" customWidth="1"/>
    <col min="3064" max="3064" width="5.85546875" style="67" customWidth="1"/>
    <col min="3065" max="3065" width="11.85546875" style="67" customWidth="1"/>
    <col min="3066" max="3087" width="3.7109375" style="67" customWidth="1"/>
    <col min="3088" max="3088" width="5.85546875" style="67" customWidth="1"/>
    <col min="3089" max="3310" width="9.140625" style="67"/>
    <col min="3311" max="3312" width="3.7109375" style="67" customWidth="1"/>
    <col min="3313" max="3313" width="22.42578125" style="67" customWidth="1"/>
    <col min="3314" max="3314" width="18.140625" style="67" customWidth="1"/>
    <col min="3315" max="3315" width="7.5703125" style="67" customWidth="1"/>
    <col min="3316" max="3317" width="3.7109375" style="67" customWidth="1"/>
    <col min="3318" max="3318" width="22.7109375" style="67" customWidth="1"/>
    <col min="3319" max="3319" width="18.7109375" style="67" customWidth="1"/>
    <col min="3320" max="3320" width="5.85546875" style="67" customWidth="1"/>
    <col min="3321" max="3321" width="11.85546875" style="67" customWidth="1"/>
    <col min="3322" max="3343" width="3.7109375" style="67" customWidth="1"/>
    <col min="3344" max="3344" width="5.85546875" style="67" customWidth="1"/>
    <col min="3345" max="3566" width="9.140625" style="67"/>
    <col min="3567" max="3568" width="3.7109375" style="67" customWidth="1"/>
    <col min="3569" max="3569" width="22.42578125" style="67" customWidth="1"/>
    <col min="3570" max="3570" width="18.140625" style="67" customWidth="1"/>
    <col min="3571" max="3571" width="7.5703125" style="67" customWidth="1"/>
    <col min="3572" max="3573" width="3.7109375" style="67" customWidth="1"/>
    <col min="3574" max="3574" width="22.7109375" style="67" customWidth="1"/>
    <col min="3575" max="3575" width="18.7109375" style="67" customWidth="1"/>
    <col min="3576" max="3576" width="5.85546875" style="67" customWidth="1"/>
    <col min="3577" max="3577" width="11.85546875" style="67" customWidth="1"/>
    <col min="3578" max="3599" width="3.7109375" style="67" customWidth="1"/>
    <col min="3600" max="3600" width="5.85546875" style="67" customWidth="1"/>
    <col min="3601" max="3822" width="9.140625" style="67"/>
    <col min="3823" max="3824" width="3.7109375" style="67" customWidth="1"/>
    <col min="3825" max="3825" width="22.42578125" style="67" customWidth="1"/>
    <col min="3826" max="3826" width="18.140625" style="67" customWidth="1"/>
    <col min="3827" max="3827" width="7.5703125" style="67" customWidth="1"/>
    <col min="3828" max="3829" width="3.7109375" style="67" customWidth="1"/>
    <col min="3830" max="3830" width="22.7109375" style="67" customWidth="1"/>
    <col min="3831" max="3831" width="18.7109375" style="67" customWidth="1"/>
    <col min="3832" max="3832" width="5.85546875" style="67" customWidth="1"/>
    <col min="3833" max="3833" width="11.85546875" style="67" customWidth="1"/>
    <col min="3834" max="3855" width="3.7109375" style="67" customWidth="1"/>
    <col min="3856" max="3856" width="5.85546875" style="67" customWidth="1"/>
    <col min="3857" max="4078" width="9.140625" style="67"/>
    <col min="4079" max="4080" width="3.7109375" style="67" customWidth="1"/>
    <col min="4081" max="4081" width="22.42578125" style="67" customWidth="1"/>
    <col min="4082" max="4082" width="18.140625" style="67" customWidth="1"/>
    <col min="4083" max="4083" width="7.5703125" style="67" customWidth="1"/>
    <col min="4084" max="4085" width="3.7109375" style="67" customWidth="1"/>
    <col min="4086" max="4086" width="22.7109375" style="67" customWidth="1"/>
    <col min="4087" max="4087" width="18.7109375" style="67" customWidth="1"/>
    <col min="4088" max="4088" width="5.85546875" style="67" customWidth="1"/>
    <col min="4089" max="4089" width="11.85546875" style="67" customWidth="1"/>
    <col min="4090" max="4111" width="3.7109375" style="67" customWidth="1"/>
    <col min="4112" max="4112" width="5.85546875" style="67" customWidth="1"/>
    <col min="4113" max="4334" width="9.140625" style="67"/>
    <col min="4335" max="4336" width="3.7109375" style="67" customWidth="1"/>
    <col min="4337" max="4337" width="22.42578125" style="67" customWidth="1"/>
    <col min="4338" max="4338" width="18.140625" style="67" customWidth="1"/>
    <col min="4339" max="4339" width="7.5703125" style="67" customWidth="1"/>
    <col min="4340" max="4341" width="3.7109375" style="67" customWidth="1"/>
    <col min="4342" max="4342" width="22.7109375" style="67" customWidth="1"/>
    <col min="4343" max="4343" width="18.7109375" style="67" customWidth="1"/>
    <col min="4344" max="4344" width="5.85546875" style="67" customWidth="1"/>
    <col min="4345" max="4345" width="11.85546875" style="67" customWidth="1"/>
    <col min="4346" max="4367" width="3.7109375" style="67" customWidth="1"/>
    <col min="4368" max="4368" width="5.85546875" style="67" customWidth="1"/>
    <col min="4369" max="4590" width="9.140625" style="67"/>
    <col min="4591" max="4592" width="3.7109375" style="67" customWidth="1"/>
    <col min="4593" max="4593" width="22.42578125" style="67" customWidth="1"/>
    <col min="4594" max="4594" width="18.140625" style="67" customWidth="1"/>
    <col min="4595" max="4595" width="7.5703125" style="67" customWidth="1"/>
    <col min="4596" max="4597" width="3.7109375" style="67" customWidth="1"/>
    <col min="4598" max="4598" width="22.7109375" style="67" customWidth="1"/>
    <col min="4599" max="4599" width="18.7109375" style="67" customWidth="1"/>
    <col min="4600" max="4600" width="5.85546875" style="67" customWidth="1"/>
    <col min="4601" max="4601" width="11.85546875" style="67" customWidth="1"/>
    <col min="4602" max="4623" width="3.7109375" style="67" customWidth="1"/>
    <col min="4624" max="4624" width="5.85546875" style="67" customWidth="1"/>
    <col min="4625" max="4846" width="9.140625" style="67"/>
    <col min="4847" max="4848" width="3.7109375" style="67" customWidth="1"/>
    <col min="4849" max="4849" width="22.42578125" style="67" customWidth="1"/>
    <col min="4850" max="4850" width="18.140625" style="67" customWidth="1"/>
    <col min="4851" max="4851" width="7.5703125" style="67" customWidth="1"/>
    <col min="4852" max="4853" width="3.7109375" style="67" customWidth="1"/>
    <col min="4854" max="4854" width="22.7109375" style="67" customWidth="1"/>
    <col min="4855" max="4855" width="18.7109375" style="67" customWidth="1"/>
    <col min="4856" max="4856" width="5.85546875" style="67" customWidth="1"/>
    <col min="4857" max="4857" width="11.85546875" style="67" customWidth="1"/>
    <col min="4858" max="4879" width="3.7109375" style="67" customWidth="1"/>
    <col min="4880" max="4880" width="5.85546875" style="67" customWidth="1"/>
    <col min="4881" max="5102" width="9.140625" style="67"/>
    <col min="5103" max="5104" width="3.7109375" style="67" customWidth="1"/>
    <col min="5105" max="5105" width="22.42578125" style="67" customWidth="1"/>
    <col min="5106" max="5106" width="18.140625" style="67" customWidth="1"/>
    <col min="5107" max="5107" width="7.5703125" style="67" customWidth="1"/>
    <col min="5108" max="5109" width="3.7109375" style="67" customWidth="1"/>
    <col min="5110" max="5110" width="22.7109375" style="67" customWidth="1"/>
    <col min="5111" max="5111" width="18.7109375" style="67" customWidth="1"/>
    <col min="5112" max="5112" width="5.85546875" style="67" customWidth="1"/>
    <col min="5113" max="5113" width="11.85546875" style="67" customWidth="1"/>
    <col min="5114" max="5135" width="3.7109375" style="67" customWidth="1"/>
    <col min="5136" max="5136" width="5.85546875" style="67" customWidth="1"/>
    <col min="5137" max="5358" width="9.140625" style="67"/>
    <col min="5359" max="5360" width="3.7109375" style="67" customWidth="1"/>
    <col min="5361" max="5361" width="22.42578125" style="67" customWidth="1"/>
    <col min="5362" max="5362" width="18.140625" style="67" customWidth="1"/>
    <col min="5363" max="5363" width="7.5703125" style="67" customWidth="1"/>
    <col min="5364" max="5365" width="3.7109375" style="67" customWidth="1"/>
    <col min="5366" max="5366" width="22.7109375" style="67" customWidth="1"/>
    <col min="5367" max="5367" width="18.7109375" style="67" customWidth="1"/>
    <col min="5368" max="5368" width="5.85546875" style="67" customWidth="1"/>
    <col min="5369" max="5369" width="11.85546875" style="67" customWidth="1"/>
    <col min="5370" max="5391" width="3.7109375" style="67" customWidth="1"/>
    <col min="5392" max="5392" width="5.85546875" style="67" customWidth="1"/>
    <col min="5393" max="5614" width="9.140625" style="67"/>
    <col min="5615" max="5616" width="3.7109375" style="67" customWidth="1"/>
    <col min="5617" max="5617" width="22.42578125" style="67" customWidth="1"/>
    <col min="5618" max="5618" width="18.140625" style="67" customWidth="1"/>
    <col min="5619" max="5619" width="7.5703125" style="67" customWidth="1"/>
    <col min="5620" max="5621" width="3.7109375" style="67" customWidth="1"/>
    <col min="5622" max="5622" width="22.7109375" style="67" customWidth="1"/>
    <col min="5623" max="5623" width="18.7109375" style="67" customWidth="1"/>
    <col min="5624" max="5624" width="5.85546875" style="67" customWidth="1"/>
    <col min="5625" max="5625" width="11.85546875" style="67" customWidth="1"/>
    <col min="5626" max="5647" width="3.7109375" style="67" customWidth="1"/>
    <col min="5648" max="5648" width="5.85546875" style="67" customWidth="1"/>
    <col min="5649" max="5870" width="9.140625" style="67"/>
    <col min="5871" max="5872" width="3.7109375" style="67" customWidth="1"/>
    <col min="5873" max="5873" width="22.42578125" style="67" customWidth="1"/>
    <col min="5874" max="5874" width="18.140625" style="67" customWidth="1"/>
    <col min="5875" max="5875" width="7.5703125" style="67" customWidth="1"/>
    <col min="5876" max="5877" width="3.7109375" style="67" customWidth="1"/>
    <col min="5878" max="5878" width="22.7109375" style="67" customWidth="1"/>
    <col min="5879" max="5879" width="18.7109375" style="67" customWidth="1"/>
    <col min="5880" max="5880" width="5.85546875" style="67" customWidth="1"/>
    <col min="5881" max="5881" width="11.85546875" style="67" customWidth="1"/>
    <col min="5882" max="5903" width="3.7109375" style="67" customWidth="1"/>
    <col min="5904" max="5904" width="5.85546875" style="67" customWidth="1"/>
    <col min="5905" max="6126" width="9.140625" style="67"/>
    <col min="6127" max="6128" width="3.7109375" style="67" customWidth="1"/>
    <col min="6129" max="6129" width="22.42578125" style="67" customWidth="1"/>
    <col min="6130" max="6130" width="18.140625" style="67" customWidth="1"/>
    <col min="6131" max="6131" width="7.5703125" style="67" customWidth="1"/>
    <col min="6132" max="6133" width="3.7109375" style="67" customWidth="1"/>
    <col min="6134" max="6134" width="22.7109375" style="67" customWidth="1"/>
    <col min="6135" max="6135" width="18.7109375" style="67" customWidth="1"/>
    <col min="6136" max="6136" width="5.85546875" style="67" customWidth="1"/>
    <col min="6137" max="6137" width="11.85546875" style="67" customWidth="1"/>
    <col min="6138" max="6159" width="3.7109375" style="67" customWidth="1"/>
    <col min="6160" max="6160" width="5.85546875" style="67" customWidth="1"/>
    <col min="6161" max="6382" width="9.140625" style="67"/>
    <col min="6383" max="6384" width="3.7109375" style="67" customWidth="1"/>
    <col min="6385" max="6385" width="22.42578125" style="67" customWidth="1"/>
    <col min="6386" max="6386" width="18.140625" style="67" customWidth="1"/>
    <col min="6387" max="6387" width="7.5703125" style="67" customWidth="1"/>
    <col min="6388" max="6389" width="3.7109375" style="67" customWidth="1"/>
    <col min="6390" max="6390" width="22.7109375" style="67" customWidth="1"/>
    <col min="6391" max="6391" width="18.7109375" style="67" customWidth="1"/>
    <col min="6392" max="6392" width="5.85546875" style="67" customWidth="1"/>
    <col min="6393" max="6393" width="11.85546875" style="67" customWidth="1"/>
    <col min="6394" max="6415" width="3.7109375" style="67" customWidth="1"/>
    <col min="6416" max="6416" width="5.85546875" style="67" customWidth="1"/>
    <col min="6417" max="6638" width="9.140625" style="67"/>
    <col min="6639" max="6640" width="3.7109375" style="67" customWidth="1"/>
    <col min="6641" max="6641" width="22.42578125" style="67" customWidth="1"/>
    <col min="6642" max="6642" width="18.140625" style="67" customWidth="1"/>
    <col min="6643" max="6643" width="7.5703125" style="67" customWidth="1"/>
    <col min="6644" max="6645" width="3.7109375" style="67" customWidth="1"/>
    <col min="6646" max="6646" width="22.7109375" style="67" customWidth="1"/>
    <col min="6647" max="6647" width="18.7109375" style="67" customWidth="1"/>
    <col min="6648" max="6648" width="5.85546875" style="67" customWidth="1"/>
    <col min="6649" max="6649" width="11.85546875" style="67" customWidth="1"/>
    <col min="6650" max="6671" width="3.7109375" style="67" customWidth="1"/>
    <col min="6672" max="6672" width="5.85546875" style="67" customWidth="1"/>
    <col min="6673" max="6894" width="9.140625" style="67"/>
    <col min="6895" max="6896" width="3.7109375" style="67" customWidth="1"/>
    <col min="6897" max="6897" width="22.42578125" style="67" customWidth="1"/>
    <col min="6898" max="6898" width="18.140625" style="67" customWidth="1"/>
    <col min="6899" max="6899" width="7.5703125" style="67" customWidth="1"/>
    <col min="6900" max="6901" width="3.7109375" style="67" customWidth="1"/>
    <col min="6902" max="6902" width="22.7109375" style="67" customWidth="1"/>
    <col min="6903" max="6903" width="18.7109375" style="67" customWidth="1"/>
    <col min="6904" max="6904" width="5.85546875" style="67" customWidth="1"/>
    <col min="6905" max="6905" width="11.85546875" style="67" customWidth="1"/>
    <col min="6906" max="6927" width="3.7109375" style="67" customWidth="1"/>
    <col min="6928" max="6928" width="5.85546875" style="67" customWidth="1"/>
    <col min="6929" max="7150" width="9.140625" style="67"/>
    <col min="7151" max="7152" width="3.7109375" style="67" customWidth="1"/>
    <col min="7153" max="7153" width="22.42578125" style="67" customWidth="1"/>
    <col min="7154" max="7154" width="18.140625" style="67" customWidth="1"/>
    <col min="7155" max="7155" width="7.5703125" style="67" customWidth="1"/>
    <col min="7156" max="7157" width="3.7109375" style="67" customWidth="1"/>
    <col min="7158" max="7158" width="22.7109375" style="67" customWidth="1"/>
    <col min="7159" max="7159" width="18.7109375" style="67" customWidth="1"/>
    <col min="7160" max="7160" width="5.85546875" style="67" customWidth="1"/>
    <col min="7161" max="7161" width="11.85546875" style="67" customWidth="1"/>
    <col min="7162" max="7183" width="3.7109375" style="67" customWidth="1"/>
    <col min="7184" max="7184" width="5.85546875" style="67" customWidth="1"/>
    <col min="7185" max="7406" width="9.140625" style="67"/>
    <col min="7407" max="7408" width="3.7109375" style="67" customWidth="1"/>
    <col min="7409" max="7409" width="22.42578125" style="67" customWidth="1"/>
    <col min="7410" max="7410" width="18.140625" style="67" customWidth="1"/>
    <col min="7411" max="7411" width="7.5703125" style="67" customWidth="1"/>
    <col min="7412" max="7413" width="3.7109375" style="67" customWidth="1"/>
    <col min="7414" max="7414" width="22.7109375" style="67" customWidth="1"/>
    <col min="7415" max="7415" width="18.7109375" style="67" customWidth="1"/>
    <col min="7416" max="7416" width="5.85546875" style="67" customWidth="1"/>
    <col min="7417" max="7417" width="11.85546875" style="67" customWidth="1"/>
    <col min="7418" max="7439" width="3.7109375" style="67" customWidth="1"/>
    <col min="7440" max="7440" width="5.85546875" style="67" customWidth="1"/>
    <col min="7441" max="7662" width="9.140625" style="67"/>
    <col min="7663" max="7664" width="3.7109375" style="67" customWidth="1"/>
    <col min="7665" max="7665" width="22.42578125" style="67" customWidth="1"/>
    <col min="7666" max="7666" width="18.140625" style="67" customWidth="1"/>
    <col min="7667" max="7667" width="7.5703125" style="67" customWidth="1"/>
    <col min="7668" max="7669" width="3.7109375" style="67" customWidth="1"/>
    <col min="7670" max="7670" width="22.7109375" style="67" customWidth="1"/>
    <col min="7671" max="7671" width="18.7109375" style="67" customWidth="1"/>
    <col min="7672" max="7672" width="5.85546875" style="67" customWidth="1"/>
    <col min="7673" max="7673" width="11.85546875" style="67" customWidth="1"/>
    <col min="7674" max="7695" width="3.7109375" style="67" customWidth="1"/>
    <col min="7696" max="7696" width="5.85546875" style="67" customWidth="1"/>
    <col min="7697" max="7918" width="9.140625" style="67"/>
    <col min="7919" max="7920" width="3.7109375" style="67" customWidth="1"/>
    <col min="7921" max="7921" width="22.42578125" style="67" customWidth="1"/>
    <col min="7922" max="7922" width="18.140625" style="67" customWidth="1"/>
    <col min="7923" max="7923" width="7.5703125" style="67" customWidth="1"/>
    <col min="7924" max="7925" width="3.7109375" style="67" customWidth="1"/>
    <col min="7926" max="7926" width="22.7109375" style="67" customWidth="1"/>
    <col min="7927" max="7927" width="18.7109375" style="67" customWidth="1"/>
    <col min="7928" max="7928" width="5.85546875" style="67" customWidth="1"/>
    <col min="7929" max="7929" width="11.85546875" style="67" customWidth="1"/>
    <col min="7930" max="7951" width="3.7109375" style="67" customWidth="1"/>
    <col min="7952" max="7952" width="5.85546875" style="67" customWidth="1"/>
    <col min="7953" max="8174" width="9.140625" style="67"/>
    <col min="8175" max="8176" width="3.7109375" style="67" customWidth="1"/>
    <col min="8177" max="8177" width="22.42578125" style="67" customWidth="1"/>
    <col min="8178" max="8178" width="18.140625" style="67" customWidth="1"/>
    <col min="8179" max="8179" width="7.5703125" style="67" customWidth="1"/>
    <col min="8180" max="8181" width="3.7109375" style="67" customWidth="1"/>
    <col min="8182" max="8182" width="22.7109375" style="67" customWidth="1"/>
    <col min="8183" max="8183" width="18.7109375" style="67" customWidth="1"/>
    <col min="8184" max="8184" width="5.85546875" style="67" customWidth="1"/>
    <col min="8185" max="8185" width="11.85546875" style="67" customWidth="1"/>
    <col min="8186" max="8207" width="3.7109375" style="67" customWidth="1"/>
    <col min="8208" max="8208" width="5.85546875" style="67" customWidth="1"/>
    <col min="8209" max="8430" width="9.140625" style="67"/>
    <col min="8431" max="8432" width="3.7109375" style="67" customWidth="1"/>
    <col min="8433" max="8433" width="22.42578125" style="67" customWidth="1"/>
    <col min="8434" max="8434" width="18.140625" style="67" customWidth="1"/>
    <col min="8435" max="8435" width="7.5703125" style="67" customWidth="1"/>
    <col min="8436" max="8437" width="3.7109375" style="67" customWidth="1"/>
    <col min="8438" max="8438" width="22.7109375" style="67" customWidth="1"/>
    <col min="8439" max="8439" width="18.7109375" style="67" customWidth="1"/>
    <col min="8440" max="8440" width="5.85546875" style="67" customWidth="1"/>
    <col min="8441" max="8441" width="11.85546875" style="67" customWidth="1"/>
    <col min="8442" max="8463" width="3.7109375" style="67" customWidth="1"/>
    <col min="8464" max="8464" width="5.85546875" style="67" customWidth="1"/>
    <col min="8465" max="8686" width="9.140625" style="67"/>
    <col min="8687" max="8688" width="3.7109375" style="67" customWidth="1"/>
    <col min="8689" max="8689" width="22.42578125" style="67" customWidth="1"/>
    <col min="8690" max="8690" width="18.140625" style="67" customWidth="1"/>
    <col min="8691" max="8691" width="7.5703125" style="67" customWidth="1"/>
    <col min="8692" max="8693" width="3.7109375" style="67" customWidth="1"/>
    <col min="8694" max="8694" width="22.7109375" style="67" customWidth="1"/>
    <col min="8695" max="8695" width="18.7109375" style="67" customWidth="1"/>
    <col min="8696" max="8696" width="5.85546875" style="67" customWidth="1"/>
    <col min="8697" max="8697" width="11.85546875" style="67" customWidth="1"/>
    <col min="8698" max="8719" width="3.7109375" style="67" customWidth="1"/>
    <col min="8720" max="8720" width="5.85546875" style="67" customWidth="1"/>
    <col min="8721" max="8942" width="9.140625" style="67"/>
    <col min="8943" max="8944" width="3.7109375" style="67" customWidth="1"/>
    <col min="8945" max="8945" width="22.42578125" style="67" customWidth="1"/>
    <col min="8946" max="8946" width="18.140625" style="67" customWidth="1"/>
    <col min="8947" max="8947" width="7.5703125" style="67" customWidth="1"/>
    <col min="8948" max="8949" width="3.7109375" style="67" customWidth="1"/>
    <col min="8950" max="8950" width="22.7109375" style="67" customWidth="1"/>
    <col min="8951" max="8951" width="18.7109375" style="67" customWidth="1"/>
    <col min="8952" max="8952" width="5.85546875" style="67" customWidth="1"/>
    <col min="8953" max="8953" width="11.85546875" style="67" customWidth="1"/>
    <col min="8954" max="8975" width="3.7109375" style="67" customWidth="1"/>
    <col min="8976" max="8976" width="5.85546875" style="67" customWidth="1"/>
    <col min="8977" max="9198" width="9.140625" style="67"/>
    <col min="9199" max="9200" width="3.7109375" style="67" customWidth="1"/>
    <col min="9201" max="9201" width="22.42578125" style="67" customWidth="1"/>
    <col min="9202" max="9202" width="18.140625" style="67" customWidth="1"/>
    <col min="9203" max="9203" width="7.5703125" style="67" customWidth="1"/>
    <col min="9204" max="9205" width="3.7109375" style="67" customWidth="1"/>
    <col min="9206" max="9206" width="22.7109375" style="67" customWidth="1"/>
    <col min="9207" max="9207" width="18.7109375" style="67" customWidth="1"/>
    <col min="9208" max="9208" width="5.85546875" style="67" customWidth="1"/>
    <col min="9209" max="9209" width="11.85546875" style="67" customWidth="1"/>
    <col min="9210" max="9231" width="3.7109375" style="67" customWidth="1"/>
    <col min="9232" max="9232" width="5.85546875" style="67" customWidth="1"/>
    <col min="9233" max="9454" width="9.140625" style="67"/>
    <col min="9455" max="9456" width="3.7109375" style="67" customWidth="1"/>
    <col min="9457" max="9457" width="22.42578125" style="67" customWidth="1"/>
    <col min="9458" max="9458" width="18.140625" style="67" customWidth="1"/>
    <col min="9459" max="9459" width="7.5703125" style="67" customWidth="1"/>
    <col min="9460" max="9461" width="3.7109375" style="67" customWidth="1"/>
    <col min="9462" max="9462" width="22.7109375" style="67" customWidth="1"/>
    <col min="9463" max="9463" width="18.7109375" style="67" customWidth="1"/>
    <col min="9464" max="9464" width="5.85546875" style="67" customWidth="1"/>
    <col min="9465" max="9465" width="11.85546875" style="67" customWidth="1"/>
    <col min="9466" max="9487" width="3.7109375" style="67" customWidth="1"/>
    <col min="9488" max="9488" width="5.85546875" style="67" customWidth="1"/>
    <col min="9489" max="9710" width="9.140625" style="67"/>
    <col min="9711" max="9712" width="3.7109375" style="67" customWidth="1"/>
    <col min="9713" max="9713" width="22.42578125" style="67" customWidth="1"/>
    <col min="9714" max="9714" width="18.140625" style="67" customWidth="1"/>
    <col min="9715" max="9715" width="7.5703125" style="67" customWidth="1"/>
    <col min="9716" max="9717" width="3.7109375" style="67" customWidth="1"/>
    <col min="9718" max="9718" width="22.7109375" style="67" customWidth="1"/>
    <col min="9719" max="9719" width="18.7109375" style="67" customWidth="1"/>
    <col min="9720" max="9720" width="5.85546875" style="67" customWidth="1"/>
    <col min="9721" max="9721" width="11.85546875" style="67" customWidth="1"/>
    <col min="9722" max="9743" width="3.7109375" style="67" customWidth="1"/>
    <col min="9744" max="9744" width="5.85546875" style="67" customWidth="1"/>
    <col min="9745" max="9966" width="9.140625" style="67"/>
    <col min="9967" max="9968" width="3.7109375" style="67" customWidth="1"/>
    <col min="9969" max="9969" width="22.42578125" style="67" customWidth="1"/>
    <col min="9970" max="9970" width="18.140625" style="67" customWidth="1"/>
    <col min="9971" max="9971" width="7.5703125" style="67" customWidth="1"/>
    <col min="9972" max="9973" width="3.7109375" style="67" customWidth="1"/>
    <col min="9974" max="9974" width="22.7109375" style="67" customWidth="1"/>
    <col min="9975" max="9975" width="18.7109375" style="67" customWidth="1"/>
    <col min="9976" max="9976" width="5.85546875" style="67" customWidth="1"/>
    <col min="9977" max="9977" width="11.85546875" style="67" customWidth="1"/>
    <col min="9978" max="9999" width="3.7109375" style="67" customWidth="1"/>
    <col min="10000" max="10000" width="5.85546875" style="67" customWidth="1"/>
    <col min="10001" max="10222" width="9.140625" style="67"/>
    <col min="10223" max="10224" width="3.7109375" style="67" customWidth="1"/>
    <col min="10225" max="10225" width="22.42578125" style="67" customWidth="1"/>
    <col min="10226" max="10226" width="18.140625" style="67" customWidth="1"/>
    <col min="10227" max="10227" width="7.5703125" style="67" customWidth="1"/>
    <col min="10228" max="10229" width="3.7109375" style="67" customWidth="1"/>
    <col min="10230" max="10230" width="22.7109375" style="67" customWidth="1"/>
    <col min="10231" max="10231" width="18.7109375" style="67" customWidth="1"/>
    <col min="10232" max="10232" width="5.85546875" style="67" customWidth="1"/>
    <col min="10233" max="10233" width="11.85546875" style="67" customWidth="1"/>
    <col min="10234" max="10255" width="3.7109375" style="67" customWidth="1"/>
    <col min="10256" max="10256" width="5.85546875" style="67" customWidth="1"/>
    <col min="10257" max="10478" width="9.140625" style="67"/>
    <col min="10479" max="10480" width="3.7109375" style="67" customWidth="1"/>
    <col min="10481" max="10481" width="22.42578125" style="67" customWidth="1"/>
    <col min="10482" max="10482" width="18.140625" style="67" customWidth="1"/>
    <col min="10483" max="10483" width="7.5703125" style="67" customWidth="1"/>
    <col min="10484" max="10485" width="3.7109375" style="67" customWidth="1"/>
    <col min="10486" max="10486" width="22.7109375" style="67" customWidth="1"/>
    <col min="10487" max="10487" width="18.7109375" style="67" customWidth="1"/>
    <col min="10488" max="10488" width="5.85546875" style="67" customWidth="1"/>
    <col min="10489" max="10489" width="11.85546875" style="67" customWidth="1"/>
    <col min="10490" max="10511" width="3.7109375" style="67" customWidth="1"/>
    <col min="10512" max="10512" width="5.85546875" style="67" customWidth="1"/>
    <col min="10513" max="10734" width="9.140625" style="67"/>
    <col min="10735" max="10736" width="3.7109375" style="67" customWidth="1"/>
    <col min="10737" max="10737" width="22.42578125" style="67" customWidth="1"/>
    <col min="10738" max="10738" width="18.140625" style="67" customWidth="1"/>
    <col min="10739" max="10739" width="7.5703125" style="67" customWidth="1"/>
    <col min="10740" max="10741" width="3.7109375" style="67" customWidth="1"/>
    <col min="10742" max="10742" width="22.7109375" style="67" customWidth="1"/>
    <col min="10743" max="10743" width="18.7109375" style="67" customWidth="1"/>
    <col min="10744" max="10744" width="5.85546875" style="67" customWidth="1"/>
    <col min="10745" max="10745" width="11.85546875" style="67" customWidth="1"/>
    <col min="10746" max="10767" width="3.7109375" style="67" customWidth="1"/>
    <col min="10768" max="10768" width="5.85546875" style="67" customWidth="1"/>
    <col min="10769" max="10990" width="9.140625" style="67"/>
    <col min="10991" max="10992" width="3.7109375" style="67" customWidth="1"/>
    <col min="10993" max="10993" width="22.42578125" style="67" customWidth="1"/>
    <col min="10994" max="10994" width="18.140625" style="67" customWidth="1"/>
    <col min="10995" max="10995" width="7.5703125" style="67" customWidth="1"/>
    <col min="10996" max="10997" width="3.7109375" style="67" customWidth="1"/>
    <col min="10998" max="10998" width="22.7109375" style="67" customWidth="1"/>
    <col min="10999" max="10999" width="18.7109375" style="67" customWidth="1"/>
    <col min="11000" max="11000" width="5.85546875" style="67" customWidth="1"/>
    <col min="11001" max="11001" width="11.85546875" style="67" customWidth="1"/>
    <col min="11002" max="11023" width="3.7109375" style="67" customWidth="1"/>
    <col min="11024" max="11024" width="5.85546875" style="67" customWidth="1"/>
    <col min="11025" max="11246" width="9.140625" style="67"/>
    <col min="11247" max="11248" width="3.7109375" style="67" customWidth="1"/>
    <col min="11249" max="11249" width="22.42578125" style="67" customWidth="1"/>
    <col min="11250" max="11250" width="18.140625" style="67" customWidth="1"/>
    <col min="11251" max="11251" width="7.5703125" style="67" customWidth="1"/>
    <col min="11252" max="11253" width="3.7109375" style="67" customWidth="1"/>
    <col min="11254" max="11254" width="22.7109375" style="67" customWidth="1"/>
    <col min="11255" max="11255" width="18.7109375" style="67" customWidth="1"/>
    <col min="11256" max="11256" width="5.85546875" style="67" customWidth="1"/>
    <col min="11257" max="11257" width="11.85546875" style="67" customWidth="1"/>
    <col min="11258" max="11279" width="3.7109375" style="67" customWidth="1"/>
    <col min="11280" max="11280" width="5.85546875" style="67" customWidth="1"/>
    <col min="11281" max="11502" width="9.140625" style="67"/>
    <col min="11503" max="11504" width="3.7109375" style="67" customWidth="1"/>
    <col min="11505" max="11505" width="22.42578125" style="67" customWidth="1"/>
    <col min="11506" max="11506" width="18.140625" style="67" customWidth="1"/>
    <col min="11507" max="11507" width="7.5703125" style="67" customWidth="1"/>
    <col min="11508" max="11509" width="3.7109375" style="67" customWidth="1"/>
    <col min="11510" max="11510" width="22.7109375" style="67" customWidth="1"/>
    <col min="11511" max="11511" width="18.7109375" style="67" customWidth="1"/>
    <col min="11512" max="11512" width="5.85546875" style="67" customWidth="1"/>
    <col min="11513" max="11513" width="11.85546875" style="67" customWidth="1"/>
    <col min="11514" max="11535" width="3.7109375" style="67" customWidth="1"/>
    <col min="11536" max="11536" width="5.85546875" style="67" customWidth="1"/>
    <col min="11537" max="11758" width="9.140625" style="67"/>
    <col min="11759" max="11760" width="3.7109375" style="67" customWidth="1"/>
    <col min="11761" max="11761" width="22.42578125" style="67" customWidth="1"/>
    <col min="11762" max="11762" width="18.140625" style="67" customWidth="1"/>
    <col min="11763" max="11763" width="7.5703125" style="67" customWidth="1"/>
    <col min="11764" max="11765" width="3.7109375" style="67" customWidth="1"/>
    <col min="11766" max="11766" width="22.7109375" style="67" customWidth="1"/>
    <col min="11767" max="11767" width="18.7109375" style="67" customWidth="1"/>
    <col min="11768" max="11768" width="5.85546875" style="67" customWidth="1"/>
    <col min="11769" max="11769" width="11.85546875" style="67" customWidth="1"/>
    <col min="11770" max="11791" width="3.7109375" style="67" customWidth="1"/>
    <col min="11792" max="11792" width="5.85546875" style="67" customWidth="1"/>
    <col min="11793" max="12014" width="9.140625" style="67"/>
    <col min="12015" max="12016" width="3.7109375" style="67" customWidth="1"/>
    <col min="12017" max="12017" width="22.42578125" style="67" customWidth="1"/>
    <col min="12018" max="12018" width="18.140625" style="67" customWidth="1"/>
    <col min="12019" max="12019" width="7.5703125" style="67" customWidth="1"/>
    <col min="12020" max="12021" width="3.7109375" style="67" customWidth="1"/>
    <col min="12022" max="12022" width="22.7109375" style="67" customWidth="1"/>
    <col min="12023" max="12023" width="18.7109375" style="67" customWidth="1"/>
    <col min="12024" max="12024" width="5.85546875" style="67" customWidth="1"/>
    <col min="12025" max="12025" width="11.85546875" style="67" customWidth="1"/>
    <col min="12026" max="12047" width="3.7109375" style="67" customWidth="1"/>
    <col min="12048" max="12048" width="5.85546875" style="67" customWidth="1"/>
    <col min="12049" max="12270" width="9.140625" style="67"/>
    <col min="12271" max="12272" width="3.7109375" style="67" customWidth="1"/>
    <col min="12273" max="12273" width="22.42578125" style="67" customWidth="1"/>
    <col min="12274" max="12274" width="18.140625" style="67" customWidth="1"/>
    <col min="12275" max="12275" width="7.5703125" style="67" customWidth="1"/>
    <col min="12276" max="12277" width="3.7109375" style="67" customWidth="1"/>
    <col min="12278" max="12278" width="22.7109375" style="67" customWidth="1"/>
    <col min="12279" max="12279" width="18.7109375" style="67" customWidth="1"/>
    <col min="12280" max="12280" width="5.85546875" style="67" customWidth="1"/>
    <col min="12281" max="12281" width="11.85546875" style="67" customWidth="1"/>
    <col min="12282" max="12303" width="3.7109375" style="67" customWidth="1"/>
    <col min="12304" max="12304" width="5.85546875" style="67" customWidth="1"/>
    <col min="12305" max="12526" width="9.140625" style="67"/>
    <col min="12527" max="12528" width="3.7109375" style="67" customWidth="1"/>
    <col min="12529" max="12529" width="22.42578125" style="67" customWidth="1"/>
    <col min="12530" max="12530" width="18.140625" style="67" customWidth="1"/>
    <col min="12531" max="12531" width="7.5703125" style="67" customWidth="1"/>
    <col min="12532" max="12533" width="3.7109375" style="67" customWidth="1"/>
    <col min="12534" max="12534" width="22.7109375" style="67" customWidth="1"/>
    <col min="12535" max="12535" width="18.7109375" style="67" customWidth="1"/>
    <col min="12536" max="12536" width="5.85546875" style="67" customWidth="1"/>
    <col min="12537" max="12537" width="11.85546875" style="67" customWidth="1"/>
    <col min="12538" max="12559" width="3.7109375" style="67" customWidth="1"/>
    <col min="12560" max="12560" width="5.85546875" style="67" customWidth="1"/>
    <col min="12561" max="12782" width="9.140625" style="67"/>
    <col min="12783" max="12784" width="3.7109375" style="67" customWidth="1"/>
    <col min="12785" max="12785" width="22.42578125" style="67" customWidth="1"/>
    <col min="12786" max="12786" width="18.140625" style="67" customWidth="1"/>
    <col min="12787" max="12787" width="7.5703125" style="67" customWidth="1"/>
    <col min="12788" max="12789" width="3.7109375" style="67" customWidth="1"/>
    <col min="12790" max="12790" width="22.7109375" style="67" customWidth="1"/>
    <col min="12791" max="12791" width="18.7109375" style="67" customWidth="1"/>
    <col min="12792" max="12792" width="5.85546875" style="67" customWidth="1"/>
    <col min="12793" max="12793" width="11.85546875" style="67" customWidth="1"/>
    <col min="12794" max="12815" width="3.7109375" style="67" customWidth="1"/>
    <col min="12816" max="12816" width="5.85546875" style="67" customWidth="1"/>
    <col min="12817" max="13038" width="9.140625" style="67"/>
    <col min="13039" max="13040" width="3.7109375" style="67" customWidth="1"/>
    <col min="13041" max="13041" width="22.42578125" style="67" customWidth="1"/>
    <col min="13042" max="13042" width="18.140625" style="67" customWidth="1"/>
    <col min="13043" max="13043" width="7.5703125" style="67" customWidth="1"/>
    <col min="13044" max="13045" width="3.7109375" style="67" customWidth="1"/>
    <col min="13046" max="13046" width="22.7109375" style="67" customWidth="1"/>
    <col min="13047" max="13047" width="18.7109375" style="67" customWidth="1"/>
    <col min="13048" max="13048" width="5.85546875" style="67" customWidth="1"/>
    <col min="13049" max="13049" width="11.85546875" style="67" customWidth="1"/>
    <col min="13050" max="13071" width="3.7109375" style="67" customWidth="1"/>
    <col min="13072" max="13072" width="5.85546875" style="67" customWidth="1"/>
    <col min="13073" max="13294" width="9.140625" style="67"/>
    <col min="13295" max="13296" width="3.7109375" style="67" customWidth="1"/>
    <col min="13297" max="13297" width="22.42578125" style="67" customWidth="1"/>
    <col min="13298" max="13298" width="18.140625" style="67" customWidth="1"/>
    <col min="13299" max="13299" width="7.5703125" style="67" customWidth="1"/>
    <col min="13300" max="13301" width="3.7109375" style="67" customWidth="1"/>
    <col min="13302" max="13302" width="22.7109375" style="67" customWidth="1"/>
    <col min="13303" max="13303" width="18.7109375" style="67" customWidth="1"/>
    <col min="13304" max="13304" width="5.85546875" style="67" customWidth="1"/>
    <col min="13305" max="13305" width="11.85546875" style="67" customWidth="1"/>
    <col min="13306" max="13327" width="3.7109375" style="67" customWidth="1"/>
    <col min="13328" max="13328" width="5.85546875" style="67" customWidth="1"/>
    <col min="13329" max="13550" width="9.140625" style="67"/>
    <col min="13551" max="13552" width="3.7109375" style="67" customWidth="1"/>
    <col min="13553" max="13553" width="22.42578125" style="67" customWidth="1"/>
    <col min="13554" max="13554" width="18.140625" style="67" customWidth="1"/>
    <col min="13555" max="13555" width="7.5703125" style="67" customWidth="1"/>
    <col min="13556" max="13557" width="3.7109375" style="67" customWidth="1"/>
    <col min="13558" max="13558" width="22.7109375" style="67" customWidth="1"/>
    <col min="13559" max="13559" width="18.7109375" style="67" customWidth="1"/>
    <col min="13560" max="13560" width="5.85546875" style="67" customWidth="1"/>
    <col min="13561" max="13561" width="11.85546875" style="67" customWidth="1"/>
    <col min="13562" max="13583" width="3.7109375" style="67" customWidth="1"/>
    <col min="13584" max="13584" width="5.85546875" style="67" customWidth="1"/>
    <col min="13585" max="13806" width="9.140625" style="67"/>
    <col min="13807" max="13808" width="3.7109375" style="67" customWidth="1"/>
    <col min="13809" max="13809" width="22.42578125" style="67" customWidth="1"/>
    <col min="13810" max="13810" width="18.140625" style="67" customWidth="1"/>
    <col min="13811" max="13811" width="7.5703125" style="67" customWidth="1"/>
    <col min="13812" max="13813" width="3.7109375" style="67" customWidth="1"/>
    <col min="13814" max="13814" width="22.7109375" style="67" customWidth="1"/>
    <col min="13815" max="13815" width="18.7109375" style="67" customWidth="1"/>
    <col min="13816" max="13816" width="5.85546875" style="67" customWidth="1"/>
    <col min="13817" max="13817" width="11.85546875" style="67" customWidth="1"/>
    <col min="13818" max="13839" width="3.7109375" style="67" customWidth="1"/>
    <col min="13840" max="13840" width="5.85546875" style="67" customWidth="1"/>
    <col min="13841" max="14062" width="9.140625" style="67"/>
    <col min="14063" max="14064" width="3.7109375" style="67" customWidth="1"/>
    <col min="14065" max="14065" width="22.42578125" style="67" customWidth="1"/>
    <col min="14066" max="14066" width="18.140625" style="67" customWidth="1"/>
    <col min="14067" max="14067" width="7.5703125" style="67" customWidth="1"/>
    <col min="14068" max="14069" width="3.7109375" style="67" customWidth="1"/>
    <col min="14070" max="14070" width="22.7109375" style="67" customWidth="1"/>
    <col min="14071" max="14071" width="18.7109375" style="67" customWidth="1"/>
    <col min="14072" max="14072" width="5.85546875" style="67" customWidth="1"/>
    <col min="14073" max="14073" width="11.85546875" style="67" customWidth="1"/>
    <col min="14074" max="14095" width="3.7109375" style="67" customWidth="1"/>
    <col min="14096" max="14096" width="5.85546875" style="67" customWidth="1"/>
    <col min="14097" max="14318" width="9.140625" style="67"/>
    <col min="14319" max="14320" width="3.7109375" style="67" customWidth="1"/>
    <col min="14321" max="14321" width="22.42578125" style="67" customWidth="1"/>
    <col min="14322" max="14322" width="18.140625" style="67" customWidth="1"/>
    <col min="14323" max="14323" width="7.5703125" style="67" customWidth="1"/>
    <col min="14324" max="14325" width="3.7109375" style="67" customWidth="1"/>
    <col min="14326" max="14326" width="22.7109375" style="67" customWidth="1"/>
    <col min="14327" max="14327" width="18.7109375" style="67" customWidth="1"/>
    <col min="14328" max="14328" width="5.85546875" style="67" customWidth="1"/>
    <col min="14329" max="14329" width="11.85546875" style="67" customWidth="1"/>
    <col min="14330" max="14351" width="3.7109375" style="67" customWidth="1"/>
    <col min="14352" max="14352" width="5.85546875" style="67" customWidth="1"/>
    <col min="14353" max="14574" width="9.140625" style="67"/>
    <col min="14575" max="14576" width="3.7109375" style="67" customWidth="1"/>
    <col min="14577" max="14577" width="22.42578125" style="67" customWidth="1"/>
    <col min="14578" max="14578" width="18.140625" style="67" customWidth="1"/>
    <col min="14579" max="14579" width="7.5703125" style="67" customWidth="1"/>
    <col min="14580" max="14581" width="3.7109375" style="67" customWidth="1"/>
    <col min="14582" max="14582" width="22.7109375" style="67" customWidth="1"/>
    <col min="14583" max="14583" width="18.7109375" style="67" customWidth="1"/>
    <col min="14584" max="14584" width="5.85546875" style="67" customWidth="1"/>
    <col min="14585" max="14585" width="11.85546875" style="67" customWidth="1"/>
    <col min="14586" max="14607" width="3.7109375" style="67" customWidth="1"/>
    <col min="14608" max="14608" width="5.85546875" style="67" customWidth="1"/>
    <col min="14609" max="14830" width="9.140625" style="67"/>
    <col min="14831" max="14832" width="3.7109375" style="67" customWidth="1"/>
    <col min="14833" max="14833" width="22.42578125" style="67" customWidth="1"/>
    <col min="14834" max="14834" width="18.140625" style="67" customWidth="1"/>
    <col min="14835" max="14835" width="7.5703125" style="67" customWidth="1"/>
    <col min="14836" max="14837" width="3.7109375" style="67" customWidth="1"/>
    <col min="14838" max="14838" width="22.7109375" style="67" customWidth="1"/>
    <col min="14839" max="14839" width="18.7109375" style="67" customWidth="1"/>
    <col min="14840" max="14840" width="5.85546875" style="67" customWidth="1"/>
    <col min="14841" max="14841" width="11.85546875" style="67" customWidth="1"/>
    <col min="14842" max="14863" width="3.7109375" style="67" customWidth="1"/>
    <col min="14864" max="14864" width="5.85546875" style="67" customWidth="1"/>
    <col min="14865" max="15086" width="9.140625" style="67"/>
    <col min="15087" max="15088" width="3.7109375" style="67" customWidth="1"/>
    <col min="15089" max="15089" width="22.42578125" style="67" customWidth="1"/>
    <col min="15090" max="15090" width="18.140625" style="67" customWidth="1"/>
    <col min="15091" max="15091" width="7.5703125" style="67" customWidth="1"/>
    <col min="15092" max="15093" width="3.7109375" style="67" customWidth="1"/>
    <col min="15094" max="15094" width="22.7109375" style="67" customWidth="1"/>
    <col min="15095" max="15095" width="18.7109375" style="67" customWidth="1"/>
    <col min="15096" max="15096" width="5.85546875" style="67" customWidth="1"/>
    <col min="15097" max="15097" width="11.85546875" style="67" customWidth="1"/>
    <col min="15098" max="15119" width="3.7109375" style="67" customWidth="1"/>
    <col min="15120" max="15120" width="5.85546875" style="67" customWidth="1"/>
    <col min="15121" max="15342" width="9.140625" style="67"/>
    <col min="15343" max="15344" width="3.7109375" style="67" customWidth="1"/>
    <col min="15345" max="15345" width="22.42578125" style="67" customWidth="1"/>
    <col min="15346" max="15346" width="18.140625" style="67" customWidth="1"/>
    <col min="15347" max="15347" width="7.5703125" style="67" customWidth="1"/>
    <col min="15348" max="15349" width="3.7109375" style="67" customWidth="1"/>
    <col min="15350" max="15350" width="22.7109375" style="67" customWidth="1"/>
    <col min="15351" max="15351" width="18.7109375" style="67" customWidth="1"/>
    <col min="15352" max="15352" width="5.85546875" style="67" customWidth="1"/>
    <col min="15353" max="15353" width="11.85546875" style="67" customWidth="1"/>
    <col min="15354" max="15375" width="3.7109375" style="67" customWidth="1"/>
    <col min="15376" max="15376" width="5.85546875" style="67" customWidth="1"/>
    <col min="15377" max="15598" width="9.140625" style="67"/>
    <col min="15599" max="15600" width="3.7109375" style="67" customWidth="1"/>
    <col min="15601" max="15601" width="22.42578125" style="67" customWidth="1"/>
    <col min="15602" max="15602" width="18.140625" style="67" customWidth="1"/>
    <col min="15603" max="15603" width="7.5703125" style="67" customWidth="1"/>
    <col min="15604" max="15605" width="3.7109375" style="67" customWidth="1"/>
    <col min="15606" max="15606" width="22.7109375" style="67" customWidth="1"/>
    <col min="15607" max="15607" width="18.7109375" style="67" customWidth="1"/>
    <col min="15608" max="15608" width="5.85546875" style="67" customWidth="1"/>
    <col min="15609" max="15609" width="11.85546875" style="67" customWidth="1"/>
    <col min="15610" max="15631" width="3.7109375" style="67" customWidth="1"/>
    <col min="15632" max="15632" width="5.85546875" style="67" customWidth="1"/>
    <col min="15633" max="15854" width="9.140625" style="67"/>
    <col min="15855" max="15856" width="3.7109375" style="67" customWidth="1"/>
    <col min="15857" max="15857" width="22.42578125" style="67" customWidth="1"/>
    <col min="15858" max="15858" width="18.140625" style="67" customWidth="1"/>
    <col min="15859" max="15859" width="7.5703125" style="67" customWidth="1"/>
    <col min="15860" max="15861" width="3.7109375" style="67" customWidth="1"/>
    <col min="15862" max="15862" width="22.7109375" style="67" customWidth="1"/>
    <col min="15863" max="15863" width="18.7109375" style="67" customWidth="1"/>
    <col min="15864" max="15864" width="5.85546875" style="67" customWidth="1"/>
    <col min="15865" max="15865" width="11.85546875" style="67" customWidth="1"/>
    <col min="15866" max="15887" width="3.7109375" style="67" customWidth="1"/>
    <col min="15888" max="15888" width="5.85546875" style="67" customWidth="1"/>
    <col min="15889" max="16110" width="9.140625" style="67"/>
    <col min="16111" max="16112" width="3.7109375" style="67" customWidth="1"/>
    <col min="16113" max="16113" width="22.42578125" style="67" customWidth="1"/>
    <col min="16114" max="16114" width="18.140625" style="67" customWidth="1"/>
    <col min="16115" max="16115" width="7.5703125" style="67" customWidth="1"/>
    <col min="16116" max="16117" width="3.7109375" style="67" customWidth="1"/>
    <col min="16118" max="16118" width="22.7109375" style="67" customWidth="1"/>
    <col min="16119" max="16119" width="18.7109375" style="67" customWidth="1"/>
    <col min="16120" max="16120" width="5.85546875" style="67" customWidth="1"/>
    <col min="16121" max="16121" width="11.85546875" style="67" customWidth="1"/>
    <col min="16122" max="16143" width="3.7109375" style="67" customWidth="1"/>
    <col min="16144" max="16144" width="5.85546875" style="67" customWidth="1"/>
    <col min="16145" max="16384" width="9.140625" style="67"/>
  </cols>
  <sheetData>
    <row r="1" spans="1:27" ht="20.25" x14ac:dyDescent="0.3">
      <c r="A1" s="187" t="s">
        <v>49</v>
      </c>
      <c r="B1" s="187"/>
      <c r="C1" s="187"/>
      <c r="D1" s="187"/>
      <c r="E1" s="187"/>
      <c r="F1" s="187"/>
      <c r="H1" s="67"/>
      <c r="I1" s="67"/>
      <c r="J1" s="67"/>
    </row>
    <row r="2" spans="1:27" s="69" customFormat="1" ht="15.75" x14ac:dyDescent="0.25">
      <c r="A2" s="68" t="s">
        <v>50</v>
      </c>
      <c r="C2" s="68">
        <v>1</v>
      </c>
      <c r="E2" s="70"/>
      <c r="H2" s="68" t="s">
        <v>50</v>
      </c>
      <c r="J2" s="68">
        <v>5</v>
      </c>
      <c r="L2" s="70"/>
      <c r="S2" s="67" t="s">
        <v>51</v>
      </c>
      <c r="T2" s="188" t="s">
        <v>52</v>
      </c>
      <c r="U2" s="188"/>
      <c r="V2" s="188"/>
      <c r="W2" s="188"/>
      <c r="X2" s="188"/>
      <c r="Y2" s="188"/>
      <c r="Z2" s="188"/>
      <c r="AA2" s="188"/>
    </row>
    <row r="3" spans="1:27" ht="16.5" thickBot="1" x14ac:dyDescent="0.3">
      <c r="A3" s="72">
        <f>$S$4</f>
        <v>10</v>
      </c>
      <c r="B3" s="73">
        <f t="shared" ref="B3:B12" si="0">T4</f>
        <v>1</v>
      </c>
      <c r="C3" s="74" t="str">
        <f>VLOOKUP($B3,'таблица гонки'!$A$5:$D$17,2,0)</f>
        <v>Jaguar</v>
      </c>
      <c r="D3" s="74" t="str">
        <f>VLOOKUP($B3,'таблица гонки'!$A$5:$D$17,3,0)</f>
        <v>Киев , Одесса</v>
      </c>
      <c r="E3" s="74">
        <f>VLOOKUP($B3,'таблица гонки'!$A$5:$D$17,4,0)</f>
        <v>7.5</v>
      </c>
      <c r="H3" s="72">
        <f>$S$4</f>
        <v>10</v>
      </c>
      <c r="I3" s="73">
        <f t="shared" ref="I3:I12" si="1">X4</f>
        <v>9</v>
      </c>
      <c r="J3" s="74" t="str">
        <f>VLOOKUP($I3,'таблица гонки'!$A$5:$D$17,2,0)</f>
        <v>Vse rovno</v>
      </c>
      <c r="K3" s="74" t="str">
        <f>VLOOKUP($I3,'таблица гонки'!$A$5:$D$17,3,0)</f>
        <v>Одесса, Херсон</v>
      </c>
      <c r="L3" s="74">
        <f>VLOOKUP($I3,'таблица гонки'!$A$5:$D$17,4,0)</f>
        <v>7.5</v>
      </c>
      <c r="S3" s="69" t="s">
        <v>53</v>
      </c>
      <c r="T3" s="75">
        <v>1</v>
      </c>
      <c r="U3" s="75">
        <v>2</v>
      </c>
      <c r="V3" s="75">
        <v>3</v>
      </c>
      <c r="W3" s="75">
        <v>4</v>
      </c>
      <c r="X3" s="75">
        <v>5</v>
      </c>
      <c r="Y3" s="75">
        <v>6</v>
      </c>
      <c r="Z3" s="75">
        <v>7</v>
      </c>
      <c r="AA3" s="75">
        <v>8</v>
      </c>
    </row>
    <row r="4" spans="1:27" ht="15" x14ac:dyDescent="0.25">
      <c r="A4" s="72">
        <f>$S$5</f>
        <v>33</v>
      </c>
      <c r="B4" s="73">
        <f t="shared" si="0"/>
        <v>2</v>
      </c>
      <c r="C4" s="74" t="str">
        <f>VLOOKUP($B4,'таблица гонки'!$A$5:$D$17,2,0)</f>
        <v>Kozaks</v>
      </c>
      <c r="D4" s="74" t="str">
        <f>VLOOKUP($B4,'таблица гонки'!$A$5:$D$17,3,0)</f>
        <v>Киев</v>
      </c>
      <c r="E4" s="74">
        <f>VLOOKUP($B4,'таблица гонки'!$A$5:$D$17,4,0)</f>
        <v>5</v>
      </c>
      <c r="H4" s="72">
        <f>$S$5</f>
        <v>33</v>
      </c>
      <c r="I4" s="73">
        <f t="shared" si="1"/>
        <v>3</v>
      </c>
      <c r="J4" s="74" t="str">
        <f>VLOOKUP($I4,'таблица гонки'!$A$5:$D$17,2,0)</f>
        <v>Fast and sexy</v>
      </c>
      <c r="K4" s="74" t="str">
        <f>VLOOKUP($I4,'таблица гонки'!$A$5:$D$17,3,0)</f>
        <v>Харьков</v>
      </c>
      <c r="L4" s="74">
        <f>VLOOKUP($I4,'таблица гонки'!$A$5:$D$17,4,0)</f>
        <v>7.5</v>
      </c>
      <c r="S4" s="77">
        <v>10</v>
      </c>
      <c r="T4" s="143">
        <v>1</v>
      </c>
      <c r="U4" s="144">
        <v>11</v>
      </c>
      <c r="V4" s="144">
        <v>10</v>
      </c>
      <c r="W4" s="144">
        <v>4</v>
      </c>
      <c r="X4" s="144">
        <v>9</v>
      </c>
      <c r="Y4" s="144">
        <v>6</v>
      </c>
      <c r="Z4" s="144">
        <v>7</v>
      </c>
      <c r="AA4" s="185">
        <f>SUM(T4:Z5)</f>
        <v>91</v>
      </c>
    </row>
    <row r="5" spans="1:27" ht="15.75" thickBot="1" x14ac:dyDescent="0.3">
      <c r="A5" s="72">
        <f>$S$6</f>
        <v>9</v>
      </c>
      <c r="B5" s="73">
        <f t="shared" si="0"/>
        <v>3</v>
      </c>
      <c r="C5" s="74" t="str">
        <f>VLOOKUP($B5,'таблица гонки'!$A$5:$D$17,2,0)</f>
        <v>Fast and sexy</v>
      </c>
      <c r="D5" s="74" t="str">
        <f>VLOOKUP($B5,'таблица гонки'!$A$5:$D$17,3,0)</f>
        <v>Харьков</v>
      </c>
      <c r="E5" s="74">
        <f>VLOOKUP($B5,'таблица гонки'!$A$5:$D$17,4,0)</f>
        <v>7.5</v>
      </c>
      <c r="H5" s="72">
        <f>$S$6</f>
        <v>9</v>
      </c>
      <c r="I5" s="73">
        <f t="shared" si="1"/>
        <v>10</v>
      </c>
      <c r="J5" s="74" t="str">
        <f>VLOOKUP($I5,'таблица гонки'!$A$5:$D$17,2,0)</f>
        <v>Simon f1 up</v>
      </c>
      <c r="K5" s="74" t="str">
        <f>VLOOKUP($I5,'таблица гонки'!$A$5:$D$17,3,0)</f>
        <v>Киев</v>
      </c>
      <c r="L5" s="74" t="str">
        <f>VLOOKUP($I5,'таблица гонки'!$A$5:$D$17,4,0)</f>
        <v>-</v>
      </c>
      <c r="S5" s="77">
        <v>33</v>
      </c>
      <c r="T5" s="145">
        <v>2</v>
      </c>
      <c r="U5" s="146">
        <v>8</v>
      </c>
      <c r="V5" s="146">
        <v>5</v>
      </c>
      <c r="W5" s="146"/>
      <c r="X5" s="147">
        <v>3</v>
      </c>
      <c r="Y5" s="147">
        <v>12</v>
      </c>
      <c r="Z5" s="146">
        <v>13</v>
      </c>
      <c r="AA5" s="186"/>
    </row>
    <row r="6" spans="1:27" ht="15" x14ac:dyDescent="0.25">
      <c r="A6" s="72">
        <f>$S$7</f>
        <v>5</v>
      </c>
      <c r="B6" s="73">
        <f t="shared" si="0"/>
        <v>4</v>
      </c>
      <c r="C6" s="74" t="str">
        <f>VLOOKUP($B6,'таблица гонки'!$A$5:$D$17,2,0)</f>
        <v>RocknRolla</v>
      </c>
      <c r="D6" s="74" t="str">
        <f>VLOOKUP($B6,'таблица гонки'!$A$5:$D$17,3,0)</f>
        <v>Киев</v>
      </c>
      <c r="E6" s="74" t="str">
        <f>VLOOKUP($B6,'таблица гонки'!$A$5:$D$17,4,0)</f>
        <v>-</v>
      </c>
      <c r="H6" s="72">
        <f>$S$7</f>
        <v>5</v>
      </c>
      <c r="I6" s="73">
        <f t="shared" si="1"/>
        <v>11</v>
      </c>
      <c r="J6" s="74" t="str">
        <f>VLOOKUP($I6,'таблица гонки'!$A$5:$D$17,2,0)</f>
        <v>Kozak I razboiniki</v>
      </c>
      <c r="K6" s="74" t="str">
        <f>VLOOKUP($I6,'таблица гонки'!$A$5:$D$17,3,0)</f>
        <v>Киев</v>
      </c>
      <c r="L6" s="74">
        <f>VLOOKUP($I6,'таблица гонки'!$A$5:$D$17,4,0)</f>
        <v>5</v>
      </c>
      <c r="S6" s="77">
        <v>9</v>
      </c>
      <c r="T6" s="148">
        <v>3</v>
      </c>
      <c r="U6" s="148">
        <v>12</v>
      </c>
      <c r="V6" s="148">
        <v>8</v>
      </c>
      <c r="W6" s="148">
        <v>2</v>
      </c>
      <c r="X6" s="148">
        <v>10</v>
      </c>
      <c r="Y6" s="148">
        <v>5</v>
      </c>
      <c r="Z6" s="148"/>
      <c r="AA6" s="183">
        <f>SUM(T6:Z7)</f>
        <v>91</v>
      </c>
    </row>
    <row r="7" spans="1:27" ht="15.75" thickBot="1" x14ac:dyDescent="0.3">
      <c r="A7" s="72">
        <f>$S$8</f>
        <v>13</v>
      </c>
      <c r="B7" s="73">
        <f t="shared" si="0"/>
        <v>5</v>
      </c>
      <c r="C7" s="74" t="str">
        <f>VLOOKUP($B7,'таблица гонки'!$A$5:$D$17,2,0)</f>
        <v>Fast team</v>
      </c>
      <c r="D7" s="74" t="str">
        <f>VLOOKUP($B7,'таблица гонки'!$A$5:$D$17,3,0)</f>
        <v>Одесса, Херсон</v>
      </c>
      <c r="E7" s="74">
        <f>VLOOKUP($B7,'таблица гонки'!$A$5:$D$17,4,0)</f>
        <v>15</v>
      </c>
      <c r="H7" s="72">
        <f>$S$8</f>
        <v>13</v>
      </c>
      <c r="I7" s="73">
        <f t="shared" si="1"/>
        <v>8</v>
      </c>
      <c r="J7" s="74" t="str">
        <f>VLOOKUP($I7,'таблица гонки'!$A$5:$D$17,2,0)</f>
        <v>kartbrothers</v>
      </c>
      <c r="K7" s="74" t="str">
        <f>VLOOKUP($I7,'таблица гонки'!$A$5:$D$17,3,0)</f>
        <v>Харьков</v>
      </c>
      <c r="L7" s="74">
        <f>VLOOKUP($I7,'таблица гонки'!$A$5:$D$17,4,0)</f>
        <v>2.5</v>
      </c>
      <c r="S7" s="77">
        <v>5</v>
      </c>
      <c r="T7" s="149">
        <v>4</v>
      </c>
      <c r="U7" s="149">
        <v>13</v>
      </c>
      <c r="V7" s="149">
        <v>9</v>
      </c>
      <c r="W7" s="149">
        <v>6</v>
      </c>
      <c r="X7" s="150">
        <v>11</v>
      </c>
      <c r="Y7" s="149">
        <v>7</v>
      </c>
      <c r="Z7" s="149">
        <v>1</v>
      </c>
      <c r="AA7" s="184"/>
    </row>
    <row r="8" spans="1:27" ht="15" x14ac:dyDescent="0.25">
      <c r="A8" s="72">
        <f>$S$9</f>
        <v>8</v>
      </c>
      <c r="B8" s="73">
        <f t="shared" si="0"/>
        <v>6</v>
      </c>
      <c r="C8" s="74" t="str">
        <f>VLOOKUP($B8,'таблица гонки'!$A$5:$D$17,2,0)</f>
        <v>Monaco</v>
      </c>
      <c r="D8" s="74" t="str">
        <f>VLOOKUP($B8,'таблица гонки'!$A$5:$D$17,3,0)</f>
        <v>Киев</v>
      </c>
      <c r="E8" s="74">
        <f>VLOOKUP($B8,'таблица гонки'!$A$5:$D$17,4,0)</f>
        <v>2.5</v>
      </c>
      <c r="H8" s="72">
        <f>$S$9</f>
        <v>8</v>
      </c>
      <c r="I8" s="73">
        <f t="shared" si="1"/>
        <v>4</v>
      </c>
      <c r="J8" s="74" t="str">
        <f>VLOOKUP($I8,'таблица гонки'!$A$5:$D$17,2,0)</f>
        <v>RocknRolla</v>
      </c>
      <c r="K8" s="74" t="str">
        <f>VLOOKUP($I8,'таблица гонки'!$A$5:$D$17,3,0)</f>
        <v>Киев</v>
      </c>
      <c r="L8" s="74" t="str">
        <f>VLOOKUP($I8,'таблица гонки'!$A$5:$D$17,4,0)</f>
        <v>-</v>
      </c>
      <c r="S8" s="77">
        <v>13</v>
      </c>
      <c r="T8" s="143">
        <v>5</v>
      </c>
      <c r="U8" s="144"/>
      <c r="V8" s="144">
        <v>1</v>
      </c>
      <c r="W8" s="144">
        <v>13</v>
      </c>
      <c r="X8" s="144">
        <v>8</v>
      </c>
      <c r="Y8" s="144">
        <v>10</v>
      </c>
      <c r="Z8" s="144">
        <v>12</v>
      </c>
      <c r="AA8" s="185">
        <f>SUM(T8:Z9)</f>
        <v>91</v>
      </c>
    </row>
    <row r="9" spans="1:27" ht="15.75" thickBot="1" x14ac:dyDescent="0.3">
      <c r="A9" s="72">
        <f>$S$10</f>
        <v>6</v>
      </c>
      <c r="B9" s="73">
        <f t="shared" si="0"/>
        <v>7</v>
      </c>
      <c r="C9" s="74" t="str">
        <f>VLOOKUP($B9,'таблица гонки'!$A$5:$D$17,2,0)</f>
        <v>Shum</v>
      </c>
      <c r="D9" s="74" t="str">
        <f>VLOOKUP($B9,'таблица гонки'!$A$5:$D$17,3,0)</f>
        <v>Киев</v>
      </c>
      <c r="E9" s="74" t="str">
        <f>VLOOKUP($B9,'таблица гонки'!$A$5:$D$17,4,0)</f>
        <v>-</v>
      </c>
      <c r="H9" s="72">
        <f>$S$10</f>
        <v>6</v>
      </c>
      <c r="I9" s="73">
        <f t="shared" si="1"/>
        <v>12</v>
      </c>
      <c r="J9" s="74" t="str">
        <f>VLOOKUP($I9,'таблица гонки'!$A$5:$D$17,2,0)</f>
        <v>Marlboro</v>
      </c>
      <c r="K9" s="74" t="str">
        <f>VLOOKUP($I9,'таблица гонки'!$A$5:$D$17,3,0)</f>
        <v>Одесса</v>
      </c>
      <c r="L9" s="74">
        <f>VLOOKUP($I9,'таблица гонки'!$A$5:$D$17,4,0)</f>
        <v>15</v>
      </c>
      <c r="Q9" s="77"/>
      <c r="R9" s="77"/>
      <c r="S9" s="77">
        <v>8</v>
      </c>
      <c r="T9" s="151">
        <v>6</v>
      </c>
      <c r="U9" s="146">
        <v>2</v>
      </c>
      <c r="V9" s="146">
        <v>11</v>
      </c>
      <c r="W9" s="146">
        <v>7</v>
      </c>
      <c r="X9" s="146">
        <v>4</v>
      </c>
      <c r="Y9" s="146">
        <v>3</v>
      </c>
      <c r="Z9" s="147">
        <v>9</v>
      </c>
      <c r="AA9" s="186"/>
    </row>
    <row r="10" spans="1:27" ht="15" x14ac:dyDescent="0.25">
      <c r="A10" s="72">
        <f>$S$11</f>
        <v>21</v>
      </c>
      <c r="B10" s="73">
        <f t="shared" si="0"/>
        <v>8</v>
      </c>
      <c r="C10" s="74" t="str">
        <f>VLOOKUP($B10,'таблица гонки'!$A$5:$D$17,2,0)</f>
        <v>kartbrothers</v>
      </c>
      <c r="D10" s="74" t="str">
        <f>VLOOKUP($B10,'таблица гонки'!$A$5:$D$17,3,0)</f>
        <v>Харьков</v>
      </c>
      <c r="E10" s="74">
        <f>VLOOKUP($B10,'таблица гонки'!$A$5:$D$17,4,0)</f>
        <v>2.5</v>
      </c>
      <c r="H10" s="72">
        <f>$S$11</f>
        <v>21</v>
      </c>
      <c r="I10" s="73">
        <f t="shared" si="1"/>
        <v>5</v>
      </c>
      <c r="J10" s="74" t="str">
        <f>VLOOKUP($I10,'таблица гонки'!$A$5:$D$17,2,0)</f>
        <v>Fast team</v>
      </c>
      <c r="K10" s="74" t="str">
        <f>VLOOKUP($I10,'таблица гонки'!$A$5:$D$17,3,0)</f>
        <v>Одесса, Херсон</v>
      </c>
      <c r="L10" s="74">
        <f>VLOOKUP($I10,'таблица гонки'!$A$5:$D$17,4,0)</f>
        <v>15</v>
      </c>
      <c r="Q10" s="77"/>
      <c r="R10" s="77"/>
      <c r="S10" s="77">
        <v>6</v>
      </c>
      <c r="T10" s="148">
        <v>7</v>
      </c>
      <c r="U10" s="148">
        <v>4</v>
      </c>
      <c r="V10" s="148">
        <v>6</v>
      </c>
      <c r="W10" s="148">
        <v>9</v>
      </c>
      <c r="X10" s="148">
        <v>12</v>
      </c>
      <c r="Y10" s="148">
        <v>13</v>
      </c>
      <c r="Z10" s="148">
        <v>3</v>
      </c>
      <c r="AA10" s="183">
        <f>SUM(T10:Z11)</f>
        <v>91</v>
      </c>
    </row>
    <row r="11" spans="1:27" ht="15.75" thickBot="1" x14ac:dyDescent="0.3">
      <c r="A11" s="72">
        <f>$S$12</f>
        <v>7</v>
      </c>
      <c r="B11" s="73">
        <f t="shared" si="0"/>
        <v>9</v>
      </c>
      <c r="C11" s="74" t="str">
        <f>VLOOKUP($B11,'таблица гонки'!$A$5:$D$17,2,0)</f>
        <v>Vse rovno</v>
      </c>
      <c r="D11" s="74" t="str">
        <f>VLOOKUP($B11,'таблица гонки'!$A$5:$D$17,3,0)</f>
        <v>Одесса, Херсон</v>
      </c>
      <c r="E11" s="74">
        <f>VLOOKUP($B11,'таблица гонки'!$A$5:$D$17,4,0)</f>
        <v>7.5</v>
      </c>
      <c r="H11" s="72">
        <f>$S$12</f>
        <v>7</v>
      </c>
      <c r="I11" s="73">
        <f t="shared" si="1"/>
        <v>0</v>
      </c>
      <c r="J11" s="74" t="e">
        <f>VLOOKUP($I11,'таблица гонки'!$A$5:$D$17,2,0)</f>
        <v>#N/A</v>
      </c>
      <c r="K11" s="74" t="e">
        <f>VLOOKUP($I11,'таблица гонки'!$A$5:$D$17,3,0)</f>
        <v>#N/A</v>
      </c>
      <c r="L11" s="74" t="e">
        <f>VLOOKUP($I11,'таблица гонки'!$A$5:$D$17,4,0)</f>
        <v>#N/A</v>
      </c>
      <c r="Q11" s="77"/>
      <c r="R11" s="77"/>
      <c r="S11" s="77">
        <v>21</v>
      </c>
      <c r="T11" s="150">
        <v>8</v>
      </c>
      <c r="U11" s="149">
        <v>1</v>
      </c>
      <c r="V11" s="149"/>
      <c r="W11" s="149">
        <v>10</v>
      </c>
      <c r="X11" s="150">
        <v>5</v>
      </c>
      <c r="Y11" s="149">
        <v>2</v>
      </c>
      <c r="Z11" s="149">
        <v>11</v>
      </c>
      <c r="AA11" s="184"/>
    </row>
    <row r="12" spans="1:27" ht="15" x14ac:dyDescent="0.25">
      <c r="A12" s="72">
        <f>$S$13</f>
        <v>3</v>
      </c>
      <c r="B12" s="73">
        <f t="shared" si="0"/>
        <v>10</v>
      </c>
      <c r="C12" s="74" t="str">
        <f>VLOOKUP($B12,'таблица гонки'!$A$5:$D$17,2,0)</f>
        <v>Simon f1 up</v>
      </c>
      <c r="D12" s="74" t="str">
        <f>VLOOKUP($B12,'таблица гонки'!$A$5:$D$17,3,0)</f>
        <v>Киев</v>
      </c>
      <c r="E12" s="74" t="str">
        <f>VLOOKUP($B12,'таблица гонки'!$A$5:$D$17,4,0)</f>
        <v>-</v>
      </c>
      <c r="H12" s="72">
        <f>$S$13</f>
        <v>3</v>
      </c>
      <c r="I12" s="73">
        <f t="shared" si="1"/>
        <v>1</v>
      </c>
      <c r="J12" s="74" t="str">
        <f>VLOOKUP($I12,'таблица гонки'!$A$5:$D$17,2,0)</f>
        <v>Jaguar</v>
      </c>
      <c r="K12" s="74" t="str">
        <f>VLOOKUP($I12,'таблица гонки'!$A$5:$D$17,3,0)</f>
        <v>Киев , Одесса</v>
      </c>
      <c r="L12" s="74">
        <f>VLOOKUP($I12,'таблица гонки'!$A$5:$D$17,4,0)</f>
        <v>7.5</v>
      </c>
      <c r="Q12" s="77"/>
      <c r="R12" s="77"/>
      <c r="S12" s="77">
        <v>7</v>
      </c>
      <c r="T12" s="143">
        <v>9</v>
      </c>
      <c r="U12" s="144">
        <v>3</v>
      </c>
      <c r="V12" s="144">
        <v>2</v>
      </c>
      <c r="W12" s="144">
        <v>5</v>
      </c>
      <c r="X12" s="144"/>
      <c r="Y12" s="144">
        <v>11</v>
      </c>
      <c r="Z12" s="144">
        <v>8</v>
      </c>
      <c r="AA12" s="185">
        <f>SUM(T12:Z13)</f>
        <v>91</v>
      </c>
    </row>
    <row r="13" spans="1:27" ht="16.5" thickBot="1" x14ac:dyDescent="0.3">
      <c r="A13" s="68" t="s">
        <v>50</v>
      </c>
      <c r="B13" s="71"/>
      <c r="C13" s="68">
        <v>2</v>
      </c>
      <c r="H13" s="68" t="s">
        <v>50</v>
      </c>
      <c r="I13" s="71"/>
      <c r="J13" s="68">
        <v>6</v>
      </c>
      <c r="Q13" s="77"/>
      <c r="R13" s="77"/>
      <c r="S13" s="77">
        <v>3</v>
      </c>
      <c r="T13" s="151">
        <v>10</v>
      </c>
      <c r="U13" s="146">
        <v>7</v>
      </c>
      <c r="V13" s="146">
        <v>13</v>
      </c>
      <c r="W13" s="147">
        <v>12</v>
      </c>
      <c r="X13" s="146">
        <v>1</v>
      </c>
      <c r="Y13" s="146">
        <v>4</v>
      </c>
      <c r="Z13" s="146">
        <v>6</v>
      </c>
      <c r="AA13" s="186"/>
    </row>
    <row r="14" spans="1:27" x14ac:dyDescent="0.2">
      <c r="A14" s="72">
        <f>$S$4</f>
        <v>10</v>
      </c>
      <c r="B14" s="73">
        <f t="shared" ref="B14:B23" si="2">U4</f>
        <v>11</v>
      </c>
      <c r="C14" s="74" t="str">
        <f>VLOOKUP($B14,'таблица гонки'!$A$5:$D$17,2,0)</f>
        <v>Kozak I razboiniki</v>
      </c>
      <c r="D14" s="74" t="str">
        <f>VLOOKUP($B14,'таблица гонки'!$A$5:$D$17,3,0)</f>
        <v>Киев</v>
      </c>
      <c r="E14" s="74">
        <f>VLOOKUP($B14,'таблица гонки'!$A$5:$D$17,4,0)</f>
        <v>5</v>
      </c>
      <c r="H14" s="72">
        <f>$S$4</f>
        <v>10</v>
      </c>
      <c r="I14" s="73">
        <f t="shared" ref="I14:I23" si="3">Y4</f>
        <v>6</v>
      </c>
      <c r="J14" s="74" t="str">
        <f>VLOOKUP($I14,'таблица гонки'!$A$5:$D$17,2,0)</f>
        <v>Monaco</v>
      </c>
      <c r="K14" s="74" t="str">
        <f>VLOOKUP($I14,'таблица гонки'!$A$5:$D$17,3,0)</f>
        <v>Киев</v>
      </c>
      <c r="L14" s="74">
        <f>VLOOKUP($I14,'таблица гонки'!$A$5:$D$17,4,0)</f>
        <v>2.5</v>
      </c>
      <c r="M14" s="77"/>
      <c r="N14" s="77"/>
      <c r="O14" s="77"/>
      <c r="P14" s="77"/>
      <c r="Q14" s="77"/>
      <c r="R14" s="77"/>
    </row>
    <row r="15" spans="1:27" x14ac:dyDescent="0.2">
      <c r="A15" s="72">
        <f>$S$5</f>
        <v>33</v>
      </c>
      <c r="B15" s="73">
        <f t="shared" si="2"/>
        <v>8</v>
      </c>
      <c r="C15" s="74" t="str">
        <f>VLOOKUP($B15,'таблица гонки'!$A$5:$D$17,2,0)</f>
        <v>kartbrothers</v>
      </c>
      <c r="D15" s="74" t="str">
        <f>VLOOKUP($B15,'таблица гонки'!$A$5:$D$17,3,0)</f>
        <v>Харьков</v>
      </c>
      <c r="E15" s="74">
        <f>VLOOKUP($B15,'таблица гонки'!$A$5:$D$17,4,0)</f>
        <v>2.5</v>
      </c>
      <c r="H15" s="72">
        <f>$S$5</f>
        <v>33</v>
      </c>
      <c r="I15" s="73">
        <f t="shared" si="3"/>
        <v>12</v>
      </c>
      <c r="J15" s="74" t="str">
        <f>VLOOKUP($I15,'таблица гонки'!$A$5:$D$17,2,0)</f>
        <v>Marlboro</v>
      </c>
      <c r="K15" s="74" t="str">
        <f>VLOOKUP($I15,'таблица гонки'!$A$5:$D$17,3,0)</f>
        <v>Одесса</v>
      </c>
      <c r="L15" s="74">
        <f>VLOOKUP($I15,'таблица гонки'!$A$5:$D$17,4,0)</f>
        <v>15</v>
      </c>
      <c r="M15" s="77"/>
      <c r="N15" s="77"/>
      <c r="O15" s="77"/>
      <c r="P15" s="77"/>
      <c r="Q15" s="77"/>
      <c r="R15" s="77"/>
    </row>
    <row r="16" spans="1:27" x14ac:dyDescent="0.2">
      <c r="A16" s="72">
        <f>$S$6</f>
        <v>9</v>
      </c>
      <c r="B16" s="73">
        <f t="shared" si="2"/>
        <v>12</v>
      </c>
      <c r="C16" s="74" t="str">
        <f>VLOOKUP($B16,'таблица гонки'!$A$5:$D$17,2,0)</f>
        <v>Marlboro</v>
      </c>
      <c r="D16" s="74" t="str">
        <f>VLOOKUP($B16,'таблица гонки'!$A$5:$D$17,3,0)</f>
        <v>Одесса</v>
      </c>
      <c r="E16" s="74">
        <f>VLOOKUP($B16,'таблица гонки'!$A$5:$D$17,4,0)</f>
        <v>15</v>
      </c>
      <c r="H16" s="72">
        <f>$S$6</f>
        <v>9</v>
      </c>
      <c r="I16" s="73">
        <f t="shared" si="3"/>
        <v>5</v>
      </c>
      <c r="J16" s="74" t="str">
        <f>VLOOKUP($I16,'таблица гонки'!$A$5:$D$17,2,0)</f>
        <v>Fast team</v>
      </c>
      <c r="K16" s="74" t="str">
        <f>VLOOKUP($I16,'таблица гонки'!$A$5:$D$17,3,0)</f>
        <v>Одесса, Херсон</v>
      </c>
      <c r="L16" s="74">
        <f>VLOOKUP($I16,'таблица гонки'!$A$5:$D$17,4,0)</f>
        <v>15</v>
      </c>
      <c r="M16" s="77"/>
      <c r="N16" s="77"/>
      <c r="O16" s="77"/>
      <c r="P16" s="77"/>
      <c r="Q16" s="77"/>
      <c r="R16" s="77"/>
    </row>
    <row r="17" spans="1:18" x14ac:dyDescent="0.2">
      <c r="A17" s="72">
        <f>$S$7</f>
        <v>5</v>
      </c>
      <c r="B17" s="73">
        <f t="shared" si="2"/>
        <v>13</v>
      </c>
      <c r="C17" s="74" t="str">
        <f>VLOOKUP($B17,'таблица гонки'!$A$5:$D$17,2,0)</f>
        <v>Na_Сnuax</v>
      </c>
      <c r="D17" s="74" t="str">
        <f>VLOOKUP($B17,'таблица гонки'!$A$5:$D$17,3,0)</f>
        <v>Харьков</v>
      </c>
      <c r="E17" s="74">
        <f>VLOOKUP($B17,'таблица гонки'!$A$5:$D$17,4,0)</f>
        <v>5</v>
      </c>
      <c r="H17" s="72">
        <f>$S$7</f>
        <v>5</v>
      </c>
      <c r="I17" s="73">
        <f t="shared" si="3"/>
        <v>7</v>
      </c>
      <c r="J17" s="74" t="str">
        <f>VLOOKUP($I17,'таблица гонки'!$A$5:$D$17,2,0)</f>
        <v>Shum</v>
      </c>
      <c r="K17" s="74" t="str">
        <f>VLOOKUP($I17,'таблица гонки'!$A$5:$D$17,3,0)</f>
        <v>Киев</v>
      </c>
      <c r="L17" s="74" t="str">
        <f>VLOOKUP($I17,'таблица гонки'!$A$5:$D$17,4,0)</f>
        <v>-</v>
      </c>
      <c r="M17" s="77"/>
      <c r="N17" s="77"/>
      <c r="O17" s="77"/>
      <c r="P17" s="77"/>
      <c r="Q17" s="77"/>
      <c r="R17" s="77"/>
    </row>
    <row r="18" spans="1:18" x14ac:dyDescent="0.2">
      <c r="A18" s="72">
        <f>$S$8</f>
        <v>13</v>
      </c>
      <c r="B18" s="73">
        <f t="shared" si="2"/>
        <v>0</v>
      </c>
      <c r="C18" s="74" t="e">
        <f>VLOOKUP($B18,'таблица гонки'!$A$5:$D$17,2,0)</f>
        <v>#N/A</v>
      </c>
      <c r="D18" s="74" t="e">
        <f>VLOOKUP($B18,'таблица гонки'!$A$5:$D$17,3,0)</f>
        <v>#N/A</v>
      </c>
      <c r="E18" s="74" t="e">
        <f>VLOOKUP($B18,'таблица гонки'!$A$5:$D$17,4,0)</f>
        <v>#N/A</v>
      </c>
      <c r="H18" s="72">
        <f>$S$8</f>
        <v>13</v>
      </c>
      <c r="I18" s="73">
        <f t="shared" si="3"/>
        <v>10</v>
      </c>
      <c r="J18" s="74" t="str">
        <f>VLOOKUP($I18,'таблица гонки'!$A$5:$D$17,2,0)</f>
        <v>Simon f1 up</v>
      </c>
      <c r="K18" s="74" t="str">
        <f>VLOOKUP($I18,'таблица гонки'!$A$5:$D$17,3,0)</f>
        <v>Киев</v>
      </c>
      <c r="L18" s="74" t="str">
        <f>VLOOKUP($I18,'таблица гонки'!$A$5:$D$17,4,0)</f>
        <v>-</v>
      </c>
      <c r="M18" s="77"/>
      <c r="N18" s="77"/>
      <c r="O18" s="77"/>
      <c r="P18" s="77"/>
      <c r="Q18" s="77"/>
      <c r="R18" s="77"/>
    </row>
    <row r="19" spans="1:18" x14ac:dyDescent="0.2">
      <c r="A19" s="72">
        <f>$S$9</f>
        <v>8</v>
      </c>
      <c r="B19" s="73">
        <f t="shared" si="2"/>
        <v>2</v>
      </c>
      <c r="C19" s="74" t="str">
        <f>VLOOKUP($B19,'таблица гонки'!$A$5:$D$17,2,0)</f>
        <v>Kozaks</v>
      </c>
      <c r="D19" s="74" t="str">
        <f>VLOOKUP($B19,'таблица гонки'!$A$5:$D$17,3,0)</f>
        <v>Киев</v>
      </c>
      <c r="E19" s="74">
        <f>VLOOKUP($B19,'таблица гонки'!$A$5:$D$17,4,0)</f>
        <v>5</v>
      </c>
      <c r="H19" s="72">
        <f>$S$9</f>
        <v>8</v>
      </c>
      <c r="I19" s="73">
        <f t="shared" si="3"/>
        <v>3</v>
      </c>
      <c r="J19" s="74" t="str">
        <f>VLOOKUP($I19,'таблица гонки'!$A$5:$D$17,2,0)</f>
        <v>Fast and sexy</v>
      </c>
      <c r="K19" s="74" t="str">
        <f>VLOOKUP($I19,'таблица гонки'!$A$5:$D$17,3,0)</f>
        <v>Харьков</v>
      </c>
      <c r="L19" s="74">
        <f>VLOOKUP($I19,'таблица гонки'!$A$5:$D$17,4,0)</f>
        <v>7.5</v>
      </c>
      <c r="M19" s="77"/>
      <c r="N19" s="77"/>
      <c r="O19" s="77"/>
      <c r="P19" s="77"/>
      <c r="Q19" s="77"/>
      <c r="R19" s="77"/>
    </row>
    <row r="20" spans="1:18" x14ac:dyDescent="0.2">
      <c r="A20" s="72">
        <f>$S$10</f>
        <v>6</v>
      </c>
      <c r="B20" s="73">
        <f t="shared" si="2"/>
        <v>4</v>
      </c>
      <c r="C20" s="74" t="str">
        <f>VLOOKUP($B20,'таблица гонки'!$A$5:$D$17,2,0)</f>
        <v>RocknRolla</v>
      </c>
      <c r="D20" s="74" t="str">
        <f>VLOOKUP($B20,'таблица гонки'!$A$5:$D$17,3,0)</f>
        <v>Киев</v>
      </c>
      <c r="E20" s="74" t="str">
        <f>VLOOKUP($B20,'таблица гонки'!$A$5:$D$17,4,0)</f>
        <v>-</v>
      </c>
      <c r="H20" s="72">
        <f>$S$10</f>
        <v>6</v>
      </c>
      <c r="I20" s="73">
        <f t="shared" si="3"/>
        <v>13</v>
      </c>
      <c r="J20" s="74" t="str">
        <f>VLOOKUP($I20,'таблица гонки'!$A$5:$D$17,2,0)</f>
        <v>Na_Сnuax</v>
      </c>
      <c r="K20" s="74" t="str">
        <f>VLOOKUP($I20,'таблица гонки'!$A$5:$D$17,3,0)</f>
        <v>Харьков</v>
      </c>
      <c r="L20" s="74">
        <f>VLOOKUP($I20,'таблица гонки'!$A$5:$D$17,4,0)</f>
        <v>5</v>
      </c>
      <c r="M20" s="77"/>
      <c r="N20" s="77"/>
      <c r="O20" s="77"/>
      <c r="P20" s="77"/>
      <c r="Q20" s="77"/>
      <c r="R20" s="77"/>
    </row>
    <row r="21" spans="1:18" x14ac:dyDescent="0.2">
      <c r="A21" s="72">
        <f>$S$11</f>
        <v>21</v>
      </c>
      <c r="B21" s="73">
        <f t="shared" si="2"/>
        <v>1</v>
      </c>
      <c r="C21" s="74" t="str">
        <f>VLOOKUP($B21,'таблица гонки'!$A$5:$D$17,2,0)</f>
        <v>Jaguar</v>
      </c>
      <c r="D21" s="74" t="str">
        <f>VLOOKUP($B21,'таблица гонки'!$A$5:$D$17,3,0)</f>
        <v>Киев , Одесса</v>
      </c>
      <c r="E21" s="74">
        <f>VLOOKUP($B21,'таблица гонки'!$A$5:$D$17,4,0)</f>
        <v>7.5</v>
      </c>
      <c r="H21" s="72">
        <f>$S$11</f>
        <v>21</v>
      </c>
      <c r="I21" s="73">
        <f t="shared" si="3"/>
        <v>2</v>
      </c>
      <c r="J21" s="74" t="str">
        <f>VLOOKUP($I21,'таблица гонки'!$A$5:$D$17,2,0)</f>
        <v>Kozaks</v>
      </c>
      <c r="K21" s="74" t="str">
        <f>VLOOKUP($I21,'таблица гонки'!$A$5:$D$17,3,0)</f>
        <v>Киев</v>
      </c>
      <c r="L21" s="74">
        <f>VLOOKUP($I21,'таблица гонки'!$A$5:$D$17,4,0)</f>
        <v>5</v>
      </c>
      <c r="M21" s="77"/>
      <c r="N21" s="77"/>
      <c r="O21" s="77"/>
      <c r="P21" s="77"/>
      <c r="Q21" s="77"/>
      <c r="R21" s="77"/>
    </row>
    <row r="22" spans="1:18" x14ac:dyDescent="0.2">
      <c r="A22" s="72">
        <f>$S$12</f>
        <v>7</v>
      </c>
      <c r="B22" s="73">
        <f t="shared" si="2"/>
        <v>3</v>
      </c>
      <c r="C22" s="74" t="str">
        <f>VLOOKUP($B22,'таблица гонки'!$A$5:$D$17,2,0)</f>
        <v>Fast and sexy</v>
      </c>
      <c r="D22" s="74" t="str">
        <f>VLOOKUP($B22,'таблица гонки'!$A$5:$D$17,3,0)</f>
        <v>Харьков</v>
      </c>
      <c r="E22" s="74">
        <f>VLOOKUP($B22,'таблица гонки'!$A$5:$D$17,4,0)</f>
        <v>7.5</v>
      </c>
      <c r="H22" s="72">
        <f>$S$12</f>
        <v>7</v>
      </c>
      <c r="I22" s="73">
        <f t="shared" si="3"/>
        <v>11</v>
      </c>
      <c r="J22" s="74" t="str">
        <f>VLOOKUP($I22,'таблица гонки'!$A$5:$D$17,2,0)</f>
        <v>Kozak I razboiniki</v>
      </c>
      <c r="K22" s="74" t="str">
        <f>VLOOKUP($I22,'таблица гонки'!$A$5:$D$17,3,0)</f>
        <v>Киев</v>
      </c>
      <c r="L22" s="74">
        <f>VLOOKUP($I22,'таблица гонки'!$A$5:$D$17,4,0)</f>
        <v>5</v>
      </c>
      <c r="M22" s="77"/>
      <c r="N22" s="77"/>
      <c r="O22" s="77"/>
      <c r="P22" s="77"/>
      <c r="Q22" s="77"/>
      <c r="R22" s="77"/>
    </row>
    <row r="23" spans="1:18" x14ac:dyDescent="0.2">
      <c r="A23" s="72">
        <f>$S$13</f>
        <v>3</v>
      </c>
      <c r="B23" s="73">
        <f t="shared" si="2"/>
        <v>7</v>
      </c>
      <c r="C23" s="74" t="str">
        <f>VLOOKUP($B23,'таблица гонки'!$A$5:$D$17,2,0)</f>
        <v>Shum</v>
      </c>
      <c r="D23" s="74" t="str">
        <f>VLOOKUP($B23,'таблица гонки'!$A$5:$D$17,3,0)</f>
        <v>Киев</v>
      </c>
      <c r="E23" s="74" t="str">
        <f>VLOOKUP($B23,'таблица гонки'!$A$5:$D$17,4,0)</f>
        <v>-</v>
      </c>
      <c r="H23" s="72">
        <f>$S$13</f>
        <v>3</v>
      </c>
      <c r="I23" s="73">
        <f t="shared" si="3"/>
        <v>4</v>
      </c>
      <c r="J23" s="74" t="str">
        <f>VLOOKUP($I23,'таблица гонки'!$A$5:$D$17,2,0)</f>
        <v>RocknRolla</v>
      </c>
      <c r="K23" s="74" t="str">
        <f>VLOOKUP($I23,'таблица гонки'!$A$5:$D$17,3,0)</f>
        <v>Киев</v>
      </c>
      <c r="L23" s="74" t="str">
        <f>VLOOKUP($I23,'таблица гонки'!$A$5:$D$17,4,0)</f>
        <v>-</v>
      </c>
      <c r="M23" s="77"/>
      <c r="N23" s="77"/>
      <c r="O23" s="77"/>
      <c r="P23" s="77"/>
      <c r="Q23" s="77"/>
      <c r="R23" s="77"/>
    </row>
    <row r="24" spans="1:18" ht="15.75" x14ac:dyDescent="0.25">
      <c r="A24" s="68" t="s">
        <v>50</v>
      </c>
      <c r="B24" s="71" t="s">
        <v>50</v>
      </c>
      <c r="C24" s="68">
        <v>3</v>
      </c>
      <c r="H24" s="68" t="s">
        <v>50</v>
      </c>
      <c r="I24" s="71"/>
      <c r="J24" s="68">
        <v>7</v>
      </c>
      <c r="M24" s="77"/>
      <c r="N24" s="77"/>
      <c r="O24" s="77"/>
      <c r="P24" s="77"/>
      <c r="Q24" s="77"/>
      <c r="R24" s="77"/>
    </row>
    <row r="25" spans="1:18" x14ac:dyDescent="0.2">
      <c r="A25" s="72">
        <f>$S$4</f>
        <v>10</v>
      </c>
      <c r="B25" s="73">
        <f t="shared" ref="B25:B34" si="4">V4</f>
        <v>10</v>
      </c>
      <c r="C25" s="74" t="str">
        <f>VLOOKUP($B25,'таблица гонки'!$A$5:$D$17,2,0)</f>
        <v>Simon f1 up</v>
      </c>
      <c r="D25" s="74" t="str">
        <f>VLOOKUP($B25,'таблица гонки'!$A$5:$D$17,3,0)</f>
        <v>Киев</v>
      </c>
      <c r="E25" s="74" t="str">
        <f>VLOOKUP($B25,'таблица гонки'!$A$5:$D$17,4,0)</f>
        <v>-</v>
      </c>
      <c r="H25" s="72">
        <f>$S$4</f>
        <v>10</v>
      </c>
      <c r="I25" s="73">
        <f t="shared" ref="I25:I34" si="5">Z4</f>
        <v>7</v>
      </c>
      <c r="J25" s="74" t="str">
        <f>VLOOKUP($I25,'таблица гонки'!$A$5:$D$17,2,0)</f>
        <v>Shum</v>
      </c>
      <c r="K25" s="74" t="str">
        <f>VLOOKUP($I25,'таблица гонки'!$A$5:$D$17,3,0)</f>
        <v>Киев</v>
      </c>
      <c r="L25" s="74" t="str">
        <f>VLOOKUP($I25,'таблица гонки'!$A$5:$D$17,4,0)</f>
        <v>-</v>
      </c>
      <c r="M25" s="77"/>
      <c r="N25" s="77"/>
      <c r="O25" s="77"/>
      <c r="P25" s="77"/>
      <c r="Q25" s="77"/>
      <c r="R25" s="77"/>
    </row>
    <row r="26" spans="1:18" x14ac:dyDescent="0.2">
      <c r="A26" s="72">
        <f>$S$5</f>
        <v>33</v>
      </c>
      <c r="B26" s="73">
        <f t="shared" si="4"/>
        <v>5</v>
      </c>
      <c r="C26" s="74" t="str">
        <f>VLOOKUP($B26,'таблица гонки'!$A$5:$D$17,2,0)</f>
        <v>Fast team</v>
      </c>
      <c r="D26" s="74" t="str">
        <f>VLOOKUP($B26,'таблица гонки'!$A$5:$D$17,3,0)</f>
        <v>Одесса, Херсон</v>
      </c>
      <c r="E26" s="74">
        <f>VLOOKUP($B26,'таблица гонки'!$A$5:$D$17,4,0)</f>
        <v>15</v>
      </c>
      <c r="H26" s="72">
        <f>$S$5</f>
        <v>33</v>
      </c>
      <c r="I26" s="73">
        <f t="shared" si="5"/>
        <v>13</v>
      </c>
      <c r="J26" s="74" t="str">
        <f>VLOOKUP($I26,'таблица гонки'!$A$5:$D$17,2,0)</f>
        <v>Na_Сnuax</v>
      </c>
      <c r="K26" s="74" t="str">
        <f>VLOOKUP($I26,'таблица гонки'!$A$5:$D$17,3,0)</f>
        <v>Харьков</v>
      </c>
      <c r="L26" s="74">
        <f>VLOOKUP($I26,'таблица гонки'!$A$5:$D$17,4,0)</f>
        <v>5</v>
      </c>
      <c r="M26" s="77"/>
      <c r="N26" s="77"/>
      <c r="O26" s="77"/>
      <c r="P26" s="77"/>
      <c r="Q26" s="77"/>
      <c r="R26" s="77"/>
    </row>
    <row r="27" spans="1:18" x14ac:dyDescent="0.2">
      <c r="A27" s="72">
        <f>$S$6</f>
        <v>9</v>
      </c>
      <c r="B27" s="73">
        <f t="shared" si="4"/>
        <v>8</v>
      </c>
      <c r="C27" s="74" t="str">
        <f>VLOOKUP($B27,'таблица гонки'!$A$5:$D$17,2,0)</f>
        <v>kartbrothers</v>
      </c>
      <c r="D27" s="74" t="str">
        <f>VLOOKUP($B27,'таблица гонки'!$A$5:$D$17,3,0)</f>
        <v>Харьков</v>
      </c>
      <c r="E27" s="74">
        <f>VLOOKUP($B27,'таблица гонки'!$A$5:$D$17,4,0)</f>
        <v>2.5</v>
      </c>
      <c r="H27" s="72">
        <f>$S$6</f>
        <v>9</v>
      </c>
      <c r="I27" s="73">
        <f t="shared" si="5"/>
        <v>0</v>
      </c>
      <c r="J27" s="74" t="e">
        <f>VLOOKUP($I27,'таблица гонки'!$A$5:$D$17,2,0)</f>
        <v>#N/A</v>
      </c>
      <c r="K27" s="74" t="e">
        <f>VLOOKUP($I27,'таблица гонки'!$A$5:$D$17,3,0)</f>
        <v>#N/A</v>
      </c>
      <c r="L27" s="74" t="e">
        <f>VLOOKUP($I27,'таблица гонки'!$A$5:$D$17,4,0)</f>
        <v>#N/A</v>
      </c>
      <c r="M27" s="77"/>
      <c r="N27" s="77"/>
      <c r="O27" s="77"/>
      <c r="P27" s="77"/>
      <c r="Q27" s="77"/>
      <c r="R27" s="77"/>
    </row>
    <row r="28" spans="1:18" x14ac:dyDescent="0.2">
      <c r="A28" s="72">
        <f>$S$7</f>
        <v>5</v>
      </c>
      <c r="B28" s="73">
        <f t="shared" si="4"/>
        <v>9</v>
      </c>
      <c r="C28" s="74" t="str">
        <f>VLOOKUP($B28,'таблица гонки'!$A$5:$D$17,2,0)</f>
        <v>Vse rovno</v>
      </c>
      <c r="D28" s="74" t="str">
        <f>VLOOKUP($B28,'таблица гонки'!$A$5:$D$17,3,0)</f>
        <v>Одесса, Херсон</v>
      </c>
      <c r="E28" s="74">
        <f>VLOOKUP($B28,'таблица гонки'!$A$5:$D$17,4,0)</f>
        <v>7.5</v>
      </c>
      <c r="H28" s="72">
        <f>$S$7</f>
        <v>5</v>
      </c>
      <c r="I28" s="73">
        <f t="shared" si="5"/>
        <v>1</v>
      </c>
      <c r="J28" s="74" t="str">
        <f>VLOOKUP($I28,'таблица гонки'!$A$5:$D$17,2,0)</f>
        <v>Jaguar</v>
      </c>
      <c r="K28" s="74" t="str">
        <f>VLOOKUP($I28,'таблица гонки'!$A$5:$D$17,3,0)</f>
        <v>Киев , Одесса</v>
      </c>
      <c r="L28" s="74">
        <f>VLOOKUP($I28,'таблица гонки'!$A$5:$D$17,4,0)</f>
        <v>7.5</v>
      </c>
      <c r="M28" s="77"/>
      <c r="N28" s="77"/>
      <c r="O28" s="77"/>
      <c r="P28" s="77"/>
      <c r="Q28" s="77"/>
      <c r="R28" s="77"/>
    </row>
    <row r="29" spans="1:18" x14ac:dyDescent="0.2">
      <c r="A29" s="72">
        <f>$S$8</f>
        <v>13</v>
      </c>
      <c r="B29" s="73">
        <f t="shared" si="4"/>
        <v>1</v>
      </c>
      <c r="C29" s="74" t="str">
        <f>VLOOKUP($B29,'таблица гонки'!$A$5:$D$17,2,0)</f>
        <v>Jaguar</v>
      </c>
      <c r="D29" s="74" t="str">
        <f>VLOOKUP($B29,'таблица гонки'!$A$5:$D$17,3,0)</f>
        <v>Киев , Одесса</v>
      </c>
      <c r="E29" s="74">
        <f>VLOOKUP($B29,'таблица гонки'!$A$5:$D$17,4,0)</f>
        <v>7.5</v>
      </c>
      <c r="H29" s="72">
        <f>$S$8</f>
        <v>13</v>
      </c>
      <c r="I29" s="73">
        <f t="shared" si="5"/>
        <v>12</v>
      </c>
      <c r="J29" s="74" t="str">
        <f>VLOOKUP($I29,'таблица гонки'!$A$5:$D$17,2,0)</f>
        <v>Marlboro</v>
      </c>
      <c r="K29" s="74" t="str">
        <f>VLOOKUP($I29,'таблица гонки'!$A$5:$D$17,3,0)</f>
        <v>Одесса</v>
      </c>
      <c r="L29" s="74">
        <f>VLOOKUP($I29,'таблица гонки'!$A$5:$D$17,4,0)</f>
        <v>15</v>
      </c>
      <c r="M29" s="77"/>
      <c r="N29" s="77"/>
      <c r="O29" s="77"/>
      <c r="P29" s="77"/>
      <c r="Q29" s="77"/>
      <c r="R29" s="77"/>
    </row>
    <row r="30" spans="1:18" x14ac:dyDescent="0.2">
      <c r="A30" s="72">
        <f>$S$9</f>
        <v>8</v>
      </c>
      <c r="B30" s="73">
        <f t="shared" si="4"/>
        <v>11</v>
      </c>
      <c r="C30" s="74" t="str">
        <f>VLOOKUP($B30,'таблица гонки'!$A$5:$D$17,2,0)</f>
        <v>Kozak I razboiniki</v>
      </c>
      <c r="D30" s="74" t="str">
        <f>VLOOKUP($B30,'таблица гонки'!$A$5:$D$17,3,0)</f>
        <v>Киев</v>
      </c>
      <c r="E30" s="74">
        <f>VLOOKUP($B30,'таблица гонки'!$A$5:$D$17,4,0)</f>
        <v>5</v>
      </c>
      <c r="H30" s="72">
        <f>$S$9</f>
        <v>8</v>
      </c>
      <c r="I30" s="73">
        <f t="shared" si="5"/>
        <v>9</v>
      </c>
      <c r="J30" s="74" t="str">
        <f>VLOOKUP($I30,'таблица гонки'!$A$5:$D$17,2,0)</f>
        <v>Vse rovno</v>
      </c>
      <c r="K30" s="74" t="str">
        <f>VLOOKUP($I30,'таблица гонки'!$A$5:$D$17,3,0)</f>
        <v>Одесса, Херсон</v>
      </c>
      <c r="L30" s="74">
        <f>VLOOKUP($I30,'таблица гонки'!$A$5:$D$17,4,0)</f>
        <v>7.5</v>
      </c>
      <c r="M30" s="77"/>
      <c r="N30" s="77"/>
      <c r="O30" s="77"/>
      <c r="P30" s="77"/>
      <c r="Q30" s="77"/>
      <c r="R30" s="77"/>
    </row>
    <row r="31" spans="1:18" x14ac:dyDescent="0.2">
      <c r="A31" s="72">
        <f>$S$10</f>
        <v>6</v>
      </c>
      <c r="B31" s="73">
        <f t="shared" si="4"/>
        <v>6</v>
      </c>
      <c r="C31" s="74" t="str">
        <f>VLOOKUP($B31,'таблица гонки'!$A$5:$D$17,2,0)</f>
        <v>Monaco</v>
      </c>
      <c r="D31" s="74" t="str">
        <f>VLOOKUP($B31,'таблица гонки'!$A$5:$D$17,3,0)</f>
        <v>Киев</v>
      </c>
      <c r="E31" s="74">
        <f>VLOOKUP($B31,'таблица гонки'!$A$5:$D$17,4,0)</f>
        <v>2.5</v>
      </c>
      <c r="H31" s="72">
        <f>$S$10</f>
        <v>6</v>
      </c>
      <c r="I31" s="73">
        <f t="shared" si="5"/>
        <v>3</v>
      </c>
      <c r="J31" s="74" t="str">
        <f>VLOOKUP($I31,'таблица гонки'!$A$5:$D$17,2,0)</f>
        <v>Fast and sexy</v>
      </c>
      <c r="K31" s="74" t="str">
        <f>VLOOKUP($I31,'таблица гонки'!$A$5:$D$17,3,0)</f>
        <v>Харьков</v>
      </c>
      <c r="L31" s="74">
        <f>VLOOKUP($I31,'таблица гонки'!$A$5:$D$17,4,0)</f>
        <v>7.5</v>
      </c>
      <c r="M31" s="77"/>
      <c r="N31" s="77"/>
      <c r="O31" s="77"/>
      <c r="P31" s="77"/>
      <c r="Q31" s="77"/>
      <c r="R31" s="77"/>
    </row>
    <row r="32" spans="1:18" x14ac:dyDescent="0.2">
      <c r="A32" s="72">
        <f>$S$11</f>
        <v>21</v>
      </c>
      <c r="B32" s="73">
        <f t="shared" si="4"/>
        <v>0</v>
      </c>
      <c r="C32" s="74" t="e">
        <f>VLOOKUP($B32,'таблица гонки'!$A$5:$D$17,2,0)</f>
        <v>#N/A</v>
      </c>
      <c r="D32" s="74" t="e">
        <f>VLOOKUP($B32,'таблица гонки'!$A$5:$D$17,3,0)</f>
        <v>#N/A</v>
      </c>
      <c r="E32" s="74" t="e">
        <f>VLOOKUP($B32,'таблица гонки'!$A$5:$D$17,4,0)</f>
        <v>#N/A</v>
      </c>
      <c r="H32" s="72">
        <f>$S$11</f>
        <v>21</v>
      </c>
      <c r="I32" s="73">
        <f t="shared" si="5"/>
        <v>11</v>
      </c>
      <c r="J32" s="74" t="str">
        <f>VLOOKUP($I32,'таблица гонки'!$A$5:$D$17,2,0)</f>
        <v>Kozak I razboiniki</v>
      </c>
      <c r="K32" s="74" t="str">
        <f>VLOOKUP($I32,'таблица гонки'!$A$5:$D$17,3,0)</f>
        <v>Киев</v>
      </c>
      <c r="L32" s="74">
        <f>VLOOKUP($I32,'таблица гонки'!$A$5:$D$17,4,0)</f>
        <v>5</v>
      </c>
      <c r="M32" s="77"/>
      <c r="N32" s="77"/>
      <c r="O32" s="77"/>
      <c r="P32" s="77"/>
      <c r="Q32" s="77"/>
      <c r="R32" s="77"/>
    </row>
    <row r="33" spans="1:18" x14ac:dyDescent="0.2">
      <c r="A33" s="72">
        <f>$S$12</f>
        <v>7</v>
      </c>
      <c r="B33" s="73">
        <f t="shared" si="4"/>
        <v>2</v>
      </c>
      <c r="C33" s="74" t="str">
        <f>VLOOKUP($B33,'таблица гонки'!$A$5:$D$17,2,0)</f>
        <v>Kozaks</v>
      </c>
      <c r="D33" s="74" t="str">
        <f>VLOOKUP($B33,'таблица гонки'!$A$5:$D$17,3,0)</f>
        <v>Киев</v>
      </c>
      <c r="E33" s="74">
        <f>VLOOKUP($B33,'таблица гонки'!$A$5:$D$17,4,0)</f>
        <v>5</v>
      </c>
      <c r="H33" s="72">
        <f>$S$12</f>
        <v>7</v>
      </c>
      <c r="I33" s="73">
        <f t="shared" si="5"/>
        <v>8</v>
      </c>
      <c r="J33" s="74" t="str">
        <f>VLOOKUP($I33,'таблица гонки'!$A$5:$D$17,2,0)</f>
        <v>kartbrothers</v>
      </c>
      <c r="K33" s="74" t="str">
        <f>VLOOKUP($I33,'таблица гонки'!$A$5:$D$17,3,0)</f>
        <v>Харьков</v>
      </c>
      <c r="L33" s="74">
        <f>VLOOKUP($I33,'таблица гонки'!$A$5:$D$17,4,0)</f>
        <v>2.5</v>
      </c>
      <c r="M33" s="77"/>
      <c r="N33" s="77"/>
      <c r="O33" s="77"/>
      <c r="P33" s="77"/>
      <c r="Q33" s="77"/>
      <c r="R33" s="77"/>
    </row>
    <row r="34" spans="1:18" x14ac:dyDescent="0.2">
      <c r="A34" s="72">
        <f>$S$13</f>
        <v>3</v>
      </c>
      <c r="B34" s="73">
        <f t="shared" si="4"/>
        <v>13</v>
      </c>
      <c r="C34" s="74" t="str">
        <f>VLOOKUP($B34,'таблица гонки'!$A$5:$D$17,2,0)</f>
        <v>Na_Сnuax</v>
      </c>
      <c r="D34" s="74" t="str">
        <f>VLOOKUP($B34,'таблица гонки'!$A$5:$D$17,3,0)</f>
        <v>Харьков</v>
      </c>
      <c r="E34" s="74">
        <f>VLOOKUP($B34,'таблица гонки'!$A$5:$D$17,4,0)</f>
        <v>5</v>
      </c>
      <c r="H34" s="72">
        <f>$S$13</f>
        <v>3</v>
      </c>
      <c r="I34" s="73">
        <f t="shared" si="5"/>
        <v>6</v>
      </c>
      <c r="J34" s="74" t="str">
        <f>VLOOKUP($I34,'таблица гонки'!$A$5:$D$17,2,0)</f>
        <v>Monaco</v>
      </c>
      <c r="K34" s="74" t="str">
        <f>VLOOKUP($I34,'таблица гонки'!$A$5:$D$17,3,0)</f>
        <v>Киев</v>
      </c>
      <c r="L34" s="74">
        <f>VLOOKUP($I34,'таблица гонки'!$A$5:$D$17,4,0)</f>
        <v>2.5</v>
      </c>
      <c r="M34" s="77"/>
      <c r="N34" s="77"/>
      <c r="O34" s="77"/>
      <c r="P34" s="77"/>
      <c r="Q34" s="77"/>
      <c r="R34" s="77"/>
    </row>
    <row r="35" spans="1:18" ht="15.75" x14ac:dyDescent="0.25">
      <c r="A35" s="68" t="s">
        <v>50</v>
      </c>
      <c r="B35" s="71"/>
      <c r="C35" s="68">
        <v>4</v>
      </c>
      <c r="H35" s="68"/>
      <c r="I35" s="71"/>
      <c r="J35" s="68"/>
      <c r="M35" s="77"/>
      <c r="N35" s="77"/>
      <c r="O35" s="77"/>
      <c r="P35" s="77"/>
      <c r="Q35" s="77"/>
      <c r="R35" s="77"/>
    </row>
    <row r="36" spans="1:18" x14ac:dyDescent="0.2">
      <c r="A36" s="72">
        <f>$S$4</f>
        <v>10</v>
      </c>
      <c r="B36" s="73">
        <f t="shared" ref="B36:B45" si="6">W4</f>
        <v>4</v>
      </c>
      <c r="C36" s="74" t="str">
        <f>VLOOKUP($B36,'таблица гонки'!$A$5:$D$17,2,0)</f>
        <v>RocknRolla</v>
      </c>
      <c r="D36" s="74" t="str">
        <f>VLOOKUP($B36,'таблица гонки'!$A$5:$D$17,3,0)</f>
        <v>Киев</v>
      </c>
      <c r="E36" s="74" t="str">
        <f>VLOOKUP($B36,'таблица гонки'!$A$5:$D$17,4,0)</f>
        <v>-</v>
      </c>
      <c r="H36" s="72"/>
      <c r="I36" s="73"/>
      <c r="J36" s="74"/>
      <c r="K36" s="74"/>
      <c r="L36" s="74"/>
      <c r="M36" s="77"/>
      <c r="N36" s="77"/>
      <c r="O36" s="77"/>
      <c r="P36" s="77"/>
      <c r="Q36" s="77"/>
      <c r="R36" s="77"/>
    </row>
    <row r="37" spans="1:18" x14ac:dyDescent="0.2">
      <c r="A37" s="72">
        <f>$S$5</f>
        <v>33</v>
      </c>
      <c r="B37" s="73">
        <f t="shared" si="6"/>
        <v>0</v>
      </c>
      <c r="C37" s="74" t="e">
        <f>VLOOKUP($B37,'таблица гонки'!$A$5:$D$17,2,0)</f>
        <v>#N/A</v>
      </c>
      <c r="D37" s="74" t="e">
        <f>VLOOKUP($B37,'таблица гонки'!$A$5:$D$17,3,0)</f>
        <v>#N/A</v>
      </c>
      <c r="E37" s="74" t="e">
        <f>VLOOKUP($B37,'таблица гонки'!$A$5:$D$17,4,0)</f>
        <v>#N/A</v>
      </c>
      <c r="H37" s="72"/>
      <c r="I37" s="73"/>
      <c r="J37" s="74"/>
      <c r="K37" s="74"/>
      <c r="L37" s="74"/>
      <c r="M37" s="77"/>
      <c r="N37" s="77"/>
      <c r="O37" s="77"/>
      <c r="P37" s="77"/>
      <c r="Q37" s="77"/>
      <c r="R37" s="77"/>
    </row>
    <row r="38" spans="1:18" x14ac:dyDescent="0.2">
      <c r="A38" s="72">
        <f>$S$6</f>
        <v>9</v>
      </c>
      <c r="B38" s="73">
        <f t="shared" si="6"/>
        <v>2</v>
      </c>
      <c r="C38" s="74" t="str">
        <f>VLOOKUP($B38,'таблица гонки'!$A$5:$D$17,2,0)</f>
        <v>Kozaks</v>
      </c>
      <c r="D38" s="74" t="str">
        <f>VLOOKUP($B38,'таблица гонки'!$A$5:$D$17,3,0)</f>
        <v>Киев</v>
      </c>
      <c r="E38" s="74">
        <f>VLOOKUP($B38,'таблица гонки'!$A$5:$D$17,4,0)</f>
        <v>5</v>
      </c>
      <c r="H38" s="72"/>
      <c r="I38" s="73"/>
      <c r="J38" s="74"/>
      <c r="K38" s="74"/>
      <c r="L38" s="74"/>
      <c r="M38" s="77"/>
      <c r="N38" s="77"/>
      <c r="O38" s="77"/>
      <c r="P38" s="77"/>
      <c r="Q38" s="77"/>
      <c r="R38" s="77"/>
    </row>
    <row r="39" spans="1:18" x14ac:dyDescent="0.2">
      <c r="A39" s="72">
        <f>$S$7</f>
        <v>5</v>
      </c>
      <c r="B39" s="73">
        <f t="shared" si="6"/>
        <v>6</v>
      </c>
      <c r="C39" s="74" t="str">
        <f>VLOOKUP($B39,'таблица гонки'!$A$5:$D$17,2,0)</f>
        <v>Monaco</v>
      </c>
      <c r="D39" s="74" t="str">
        <f>VLOOKUP($B39,'таблица гонки'!$A$5:$D$17,3,0)</f>
        <v>Киев</v>
      </c>
      <c r="E39" s="74">
        <f>VLOOKUP($B39,'таблица гонки'!$A$5:$D$17,4,0)</f>
        <v>2.5</v>
      </c>
      <c r="H39" s="72"/>
      <c r="I39" s="73"/>
      <c r="J39" s="74"/>
      <c r="K39" s="74"/>
      <c r="L39" s="74"/>
      <c r="M39" s="77"/>
      <c r="N39" s="77"/>
      <c r="O39" s="77"/>
      <c r="P39" s="77"/>
      <c r="Q39" s="77"/>
      <c r="R39" s="77"/>
    </row>
    <row r="40" spans="1:18" x14ac:dyDescent="0.2">
      <c r="A40" s="72">
        <f>$S$8</f>
        <v>13</v>
      </c>
      <c r="B40" s="73">
        <f t="shared" si="6"/>
        <v>13</v>
      </c>
      <c r="C40" s="74" t="str">
        <f>VLOOKUP($B40,'таблица гонки'!$A$5:$D$17,2,0)</f>
        <v>Na_Сnuax</v>
      </c>
      <c r="D40" s="74" t="str">
        <f>VLOOKUP($B40,'таблица гонки'!$A$5:$D$17,3,0)</f>
        <v>Харьков</v>
      </c>
      <c r="E40" s="74">
        <f>VLOOKUP($B40,'таблица гонки'!$A$5:$D$17,4,0)</f>
        <v>5</v>
      </c>
      <c r="H40" s="72"/>
      <c r="I40" s="73"/>
      <c r="J40" s="74"/>
      <c r="K40" s="74"/>
      <c r="L40" s="74"/>
      <c r="M40" s="77"/>
      <c r="N40" s="77"/>
      <c r="O40" s="77"/>
      <c r="P40" s="77"/>
      <c r="Q40" s="77"/>
      <c r="R40" s="77"/>
    </row>
    <row r="41" spans="1:18" x14ac:dyDescent="0.2">
      <c r="A41" s="72">
        <f>$S$9</f>
        <v>8</v>
      </c>
      <c r="B41" s="73">
        <f t="shared" si="6"/>
        <v>7</v>
      </c>
      <c r="C41" s="74" t="str">
        <f>VLOOKUP($B41,'таблица гонки'!$A$5:$D$17,2,0)</f>
        <v>Shum</v>
      </c>
      <c r="D41" s="74" t="str">
        <f>VLOOKUP($B41,'таблица гонки'!$A$5:$D$17,3,0)</f>
        <v>Киев</v>
      </c>
      <c r="E41" s="74" t="str">
        <f>VLOOKUP($B41,'таблица гонки'!$A$5:$D$17,4,0)</f>
        <v>-</v>
      </c>
      <c r="H41" s="72"/>
      <c r="I41" s="73"/>
      <c r="J41" s="74"/>
      <c r="K41" s="74"/>
      <c r="L41" s="74"/>
      <c r="M41" s="77"/>
      <c r="N41" s="77"/>
      <c r="O41" s="77"/>
      <c r="P41" s="77"/>
      <c r="Q41" s="77"/>
      <c r="R41" s="77"/>
    </row>
    <row r="42" spans="1:18" x14ac:dyDescent="0.2">
      <c r="A42" s="72">
        <f>$S$10</f>
        <v>6</v>
      </c>
      <c r="B42" s="73">
        <f t="shared" si="6"/>
        <v>9</v>
      </c>
      <c r="C42" s="74" t="str">
        <f>VLOOKUP($B42,'таблица гонки'!$A$5:$D$17,2,0)</f>
        <v>Vse rovno</v>
      </c>
      <c r="D42" s="74" t="str">
        <f>VLOOKUP($B42,'таблица гонки'!$A$5:$D$17,3,0)</f>
        <v>Одесса, Херсон</v>
      </c>
      <c r="E42" s="74">
        <f>VLOOKUP($B42,'таблица гонки'!$A$5:$D$17,4,0)</f>
        <v>7.5</v>
      </c>
      <c r="H42" s="72"/>
      <c r="I42" s="73"/>
      <c r="J42" s="74"/>
      <c r="K42" s="74"/>
      <c r="L42" s="74"/>
      <c r="M42" s="77"/>
      <c r="N42" s="77"/>
      <c r="O42" s="77"/>
      <c r="P42" s="77"/>
      <c r="Q42" s="77"/>
      <c r="R42" s="77"/>
    </row>
    <row r="43" spans="1:18" x14ac:dyDescent="0.2">
      <c r="A43" s="72">
        <f>$S$11</f>
        <v>21</v>
      </c>
      <c r="B43" s="73">
        <f t="shared" si="6"/>
        <v>10</v>
      </c>
      <c r="C43" s="74" t="str">
        <f>VLOOKUP($B43,'таблица гонки'!$A$5:$D$17,2,0)</f>
        <v>Simon f1 up</v>
      </c>
      <c r="D43" s="74" t="str">
        <f>VLOOKUP($B43,'таблица гонки'!$A$5:$D$17,3,0)</f>
        <v>Киев</v>
      </c>
      <c r="E43" s="74" t="str">
        <f>VLOOKUP($B43,'таблица гонки'!$A$5:$D$17,4,0)</f>
        <v>-</v>
      </c>
      <c r="H43" s="72"/>
      <c r="I43" s="73"/>
      <c r="J43" s="74"/>
      <c r="K43" s="74"/>
      <c r="L43" s="74"/>
      <c r="M43" s="77"/>
      <c r="N43" s="77"/>
      <c r="O43" s="77"/>
      <c r="P43" s="77"/>
      <c r="Q43" s="77"/>
      <c r="R43" s="77"/>
    </row>
    <row r="44" spans="1:18" x14ac:dyDescent="0.2">
      <c r="A44" s="72">
        <f>$S$12</f>
        <v>7</v>
      </c>
      <c r="B44" s="73">
        <f t="shared" si="6"/>
        <v>5</v>
      </c>
      <c r="C44" s="74" t="str">
        <f>VLOOKUP($B44,'таблица гонки'!$A$5:$D$17,2,0)</f>
        <v>Fast team</v>
      </c>
      <c r="D44" s="74" t="str">
        <f>VLOOKUP($B44,'таблица гонки'!$A$5:$D$17,3,0)</f>
        <v>Одесса, Херсон</v>
      </c>
      <c r="E44" s="74">
        <f>VLOOKUP($B44,'таблица гонки'!$A$5:$D$17,4,0)</f>
        <v>15</v>
      </c>
      <c r="H44" s="72"/>
      <c r="I44" s="73"/>
      <c r="J44" s="74"/>
      <c r="K44" s="74"/>
      <c r="L44" s="74"/>
      <c r="M44" s="77"/>
      <c r="N44" s="77"/>
      <c r="O44" s="77"/>
      <c r="P44" s="77"/>
      <c r="Q44" s="77"/>
      <c r="R44" s="77"/>
    </row>
    <row r="45" spans="1:18" x14ac:dyDescent="0.2">
      <c r="A45" s="72">
        <f>$S$13</f>
        <v>3</v>
      </c>
      <c r="B45" s="73">
        <f t="shared" si="6"/>
        <v>12</v>
      </c>
      <c r="C45" s="74" t="str">
        <f>VLOOKUP($B45,'таблица гонки'!$A$5:$D$17,2,0)</f>
        <v>Marlboro</v>
      </c>
      <c r="D45" s="74" t="str">
        <f>VLOOKUP($B45,'таблица гонки'!$A$5:$D$17,3,0)</f>
        <v>Одесса</v>
      </c>
      <c r="E45" s="74">
        <f>VLOOKUP($B45,'таблица гонки'!$A$5:$D$17,4,0)</f>
        <v>15</v>
      </c>
      <c r="H45" s="72"/>
      <c r="I45" s="73"/>
      <c r="J45" s="74"/>
      <c r="K45" s="74"/>
      <c r="L45" s="74"/>
      <c r="M45" s="77"/>
      <c r="N45" s="77"/>
      <c r="O45" s="77"/>
      <c r="P45" s="77"/>
      <c r="Q45" s="77"/>
      <c r="R45" s="77"/>
    </row>
    <row r="46" spans="1:18" x14ac:dyDescent="0.2">
      <c r="M46" s="77"/>
      <c r="N46" s="77"/>
      <c r="O46" s="77"/>
      <c r="P46" s="77"/>
      <c r="Q46" s="77"/>
      <c r="R46" s="77"/>
    </row>
    <row r="47" spans="1:18" x14ac:dyDescent="0.2">
      <c r="M47" s="77"/>
      <c r="N47" s="77"/>
      <c r="O47" s="77"/>
      <c r="P47" s="77"/>
      <c r="Q47" s="77"/>
      <c r="R47" s="77"/>
    </row>
    <row r="48" spans="1:18" x14ac:dyDescent="0.2">
      <c r="M48" s="77"/>
      <c r="N48" s="77"/>
      <c r="O48" s="77"/>
      <c r="P48" s="77"/>
      <c r="Q48" s="77"/>
      <c r="R48" s="77"/>
    </row>
    <row r="49" spans="13:18" x14ac:dyDescent="0.2">
      <c r="M49" s="77"/>
      <c r="N49" s="77"/>
      <c r="O49" s="77"/>
      <c r="P49" s="77"/>
      <c r="Q49" s="77"/>
      <c r="R49" s="77"/>
    </row>
    <row r="50" spans="13:18" x14ac:dyDescent="0.2">
      <c r="M50" s="77"/>
      <c r="N50" s="77"/>
      <c r="O50" s="77"/>
      <c r="P50" s="77"/>
      <c r="Q50" s="77"/>
      <c r="R50" s="77"/>
    </row>
    <row r="51" spans="13:18" x14ac:dyDescent="0.2">
      <c r="M51" s="77"/>
      <c r="N51" s="77"/>
      <c r="O51" s="77"/>
      <c r="P51" s="77"/>
      <c r="Q51" s="77"/>
      <c r="R51" s="77"/>
    </row>
    <row r="52" spans="13:18" x14ac:dyDescent="0.2">
      <c r="M52" s="77"/>
      <c r="N52" s="77"/>
      <c r="O52" s="77"/>
      <c r="P52" s="77"/>
      <c r="Q52" s="77"/>
      <c r="R52" s="77"/>
    </row>
    <row r="53" spans="13:18" x14ac:dyDescent="0.2">
      <c r="M53" s="77"/>
      <c r="N53" s="77"/>
      <c r="O53" s="77"/>
      <c r="P53" s="77"/>
      <c r="Q53" s="77"/>
      <c r="R53" s="77"/>
    </row>
    <row r="54" spans="13:18" x14ac:dyDescent="0.2">
      <c r="M54" s="77"/>
      <c r="N54" s="77"/>
      <c r="O54" s="77"/>
      <c r="P54" s="77"/>
      <c r="Q54" s="77"/>
      <c r="R54" s="77"/>
    </row>
    <row r="55" spans="13:18" x14ac:dyDescent="0.2">
      <c r="M55" s="77"/>
      <c r="N55" s="77"/>
      <c r="O55" s="77"/>
      <c r="P55" s="77"/>
      <c r="Q55" s="77"/>
      <c r="R55" s="77"/>
    </row>
  </sheetData>
  <dataConsolidate/>
  <mergeCells count="7">
    <mergeCell ref="AA10:AA11"/>
    <mergeCell ref="AA12:AA13"/>
    <mergeCell ref="A1:F1"/>
    <mergeCell ref="T2:AA2"/>
    <mergeCell ref="AA4:AA5"/>
    <mergeCell ref="AA6:AA7"/>
    <mergeCell ref="AA8:AA9"/>
  </mergeCells>
  <printOptions horizontalCentered="1" verticalCentered="1"/>
  <pageMargins left="0.59055118110236227" right="0.59055118110236227" top="0.59055118110236227" bottom="0.39370078740157483" header="0.51181102362204722" footer="0.51181102362204722"/>
  <pageSetup paperSize="9" scale="8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6"/>
  <sheetViews>
    <sheetView topLeftCell="A2" zoomScale="70" zoomScaleNormal="70" workbookViewId="0">
      <selection activeCell="B17" sqref="B17"/>
    </sheetView>
  </sheetViews>
  <sheetFormatPr defaultRowHeight="12.75" x14ac:dyDescent="0.2"/>
  <cols>
    <col min="1" max="1" width="8.140625" style="83" customWidth="1"/>
    <col min="2" max="2" width="26.28515625" style="82" customWidth="1"/>
    <col min="3" max="3" width="17.140625" style="83" customWidth="1"/>
    <col min="4" max="4" width="9.5703125" style="83" customWidth="1"/>
    <col min="5" max="5" width="6.28515625" style="82" bestFit="1" customWidth="1"/>
    <col min="6" max="6" width="5.7109375" style="82" customWidth="1"/>
    <col min="7" max="7" width="6.28515625" style="82" bestFit="1" customWidth="1"/>
    <col min="8" max="8" width="5.7109375" style="82" customWidth="1"/>
    <col min="9" max="9" width="5.85546875" style="82" customWidth="1"/>
    <col min="10" max="14" width="6.28515625" style="82" customWidth="1"/>
    <col min="15" max="15" width="6.7109375" style="82" customWidth="1"/>
    <col min="16" max="16" width="7.85546875" style="83" customWidth="1"/>
    <col min="17" max="17" width="8.28515625" style="83" customWidth="1"/>
    <col min="18" max="19" width="9" style="83" customWidth="1"/>
    <col min="20" max="20" width="8" style="82" customWidth="1"/>
    <col min="21" max="21" width="7.7109375" style="82" customWidth="1"/>
    <col min="22" max="22" width="8.42578125" style="82" customWidth="1"/>
    <col min="23" max="24" width="7.7109375" style="82" customWidth="1"/>
    <col min="25" max="25" width="8.7109375" style="82" customWidth="1"/>
    <col min="26" max="28" width="7.7109375" style="82" customWidth="1"/>
    <col min="29" max="29" width="8" style="82" customWidth="1"/>
    <col min="30" max="30" width="7.7109375" style="82" customWidth="1"/>
    <col min="31" max="32" width="9.140625" style="76"/>
    <col min="33" max="33" width="7.42578125" style="82" customWidth="1"/>
    <col min="34" max="55" width="5.7109375" style="82" customWidth="1"/>
    <col min="56" max="262" width="9.140625" style="82"/>
    <col min="263" max="263" width="8.140625" style="82" customWidth="1"/>
    <col min="264" max="264" width="37" style="82" customWidth="1"/>
    <col min="265" max="265" width="24.140625" style="82" bestFit="1" customWidth="1"/>
    <col min="266" max="266" width="6.28515625" style="82" bestFit="1" customWidth="1"/>
    <col min="267" max="267" width="5.7109375" style="82" customWidth="1"/>
    <col min="268" max="268" width="6.28515625" style="82" bestFit="1" customWidth="1"/>
    <col min="269" max="269" width="5.7109375" style="82" customWidth="1"/>
    <col min="270" max="270" width="5.85546875" style="82" customWidth="1"/>
    <col min="271" max="271" width="5.7109375" style="82" customWidth="1"/>
    <col min="272" max="272" width="6.28515625" style="82" bestFit="1" customWidth="1"/>
    <col min="273" max="273" width="5.7109375" style="82" customWidth="1"/>
    <col min="274" max="274" width="6.28515625" style="82" bestFit="1" customWidth="1"/>
    <col min="275" max="275" width="5.5703125" style="82" customWidth="1"/>
    <col min="276" max="276" width="8.7109375" style="82" customWidth="1"/>
    <col min="277" max="277" width="8.28515625" style="82" customWidth="1"/>
    <col min="278" max="278" width="9" style="82" customWidth="1"/>
    <col min="279" max="279" width="8" style="82" customWidth="1"/>
    <col min="280" max="311" width="5.7109375" style="82" customWidth="1"/>
    <col min="312" max="518" width="9.140625" style="82"/>
    <col min="519" max="519" width="8.140625" style="82" customWidth="1"/>
    <col min="520" max="520" width="37" style="82" customWidth="1"/>
    <col min="521" max="521" width="24.140625" style="82" bestFit="1" customWidth="1"/>
    <col min="522" max="522" width="6.28515625" style="82" bestFit="1" customWidth="1"/>
    <col min="523" max="523" width="5.7109375" style="82" customWidth="1"/>
    <col min="524" max="524" width="6.28515625" style="82" bestFit="1" customWidth="1"/>
    <col min="525" max="525" width="5.7109375" style="82" customWidth="1"/>
    <col min="526" max="526" width="5.85546875" style="82" customWidth="1"/>
    <col min="527" max="527" width="5.7109375" style="82" customWidth="1"/>
    <col min="528" max="528" width="6.28515625" style="82" bestFit="1" customWidth="1"/>
    <col min="529" max="529" width="5.7109375" style="82" customWidth="1"/>
    <col min="530" max="530" width="6.28515625" style="82" bestFit="1" customWidth="1"/>
    <col min="531" max="531" width="5.5703125" style="82" customWidth="1"/>
    <col min="532" max="532" width="8.7109375" style="82" customWidth="1"/>
    <col min="533" max="533" width="8.28515625" style="82" customWidth="1"/>
    <col min="534" max="534" width="9" style="82" customWidth="1"/>
    <col min="535" max="535" width="8" style="82" customWidth="1"/>
    <col min="536" max="567" width="5.7109375" style="82" customWidth="1"/>
    <col min="568" max="774" width="9.140625" style="82"/>
    <col min="775" max="775" width="8.140625" style="82" customWidth="1"/>
    <col min="776" max="776" width="37" style="82" customWidth="1"/>
    <col min="777" max="777" width="24.140625" style="82" bestFit="1" customWidth="1"/>
    <col min="778" max="778" width="6.28515625" style="82" bestFit="1" customWidth="1"/>
    <col min="779" max="779" width="5.7109375" style="82" customWidth="1"/>
    <col min="780" max="780" width="6.28515625" style="82" bestFit="1" customWidth="1"/>
    <col min="781" max="781" width="5.7109375" style="82" customWidth="1"/>
    <col min="782" max="782" width="5.85546875" style="82" customWidth="1"/>
    <col min="783" max="783" width="5.7109375" style="82" customWidth="1"/>
    <col min="784" max="784" width="6.28515625" style="82" bestFit="1" customWidth="1"/>
    <col min="785" max="785" width="5.7109375" style="82" customWidth="1"/>
    <col min="786" max="786" width="6.28515625" style="82" bestFit="1" customWidth="1"/>
    <col min="787" max="787" width="5.5703125" style="82" customWidth="1"/>
    <col min="788" max="788" width="8.7109375" style="82" customWidth="1"/>
    <col min="789" max="789" width="8.28515625" style="82" customWidth="1"/>
    <col min="790" max="790" width="9" style="82" customWidth="1"/>
    <col min="791" max="791" width="8" style="82" customWidth="1"/>
    <col min="792" max="823" width="5.7109375" style="82" customWidth="1"/>
    <col min="824" max="1030" width="9.140625" style="82"/>
    <col min="1031" max="1031" width="8.140625" style="82" customWidth="1"/>
    <col min="1032" max="1032" width="37" style="82" customWidth="1"/>
    <col min="1033" max="1033" width="24.140625" style="82" bestFit="1" customWidth="1"/>
    <col min="1034" max="1034" width="6.28515625" style="82" bestFit="1" customWidth="1"/>
    <col min="1035" max="1035" width="5.7109375" style="82" customWidth="1"/>
    <col min="1036" max="1036" width="6.28515625" style="82" bestFit="1" customWidth="1"/>
    <col min="1037" max="1037" width="5.7109375" style="82" customWidth="1"/>
    <col min="1038" max="1038" width="5.85546875" style="82" customWidth="1"/>
    <col min="1039" max="1039" width="5.7109375" style="82" customWidth="1"/>
    <col min="1040" max="1040" width="6.28515625" style="82" bestFit="1" customWidth="1"/>
    <col min="1041" max="1041" width="5.7109375" style="82" customWidth="1"/>
    <col min="1042" max="1042" width="6.28515625" style="82" bestFit="1" customWidth="1"/>
    <col min="1043" max="1043" width="5.5703125" style="82" customWidth="1"/>
    <col min="1044" max="1044" width="8.7109375" style="82" customWidth="1"/>
    <col min="1045" max="1045" width="8.28515625" style="82" customWidth="1"/>
    <col min="1046" max="1046" width="9" style="82" customWidth="1"/>
    <col min="1047" max="1047" width="8" style="82" customWidth="1"/>
    <col min="1048" max="1079" width="5.7109375" style="82" customWidth="1"/>
    <col min="1080" max="1286" width="9.140625" style="82"/>
    <col min="1287" max="1287" width="8.140625" style="82" customWidth="1"/>
    <col min="1288" max="1288" width="37" style="82" customWidth="1"/>
    <col min="1289" max="1289" width="24.140625" style="82" bestFit="1" customWidth="1"/>
    <col min="1290" max="1290" width="6.28515625" style="82" bestFit="1" customWidth="1"/>
    <col min="1291" max="1291" width="5.7109375" style="82" customWidth="1"/>
    <col min="1292" max="1292" width="6.28515625" style="82" bestFit="1" customWidth="1"/>
    <col min="1293" max="1293" width="5.7109375" style="82" customWidth="1"/>
    <col min="1294" max="1294" width="5.85546875" style="82" customWidth="1"/>
    <col min="1295" max="1295" width="5.7109375" style="82" customWidth="1"/>
    <col min="1296" max="1296" width="6.28515625" style="82" bestFit="1" customWidth="1"/>
    <col min="1297" max="1297" width="5.7109375" style="82" customWidth="1"/>
    <col min="1298" max="1298" width="6.28515625" style="82" bestFit="1" customWidth="1"/>
    <col min="1299" max="1299" width="5.5703125" style="82" customWidth="1"/>
    <col min="1300" max="1300" width="8.7109375" style="82" customWidth="1"/>
    <col min="1301" max="1301" width="8.28515625" style="82" customWidth="1"/>
    <col min="1302" max="1302" width="9" style="82" customWidth="1"/>
    <col min="1303" max="1303" width="8" style="82" customWidth="1"/>
    <col min="1304" max="1335" width="5.7109375" style="82" customWidth="1"/>
    <col min="1336" max="1542" width="9.140625" style="82"/>
    <col min="1543" max="1543" width="8.140625" style="82" customWidth="1"/>
    <col min="1544" max="1544" width="37" style="82" customWidth="1"/>
    <col min="1545" max="1545" width="24.140625" style="82" bestFit="1" customWidth="1"/>
    <col min="1546" max="1546" width="6.28515625" style="82" bestFit="1" customWidth="1"/>
    <col min="1547" max="1547" width="5.7109375" style="82" customWidth="1"/>
    <col min="1548" max="1548" width="6.28515625" style="82" bestFit="1" customWidth="1"/>
    <col min="1549" max="1549" width="5.7109375" style="82" customWidth="1"/>
    <col min="1550" max="1550" width="5.85546875" style="82" customWidth="1"/>
    <col min="1551" max="1551" width="5.7109375" style="82" customWidth="1"/>
    <col min="1552" max="1552" width="6.28515625" style="82" bestFit="1" customWidth="1"/>
    <col min="1553" max="1553" width="5.7109375" style="82" customWidth="1"/>
    <col min="1554" max="1554" width="6.28515625" style="82" bestFit="1" customWidth="1"/>
    <col min="1555" max="1555" width="5.5703125" style="82" customWidth="1"/>
    <col min="1556" max="1556" width="8.7109375" style="82" customWidth="1"/>
    <col min="1557" max="1557" width="8.28515625" style="82" customWidth="1"/>
    <col min="1558" max="1558" width="9" style="82" customWidth="1"/>
    <col min="1559" max="1559" width="8" style="82" customWidth="1"/>
    <col min="1560" max="1591" width="5.7109375" style="82" customWidth="1"/>
    <col min="1592" max="1798" width="9.140625" style="82"/>
    <col min="1799" max="1799" width="8.140625" style="82" customWidth="1"/>
    <col min="1800" max="1800" width="37" style="82" customWidth="1"/>
    <col min="1801" max="1801" width="24.140625" style="82" bestFit="1" customWidth="1"/>
    <col min="1802" max="1802" width="6.28515625" style="82" bestFit="1" customWidth="1"/>
    <col min="1803" max="1803" width="5.7109375" style="82" customWidth="1"/>
    <col min="1804" max="1804" width="6.28515625" style="82" bestFit="1" customWidth="1"/>
    <col min="1805" max="1805" width="5.7109375" style="82" customWidth="1"/>
    <col min="1806" max="1806" width="5.85546875" style="82" customWidth="1"/>
    <col min="1807" max="1807" width="5.7109375" style="82" customWidth="1"/>
    <col min="1808" max="1808" width="6.28515625" style="82" bestFit="1" customWidth="1"/>
    <col min="1809" max="1809" width="5.7109375" style="82" customWidth="1"/>
    <col min="1810" max="1810" width="6.28515625" style="82" bestFit="1" customWidth="1"/>
    <col min="1811" max="1811" width="5.5703125" style="82" customWidth="1"/>
    <col min="1812" max="1812" width="8.7109375" style="82" customWidth="1"/>
    <col min="1813" max="1813" width="8.28515625" style="82" customWidth="1"/>
    <col min="1814" max="1814" width="9" style="82" customWidth="1"/>
    <col min="1815" max="1815" width="8" style="82" customWidth="1"/>
    <col min="1816" max="1847" width="5.7109375" style="82" customWidth="1"/>
    <col min="1848" max="2054" width="9.140625" style="82"/>
    <col min="2055" max="2055" width="8.140625" style="82" customWidth="1"/>
    <col min="2056" max="2056" width="37" style="82" customWidth="1"/>
    <col min="2057" max="2057" width="24.140625" style="82" bestFit="1" customWidth="1"/>
    <col min="2058" max="2058" width="6.28515625" style="82" bestFit="1" customWidth="1"/>
    <col min="2059" max="2059" width="5.7109375" style="82" customWidth="1"/>
    <col min="2060" max="2060" width="6.28515625" style="82" bestFit="1" customWidth="1"/>
    <col min="2061" max="2061" width="5.7109375" style="82" customWidth="1"/>
    <col min="2062" max="2062" width="5.85546875" style="82" customWidth="1"/>
    <col min="2063" max="2063" width="5.7109375" style="82" customWidth="1"/>
    <col min="2064" max="2064" width="6.28515625" style="82" bestFit="1" customWidth="1"/>
    <col min="2065" max="2065" width="5.7109375" style="82" customWidth="1"/>
    <col min="2066" max="2066" width="6.28515625" style="82" bestFit="1" customWidth="1"/>
    <col min="2067" max="2067" width="5.5703125" style="82" customWidth="1"/>
    <col min="2068" max="2068" width="8.7109375" style="82" customWidth="1"/>
    <col min="2069" max="2069" width="8.28515625" style="82" customWidth="1"/>
    <col min="2070" max="2070" width="9" style="82" customWidth="1"/>
    <col min="2071" max="2071" width="8" style="82" customWidth="1"/>
    <col min="2072" max="2103" width="5.7109375" style="82" customWidth="1"/>
    <col min="2104" max="2310" width="9.140625" style="82"/>
    <col min="2311" max="2311" width="8.140625" style="82" customWidth="1"/>
    <col min="2312" max="2312" width="37" style="82" customWidth="1"/>
    <col min="2313" max="2313" width="24.140625" style="82" bestFit="1" customWidth="1"/>
    <col min="2314" max="2314" width="6.28515625" style="82" bestFit="1" customWidth="1"/>
    <col min="2315" max="2315" width="5.7109375" style="82" customWidth="1"/>
    <col min="2316" max="2316" width="6.28515625" style="82" bestFit="1" customWidth="1"/>
    <col min="2317" max="2317" width="5.7109375" style="82" customWidth="1"/>
    <col min="2318" max="2318" width="5.85546875" style="82" customWidth="1"/>
    <col min="2319" max="2319" width="5.7109375" style="82" customWidth="1"/>
    <col min="2320" max="2320" width="6.28515625" style="82" bestFit="1" customWidth="1"/>
    <col min="2321" max="2321" width="5.7109375" style="82" customWidth="1"/>
    <col min="2322" max="2322" width="6.28515625" style="82" bestFit="1" customWidth="1"/>
    <col min="2323" max="2323" width="5.5703125" style="82" customWidth="1"/>
    <col min="2324" max="2324" width="8.7109375" style="82" customWidth="1"/>
    <col min="2325" max="2325" width="8.28515625" style="82" customWidth="1"/>
    <col min="2326" max="2326" width="9" style="82" customWidth="1"/>
    <col min="2327" max="2327" width="8" style="82" customWidth="1"/>
    <col min="2328" max="2359" width="5.7109375" style="82" customWidth="1"/>
    <col min="2360" max="2566" width="9.140625" style="82"/>
    <col min="2567" max="2567" width="8.140625" style="82" customWidth="1"/>
    <col min="2568" max="2568" width="37" style="82" customWidth="1"/>
    <col min="2569" max="2569" width="24.140625" style="82" bestFit="1" customWidth="1"/>
    <col min="2570" max="2570" width="6.28515625" style="82" bestFit="1" customWidth="1"/>
    <col min="2571" max="2571" width="5.7109375" style="82" customWidth="1"/>
    <col min="2572" max="2572" width="6.28515625" style="82" bestFit="1" customWidth="1"/>
    <col min="2573" max="2573" width="5.7109375" style="82" customWidth="1"/>
    <col min="2574" max="2574" width="5.85546875" style="82" customWidth="1"/>
    <col min="2575" max="2575" width="5.7109375" style="82" customWidth="1"/>
    <col min="2576" max="2576" width="6.28515625" style="82" bestFit="1" customWidth="1"/>
    <col min="2577" max="2577" width="5.7109375" style="82" customWidth="1"/>
    <col min="2578" max="2578" width="6.28515625" style="82" bestFit="1" customWidth="1"/>
    <col min="2579" max="2579" width="5.5703125" style="82" customWidth="1"/>
    <col min="2580" max="2580" width="8.7109375" style="82" customWidth="1"/>
    <col min="2581" max="2581" width="8.28515625" style="82" customWidth="1"/>
    <col min="2582" max="2582" width="9" style="82" customWidth="1"/>
    <col min="2583" max="2583" width="8" style="82" customWidth="1"/>
    <col min="2584" max="2615" width="5.7109375" style="82" customWidth="1"/>
    <col min="2616" max="2822" width="9.140625" style="82"/>
    <col min="2823" max="2823" width="8.140625" style="82" customWidth="1"/>
    <col min="2824" max="2824" width="37" style="82" customWidth="1"/>
    <col min="2825" max="2825" width="24.140625" style="82" bestFit="1" customWidth="1"/>
    <col min="2826" max="2826" width="6.28515625" style="82" bestFit="1" customWidth="1"/>
    <col min="2827" max="2827" width="5.7109375" style="82" customWidth="1"/>
    <col min="2828" max="2828" width="6.28515625" style="82" bestFit="1" customWidth="1"/>
    <col min="2829" max="2829" width="5.7109375" style="82" customWidth="1"/>
    <col min="2830" max="2830" width="5.85546875" style="82" customWidth="1"/>
    <col min="2831" max="2831" width="5.7109375" style="82" customWidth="1"/>
    <col min="2832" max="2832" width="6.28515625" style="82" bestFit="1" customWidth="1"/>
    <col min="2833" max="2833" width="5.7109375" style="82" customWidth="1"/>
    <col min="2834" max="2834" width="6.28515625" style="82" bestFit="1" customWidth="1"/>
    <col min="2835" max="2835" width="5.5703125" style="82" customWidth="1"/>
    <col min="2836" max="2836" width="8.7109375" style="82" customWidth="1"/>
    <col min="2837" max="2837" width="8.28515625" style="82" customWidth="1"/>
    <col min="2838" max="2838" width="9" style="82" customWidth="1"/>
    <col min="2839" max="2839" width="8" style="82" customWidth="1"/>
    <col min="2840" max="2871" width="5.7109375" style="82" customWidth="1"/>
    <col min="2872" max="3078" width="9.140625" style="82"/>
    <col min="3079" max="3079" width="8.140625" style="82" customWidth="1"/>
    <col min="3080" max="3080" width="37" style="82" customWidth="1"/>
    <col min="3081" max="3081" width="24.140625" style="82" bestFit="1" customWidth="1"/>
    <col min="3082" max="3082" width="6.28515625" style="82" bestFit="1" customWidth="1"/>
    <col min="3083" max="3083" width="5.7109375" style="82" customWidth="1"/>
    <col min="3084" max="3084" width="6.28515625" style="82" bestFit="1" customWidth="1"/>
    <col min="3085" max="3085" width="5.7109375" style="82" customWidth="1"/>
    <col min="3086" max="3086" width="5.85546875" style="82" customWidth="1"/>
    <col min="3087" max="3087" width="5.7109375" style="82" customWidth="1"/>
    <col min="3088" max="3088" width="6.28515625" style="82" bestFit="1" customWidth="1"/>
    <col min="3089" max="3089" width="5.7109375" style="82" customWidth="1"/>
    <col min="3090" max="3090" width="6.28515625" style="82" bestFit="1" customWidth="1"/>
    <col min="3091" max="3091" width="5.5703125" style="82" customWidth="1"/>
    <col min="3092" max="3092" width="8.7109375" style="82" customWidth="1"/>
    <col min="3093" max="3093" width="8.28515625" style="82" customWidth="1"/>
    <col min="3094" max="3094" width="9" style="82" customWidth="1"/>
    <col min="3095" max="3095" width="8" style="82" customWidth="1"/>
    <col min="3096" max="3127" width="5.7109375" style="82" customWidth="1"/>
    <col min="3128" max="3334" width="9.140625" style="82"/>
    <col min="3335" max="3335" width="8.140625" style="82" customWidth="1"/>
    <col min="3336" max="3336" width="37" style="82" customWidth="1"/>
    <col min="3337" max="3337" width="24.140625" style="82" bestFit="1" customWidth="1"/>
    <col min="3338" max="3338" width="6.28515625" style="82" bestFit="1" customWidth="1"/>
    <col min="3339" max="3339" width="5.7109375" style="82" customWidth="1"/>
    <col min="3340" max="3340" width="6.28515625" style="82" bestFit="1" customWidth="1"/>
    <col min="3341" max="3341" width="5.7109375" style="82" customWidth="1"/>
    <col min="3342" max="3342" width="5.85546875" style="82" customWidth="1"/>
    <col min="3343" max="3343" width="5.7109375" style="82" customWidth="1"/>
    <col min="3344" max="3344" width="6.28515625" style="82" bestFit="1" customWidth="1"/>
    <col min="3345" max="3345" width="5.7109375" style="82" customWidth="1"/>
    <col min="3346" max="3346" width="6.28515625" style="82" bestFit="1" customWidth="1"/>
    <col min="3347" max="3347" width="5.5703125" style="82" customWidth="1"/>
    <col min="3348" max="3348" width="8.7109375" style="82" customWidth="1"/>
    <col min="3349" max="3349" width="8.28515625" style="82" customWidth="1"/>
    <col min="3350" max="3350" width="9" style="82" customWidth="1"/>
    <col min="3351" max="3351" width="8" style="82" customWidth="1"/>
    <col min="3352" max="3383" width="5.7109375" style="82" customWidth="1"/>
    <col min="3384" max="3590" width="9.140625" style="82"/>
    <col min="3591" max="3591" width="8.140625" style="82" customWidth="1"/>
    <col min="3592" max="3592" width="37" style="82" customWidth="1"/>
    <col min="3593" max="3593" width="24.140625" style="82" bestFit="1" customWidth="1"/>
    <col min="3594" max="3594" width="6.28515625" style="82" bestFit="1" customWidth="1"/>
    <col min="3595" max="3595" width="5.7109375" style="82" customWidth="1"/>
    <col min="3596" max="3596" width="6.28515625" style="82" bestFit="1" customWidth="1"/>
    <col min="3597" max="3597" width="5.7109375" style="82" customWidth="1"/>
    <col min="3598" max="3598" width="5.85546875" style="82" customWidth="1"/>
    <col min="3599" max="3599" width="5.7109375" style="82" customWidth="1"/>
    <col min="3600" max="3600" width="6.28515625" style="82" bestFit="1" customWidth="1"/>
    <col min="3601" max="3601" width="5.7109375" style="82" customWidth="1"/>
    <col min="3602" max="3602" width="6.28515625" style="82" bestFit="1" customWidth="1"/>
    <col min="3603" max="3603" width="5.5703125" style="82" customWidth="1"/>
    <col min="3604" max="3604" width="8.7109375" style="82" customWidth="1"/>
    <col min="3605" max="3605" width="8.28515625" style="82" customWidth="1"/>
    <col min="3606" max="3606" width="9" style="82" customWidth="1"/>
    <col min="3607" max="3607" width="8" style="82" customWidth="1"/>
    <col min="3608" max="3639" width="5.7109375" style="82" customWidth="1"/>
    <col min="3640" max="3846" width="9.140625" style="82"/>
    <col min="3847" max="3847" width="8.140625" style="82" customWidth="1"/>
    <col min="3848" max="3848" width="37" style="82" customWidth="1"/>
    <col min="3849" max="3849" width="24.140625" style="82" bestFit="1" customWidth="1"/>
    <col min="3850" max="3850" width="6.28515625" style="82" bestFit="1" customWidth="1"/>
    <col min="3851" max="3851" width="5.7109375" style="82" customWidth="1"/>
    <col min="3852" max="3852" width="6.28515625" style="82" bestFit="1" customWidth="1"/>
    <col min="3853" max="3853" width="5.7109375" style="82" customWidth="1"/>
    <col min="3854" max="3854" width="5.85546875" style="82" customWidth="1"/>
    <col min="3855" max="3855" width="5.7109375" style="82" customWidth="1"/>
    <col min="3856" max="3856" width="6.28515625" style="82" bestFit="1" customWidth="1"/>
    <col min="3857" max="3857" width="5.7109375" style="82" customWidth="1"/>
    <col min="3858" max="3858" width="6.28515625" style="82" bestFit="1" customWidth="1"/>
    <col min="3859" max="3859" width="5.5703125" style="82" customWidth="1"/>
    <col min="3860" max="3860" width="8.7109375" style="82" customWidth="1"/>
    <col min="3861" max="3861" width="8.28515625" style="82" customWidth="1"/>
    <col min="3862" max="3862" width="9" style="82" customWidth="1"/>
    <col min="3863" max="3863" width="8" style="82" customWidth="1"/>
    <col min="3864" max="3895" width="5.7109375" style="82" customWidth="1"/>
    <col min="3896" max="4102" width="9.140625" style="82"/>
    <col min="4103" max="4103" width="8.140625" style="82" customWidth="1"/>
    <col min="4104" max="4104" width="37" style="82" customWidth="1"/>
    <col min="4105" max="4105" width="24.140625" style="82" bestFit="1" customWidth="1"/>
    <col min="4106" max="4106" width="6.28515625" style="82" bestFit="1" customWidth="1"/>
    <col min="4107" max="4107" width="5.7109375" style="82" customWidth="1"/>
    <col min="4108" max="4108" width="6.28515625" style="82" bestFit="1" customWidth="1"/>
    <col min="4109" max="4109" width="5.7109375" style="82" customWidth="1"/>
    <col min="4110" max="4110" width="5.85546875" style="82" customWidth="1"/>
    <col min="4111" max="4111" width="5.7109375" style="82" customWidth="1"/>
    <col min="4112" max="4112" width="6.28515625" style="82" bestFit="1" customWidth="1"/>
    <col min="4113" max="4113" width="5.7109375" style="82" customWidth="1"/>
    <col min="4114" max="4114" width="6.28515625" style="82" bestFit="1" customWidth="1"/>
    <col min="4115" max="4115" width="5.5703125" style="82" customWidth="1"/>
    <col min="4116" max="4116" width="8.7109375" style="82" customWidth="1"/>
    <col min="4117" max="4117" width="8.28515625" style="82" customWidth="1"/>
    <col min="4118" max="4118" width="9" style="82" customWidth="1"/>
    <col min="4119" max="4119" width="8" style="82" customWidth="1"/>
    <col min="4120" max="4151" width="5.7109375" style="82" customWidth="1"/>
    <col min="4152" max="4358" width="9.140625" style="82"/>
    <col min="4359" max="4359" width="8.140625" style="82" customWidth="1"/>
    <col min="4360" max="4360" width="37" style="82" customWidth="1"/>
    <col min="4361" max="4361" width="24.140625" style="82" bestFit="1" customWidth="1"/>
    <col min="4362" max="4362" width="6.28515625" style="82" bestFit="1" customWidth="1"/>
    <col min="4363" max="4363" width="5.7109375" style="82" customWidth="1"/>
    <col min="4364" max="4364" width="6.28515625" style="82" bestFit="1" customWidth="1"/>
    <col min="4365" max="4365" width="5.7109375" style="82" customWidth="1"/>
    <col min="4366" max="4366" width="5.85546875" style="82" customWidth="1"/>
    <col min="4367" max="4367" width="5.7109375" style="82" customWidth="1"/>
    <col min="4368" max="4368" width="6.28515625" style="82" bestFit="1" customWidth="1"/>
    <col min="4369" max="4369" width="5.7109375" style="82" customWidth="1"/>
    <col min="4370" max="4370" width="6.28515625" style="82" bestFit="1" customWidth="1"/>
    <col min="4371" max="4371" width="5.5703125" style="82" customWidth="1"/>
    <col min="4372" max="4372" width="8.7109375" style="82" customWidth="1"/>
    <col min="4373" max="4373" width="8.28515625" style="82" customWidth="1"/>
    <col min="4374" max="4374" width="9" style="82" customWidth="1"/>
    <col min="4375" max="4375" width="8" style="82" customWidth="1"/>
    <col min="4376" max="4407" width="5.7109375" style="82" customWidth="1"/>
    <col min="4408" max="4614" width="9.140625" style="82"/>
    <col min="4615" max="4615" width="8.140625" style="82" customWidth="1"/>
    <col min="4616" max="4616" width="37" style="82" customWidth="1"/>
    <col min="4617" max="4617" width="24.140625" style="82" bestFit="1" customWidth="1"/>
    <col min="4618" max="4618" width="6.28515625" style="82" bestFit="1" customWidth="1"/>
    <col min="4619" max="4619" width="5.7109375" style="82" customWidth="1"/>
    <col min="4620" max="4620" width="6.28515625" style="82" bestFit="1" customWidth="1"/>
    <col min="4621" max="4621" width="5.7109375" style="82" customWidth="1"/>
    <col min="4622" max="4622" width="5.85546875" style="82" customWidth="1"/>
    <col min="4623" max="4623" width="5.7109375" style="82" customWidth="1"/>
    <col min="4624" max="4624" width="6.28515625" style="82" bestFit="1" customWidth="1"/>
    <col min="4625" max="4625" width="5.7109375" style="82" customWidth="1"/>
    <col min="4626" max="4626" width="6.28515625" style="82" bestFit="1" customWidth="1"/>
    <col min="4627" max="4627" width="5.5703125" style="82" customWidth="1"/>
    <col min="4628" max="4628" width="8.7109375" style="82" customWidth="1"/>
    <col min="4629" max="4629" width="8.28515625" style="82" customWidth="1"/>
    <col min="4630" max="4630" width="9" style="82" customWidth="1"/>
    <col min="4631" max="4631" width="8" style="82" customWidth="1"/>
    <col min="4632" max="4663" width="5.7109375" style="82" customWidth="1"/>
    <col min="4664" max="4870" width="9.140625" style="82"/>
    <col min="4871" max="4871" width="8.140625" style="82" customWidth="1"/>
    <col min="4872" max="4872" width="37" style="82" customWidth="1"/>
    <col min="4873" max="4873" width="24.140625" style="82" bestFit="1" customWidth="1"/>
    <col min="4874" max="4874" width="6.28515625" style="82" bestFit="1" customWidth="1"/>
    <col min="4875" max="4875" width="5.7109375" style="82" customWidth="1"/>
    <col min="4876" max="4876" width="6.28515625" style="82" bestFit="1" customWidth="1"/>
    <col min="4877" max="4877" width="5.7109375" style="82" customWidth="1"/>
    <col min="4878" max="4878" width="5.85546875" style="82" customWidth="1"/>
    <col min="4879" max="4879" width="5.7109375" style="82" customWidth="1"/>
    <col min="4880" max="4880" width="6.28515625" style="82" bestFit="1" customWidth="1"/>
    <col min="4881" max="4881" width="5.7109375" style="82" customWidth="1"/>
    <col min="4882" max="4882" width="6.28515625" style="82" bestFit="1" customWidth="1"/>
    <col min="4883" max="4883" width="5.5703125" style="82" customWidth="1"/>
    <col min="4884" max="4884" width="8.7109375" style="82" customWidth="1"/>
    <col min="4885" max="4885" width="8.28515625" style="82" customWidth="1"/>
    <col min="4886" max="4886" width="9" style="82" customWidth="1"/>
    <col min="4887" max="4887" width="8" style="82" customWidth="1"/>
    <col min="4888" max="4919" width="5.7109375" style="82" customWidth="1"/>
    <col min="4920" max="5126" width="9.140625" style="82"/>
    <col min="5127" max="5127" width="8.140625" style="82" customWidth="1"/>
    <col min="5128" max="5128" width="37" style="82" customWidth="1"/>
    <col min="5129" max="5129" width="24.140625" style="82" bestFit="1" customWidth="1"/>
    <col min="5130" max="5130" width="6.28515625" style="82" bestFit="1" customWidth="1"/>
    <col min="5131" max="5131" width="5.7109375" style="82" customWidth="1"/>
    <col min="5132" max="5132" width="6.28515625" style="82" bestFit="1" customWidth="1"/>
    <col min="5133" max="5133" width="5.7109375" style="82" customWidth="1"/>
    <col min="5134" max="5134" width="5.85546875" style="82" customWidth="1"/>
    <col min="5135" max="5135" width="5.7109375" style="82" customWidth="1"/>
    <col min="5136" max="5136" width="6.28515625" style="82" bestFit="1" customWidth="1"/>
    <col min="5137" max="5137" width="5.7109375" style="82" customWidth="1"/>
    <col min="5138" max="5138" width="6.28515625" style="82" bestFit="1" customWidth="1"/>
    <col min="5139" max="5139" width="5.5703125" style="82" customWidth="1"/>
    <col min="5140" max="5140" width="8.7109375" style="82" customWidth="1"/>
    <col min="5141" max="5141" width="8.28515625" style="82" customWidth="1"/>
    <col min="5142" max="5142" width="9" style="82" customWidth="1"/>
    <col min="5143" max="5143" width="8" style="82" customWidth="1"/>
    <col min="5144" max="5175" width="5.7109375" style="82" customWidth="1"/>
    <col min="5176" max="5382" width="9.140625" style="82"/>
    <col min="5383" max="5383" width="8.140625" style="82" customWidth="1"/>
    <col min="5384" max="5384" width="37" style="82" customWidth="1"/>
    <col min="5385" max="5385" width="24.140625" style="82" bestFit="1" customWidth="1"/>
    <col min="5386" max="5386" width="6.28515625" style="82" bestFit="1" customWidth="1"/>
    <col min="5387" max="5387" width="5.7109375" style="82" customWidth="1"/>
    <col min="5388" max="5388" width="6.28515625" style="82" bestFit="1" customWidth="1"/>
    <col min="5389" max="5389" width="5.7109375" style="82" customWidth="1"/>
    <col min="5390" max="5390" width="5.85546875" style="82" customWidth="1"/>
    <col min="5391" max="5391" width="5.7109375" style="82" customWidth="1"/>
    <col min="5392" max="5392" width="6.28515625" style="82" bestFit="1" customWidth="1"/>
    <col min="5393" max="5393" width="5.7109375" style="82" customWidth="1"/>
    <col min="5394" max="5394" width="6.28515625" style="82" bestFit="1" customWidth="1"/>
    <col min="5395" max="5395" width="5.5703125" style="82" customWidth="1"/>
    <col min="5396" max="5396" width="8.7109375" style="82" customWidth="1"/>
    <col min="5397" max="5397" width="8.28515625" style="82" customWidth="1"/>
    <col min="5398" max="5398" width="9" style="82" customWidth="1"/>
    <col min="5399" max="5399" width="8" style="82" customWidth="1"/>
    <col min="5400" max="5431" width="5.7109375" style="82" customWidth="1"/>
    <col min="5432" max="5638" width="9.140625" style="82"/>
    <col min="5639" max="5639" width="8.140625" style="82" customWidth="1"/>
    <col min="5640" max="5640" width="37" style="82" customWidth="1"/>
    <col min="5641" max="5641" width="24.140625" style="82" bestFit="1" customWidth="1"/>
    <col min="5642" max="5642" width="6.28515625" style="82" bestFit="1" customWidth="1"/>
    <col min="5643" max="5643" width="5.7109375" style="82" customWidth="1"/>
    <col min="5644" max="5644" width="6.28515625" style="82" bestFit="1" customWidth="1"/>
    <col min="5645" max="5645" width="5.7109375" style="82" customWidth="1"/>
    <col min="5646" max="5646" width="5.85546875" style="82" customWidth="1"/>
    <col min="5647" max="5647" width="5.7109375" style="82" customWidth="1"/>
    <col min="5648" max="5648" width="6.28515625" style="82" bestFit="1" customWidth="1"/>
    <col min="5649" max="5649" width="5.7109375" style="82" customWidth="1"/>
    <col min="5650" max="5650" width="6.28515625" style="82" bestFit="1" customWidth="1"/>
    <col min="5651" max="5651" width="5.5703125" style="82" customWidth="1"/>
    <col min="5652" max="5652" width="8.7109375" style="82" customWidth="1"/>
    <col min="5653" max="5653" width="8.28515625" style="82" customWidth="1"/>
    <col min="5654" max="5654" width="9" style="82" customWidth="1"/>
    <col min="5655" max="5655" width="8" style="82" customWidth="1"/>
    <col min="5656" max="5687" width="5.7109375" style="82" customWidth="1"/>
    <col min="5688" max="5894" width="9.140625" style="82"/>
    <col min="5895" max="5895" width="8.140625" style="82" customWidth="1"/>
    <col min="5896" max="5896" width="37" style="82" customWidth="1"/>
    <col min="5897" max="5897" width="24.140625" style="82" bestFit="1" customWidth="1"/>
    <col min="5898" max="5898" width="6.28515625" style="82" bestFit="1" customWidth="1"/>
    <col min="5899" max="5899" width="5.7109375" style="82" customWidth="1"/>
    <col min="5900" max="5900" width="6.28515625" style="82" bestFit="1" customWidth="1"/>
    <col min="5901" max="5901" width="5.7109375" style="82" customWidth="1"/>
    <col min="5902" max="5902" width="5.85546875" style="82" customWidth="1"/>
    <col min="5903" max="5903" width="5.7109375" style="82" customWidth="1"/>
    <col min="5904" max="5904" width="6.28515625" style="82" bestFit="1" customWidth="1"/>
    <col min="5905" max="5905" width="5.7109375" style="82" customWidth="1"/>
    <col min="5906" max="5906" width="6.28515625" style="82" bestFit="1" customWidth="1"/>
    <col min="5907" max="5907" width="5.5703125" style="82" customWidth="1"/>
    <col min="5908" max="5908" width="8.7109375" style="82" customWidth="1"/>
    <col min="5909" max="5909" width="8.28515625" style="82" customWidth="1"/>
    <col min="5910" max="5910" width="9" style="82" customWidth="1"/>
    <col min="5911" max="5911" width="8" style="82" customWidth="1"/>
    <col min="5912" max="5943" width="5.7109375" style="82" customWidth="1"/>
    <col min="5944" max="6150" width="9.140625" style="82"/>
    <col min="6151" max="6151" width="8.140625" style="82" customWidth="1"/>
    <col min="6152" max="6152" width="37" style="82" customWidth="1"/>
    <col min="6153" max="6153" width="24.140625" style="82" bestFit="1" customWidth="1"/>
    <col min="6154" max="6154" width="6.28515625" style="82" bestFit="1" customWidth="1"/>
    <col min="6155" max="6155" width="5.7109375" style="82" customWidth="1"/>
    <col min="6156" max="6156" width="6.28515625" style="82" bestFit="1" customWidth="1"/>
    <col min="6157" max="6157" width="5.7109375" style="82" customWidth="1"/>
    <col min="6158" max="6158" width="5.85546875" style="82" customWidth="1"/>
    <col min="6159" max="6159" width="5.7109375" style="82" customWidth="1"/>
    <col min="6160" max="6160" width="6.28515625" style="82" bestFit="1" customWidth="1"/>
    <col min="6161" max="6161" width="5.7109375" style="82" customWidth="1"/>
    <col min="6162" max="6162" width="6.28515625" style="82" bestFit="1" customWidth="1"/>
    <col min="6163" max="6163" width="5.5703125" style="82" customWidth="1"/>
    <col min="6164" max="6164" width="8.7109375" style="82" customWidth="1"/>
    <col min="6165" max="6165" width="8.28515625" style="82" customWidth="1"/>
    <col min="6166" max="6166" width="9" style="82" customWidth="1"/>
    <col min="6167" max="6167" width="8" style="82" customWidth="1"/>
    <col min="6168" max="6199" width="5.7109375" style="82" customWidth="1"/>
    <col min="6200" max="6406" width="9.140625" style="82"/>
    <col min="6407" max="6407" width="8.140625" style="82" customWidth="1"/>
    <col min="6408" max="6408" width="37" style="82" customWidth="1"/>
    <col min="6409" max="6409" width="24.140625" style="82" bestFit="1" customWidth="1"/>
    <col min="6410" max="6410" width="6.28515625" style="82" bestFit="1" customWidth="1"/>
    <col min="6411" max="6411" width="5.7109375" style="82" customWidth="1"/>
    <col min="6412" max="6412" width="6.28515625" style="82" bestFit="1" customWidth="1"/>
    <col min="6413" max="6413" width="5.7109375" style="82" customWidth="1"/>
    <col min="6414" max="6414" width="5.85546875" style="82" customWidth="1"/>
    <col min="6415" max="6415" width="5.7109375" style="82" customWidth="1"/>
    <col min="6416" max="6416" width="6.28515625" style="82" bestFit="1" customWidth="1"/>
    <col min="6417" max="6417" width="5.7109375" style="82" customWidth="1"/>
    <col min="6418" max="6418" width="6.28515625" style="82" bestFit="1" customWidth="1"/>
    <col min="6419" max="6419" width="5.5703125" style="82" customWidth="1"/>
    <col min="6420" max="6420" width="8.7109375" style="82" customWidth="1"/>
    <col min="6421" max="6421" width="8.28515625" style="82" customWidth="1"/>
    <col min="6422" max="6422" width="9" style="82" customWidth="1"/>
    <col min="6423" max="6423" width="8" style="82" customWidth="1"/>
    <col min="6424" max="6455" width="5.7109375" style="82" customWidth="1"/>
    <col min="6456" max="6662" width="9.140625" style="82"/>
    <col min="6663" max="6663" width="8.140625" style="82" customWidth="1"/>
    <col min="6664" max="6664" width="37" style="82" customWidth="1"/>
    <col min="6665" max="6665" width="24.140625" style="82" bestFit="1" customWidth="1"/>
    <col min="6666" max="6666" width="6.28515625" style="82" bestFit="1" customWidth="1"/>
    <col min="6667" max="6667" width="5.7109375" style="82" customWidth="1"/>
    <col min="6668" max="6668" width="6.28515625" style="82" bestFit="1" customWidth="1"/>
    <col min="6669" max="6669" width="5.7109375" style="82" customWidth="1"/>
    <col min="6670" max="6670" width="5.85546875" style="82" customWidth="1"/>
    <col min="6671" max="6671" width="5.7109375" style="82" customWidth="1"/>
    <col min="6672" max="6672" width="6.28515625" style="82" bestFit="1" customWidth="1"/>
    <col min="6673" max="6673" width="5.7109375" style="82" customWidth="1"/>
    <col min="6674" max="6674" width="6.28515625" style="82" bestFit="1" customWidth="1"/>
    <col min="6675" max="6675" width="5.5703125" style="82" customWidth="1"/>
    <col min="6676" max="6676" width="8.7109375" style="82" customWidth="1"/>
    <col min="6677" max="6677" width="8.28515625" style="82" customWidth="1"/>
    <col min="6678" max="6678" width="9" style="82" customWidth="1"/>
    <col min="6679" max="6679" width="8" style="82" customWidth="1"/>
    <col min="6680" max="6711" width="5.7109375" style="82" customWidth="1"/>
    <col min="6712" max="6918" width="9.140625" style="82"/>
    <col min="6919" max="6919" width="8.140625" style="82" customWidth="1"/>
    <col min="6920" max="6920" width="37" style="82" customWidth="1"/>
    <col min="6921" max="6921" width="24.140625" style="82" bestFit="1" customWidth="1"/>
    <col min="6922" max="6922" width="6.28515625" style="82" bestFit="1" customWidth="1"/>
    <col min="6923" max="6923" width="5.7109375" style="82" customWidth="1"/>
    <col min="6924" max="6924" width="6.28515625" style="82" bestFit="1" customWidth="1"/>
    <col min="6925" max="6925" width="5.7109375" style="82" customWidth="1"/>
    <col min="6926" max="6926" width="5.85546875" style="82" customWidth="1"/>
    <col min="6927" max="6927" width="5.7109375" style="82" customWidth="1"/>
    <col min="6928" max="6928" width="6.28515625" style="82" bestFit="1" customWidth="1"/>
    <col min="6929" max="6929" width="5.7109375" style="82" customWidth="1"/>
    <col min="6930" max="6930" width="6.28515625" style="82" bestFit="1" customWidth="1"/>
    <col min="6931" max="6931" width="5.5703125" style="82" customWidth="1"/>
    <col min="6932" max="6932" width="8.7109375" style="82" customWidth="1"/>
    <col min="6933" max="6933" width="8.28515625" style="82" customWidth="1"/>
    <col min="6934" max="6934" width="9" style="82" customWidth="1"/>
    <col min="6935" max="6935" width="8" style="82" customWidth="1"/>
    <col min="6936" max="6967" width="5.7109375" style="82" customWidth="1"/>
    <col min="6968" max="7174" width="9.140625" style="82"/>
    <col min="7175" max="7175" width="8.140625" style="82" customWidth="1"/>
    <col min="7176" max="7176" width="37" style="82" customWidth="1"/>
    <col min="7177" max="7177" width="24.140625" style="82" bestFit="1" customWidth="1"/>
    <col min="7178" max="7178" width="6.28515625" style="82" bestFit="1" customWidth="1"/>
    <col min="7179" max="7179" width="5.7109375" style="82" customWidth="1"/>
    <col min="7180" max="7180" width="6.28515625" style="82" bestFit="1" customWidth="1"/>
    <col min="7181" max="7181" width="5.7109375" style="82" customWidth="1"/>
    <col min="7182" max="7182" width="5.85546875" style="82" customWidth="1"/>
    <col min="7183" max="7183" width="5.7109375" style="82" customWidth="1"/>
    <col min="7184" max="7184" width="6.28515625" style="82" bestFit="1" customWidth="1"/>
    <col min="7185" max="7185" width="5.7109375" style="82" customWidth="1"/>
    <col min="7186" max="7186" width="6.28515625" style="82" bestFit="1" customWidth="1"/>
    <col min="7187" max="7187" width="5.5703125" style="82" customWidth="1"/>
    <col min="7188" max="7188" width="8.7109375" style="82" customWidth="1"/>
    <col min="7189" max="7189" width="8.28515625" style="82" customWidth="1"/>
    <col min="7190" max="7190" width="9" style="82" customWidth="1"/>
    <col min="7191" max="7191" width="8" style="82" customWidth="1"/>
    <col min="7192" max="7223" width="5.7109375" style="82" customWidth="1"/>
    <col min="7224" max="7430" width="9.140625" style="82"/>
    <col min="7431" max="7431" width="8.140625" style="82" customWidth="1"/>
    <col min="7432" max="7432" width="37" style="82" customWidth="1"/>
    <col min="7433" max="7433" width="24.140625" style="82" bestFit="1" customWidth="1"/>
    <col min="7434" max="7434" width="6.28515625" style="82" bestFit="1" customWidth="1"/>
    <col min="7435" max="7435" width="5.7109375" style="82" customWidth="1"/>
    <col min="7436" max="7436" width="6.28515625" style="82" bestFit="1" customWidth="1"/>
    <col min="7437" max="7437" width="5.7109375" style="82" customWidth="1"/>
    <col min="7438" max="7438" width="5.85546875" style="82" customWidth="1"/>
    <col min="7439" max="7439" width="5.7109375" style="82" customWidth="1"/>
    <col min="7440" max="7440" width="6.28515625" style="82" bestFit="1" customWidth="1"/>
    <col min="7441" max="7441" width="5.7109375" style="82" customWidth="1"/>
    <col min="7442" max="7442" width="6.28515625" style="82" bestFit="1" customWidth="1"/>
    <col min="7443" max="7443" width="5.5703125" style="82" customWidth="1"/>
    <col min="7444" max="7444" width="8.7109375" style="82" customWidth="1"/>
    <col min="7445" max="7445" width="8.28515625" style="82" customWidth="1"/>
    <col min="7446" max="7446" width="9" style="82" customWidth="1"/>
    <col min="7447" max="7447" width="8" style="82" customWidth="1"/>
    <col min="7448" max="7479" width="5.7109375" style="82" customWidth="1"/>
    <col min="7480" max="7686" width="9.140625" style="82"/>
    <col min="7687" max="7687" width="8.140625" style="82" customWidth="1"/>
    <col min="7688" max="7688" width="37" style="82" customWidth="1"/>
    <col min="7689" max="7689" width="24.140625" style="82" bestFit="1" customWidth="1"/>
    <col min="7690" max="7690" width="6.28515625" style="82" bestFit="1" customWidth="1"/>
    <col min="7691" max="7691" width="5.7109375" style="82" customWidth="1"/>
    <col min="7692" max="7692" width="6.28515625" style="82" bestFit="1" customWidth="1"/>
    <col min="7693" max="7693" width="5.7109375" style="82" customWidth="1"/>
    <col min="7694" max="7694" width="5.85546875" style="82" customWidth="1"/>
    <col min="7695" max="7695" width="5.7109375" style="82" customWidth="1"/>
    <col min="7696" max="7696" width="6.28515625" style="82" bestFit="1" customWidth="1"/>
    <col min="7697" max="7697" width="5.7109375" style="82" customWidth="1"/>
    <col min="7698" max="7698" width="6.28515625" style="82" bestFit="1" customWidth="1"/>
    <col min="7699" max="7699" width="5.5703125" style="82" customWidth="1"/>
    <col min="7700" max="7700" width="8.7109375" style="82" customWidth="1"/>
    <col min="7701" max="7701" width="8.28515625" style="82" customWidth="1"/>
    <col min="7702" max="7702" width="9" style="82" customWidth="1"/>
    <col min="7703" max="7703" width="8" style="82" customWidth="1"/>
    <col min="7704" max="7735" width="5.7109375" style="82" customWidth="1"/>
    <col min="7736" max="7942" width="9.140625" style="82"/>
    <col min="7943" max="7943" width="8.140625" style="82" customWidth="1"/>
    <col min="7944" max="7944" width="37" style="82" customWidth="1"/>
    <col min="7945" max="7945" width="24.140625" style="82" bestFit="1" customWidth="1"/>
    <col min="7946" max="7946" width="6.28515625" style="82" bestFit="1" customWidth="1"/>
    <col min="7947" max="7947" width="5.7109375" style="82" customWidth="1"/>
    <col min="7948" max="7948" width="6.28515625" style="82" bestFit="1" customWidth="1"/>
    <col min="7949" max="7949" width="5.7109375" style="82" customWidth="1"/>
    <col min="7950" max="7950" width="5.85546875" style="82" customWidth="1"/>
    <col min="7951" max="7951" width="5.7109375" style="82" customWidth="1"/>
    <col min="7952" max="7952" width="6.28515625" style="82" bestFit="1" customWidth="1"/>
    <col min="7953" max="7953" width="5.7109375" style="82" customWidth="1"/>
    <col min="7954" max="7954" width="6.28515625" style="82" bestFit="1" customWidth="1"/>
    <col min="7955" max="7955" width="5.5703125" style="82" customWidth="1"/>
    <col min="7956" max="7956" width="8.7109375" style="82" customWidth="1"/>
    <col min="7957" max="7957" width="8.28515625" style="82" customWidth="1"/>
    <col min="7958" max="7958" width="9" style="82" customWidth="1"/>
    <col min="7959" max="7959" width="8" style="82" customWidth="1"/>
    <col min="7960" max="7991" width="5.7109375" style="82" customWidth="1"/>
    <col min="7992" max="8198" width="9.140625" style="82"/>
    <col min="8199" max="8199" width="8.140625" style="82" customWidth="1"/>
    <col min="8200" max="8200" width="37" style="82" customWidth="1"/>
    <col min="8201" max="8201" width="24.140625" style="82" bestFit="1" customWidth="1"/>
    <col min="8202" max="8202" width="6.28515625" style="82" bestFit="1" customWidth="1"/>
    <col min="8203" max="8203" width="5.7109375" style="82" customWidth="1"/>
    <col min="8204" max="8204" width="6.28515625" style="82" bestFit="1" customWidth="1"/>
    <col min="8205" max="8205" width="5.7109375" style="82" customWidth="1"/>
    <col min="8206" max="8206" width="5.85546875" style="82" customWidth="1"/>
    <col min="8207" max="8207" width="5.7109375" style="82" customWidth="1"/>
    <col min="8208" max="8208" width="6.28515625" style="82" bestFit="1" customWidth="1"/>
    <col min="8209" max="8209" width="5.7109375" style="82" customWidth="1"/>
    <col min="8210" max="8210" width="6.28515625" style="82" bestFit="1" customWidth="1"/>
    <col min="8211" max="8211" width="5.5703125" style="82" customWidth="1"/>
    <col min="8212" max="8212" width="8.7109375" style="82" customWidth="1"/>
    <col min="8213" max="8213" width="8.28515625" style="82" customWidth="1"/>
    <col min="8214" max="8214" width="9" style="82" customWidth="1"/>
    <col min="8215" max="8215" width="8" style="82" customWidth="1"/>
    <col min="8216" max="8247" width="5.7109375" style="82" customWidth="1"/>
    <col min="8248" max="8454" width="9.140625" style="82"/>
    <col min="8455" max="8455" width="8.140625" style="82" customWidth="1"/>
    <col min="8456" max="8456" width="37" style="82" customWidth="1"/>
    <col min="8457" max="8457" width="24.140625" style="82" bestFit="1" customWidth="1"/>
    <col min="8458" max="8458" width="6.28515625" style="82" bestFit="1" customWidth="1"/>
    <col min="8459" max="8459" width="5.7109375" style="82" customWidth="1"/>
    <col min="8460" max="8460" width="6.28515625" style="82" bestFit="1" customWidth="1"/>
    <col min="8461" max="8461" width="5.7109375" style="82" customWidth="1"/>
    <col min="8462" max="8462" width="5.85546875" style="82" customWidth="1"/>
    <col min="8463" max="8463" width="5.7109375" style="82" customWidth="1"/>
    <col min="8464" max="8464" width="6.28515625" style="82" bestFit="1" customWidth="1"/>
    <col min="8465" max="8465" width="5.7109375" style="82" customWidth="1"/>
    <col min="8466" max="8466" width="6.28515625" style="82" bestFit="1" customWidth="1"/>
    <col min="8467" max="8467" width="5.5703125" style="82" customWidth="1"/>
    <col min="8468" max="8468" width="8.7109375" style="82" customWidth="1"/>
    <col min="8469" max="8469" width="8.28515625" style="82" customWidth="1"/>
    <col min="8470" max="8470" width="9" style="82" customWidth="1"/>
    <col min="8471" max="8471" width="8" style="82" customWidth="1"/>
    <col min="8472" max="8503" width="5.7109375" style="82" customWidth="1"/>
    <col min="8504" max="8710" width="9.140625" style="82"/>
    <col min="8711" max="8711" width="8.140625" style="82" customWidth="1"/>
    <col min="8712" max="8712" width="37" style="82" customWidth="1"/>
    <col min="8713" max="8713" width="24.140625" style="82" bestFit="1" customWidth="1"/>
    <col min="8714" max="8714" width="6.28515625" style="82" bestFit="1" customWidth="1"/>
    <col min="8715" max="8715" width="5.7109375" style="82" customWidth="1"/>
    <col min="8716" max="8716" width="6.28515625" style="82" bestFit="1" customWidth="1"/>
    <col min="8717" max="8717" width="5.7109375" style="82" customWidth="1"/>
    <col min="8718" max="8718" width="5.85546875" style="82" customWidth="1"/>
    <col min="8719" max="8719" width="5.7109375" style="82" customWidth="1"/>
    <col min="8720" max="8720" width="6.28515625" style="82" bestFit="1" customWidth="1"/>
    <col min="8721" max="8721" width="5.7109375" style="82" customWidth="1"/>
    <col min="8722" max="8722" width="6.28515625" style="82" bestFit="1" customWidth="1"/>
    <col min="8723" max="8723" width="5.5703125" style="82" customWidth="1"/>
    <col min="8724" max="8724" width="8.7109375" style="82" customWidth="1"/>
    <col min="8725" max="8725" width="8.28515625" style="82" customWidth="1"/>
    <col min="8726" max="8726" width="9" style="82" customWidth="1"/>
    <col min="8727" max="8727" width="8" style="82" customWidth="1"/>
    <col min="8728" max="8759" width="5.7109375" style="82" customWidth="1"/>
    <col min="8760" max="8966" width="9.140625" style="82"/>
    <col min="8967" max="8967" width="8.140625" style="82" customWidth="1"/>
    <col min="8968" max="8968" width="37" style="82" customWidth="1"/>
    <col min="8969" max="8969" width="24.140625" style="82" bestFit="1" customWidth="1"/>
    <col min="8970" max="8970" width="6.28515625" style="82" bestFit="1" customWidth="1"/>
    <col min="8971" max="8971" width="5.7109375" style="82" customWidth="1"/>
    <col min="8972" max="8972" width="6.28515625" style="82" bestFit="1" customWidth="1"/>
    <col min="8973" max="8973" width="5.7109375" style="82" customWidth="1"/>
    <col min="8974" max="8974" width="5.85546875" style="82" customWidth="1"/>
    <col min="8975" max="8975" width="5.7109375" style="82" customWidth="1"/>
    <col min="8976" max="8976" width="6.28515625" style="82" bestFit="1" customWidth="1"/>
    <col min="8977" max="8977" width="5.7109375" style="82" customWidth="1"/>
    <col min="8978" max="8978" width="6.28515625" style="82" bestFit="1" customWidth="1"/>
    <col min="8979" max="8979" width="5.5703125" style="82" customWidth="1"/>
    <col min="8980" max="8980" width="8.7109375" style="82" customWidth="1"/>
    <col min="8981" max="8981" width="8.28515625" style="82" customWidth="1"/>
    <col min="8982" max="8982" width="9" style="82" customWidth="1"/>
    <col min="8983" max="8983" width="8" style="82" customWidth="1"/>
    <col min="8984" max="9015" width="5.7109375" style="82" customWidth="1"/>
    <col min="9016" max="9222" width="9.140625" style="82"/>
    <col min="9223" max="9223" width="8.140625" style="82" customWidth="1"/>
    <col min="9224" max="9224" width="37" style="82" customWidth="1"/>
    <col min="9225" max="9225" width="24.140625" style="82" bestFit="1" customWidth="1"/>
    <col min="9226" max="9226" width="6.28515625" style="82" bestFit="1" customWidth="1"/>
    <col min="9227" max="9227" width="5.7109375" style="82" customWidth="1"/>
    <col min="9228" max="9228" width="6.28515625" style="82" bestFit="1" customWidth="1"/>
    <col min="9229" max="9229" width="5.7109375" style="82" customWidth="1"/>
    <col min="9230" max="9230" width="5.85546875" style="82" customWidth="1"/>
    <col min="9231" max="9231" width="5.7109375" style="82" customWidth="1"/>
    <col min="9232" max="9232" width="6.28515625" style="82" bestFit="1" customWidth="1"/>
    <col min="9233" max="9233" width="5.7109375" style="82" customWidth="1"/>
    <col min="9234" max="9234" width="6.28515625" style="82" bestFit="1" customWidth="1"/>
    <col min="9235" max="9235" width="5.5703125" style="82" customWidth="1"/>
    <col min="9236" max="9236" width="8.7109375" style="82" customWidth="1"/>
    <col min="9237" max="9237" width="8.28515625" style="82" customWidth="1"/>
    <col min="9238" max="9238" width="9" style="82" customWidth="1"/>
    <col min="9239" max="9239" width="8" style="82" customWidth="1"/>
    <col min="9240" max="9271" width="5.7109375" style="82" customWidth="1"/>
    <col min="9272" max="9478" width="9.140625" style="82"/>
    <col min="9479" max="9479" width="8.140625" style="82" customWidth="1"/>
    <col min="9480" max="9480" width="37" style="82" customWidth="1"/>
    <col min="9481" max="9481" width="24.140625" style="82" bestFit="1" customWidth="1"/>
    <col min="9482" max="9482" width="6.28515625" style="82" bestFit="1" customWidth="1"/>
    <col min="9483" max="9483" width="5.7109375" style="82" customWidth="1"/>
    <col min="9484" max="9484" width="6.28515625" style="82" bestFit="1" customWidth="1"/>
    <col min="9485" max="9485" width="5.7109375" style="82" customWidth="1"/>
    <col min="9486" max="9486" width="5.85546875" style="82" customWidth="1"/>
    <col min="9487" max="9487" width="5.7109375" style="82" customWidth="1"/>
    <col min="9488" max="9488" width="6.28515625" style="82" bestFit="1" customWidth="1"/>
    <col min="9489" max="9489" width="5.7109375" style="82" customWidth="1"/>
    <col min="9490" max="9490" width="6.28515625" style="82" bestFit="1" customWidth="1"/>
    <col min="9491" max="9491" width="5.5703125" style="82" customWidth="1"/>
    <col min="9492" max="9492" width="8.7109375" style="82" customWidth="1"/>
    <col min="9493" max="9493" width="8.28515625" style="82" customWidth="1"/>
    <col min="9494" max="9494" width="9" style="82" customWidth="1"/>
    <col min="9495" max="9495" width="8" style="82" customWidth="1"/>
    <col min="9496" max="9527" width="5.7109375" style="82" customWidth="1"/>
    <col min="9528" max="9734" width="9.140625" style="82"/>
    <col min="9735" max="9735" width="8.140625" style="82" customWidth="1"/>
    <col min="9736" max="9736" width="37" style="82" customWidth="1"/>
    <col min="9737" max="9737" width="24.140625" style="82" bestFit="1" customWidth="1"/>
    <col min="9738" max="9738" width="6.28515625" style="82" bestFit="1" customWidth="1"/>
    <col min="9739" max="9739" width="5.7109375" style="82" customWidth="1"/>
    <col min="9740" max="9740" width="6.28515625" style="82" bestFit="1" customWidth="1"/>
    <col min="9741" max="9741" width="5.7109375" style="82" customWidth="1"/>
    <col min="9742" max="9742" width="5.85546875" style="82" customWidth="1"/>
    <col min="9743" max="9743" width="5.7109375" style="82" customWidth="1"/>
    <col min="9744" max="9744" width="6.28515625" style="82" bestFit="1" customWidth="1"/>
    <col min="9745" max="9745" width="5.7109375" style="82" customWidth="1"/>
    <col min="9746" max="9746" width="6.28515625" style="82" bestFit="1" customWidth="1"/>
    <col min="9747" max="9747" width="5.5703125" style="82" customWidth="1"/>
    <col min="9748" max="9748" width="8.7109375" style="82" customWidth="1"/>
    <col min="9749" max="9749" width="8.28515625" style="82" customWidth="1"/>
    <col min="9750" max="9750" width="9" style="82" customWidth="1"/>
    <col min="9751" max="9751" width="8" style="82" customWidth="1"/>
    <col min="9752" max="9783" width="5.7109375" style="82" customWidth="1"/>
    <col min="9784" max="9990" width="9.140625" style="82"/>
    <col min="9991" max="9991" width="8.140625" style="82" customWidth="1"/>
    <col min="9992" max="9992" width="37" style="82" customWidth="1"/>
    <col min="9993" max="9993" width="24.140625" style="82" bestFit="1" customWidth="1"/>
    <col min="9994" max="9994" width="6.28515625" style="82" bestFit="1" customWidth="1"/>
    <col min="9995" max="9995" width="5.7109375" style="82" customWidth="1"/>
    <col min="9996" max="9996" width="6.28515625" style="82" bestFit="1" customWidth="1"/>
    <col min="9997" max="9997" width="5.7109375" style="82" customWidth="1"/>
    <col min="9998" max="9998" width="5.85546875" style="82" customWidth="1"/>
    <col min="9999" max="9999" width="5.7109375" style="82" customWidth="1"/>
    <col min="10000" max="10000" width="6.28515625" style="82" bestFit="1" customWidth="1"/>
    <col min="10001" max="10001" width="5.7109375" style="82" customWidth="1"/>
    <col min="10002" max="10002" width="6.28515625" style="82" bestFit="1" customWidth="1"/>
    <col min="10003" max="10003" width="5.5703125" style="82" customWidth="1"/>
    <col min="10004" max="10004" width="8.7109375" style="82" customWidth="1"/>
    <col min="10005" max="10005" width="8.28515625" style="82" customWidth="1"/>
    <col min="10006" max="10006" width="9" style="82" customWidth="1"/>
    <col min="10007" max="10007" width="8" style="82" customWidth="1"/>
    <col min="10008" max="10039" width="5.7109375" style="82" customWidth="1"/>
    <col min="10040" max="10246" width="9.140625" style="82"/>
    <col min="10247" max="10247" width="8.140625" style="82" customWidth="1"/>
    <col min="10248" max="10248" width="37" style="82" customWidth="1"/>
    <col min="10249" max="10249" width="24.140625" style="82" bestFit="1" customWidth="1"/>
    <col min="10250" max="10250" width="6.28515625" style="82" bestFit="1" customWidth="1"/>
    <col min="10251" max="10251" width="5.7109375" style="82" customWidth="1"/>
    <col min="10252" max="10252" width="6.28515625" style="82" bestFit="1" customWidth="1"/>
    <col min="10253" max="10253" width="5.7109375" style="82" customWidth="1"/>
    <col min="10254" max="10254" width="5.85546875" style="82" customWidth="1"/>
    <col min="10255" max="10255" width="5.7109375" style="82" customWidth="1"/>
    <col min="10256" max="10256" width="6.28515625" style="82" bestFit="1" customWidth="1"/>
    <col min="10257" max="10257" width="5.7109375" style="82" customWidth="1"/>
    <col min="10258" max="10258" width="6.28515625" style="82" bestFit="1" customWidth="1"/>
    <col min="10259" max="10259" width="5.5703125" style="82" customWidth="1"/>
    <col min="10260" max="10260" width="8.7109375" style="82" customWidth="1"/>
    <col min="10261" max="10261" width="8.28515625" style="82" customWidth="1"/>
    <col min="10262" max="10262" width="9" style="82" customWidth="1"/>
    <col min="10263" max="10263" width="8" style="82" customWidth="1"/>
    <col min="10264" max="10295" width="5.7109375" style="82" customWidth="1"/>
    <col min="10296" max="10502" width="9.140625" style="82"/>
    <col min="10503" max="10503" width="8.140625" style="82" customWidth="1"/>
    <col min="10504" max="10504" width="37" style="82" customWidth="1"/>
    <col min="10505" max="10505" width="24.140625" style="82" bestFit="1" customWidth="1"/>
    <col min="10506" max="10506" width="6.28515625" style="82" bestFit="1" customWidth="1"/>
    <col min="10507" max="10507" width="5.7109375" style="82" customWidth="1"/>
    <col min="10508" max="10508" width="6.28515625" style="82" bestFit="1" customWidth="1"/>
    <col min="10509" max="10509" width="5.7109375" style="82" customWidth="1"/>
    <col min="10510" max="10510" width="5.85546875" style="82" customWidth="1"/>
    <col min="10511" max="10511" width="5.7109375" style="82" customWidth="1"/>
    <col min="10512" max="10512" width="6.28515625" style="82" bestFit="1" customWidth="1"/>
    <col min="10513" max="10513" width="5.7109375" style="82" customWidth="1"/>
    <col min="10514" max="10514" width="6.28515625" style="82" bestFit="1" customWidth="1"/>
    <col min="10515" max="10515" width="5.5703125" style="82" customWidth="1"/>
    <col min="10516" max="10516" width="8.7109375" style="82" customWidth="1"/>
    <col min="10517" max="10517" width="8.28515625" style="82" customWidth="1"/>
    <col min="10518" max="10518" width="9" style="82" customWidth="1"/>
    <col min="10519" max="10519" width="8" style="82" customWidth="1"/>
    <col min="10520" max="10551" width="5.7109375" style="82" customWidth="1"/>
    <col min="10552" max="10758" width="9.140625" style="82"/>
    <col min="10759" max="10759" width="8.140625" style="82" customWidth="1"/>
    <col min="10760" max="10760" width="37" style="82" customWidth="1"/>
    <col min="10761" max="10761" width="24.140625" style="82" bestFit="1" customWidth="1"/>
    <col min="10762" max="10762" width="6.28515625" style="82" bestFit="1" customWidth="1"/>
    <col min="10763" max="10763" width="5.7109375" style="82" customWidth="1"/>
    <col min="10764" max="10764" width="6.28515625" style="82" bestFit="1" customWidth="1"/>
    <col min="10765" max="10765" width="5.7109375" style="82" customWidth="1"/>
    <col min="10766" max="10766" width="5.85546875" style="82" customWidth="1"/>
    <col min="10767" max="10767" width="5.7109375" style="82" customWidth="1"/>
    <col min="10768" max="10768" width="6.28515625" style="82" bestFit="1" customWidth="1"/>
    <col min="10769" max="10769" width="5.7109375" style="82" customWidth="1"/>
    <col min="10770" max="10770" width="6.28515625" style="82" bestFit="1" customWidth="1"/>
    <col min="10771" max="10771" width="5.5703125" style="82" customWidth="1"/>
    <col min="10772" max="10772" width="8.7109375" style="82" customWidth="1"/>
    <col min="10773" max="10773" width="8.28515625" style="82" customWidth="1"/>
    <col min="10774" max="10774" width="9" style="82" customWidth="1"/>
    <col min="10775" max="10775" width="8" style="82" customWidth="1"/>
    <col min="10776" max="10807" width="5.7109375" style="82" customWidth="1"/>
    <col min="10808" max="11014" width="9.140625" style="82"/>
    <col min="11015" max="11015" width="8.140625" style="82" customWidth="1"/>
    <col min="11016" max="11016" width="37" style="82" customWidth="1"/>
    <col min="11017" max="11017" width="24.140625" style="82" bestFit="1" customWidth="1"/>
    <col min="11018" max="11018" width="6.28515625" style="82" bestFit="1" customWidth="1"/>
    <col min="11019" max="11019" width="5.7109375" style="82" customWidth="1"/>
    <col min="11020" max="11020" width="6.28515625" style="82" bestFit="1" customWidth="1"/>
    <col min="11021" max="11021" width="5.7109375" style="82" customWidth="1"/>
    <col min="11022" max="11022" width="5.85546875" style="82" customWidth="1"/>
    <col min="11023" max="11023" width="5.7109375" style="82" customWidth="1"/>
    <col min="11024" max="11024" width="6.28515625" style="82" bestFit="1" customWidth="1"/>
    <col min="11025" max="11025" width="5.7109375" style="82" customWidth="1"/>
    <col min="11026" max="11026" width="6.28515625" style="82" bestFit="1" customWidth="1"/>
    <col min="11027" max="11027" width="5.5703125" style="82" customWidth="1"/>
    <col min="11028" max="11028" width="8.7109375" style="82" customWidth="1"/>
    <col min="11029" max="11029" width="8.28515625" style="82" customWidth="1"/>
    <col min="11030" max="11030" width="9" style="82" customWidth="1"/>
    <col min="11031" max="11031" width="8" style="82" customWidth="1"/>
    <col min="11032" max="11063" width="5.7109375" style="82" customWidth="1"/>
    <col min="11064" max="11270" width="9.140625" style="82"/>
    <col min="11271" max="11271" width="8.140625" style="82" customWidth="1"/>
    <col min="11272" max="11272" width="37" style="82" customWidth="1"/>
    <col min="11273" max="11273" width="24.140625" style="82" bestFit="1" customWidth="1"/>
    <col min="11274" max="11274" width="6.28515625" style="82" bestFit="1" customWidth="1"/>
    <col min="11275" max="11275" width="5.7109375" style="82" customWidth="1"/>
    <col min="11276" max="11276" width="6.28515625" style="82" bestFit="1" customWidth="1"/>
    <col min="11277" max="11277" width="5.7109375" style="82" customWidth="1"/>
    <col min="11278" max="11278" width="5.85546875" style="82" customWidth="1"/>
    <col min="11279" max="11279" width="5.7109375" style="82" customWidth="1"/>
    <col min="11280" max="11280" width="6.28515625" style="82" bestFit="1" customWidth="1"/>
    <col min="11281" max="11281" width="5.7109375" style="82" customWidth="1"/>
    <col min="11282" max="11282" width="6.28515625" style="82" bestFit="1" customWidth="1"/>
    <col min="11283" max="11283" width="5.5703125" style="82" customWidth="1"/>
    <col min="11284" max="11284" width="8.7109375" style="82" customWidth="1"/>
    <col min="11285" max="11285" width="8.28515625" style="82" customWidth="1"/>
    <col min="11286" max="11286" width="9" style="82" customWidth="1"/>
    <col min="11287" max="11287" width="8" style="82" customWidth="1"/>
    <col min="11288" max="11319" width="5.7109375" style="82" customWidth="1"/>
    <col min="11320" max="11526" width="9.140625" style="82"/>
    <col min="11527" max="11527" width="8.140625" style="82" customWidth="1"/>
    <col min="11528" max="11528" width="37" style="82" customWidth="1"/>
    <col min="11529" max="11529" width="24.140625" style="82" bestFit="1" customWidth="1"/>
    <col min="11530" max="11530" width="6.28515625" style="82" bestFit="1" customWidth="1"/>
    <col min="11531" max="11531" width="5.7109375" style="82" customWidth="1"/>
    <col min="11532" max="11532" width="6.28515625" style="82" bestFit="1" customWidth="1"/>
    <col min="11533" max="11533" width="5.7109375" style="82" customWidth="1"/>
    <col min="11534" max="11534" width="5.85546875" style="82" customWidth="1"/>
    <col min="11535" max="11535" width="5.7109375" style="82" customWidth="1"/>
    <col min="11536" max="11536" width="6.28515625" style="82" bestFit="1" customWidth="1"/>
    <col min="11537" max="11537" width="5.7109375" style="82" customWidth="1"/>
    <col min="11538" max="11538" width="6.28515625" style="82" bestFit="1" customWidth="1"/>
    <col min="11539" max="11539" width="5.5703125" style="82" customWidth="1"/>
    <col min="11540" max="11540" width="8.7109375" style="82" customWidth="1"/>
    <col min="11541" max="11541" width="8.28515625" style="82" customWidth="1"/>
    <col min="11542" max="11542" width="9" style="82" customWidth="1"/>
    <col min="11543" max="11543" width="8" style="82" customWidth="1"/>
    <col min="11544" max="11575" width="5.7109375" style="82" customWidth="1"/>
    <col min="11576" max="11782" width="9.140625" style="82"/>
    <col min="11783" max="11783" width="8.140625" style="82" customWidth="1"/>
    <col min="11784" max="11784" width="37" style="82" customWidth="1"/>
    <col min="11785" max="11785" width="24.140625" style="82" bestFit="1" customWidth="1"/>
    <col min="11786" max="11786" width="6.28515625" style="82" bestFit="1" customWidth="1"/>
    <col min="11787" max="11787" width="5.7109375" style="82" customWidth="1"/>
    <col min="11788" max="11788" width="6.28515625" style="82" bestFit="1" customWidth="1"/>
    <col min="11789" max="11789" width="5.7109375" style="82" customWidth="1"/>
    <col min="11790" max="11790" width="5.85546875" style="82" customWidth="1"/>
    <col min="11791" max="11791" width="5.7109375" style="82" customWidth="1"/>
    <col min="11792" max="11792" width="6.28515625" style="82" bestFit="1" customWidth="1"/>
    <col min="11793" max="11793" width="5.7109375" style="82" customWidth="1"/>
    <col min="11794" max="11794" width="6.28515625" style="82" bestFit="1" customWidth="1"/>
    <col min="11795" max="11795" width="5.5703125" style="82" customWidth="1"/>
    <col min="11796" max="11796" width="8.7109375" style="82" customWidth="1"/>
    <col min="11797" max="11797" width="8.28515625" style="82" customWidth="1"/>
    <col min="11798" max="11798" width="9" style="82" customWidth="1"/>
    <col min="11799" max="11799" width="8" style="82" customWidth="1"/>
    <col min="11800" max="11831" width="5.7109375" style="82" customWidth="1"/>
    <col min="11832" max="12038" width="9.140625" style="82"/>
    <col min="12039" max="12039" width="8.140625" style="82" customWidth="1"/>
    <col min="12040" max="12040" width="37" style="82" customWidth="1"/>
    <col min="12041" max="12041" width="24.140625" style="82" bestFit="1" customWidth="1"/>
    <col min="12042" max="12042" width="6.28515625" style="82" bestFit="1" customWidth="1"/>
    <col min="12043" max="12043" width="5.7109375" style="82" customWidth="1"/>
    <col min="12044" max="12044" width="6.28515625" style="82" bestFit="1" customWidth="1"/>
    <col min="12045" max="12045" width="5.7109375" style="82" customWidth="1"/>
    <col min="12046" max="12046" width="5.85546875" style="82" customWidth="1"/>
    <col min="12047" max="12047" width="5.7109375" style="82" customWidth="1"/>
    <col min="12048" max="12048" width="6.28515625" style="82" bestFit="1" customWidth="1"/>
    <col min="12049" max="12049" width="5.7109375" style="82" customWidth="1"/>
    <col min="12050" max="12050" width="6.28515625" style="82" bestFit="1" customWidth="1"/>
    <col min="12051" max="12051" width="5.5703125" style="82" customWidth="1"/>
    <col min="12052" max="12052" width="8.7109375" style="82" customWidth="1"/>
    <col min="12053" max="12053" width="8.28515625" style="82" customWidth="1"/>
    <col min="12054" max="12054" width="9" style="82" customWidth="1"/>
    <col min="12055" max="12055" width="8" style="82" customWidth="1"/>
    <col min="12056" max="12087" width="5.7109375" style="82" customWidth="1"/>
    <col min="12088" max="12294" width="9.140625" style="82"/>
    <col min="12295" max="12295" width="8.140625" style="82" customWidth="1"/>
    <col min="12296" max="12296" width="37" style="82" customWidth="1"/>
    <col min="12297" max="12297" width="24.140625" style="82" bestFit="1" customWidth="1"/>
    <col min="12298" max="12298" width="6.28515625" style="82" bestFit="1" customWidth="1"/>
    <col min="12299" max="12299" width="5.7109375" style="82" customWidth="1"/>
    <col min="12300" max="12300" width="6.28515625" style="82" bestFit="1" customWidth="1"/>
    <col min="12301" max="12301" width="5.7109375" style="82" customWidth="1"/>
    <col min="12302" max="12302" width="5.85546875" style="82" customWidth="1"/>
    <col min="12303" max="12303" width="5.7109375" style="82" customWidth="1"/>
    <col min="12304" max="12304" width="6.28515625" style="82" bestFit="1" customWidth="1"/>
    <col min="12305" max="12305" width="5.7109375" style="82" customWidth="1"/>
    <col min="12306" max="12306" width="6.28515625" style="82" bestFit="1" customWidth="1"/>
    <col min="12307" max="12307" width="5.5703125" style="82" customWidth="1"/>
    <col min="12308" max="12308" width="8.7109375" style="82" customWidth="1"/>
    <col min="12309" max="12309" width="8.28515625" style="82" customWidth="1"/>
    <col min="12310" max="12310" width="9" style="82" customWidth="1"/>
    <col min="12311" max="12311" width="8" style="82" customWidth="1"/>
    <col min="12312" max="12343" width="5.7109375" style="82" customWidth="1"/>
    <col min="12344" max="12550" width="9.140625" style="82"/>
    <col min="12551" max="12551" width="8.140625" style="82" customWidth="1"/>
    <col min="12552" max="12552" width="37" style="82" customWidth="1"/>
    <col min="12553" max="12553" width="24.140625" style="82" bestFit="1" customWidth="1"/>
    <col min="12554" max="12554" width="6.28515625" style="82" bestFit="1" customWidth="1"/>
    <col min="12555" max="12555" width="5.7109375" style="82" customWidth="1"/>
    <col min="12556" max="12556" width="6.28515625" style="82" bestFit="1" customWidth="1"/>
    <col min="12557" max="12557" width="5.7109375" style="82" customWidth="1"/>
    <col min="12558" max="12558" width="5.85546875" style="82" customWidth="1"/>
    <col min="12559" max="12559" width="5.7109375" style="82" customWidth="1"/>
    <col min="12560" max="12560" width="6.28515625" style="82" bestFit="1" customWidth="1"/>
    <col min="12561" max="12561" width="5.7109375" style="82" customWidth="1"/>
    <col min="12562" max="12562" width="6.28515625" style="82" bestFit="1" customWidth="1"/>
    <col min="12563" max="12563" width="5.5703125" style="82" customWidth="1"/>
    <col min="12564" max="12564" width="8.7109375" style="82" customWidth="1"/>
    <col min="12565" max="12565" width="8.28515625" style="82" customWidth="1"/>
    <col min="12566" max="12566" width="9" style="82" customWidth="1"/>
    <col min="12567" max="12567" width="8" style="82" customWidth="1"/>
    <col min="12568" max="12599" width="5.7109375" style="82" customWidth="1"/>
    <col min="12600" max="12806" width="9.140625" style="82"/>
    <col min="12807" max="12807" width="8.140625" style="82" customWidth="1"/>
    <col min="12808" max="12808" width="37" style="82" customWidth="1"/>
    <col min="12809" max="12809" width="24.140625" style="82" bestFit="1" customWidth="1"/>
    <col min="12810" max="12810" width="6.28515625" style="82" bestFit="1" customWidth="1"/>
    <col min="12811" max="12811" width="5.7109375" style="82" customWidth="1"/>
    <col min="12812" max="12812" width="6.28515625" style="82" bestFit="1" customWidth="1"/>
    <col min="12813" max="12813" width="5.7109375" style="82" customWidth="1"/>
    <col min="12814" max="12814" width="5.85546875" style="82" customWidth="1"/>
    <col min="12815" max="12815" width="5.7109375" style="82" customWidth="1"/>
    <col min="12816" max="12816" width="6.28515625" style="82" bestFit="1" customWidth="1"/>
    <col min="12817" max="12817" width="5.7109375" style="82" customWidth="1"/>
    <col min="12818" max="12818" width="6.28515625" style="82" bestFit="1" customWidth="1"/>
    <col min="12819" max="12819" width="5.5703125" style="82" customWidth="1"/>
    <col min="12820" max="12820" width="8.7109375" style="82" customWidth="1"/>
    <col min="12821" max="12821" width="8.28515625" style="82" customWidth="1"/>
    <col min="12822" max="12822" width="9" style="82" customWidth="1"/>
    <col min="12823" max="12823" width="8" style="82" customWidth="1"/>
    <col min="12824" max="12855" width="5.7109375" style="82" customWidth="1"/>
    <col min="12856" max="13062" width="9.140625" style="82"/>
    <col min="13063" max="13063" width="8.140625" style="82" customWidth="1"/>
    <col min="13064" max="13064" width="37" style="82" customWidth="1"/>
    <col min="13065" max="13065" width="24.140625" style="82" bestFit="1" customWidth="1"/>
    <col min="13066" max="13066" width="6.28515625" style="82" bestFit="1" customWidth="1"/>
    <col min="13067" max="13067" width="5.7109375" style="82" customWidth="1"/>
    <col min="13068" max="13068" width="6.28515625" style="82" bestFit="1" customWidth="1"/>
    <col min="13069" max="13069" width="5.7109375" style="82" customWidth="1"/>
    <col min="13070" max="13070" width="5.85546875" style="82" customWidth="1"/>
    <col min="13071" max="13071" width="5.7109375" style="82" customWidth="1"/>
    <col min="13072" max="13072" width="6.28515625" style="82" bestFit="1" customWidth="1"/>
    <col min="13073" max="13073" width="5.7109375" style="82" customWidth="1"/>
    <col min="13074" max="13074" width="6.28515625" style="82" bestFit="1" customWidth="1"/>
    <col min="13075" max="13075" width="5.5703125" style="82" customWidth="1"/>
    <col min="13076" max="13076" width="8.7109375" style="82" customWidth="1"/>
    <col min="13077" max="13077" width="8.28515625" style="82" customWidth="1"/>
    <col min="13078" max="13078" width="9" style="82" customWidth="1"/>
    <col min="13079" max="13079" width="8" style="82" customWidth="1"/>
    <col min="13080" max="13111" width="5.7109375" style="82" customWidth="1"/>
    <col min="13112" max="13318" width="9.140625" style="82"/>
    <col min="13319" max="13319" width="8.140625" style="82" customWidth="1"/>
    <col min="13320" max="13320" width="37" style="82" customWidth="1"/>
    <col min="13321" max="13321" width="24.140625" style="82" bestFit="1" customWidth="1"/>
    <col min="13322" max="13322" width="6.28515625" style="82" bestFit="1" customWidth="1"/>
    <col min="13323" max="13323" width="5.7109375" style="82" customWidth="1"/>
    <col min="13324" max="13324" width="6.28515625" style="82" bestFit="1" customWidth="1"/>
    <col min="13325" max="13325" width="5.7109375" style="82" customWidth="1"/>
    <col min="13326" max="13326" width="5.85546875" style="82" customWidth="1"/>
    <col min="13327" max="13327" width="5.7109375" style="82" customWidth="1"/>
    <col min="13328" max="13328" width="6.28515625" style="82" bestFit="1" customWidth="1"/>
    <col min="13329" max="13329" width="5.7109375" style="82" customWidth="1"/>
    <col min="13330" max="13330" width="6.28515625" style="82" bestFit="1" customWidth="1"/>
    <col min="13331" max="13331" width="5.5703125" style="82" customWidth="1"/>
    <col min="13332" max="13332" width="8.7109375" style="82" customWidth="1"/>
    <col min="13333" max="13333" width="8.28515625" style="82" customWidth="1"/>
    <col min="13334" max="13334" width="9" style="82" customWidth="1"/>
    <col min="13335" max="13335" width="8" style="82" customWidth="1"/>
    <col min="13336" max="13367" width="5.7109375" style="82" customWidth="1"/>
    <col min="13368" max="13574" width="9.140625" style="82"/>
    <col min="13575" max="13575" width="8.140625" style="82" customWidth="1"/>
    <col min="13576" max="13576" width="37" style="82" customWidth="1"/>
    <col min="13577" max="13577" width="24.140625" style="82" bestFit="1" customWidth="1"/>
    <col min="13578" max="13578" width="6.28515625" style="82" bestFit="1" customWidth="1"/>
    <col min="13579" max="13579" width="5.7109375" style="82" customWidth="1"/>
    <col min="13580" max="13580" width="6.28515625" style="82" bestFit="1" customWidth="1"/>
    <col min="13581" max="13581" width="5.7109375" style="82" customWidth="1"/>
    <col min="13582" max="13582" width="5.85546875" style="82" customWidth="1"/>
    <col min="13583" max="13583" width="5.7109375" style="82" customWidth="1"/>
    <col min="13584" max="13584" width="6.28515625" style="82" bestFit="1" customWidth="1"/>
    <col min="13585" max="13585" width="5.7109375" style="82" customWidth="1"/>
    <col min="13586" max="13586" width="6.28515625" style="82" bestFit="1" customWidth="1"/>
    <col min="13587" max="13587" width="5.5703125" style="82" customWidth="1"/>
    <col min="13588" max="13588" width="8.7109375" style="82" customWidth="1"/>
    <col min="13589" max="13589" width="8.28515625" style="82" customWidth="1"/>
    <col min="13590" max="13590" width="9" style="82" customWidth="1"/>
    <col min="13591" max="13591" width="8" style="82" customWidth="1"/>
    <col min="13592" max="13623" width="5.7109375" style="82" customWidth="1"/>
    <col min="13624" max="13830" width="9.140625" style="82"/>
    <col min="13831" max="13831" width="8.140625" style="82" customWidth="1"/>
    <col min="13832" max="13832" width="37" style="82" customWidth="1"/>
    <col min="13833" max="13833" width="24.140625" style="82" bestFit="1" customWidth="1"/>
    <col min="13834" max="13834" width="6.28515625" style="82" bestFit="1" customWidth="1"/>
    <col min="13835" max="13835" width="5.7109375" style="82" customWidth="1"/>
    <col min="13836" max="13836" width="6.28515625" style="82" bestFit="1" customWidth="1"/>
    <col min="13837" max="13837" width="5.7109375" style="82" customWidth="1"/>
    <col min="13838" max="13838" width="5.85546875" style="82" customWidth="1"/>
    <col min="13839" max="13839" width="5.7109375" style="82" customWidth="1"/>
    <col min="13840" max="13840" width="6.28515625" style="82" bestFit="1" customWidth="1"/>
    <col min="13841" max="13841" width="5.7109375" style="82" customWidth="1"/>
    <col min="13842" max="13842" width="6.28515625" style="82" bestFit="1" customWidth="1"/>
    <col min="13843" max="13843" width="5.5703125" style="82" customWidth="1"/>
    <col min="13844" max="13844" width="8.7109375" style="82" customWidth="1"/>
    <col min="13845" max="13845" width="8.28515625" style="82" customWidth="1"/>
    <col min="13846" max="13846" width="9" style="82" customWidth="1"/>
    <col min="13847" max="13847" width="8" style="82" customWidth="1"/>
    <col min="13848" max="13879" width="5.7109375" style="82" customWidth="1"/>
    <col min="13880" max="14086" width="9.140625" style="82"/>
    <col min="14087" max="14087" width="8.140625" style="82" customWidth="1"/>
    <col min="14088" max="14088" width="37" style="82" customWidth="1"/>
    <col min="14089" max="14089" width="24.140625" style="82" bestFit="1" customWidth="1"/>
    <col min="14090" max="14090" width="6.28515625" style="82" bestFit="1" customWidth="1"/>
    <col min="14091" max="14091" width="5.7109375" style="82" customWidth="1"/>
    <col min="14092" max="14092" width="6.28515625" style="82" bestFit="1" customWidth="1"/>
    <col min="14093" max="14093" width="5.7109375" style="82" customWidth="1"/>
    <col min="14094" max="14094" width="5.85546875" style="82" customWidth="1"/>
    <col min="14095" max="14095" width="5.7109375" style="82" customWidth="1"/>
    <col min="14096" max="14096" width="6.28515625" style="82" bestFit="1" customWidth="1"/>
    <col min="14097" max="14097" width="5.7109375" style="82" customWidth="1"/>
    <col min="14098" max="14098" width="6.28515625" style="82" bestFit="1" customWidth="1"/>
    <col min="14099" max="14099" width="5.5703125" style="82" customWidth="1"/>
    <col min="14100" max="14100" width="8.7109375" style="82" customWidth="1"/>
    <col min="14101" max="14101" width="8.28515625" style="82" customWidth="1"/>
    <col min="14102" max="14102" width="9" style="82" customWidth="1"/>
    <col min="14103" max="14103" width="8" style="82" customWidth="1"/>
    <col min="14104" max="14135" width="5.7109375" style="82" customWidth="1"/>
    <col min="14136" max="14342" width="9.140625" style="82"/>
    <col min="14343" max="14343" width="8.140625" style="82" customWidth="1"/>
    <col min="14344" max="14344" width="37" style="82" customWidth="1"/>
    <col min="14345" max="14345" width="24.140625" style="82" bestFit="1" customWidth="1"/>
    <col min="14346" max="14346" width="6.28515625" style="82" bestFit="1" customWidth="1"/>
    <col min="14347" max="14347" width="5.7109375" style="82" customWidth="1"/>
    <col min="14348" max="14348" width="6.28515625" style="82" bestFit="1" customWidth="1"/>
    <col min="14349" max="14349" width="5.7109375" style="82" customWidth="1"/>
    <col min="14350" max="14350" width="5.85546875" style="82" customWidth="1"/>
    <col min="14351" max="14351" width="5.7109375" style="82" customWidth="1"/>
    <col min="14352" max="14352" width="6.28515625" style="82" bestFit="1" customWidth="1"/>
    <col min="14353" max="14353" width="5.7109375" style="82" customWidth="1"/>
    <col min="14354" max="14354" width="6.28515625" style="82" bestFit="1" customWidth="1"/>
    <col min="14355" max="14355" width="5.5703125" style="82" customWidth="1"/>
    <col min="14356" max="14356" width="8.7109375" style="82" customWidth="1"/>
    <col min="14357" max="14357" width="8.28515625" style="82" customWidth="1"/>
    <col min="14358" max="14358" width="9" style="82" customWidth="1"/>
    <col min="14359" max="14359" width="8" style="82" customWidth="1"/>
    <col min="14360" max="14391" width="5.7109375" style="82" customWidth="1"/>
    <col min="14392" max="14598" width="9.140625" style="82"/>
    <col min="14599" max="14599" width="8.140625" style="82" customWidth="1"/>
    <col min="14600" max="14600" width="37" style="82" customWidth="1"/>
    <col min="14601" max="14601" width="24.140625" style="82" bestFit="1" customWidth="1"/>
    <col min="14602" max="14602" width="6.28515625" style="82" bestFit="1" customWidth="1"/>
    <col min="14603" max="14603" width="5.7109375" style="82" customWidth="1"/>
    <col min="14604" max="14604" width="6.28515625" style="82" bestFit="1" customWidth="1"/>
    <col min="14605" max="14605" width="5.7109375" style="82" customWidth="1"/>
    <col min="14606" max="14606" width="5.85546875" style="82" customWidth="1"/>
    <col min="14607" max="14607" width="5.7109375" style="82" customWidth="1"/>
    <col min="14608" max="14608" width="6.28515625" style="82" bestFit="1" customWidth="1"/>
    <col min="14609" max="14609" width="5.7109375" style="82" customWidth="1"/>
    <col min="14610" max="14610" width="6.28515625" style="82" bestFit="1" customWidth="1"/>
    <col min="14611" max="14611" width="5.5703125" style="82" customWidth="1"/>
    <col min="14612" max="14612" width="8.7109375" style="82" customWidth="1"/>
    <col min="14613" max="14613" width="8.28515625" style="82" customWidth="1"/>
    <col min="14614" max="14614" width="9" style="82" customWidth="1"/>
    <col min="14615" max="14615" width="8" style="82" customWidth="1"/>
    <col min="14616" max="14647" width="5.7109375" style="82" customWidth="1"/>
    <col min="14648" max="14854" width="9.140625" style="82"/>
    <col min="14855" max="14855" width="8.140625" style="82" customWidth="1"/>
    <col min="14856" max="14856" width="37" style="82" customWidth="1"/>
    <col min="14857" max="14857" width="24.140625" style="82" bestFit="1" customWidth="1"/>
    <col min="14858" max="14858" width="6.28515625" style="82" bestFit="1" customWidth="1"/>
    <col min="14859" max="14859" width="5.7109375" style="82" customWidth="1"/>
    <col min="14860" max="14860" width="6.28515625" style="82" bestFit="1" customWidth="1"/>
    <col min="14861" max="14861" width="5.7109375" style="82" customWidth="1"/>
    <col min="14862" max="14862" width="5.85546875" style="82" customWidth="1"/>
    <col min="14863" max="14863" width="5.7109375" style="82" customWidth="1"/>
    <col min="14864" max="14864" width="6.28515625" style="82" bestFit="1" customWidth="1"/>
    <col min="14865" max="14865" width="5.7109375" style="82" customWidth="1"/>
    <col min="14866" max="14866" width="6.28515625" style="82" bestFit="1" customWidth="1"/>
    <col min="14867" max="14867" width="5.5703125" style="82" customWidth="1"/>
    <col min="14868" max="14868" width="8.7109375" style="82" customWidth="1"/>
    <col min="14869" max="14869" width="8.28515625" style="82" customWidth="1"/>
    <col min="14870" max="14870" width="9" style="82" customWidth="1"/>
    <col min="14871" max="14871" width="8" style="82" customWidth="1"/>
    <col min="14872" max="14903" width="5.7109375" style="82" customWidth="1"/>
    <col min="14904" max="15110" width="9.140625" style="82"/>
    <col min="15111" max="15111" width="8.140625" style="82" customWidth="1"/>
    <col min="15112" max="15112" width="37" style="82" customWidth="1"/>
    <col min="15113" max="15113" width="24.140625" style="82" bestFit="1" customWidth="1"/>
    <col min="15114" max="15114" width="6.28515625" style="82" bestFit="1" customWidth="1"/>
    <col min="15115" max="15115" width="5.7109375" style="82" customWidth="1"/>
    <col min="15116" max="15116" width="6.28515625" style="82" bestFit="1" customWidth="1"/>
    <col min="15117" max="15117" width="5.7109375" style="82" customWidth="1"/>
    <col min="15118" max="15118" width="5.85546875" style="82" customWidth="1"/>
    <col min="15119" max="15119" width="5.7109375" style="82" customWidth="1"/>
    <col min="15120" max="15120" width="6.28515625" style="82" bestFit="1" customWidth="1"/>
    <col min="15121" max="15121" width="5.7109375" style="82" customWidth="1"/>
    <col min="15122" max="15122" width="6.28515625" style="82" bestFit="1" customWidth="1"/>
    <col min="15123" max="15123" width="5.5703125" style="82" customWidth="1"/>
    <col min="15124" max="15124" width="8.7109375" style="82" customWidth="1"/>
    <col min="15125" max="15125" width="8.28515625" style="82" customWidth="1"/>
    <col min="15126" max="15126" width="9" style="82" customWidth="1"/>
    <col min="15127" max="15127" width="8" style="82" customWidth="1"/>
    <col min="15128" max="15159" width="5.7109375" style="82" customWidth="1"/>
    <col min="15160" max="15366" width="9.140625" style="82"/>
    <col min="15367" max="15367" width="8.140625" style="82" customWidth="1"/>
    <col min="15368" max="15368" width="37" style="82" customWidth="1"/>
    <col min="15369" max="15369" width="24.140625" style="82" bestFit="1" customWidth="1"/>
    <col min="15370" max="15370" width="6.28515625" style="82" bestFit="1" customWidth="1"/>
    <col min="15371" max="15371" width="5.7109375" style="82" customWidth="1"/>
    <col min="15372" max="15372" width="6.28515625" style="82" bestFit="1" customWidth="1"/>
    <col min="15373" max="15373" width="5.7109375" style="82" customWidth="1"/>
    <col min="15374" max="15374" width="5.85546875" style="82" customWidth="1"/>
    <col min="15375" max="15375" width="5.7109375" style="82" customWidth="1"/>
    <col min="15376" max="15376" width="6.28515625" style="82" bestFit="1" customWidth="1"/>
    <col min="15377" max="15377" width="5.7109375" style="82" customWidth="1"/>
    <col min="15378" max="15378" width="6.28515625" style="82" bestFit="1" customWidth="1"/>
    <col min="15379" max="15379" width="5.5703125" style="82" customWidth="1"/>
    <col min="15380" max="15380" width="8.7109375" style="82" customWidth="1"/>
    <col min="15381" max="15381" width="8.28515625" style="82" customWidth="1"/>
    <col min="15382" max="15382" width="9" style="82" customWidth="1"/>
    <col min="15383" max="15383" width="8" style="82" customWidth="1"/>
    <col min="15384" max="15415" width="5.7109375" style="82" customWidth="1"/>
    <col min="15416" max="15622" width="9.140625" style="82"/>
    <col min="15623" max="15623" width="8.140625" style="82" customWidth="1"/>
    <col min="15624" max="15624" width="37" style="82" customWidth="1"/>
    <col min="15625" max="15625" width="24.140625" style="82" bestFit="1" customWidth="1"/>
    <col min="15626" max="15626" width="6.28515625" style="82" bestFit="1" customWidth="1"/>
    <col min="15627" max="15627" width="5.7109375" style="82" customWidth="1"/>
    <col min="15628" max="15628" width="6.28515625" style="82" bestFit="1" customWidth="1"/>
    <col min="15629" max="15629" width="5.7109375" style="82" customWidth="1"/>
    <col min="15630" max="15630" width="5.85546875" style="82" customWidth="1"/>
    <col min="15631" max="15631" width="5.7109375" style="82" customWidth="1"/>
    <col min="15632" max="15632" width="6.28515625" style="82" bestFit="1" customWidth="1"/>
    <col min="15633" max="15633" width="5.7109375" style="82" customWidth="1"/>
    <col min="15634" max="15634" width="6.28515625" style="82" bestFit="1" customWidth="1"/>
    <col min="15635" max="15635" width="5.5703125" style="82" customWidth="1"/>
    <col min="15636" max="15636" width="8.7109375" style="82" customWidth="1"/>
    <col min="15637" max="15637" width="8.28515625" style="82" customWidth="1"/>
    <col min="15638" max="15638" width="9" style="82" customWidth="1"/>
    <col min="15639" max="15639" width="8" style="82" customWidth="1"/>
    <col min="15640" max="15671" width="5.7109375" style="82" customWidth="1"/>
    <col min="15672" max="15878" width="9.140625" style="82"/>
    <col min="15879" max="15879" width="8.140625" style="82" customWidth="1"/>
    <col min="15880" max="15880" width="37" style="82" customWidth="1"/>
    <col min="15881" max="15881" width="24.140625" style="82" bestFit="1" customWidth="1"/>
    <col min="15882" max="15882" width="6.28515625" style="82" bestFit="1" customWidth="1"/>
    <col min="15883" max="15883" width="5.7109375" style="82" customWidth="1"/>
    <col min="15884" max="15884" width="6.28515625" style="82" bestFit="1" customWidth="1"/>
    <col min="15885" max="15885" width="5.7109375" style="82" customWidth="1"/>
    <col min="15886" max="15886" width="5.85546875" style="82" customWidth="1"/>
    <col min="15887" max="15887" width="5.7109375" style="82" customWidth="1"/>
    <col min="15888" max="15888" width="6.28515625" style="82" bestFit="1" customWidth="1"/>
    <col min="15889" max="15889" width="5.7109375" style="82" customWidth="1"/>
    <col min="15890" max="15890" width="6.28515625" style="82" bestFit="1" customWidth="1"/>
    <col min="15891" max="15891" width="5.5703125" style="82" customWidth="1"/>
    <col min="15892" max="15892" width="8.7109375" style="82" customWidth="1"/>
    <col min="15893" max="15893" width="8.28515625" style="82" customWidth="1"/>
    <col min="15894" max="15894" width="9" style="82" customWidth="1"/>
    <col min="15895" max="15895" width="8" style="82" customWidth="1"/>
    <col min="15896" max="15927" width="5.7109375" style="82" customWidth="1"/>
    <col min="15928" max="16134" width="9.140625" style="82"/>
    <col min="16135" max="16135" width="8.140625" style="82" customWidth="1"/>
    <col min="16136" max="16136" width="37" style="82" customWidth="1"/>
    <col min="16137" max="16137" width="24.140625" style="82" bestFit="1" customWidth="1"/>
    <col min="16138" max="16138" width="6.28515625" style="82" bestFit="1" customWidth="1"/>
    <col min="16139" max="16139" width="5.7109375" style="82" customWidth="1"/>
    <col min="16140" max="16140" width="6.28515625" style="82" bestFit="1" customWidth="1"/>
    <col min="16141" max="16141" width="5.7109375" style="82" customWidth="1"/>
    <col min="16142" max="16142" width="5.85546875" style="82" customWidth="1"/>
    <col min="16143" max="16143" width="5.7109375" style="82" customWidth="1"/>
    <col min="16144" max="16144" width="6.28515625" style="82" bestFit="1" customWidth="1"/>
    <col min="16145" max="16145" width="5.7109375" style="82" customWidth="1"/>
    <col min="16146" max="16146" width="6.28515625" style="82" bestFit="1" customWidth="1"/>
    <col min="16147" max="16147" width="5.5703125" style="82" customWidth="1"/>
    <col min="16148" max="16148" width="8.7109375" style="82" customWidth="1"/>
    <col min="16149" max="16149" width="8.28515625" style="82" customWidth="1"/>
    <col min="16150" max="16150" width="9" style="82" customWidth="1"/>
    <col min="16151" max="16151" width="8" style="82" customWidth="1"/>
    <col min="16152" max="16183" width="5.7109375" style="82" customWidth="1"/>
    <col min="16184" max="16384" width="9.140625" style="82"/>
  </cols>
  <sheetData>
    <row r="1" spans="1:33" ht="29.25" customHeight="1" x14ac:dyDescent="0.4">
      <c r="A1" s="191" t="s">
        <v>54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81"/>
      <c r="T1" s="191" t="s">
        <v>55</v>
      </c>
      <c r="U1" s="191"/>
      <c r="V1" s="191"/>
      <c r="W1" s="191"/>
      <c r="X1" s="191"/>
      <c r="Y1" s="191"/>
      <c r="Z1" s="191"/>
      <c r="AA1" s="191"/>
      <c r="AB1" s="191"/>
      <c r="AC1" s="191"/>
      <c r="AD1" s="191"/>
    </row>
    <row r="2" spans="1:33" ht="6.75" customHeight="1" thickBot="1" x14ac:dyDescent="0.25">
      <c r="AE2" s="82"/>
      <c r="AF2" s="82"/>
    </row>
    <row r="3" spans="1:33" ht="15.75" customHeight="1" x14ac:dyDescent="0.25">
      <c r="A3" s="192" t="s">
        <v>56</v>
      </c>
      <c r="B3" s="194" t="s">
        <v>2</v>
      </c>
      <c r="C3" s="194" t="s">
        <v>39</v>
      </c>
      <c r="D3" s="196" t="s">
        <v>16</v>
      </c>
      <c r="E3" s="198" t="s">
        <v>57</v>
      </c>
      <c r="F3" s="199"/>
      <c r="G3" s="199"/>
      <c r="H3" s="199"/>
      <c r="I3" s="200"/>
      <c r="J3" s="198" t="s">
        <v>58</v>
      </c>
      <c r="K3" s="199"/>
      <c r="L3" s="199"/>
      <c r="M3" s="199"/>
      <c r="N3" s="200"/>
      <c r="O3" s="201" t="s">
        <v>76</v>
      </c>
      <c r="P3" s="84" t="s">
        <v>59</v>
      </c>
      <c r="Q3" s="203" t="s">
        <v>60</v>
      </c>
      <c r="R3" s="85" t="s">
        <v>61</v>
      </c>
      <c r="S3" s="86"/>
      <c r="T3" s="87"/>
      <c r="U3" s="189" t="s">
        <v>62</v>
      </c>
      <c r="V3" s="189"/>
      <c r="W3" s="189"/>
      <c r="X3" s="189"/>
      <c r="Y3" s="189"/>
      <c r="Z3" s="189"/>
      <c r="AA3" s="189"/>
      <c r="AB3" s="189"/>
      <c r="AC3" s="189"/>
      <c r="AD3" s="190"/>
      <c r="AE3" s="82"/>
      <c r="AF3" s="82"/>
    </row>
    <row r="4" spans="1:33" ht="16.5" thickBot="1" x14ac:dyDescent="0.25">
      <c r="A4" s="193"/>
      <c r="B4" s="195"/>
      <c r="C4" s="195"/>
      <c r="D4" s="197"/>
      <c r="E4" s="88">
        <v>1</v>
      </c>
      <c r="F4" s="89">
        <v>2</v>
      </c>
      <c r="G4" s="89">
        <v>3</v>
      </c>
      <c r="H4" s="89">
        <v>4</v>
      </c>
      <c r="I4" s="90">
        <v>5</v>
      </c>
      <c r="J4" s="88">
        <v>1</v>
      </c>
      <c r="K4" s="89">
        <v>2</v>
      </c>
      <c r="L4" s="89">
        <v>3</v>
      </c>
      <c r="M4" s="89">
        <v>4</v>
      </c>
      <c r="N4" s="90">
        <v>5</v>
      </c>
      <c r="O4" s="202"/>
      <c r="P4" s="91" t="s">
        <v>63</v>
      </c>
      <c r="Q4" s="204"/>
      <c r="R4" s="92" t="s">
        <v>60</v>
      </c>
      <c r="S4" s="86"/>
      <c r="T4" s="93" t="s">
        <v>50</v>
      </c>
      <c r="U4" s="94">
        <v>10</v>
      </c>
      <c r="V4" s="94">
        <v>33</v>
      </c>
      <c r="W4" s="94">
        <v>9</v>
      </c>
      <c r="X4" s="94">
        <v>5</v>
      </c>
      <c r="Y4" s="94">
        <v>13</v>
      </c>
      <c r="Z4" s="94">
        <v>8</v>
      </c>
      <c r="AA4" s="94">
        <v>6</v>
      </c>
      <c r="AB4" s="94">
        <v>21</v>
      </c>
      <c r="AC4" s="94">
        <v>7</v>
      </c>
      <c r="AD4" s="95">
        <v>3</v>
      </c>
      <c r="AE4" s="82"/>
      <c r="AF4" s="82"/>
      <c r="AG4" s="83"/>
    </row>
    <row r="5" spans="1:33" ht="23.1" customHeight="1" x14ac:dyDescent="0.2">
      <c r="A5" s="96">
        <v>2</v>
      </c>
      <c r="B5" s="97" t="s">
        <v>8</v>
      </c>
      <c r="C5" s="97" t="s">
        <v>40</v>
      </c>
      <c r="D5" s="152">
        <v>5</v>
      </c>
      <c r="E5" s="98">
        <v>1</v>
      </c>
      <c r="F5" s="99">
        <v>3</v>
      </c>
      <c r="G5" s="99">
        <v>1</v>
      </c>
      <c r="H5" s="99">
        <v>3</v>
      </c>
      <c r="I5" s="100">
        <v>2</v>
      </c>
      <c r="J5" s="98">
        <f>VLOOKUP(E5,$T$40:$U$49,2)</f>
        <v>20</v>
      </c>
      <c r="K5" s="99">
        <f>VLOOKUP(F5,$T$40:$U$49,2)</f>
        <v>16</v>
      </c>
      <c r="L5" s="99">
        <f>VLOOKUP(G5,$T$40:$U$49,2)</f>
        <v>20</v>
      </c>
      <c r="M5" s="99">
        <f>VLOOKUP(H5,$T$40:$U$49,2)</f>
        <v>16</v>
      </c>
      <c r="N5" s="101">
        <f>VLOOKUP(I5,$T$40:$U$49,2)</f>
        <v>18</v>
      </c>
      <c r="O5" s="102"/>
      <c r="P5" s="103">
        <f>SUM(J5:O5)</f>
        <v>90</v>
      </c>
      <c r="Q5" s="104">
        <v>1</v>
      </c>
      <c r="R5" s="105">
        <v>1</v>
      </c>
      <c r="S5" s="106"/>
      <c r="T5" s="103">
        <v>1</v>
      </c>
      <c r="U5" s="107">
        <v>40.81</v>
      </c>
      <c r="V5" s="107">
        <v>40.11</v>
      </c>
      <c r="W5" s="107">
        <v>40.049999999999997</v>
      </c>
      <c r="X5" s="207">
        <v>40.26</v>
      </c>
      <c r="Y5" s="107">
        <v>41.06</v>
      </c>
      <c r="Z5" s="107">
        <v>40.5</v>
      </c>
      <c r="AA5" s="107">
        <v>39.880000000000003</v>
      </c>
      <c r="AB5" s="107">
        <v>40.17</v>
      </c>
      <c r="AC5" s="107">
        <v>41.06</v>
      </c>
      <c r="AD5" s="108">
        <v>40.1</v>
      </c>
      <c r="AE5" s="210"/>
      <c r="AF5" s="82"/>
    </row>
    <row r="6" spans="1:33" ht="23.1" customHeight="1" x14ac:dyDescent="0.2">
      <c r="A6" s="109">
        <v>7</v>
      </c>
      <c r="B6" s="110" t="s">
        <v>73</v>
      </c>
      <c r="C6" s="110" t="s">
        <v>40</v>
      </c>
      <c r="D6" s="111" t="s">
        <v>6</v>
      </c>
      <c r="E6" s="109">
        <v>3</v>
      </c>
      <c r="F6" s="112">
        <v>4</v>
      </c>
      <c r="G6" s="112">
        <v>5</v>
      </c>
      <c r="H6" s="112">
        <v>1</v>
      </c>
      <c r="I6" s="113">
        <v>1</v>
      </c>
      <c r="J6" s="205">
        <f>VLOOKUP(E6,$T$40:$U$49,2)</f>
        <v>16</v>
      </c>
      <c r="K6" s="206">
        <f>VLOOKUP(F6,$T$40:$U$49,2)</f>
        <v>14</v>
      </c>
      <c r="L6" s="112">
        <f>VLOOKUP(G6,$T$40:$U$49,2)</f>
        <v>12</v>
      </c>
      <c r="M6" s="112">
        <f>VLOOKUP(H6,$T$40:$U$49,2)</f>
        <v>20</v>
      </c>
      <c r="N6" s="114">
        <f>VLOOKUP(I6,$T$40:$U$49,2)</f>
        <v>20</v>
      </c>
      <c r="O6" s="115">
        <v>2</v>
      </c>
      <c r="P6" s="103">
        <f>SUM(J6:O6)</f>
        <v>84</v>
      </c>
      <c r="Q6" s="116">
        <v>2</v>
      </c>
      <c r="R6" s="117">
        <v>2</v>
      </c>
      <c r="S6" s="118"/>
      <c r="T6" s="119">
        <v>2</v>
      </c>
      <c r="U6" s="120">
        <v>40.119999999999997</v>
      </c>
      <c r="V6" s="120">
        <v>40.24</v>
      </c>
      <c r="W6" s="120">
        <v>40.54</v>
      </c>
      <c r="X6" s="208">
        <v>40.450000000000003</v>
      </c>
      <c r="Y6" s="120"/>
      <c r="Z6" s="120">
        <v>40.22</v>
      </c>
      <c r="AA6" s="120">
        <v>40</v>
      </c>
      <c r="AB6" s="120">
        <v>40.299999999999997</v>
      </c>
      <c r="AC6" s="120">
        <v>40.26</v>
      </c>
      <c r="AD6" s="121">
        <v>39.99</v>
      </c>
      <c r="AE6" s="210"/>
      <c r="AF6" s="82"/>
    </row>
    <row r="7" spans="1:33" ht="23.1" customHeight="1" x14ac:dyDescent="0.2">
      <c r="A7" s="109">
        <v>11</v>
      </c>
      <c r="B7" s="110" t="s">
        <v>72</v>
      </c>
      <c r="C7" s="110" t="s">
        <v>40</v>
      </c>
      <c r="D7" s="111">
        <v>5</v>
      </c>
      <c r="E7" s="109">
        <v>2</v>
      </c>
      <c r="F7" s="112">
        <v>6</v>
      </c>
      <c r="G7" s="112">
        <v>1</v>
      </c>
      <c r="H7" s="112">
        <v>6</v>
      </c>
      <c r="I7" s="113">
        <v>2</v>
      </c>
      <c r="J7" s="109">
        <f>VLOOKUP(E7,$T$40:$U$49,2)</f>
        <v>18</v>
      </c>
      <c r="K7" s="112">
        <f>VLOOKUP(F7,$T$40:$U$49,2)</f>
        <v>10</v>
      </c>
      <c r="L7" s="112">
        <f>VLOOKUP(G7,$T$40:$U$49,2)</f>
        <v>20</v>
      </c>
      <c r="M7" s="112">
        <f>VLOOKUP(H7,$T$40:$U$49,2)</f>
        <v>10</v>
      </c>
      <c r="N7" s="114">
        <f>VLOOKUP(I7,$T$40:$U$49,2)</f>
        <v>18</v>
      </c>
      <c r="O7" s="115"/>
      <c r="P7" s="103">
        <f>SUM(J7:O7)</f>
        <v>76</v>
      </c>
      <c r="Q7" s="116">
        <v>5</v>
      </c>
      <c r="R7" s="117">
        <v>3</v>
      </c>
      <c r="S7" s="118"/>
      <c r="T7" s="119">
        <v>3</v>
      </c>
      <c r="U7" s="120">
        <v>40</v>
      </c>
      <c r="V7" s="120">
        <v>40.64</v>
      </c>
      <c r="W7" s="120">
        <v>40.83</v>
      </c>
      <c r="X7" s="208">
        <v>40.5</v>
      </c>
      <c r="Y7" s="120">
        <v>40.4</v>
      </c>
      <c r="Z7" s="120">
        <v>40.72</v>
      </c>
      <c r="AA7" s="120">
        <v>39.71</v>
      </c>
      <c r="AB7" s="120"/>
      <c r="AC7" s="120">
        <v>39.9</v>
      </c>
      <c r="AD7" s="121">
        <v>40.270000000000003</v>
      </c>
      <c r="AE7" s="210"/>
      <c r="AF7" s="82"/>
    </row>
    <row r="8" spans="1:33" ht="23.1" customHeight="1" x14ac:dyDescent="0.2">
      <c r="A8" s="109">
        <v>13</v>
      </c>
      <c r="B8" s="110" t="s">
        <v>22</v>
      </c>
      <c r="C8" s="110" t="s">
        <v>41</v>
      </c>
      <c r="D8" s="111">
        <v>5</v>
      </c>
      <c r="E8" s="109">
        <v>5</v>
      </c>
      <c r="F8" s="112">
        <v>4</v>
      </c>
      <c r="G8" s="112">
        <v>6</v>
      </c>
      <c r="H8" s="112">
        <v>7</v>
      </c>
      <c r="I8" s="113">
        <v>4</v>
      </c>
      <c r="J8" s="109">
        <f>VLOOKUP(E8,$T$40:$U$49,2)</f>
        <v>12</v>
      </c>
      <c r="K8" s="112">
        <f>VLOOKUP(F8,$T$40:$U$49,2)</f>
        <v>14</v>
      </c>
      <c r="L8" s="112">
        <f>VLOOKUP(G8,$T$40:$U$49,2)</f>
        <v>10</v>
      </c>
      <c r="M8" s="112">
        <f>VLOOKUP(H8,$T$40:$U$49,2)</f>
        <v>8</v>
      </c>
      <c r="N8" s="114">
        <f>VLOOKUP(I8,$T$40:$U$49,2)</f>
        <v>14</v>
      </c>
      <c r="O8" s="115"/>
      <c r="P8" s="103">
        <f>SUM(J8:O8)</f>
        <v>58</v>
      </c>
      <c r="Q8" s="116">
        <v>7</v>
      </c>
      <c r="R8" s="117">
        <v>4</v>
      </c>
      <c r="S8" s="118"/>
      <c r="T8" s="119">
        <v>4</v>
      </c>
      <c r="U8" s="120">
        <v>39.96</v>
      </c>
      <c r="V8" s="120"/>
      <c r="W8" s="120">
        <v>39.81</v>
      </c>
      <c r="X8" s="120">
        <v>39.68</v>
      </c>
      <c r="Y8" s="120">
        <v>40.270000000000003</v>
      </c>
      <c r="Z8" s="120">
        <v>40.270000000000003</v>
      </c>
      <c r="AA8" s="120">
        <v>40.49</v>
      </c>
      <c r="AB8" s="120">
        <v>40.08</v>
      </c>
      <c r="AC8" s="120">
        <v>40.770000000000003</v>
      </c>
      <c r="AD8" s="121">
        <v>40.130000000000003</v>
      </c>
      <c r="AE8" s="210"/>
      <c r="AF8" s="82"/>
    </row>
    <row r="9" spans="1:33" ht="23.1" customHeight="1" x14ac:dyDescent="0.2">
      <c r="A9" s="109">
        <v>6</v>
      </c>
      <c r="B9" s="110" t="s">
        <v>45</v>
      </c>
      <c r="C9" s="110" t="s">
        <v>40</v>
      </c>
      <c r="D9" s="111">
        <v>2.5</v>
      </c>
      <c r="E9" s="109">
        <v>6</v>
      </c>
      <c r="F9" s="112">
        <v>3</v>
      </c>
      <c r="G9" s="112">
        <v>2</v>
      </c>
      <c r="H9" s="112">
        <v>3</v>
      </c>
      <c r="I9" s="113">
        <v>3</v>
      </c>
      <c r="J9" s="109">
        <f>VLOOKUP(E9,$T$40:$U$49,2)</f>
        <v>10</v>
      </c>
      <c r="K9" s="206">
        <f>VLOOKUP(F9,$T$40:$U$49,2)</f>
        <v>16</v>
      </c>
      <c r="L9" s="206">
        <f>VLOOKUP(G9,$T$40:$U$49,2)</f>
        <v>18</v>
      </c>
      <c r="M9" s="206">
        <f>VLOOKUP(H9,$T$40:$U$49,2)</f>
        <v>16</v>
      </c>
      <c r="N9" s="209">
        <f>VLOOKUP(I9,$T$40:$U$49,2)</f>
        <v>16</v>
      </c>
      <c r="O9" s="115">
        <v>4</v>
      </c>
      <c r="P9" s="103">
        <f>SUM(J9:O9)</f>
        <v>80</v>
      </c>
      <c r="Q9" s="116">
        <v>3</v>
      </c>
      <c r="R9" s="117">
        <v>5</v>
      </c>
      <c r="S9" s="118"/>
      <c r="T9" s="119">
        <v>5</v>
      </c>
      <c r="U9" s="120">
        <v>40.369999999999997</v>
      </c>
      <c r="V9" s="120">
        <v>40.130000000000003</v>
      </c>
      <c r="W9" s="120">
        <v>40.04</v>
      </c>
      <c r="X9" s="120">
        <v>40.11</v>
      </c>
      <c r="Y9" s="120">
        <v>40.21</v>
      </c>
      <c r="Z9" s="120">
        <v>40.65</v>
      </c>
      <c r="AA9" s="120">
        <v>40.020000000000003</v>
      </c>
      <c r="AB9" s="120">
        <v>40.61</v>
      </c>
      <c r="AC9" s="120"/>
      <c r="AD9" s="121">
        <v>40.18</v>
      </c>
      <c r="AE9" s="210"/>
      <c r="AF9" s="82"/>
    </row>
    <row r="10" spans="1:33" ht="23.1" customHeight="1" x14ac:dyDescent="0.2">
      <c r="A10" s="109">
        <v>10</v>
      </c>
      <c r="B10" s="110" t="s">
        <v>11</v>
      </c>
      <c r="C10" s="110" t="s">
        <v>40</v>
      </c>
      <c r="D10" s="111" t="s">
        <v>6</v>
      </c>
      <c r="E10" s="109">
        <v>4</v>
      </c>
      <c r="F10" s="112">
        <v>2</v>
      </c>
      <c r="G10" s="112">
        <v>4</v>
      </c>
      <c r="H10" s="112">
        <v>3</v>
      </c>
      <c r="I10" s="113">
        <v>8</v>
      </c>
      <c r="J10" s="109">
        <f>VLOOKUP(E10,$T$40:$U$49,2)</f>
        <v>14</v>
      </c>
      <c r="K10" s="112">
        <f>VLOOKUP(F10,$T$40:$U$49,2)</f>
        <v>18</v>
      </c>
      <c r="L10" s="112">
        <f>VLOOKUP(G10,$T$40:$U$49,2)</f>
        <v>14</v>
      </c>
      <c r="M10" s="112">
        <f>VLOOKUP(H10,$T$40:$U$49,2)</f>
        <v>16</v>
      </c>
      <c r="N10" s="114">
        <f>VLOOKUP(I10,$T$40:$U$49,2)</f>
        <v>6</v>
      </c>
      <c r="O10" s="115"/>
      <c r="P10" s="103">
        <f>SUM(J10:O10)</f>
        <v>68</v>
      </c>
      <c r="Q10" s="116">
        <v>6</v>
      </c>
      <c r="R10" s="117">
        <v>6</v>
      </c>
      <c r="S10" s="118"/>
      <c r="T10" s="119">
        <v>6</v>
      </c>
      <c r="U10" s="120">
        <v>39.880000000000003</v>
      </c>
      <c r="V10" s="120">
        <v>40.270000000000003</v>
      </c>
      <c r="W10" s="120">
        <v>41.48</v>
      </c>
      <c r="X10" s="120">
        <v>39.92</v>
      </c>
      <c r="Y10" s="120">
        <v>40.020000000000003</v>
      </c>
      <c r="Z10" s="120">
        <v>40.61</v>
      </c>
      <c r="AA10" s="120">
        <v>40.14</v>
      </c>
      <c r="AB10" s="120">
        <v>39.93</v>
      </c>
      <c r="AC10" s="120">
        <v>40.119999999999997</v>
      </c>
      <c r="AD10" s="121">
        <v>40.06</v>
      </c>
      <c r="AE10" s="210"/>
      <c r="AF10" s="82"/>
    </row>
    <row r="11" spans="1:33" ht="23.1" customHeight="1" x14ac:dyDescent="0.2">
      <c r="A11" s="109">
        <v>8</v>
      </c>
      <c r="B11" s="110" t="s">
        <v>29</v>
      </c>
      <c r="C11" s="110" t="s">
        <v>41</v>
      </c>
      <c r="D11" s="111">
        <v>2.5</v>
      </c>
      <c r="E11" s="109">
        <v>5</v>
      </c>
      <c r="F11" s="112">
        <v>6</v>
      </c>
      <c r="G11" s="112">
        <v>7</v>
      </c>
      <c r="H11" s="112">
        <v>4</v>
      </c>
      <c r="I11" s="113">
        <v>7</v>
      </c>
      <c r="J11" s="109">
        <f>VLOOKUP(E11,$T$40:$U$49,2)</f>
        <v>12</v>
      </c>
      <c r="K11" s="112">
        <f>VLOOKUP(F11,$T$40:$U$49,2)</f>
        <v>10</v>
      </c>
      <c r="L11" s="112">
        <f>VLOOKUP(G11,$T$40:$U$49,2)</f>
        <v>8</v>
      </c>
      <c r="M11" s="112">
        <f>VLOOKUP(H11,$T$40:$U$49,2)</f>
        <v>14</v>
      </c>
      <c r="N11" s="114">
        <f>VLOOKUP(I11,$T$40:$U$49,2)</f>
        <v>8</v>
      </c>
      <c r="O11" s="115"/>
      <c r="P11" s="103">
        <f>SUM(J11:O11)</f>
        <v>52</v>
      </c>
      <c r="Q11" s="116">
        <v>8</v>
      </c>
      <c r="R11" s="117">
        <v>7</v>
      </c>
      <c r="S11" s="118"/>
      <c r="T11" s="119">
        <v>7</v>
      </c>
      <c r="U11" s="120">
        <v>40.020000000000003</v>
      </c>
      <c r="V11" s="120">
        <v>40.24</v>
      </c>
      <c r="W11" s="120"/>
      <c r="X11" s="120">
        <v>40.46</v>
      </c>
      <c r="Y11" s="120">
        <v>40.25</v>
      </c>
      <c r="Z11" s="120">
        <v>40.869999999999997</v>
      </c>
      <c r="AA11" s="120">
        <v>40.01</v>
      </c>
      <c r="AB11" s="120">
        <v>40.020000000000003</v>
      </c>
      <c r="AC11" s="120">
        <v>40.54</v>
      </c>
      <c r="AD11" s="121">
        <v>39.83</v>
      </c>
      <c r="AE11" s="210"/>
      <c r="AF11" s="82"/>
    </row>
    <row r="12" spans="1:33" ht="23.1" customHeight="1" x14ac:dyDescent="0.2">
      <c r="A12" s="109">
        <v>4</v>
      </c>
      <c r="B12" s="110" t="s">
        <v>13</v>
      </c>
      <c r="C12" s="110" t="s">
        <v>40</v>
      </c>
      <c r="D12" s="111" t="s">
        <v>6</v>
      </c>
      <c r="E12" s="109">
        <v>2</v>
      </c>
      <c r="F12" s="112">
        <v>1</v>
      </c>
      <c r="G12" s="112">
        <v>1</v>
      </c>
      <c r="H12" s="112">
        <v>8</v>
      </c>
      <c r="I12" s="113">
        <v>4</v>
      </c>
      <c r="J12" s="109">
        <f>VLOOKUP(E12,$T$40:$U$49,2)</f>
        <v>18</v>
      </c>
      <c r="K12" s="112">
        <f>VLOOKUP(F12,$T$40:$U$49,2)</f>
        <v>20</v>
      </c>
      <c r="L12" s="112">
        <f>VLOOKUP(G12,$T$40:$U$49,2)</f>
        <v>20</v>
      </c>
      <c r="M12" s="112">
        <f>VLOOKUP(H12,$T$40:$U$49,2)</f>
        <v>6</v>
      </c>
      <c r="N12" s="114">
        <f>VLOOKUP(I12,$T$40:$U$49,2)</f>
        <v>14</v>
      </c>
      <c r="O12" s="115"/>
      <c r="P12" s="103">
        <f>SUM(J12:O12)</f>
        <v>78</v>
      </c>
      <c r="Q12" s="116">
        <v>4</v>
      </c>
      <c r="R12" s="117">
        <v>8</v>
      </c>
      <c r="S12" s="118"/>
      <c r="T12" s="119">
        <v>8</v>
      </c>
      <c r="U12" s="120"/>
      <c r="V12" s="120"/>
      <c r="W12" s="120"/>
      <c r="X12" s="120"/>
      <c r="Y12" s="120"/>
      <c r="Z12" s="120"/>
      <c r="AA12" s="120"/>
      <c r="AB12" s="120"/>
      <c r="AC12" s="120"/>
      <c r="AD12" s="121"/>
      <c r="AE12" s="82"/>
      <c r="AF12" s="82"/>
    </row>
    <row r="13" spans="1:33" ht="23.1" customHeight="1" x14ac:dyDescent="0.2">
      <c r="A13" s="109">
        <v>12</v>
      </c>
      <c r="B13" s="110" t="s">
        <v>23</v>
      </c>
      <c r="C13" s="110" t="s">
        <v>42</v>
      </c>
      <c r="D13" s="111">
        <v>15</v>
      </c>
      <c r="E13" s="109">
        <v>7</v>
      </c>
      <c r="F13" s="112">
        <v>7</v>
      </c>
      <c r="G13" s="112">
        <v>5</v>
      </c>
      <c r="H13" s="112">
        <v>5</v>
      </c>
      <c r="I13" s="113">
        <v>6</v>
      </c>
      <c r="J13" s="109">
        <f>VLOOKUP(E13,$T$40:$U$49,2)</f>
        <v>8</v>
      </c>
      <c r="K13" s="112">
        <f>VLOOKUP(F13,$T$40:$U$49,2)</f>
        <v>8</v>
      </c>
      <c r="L13" s="112">
        <f>VLOOKUP(G13,$T$40:$U$49,2)</f>
        <v>12</v>
      </c>
      <c r="M13" s="206">
        <f>VLOOKUP(H13,$T$40:$U$49,2)</f>
        <v>12</v>
      </c>
      <c r="N13" s="114">
        <f>VLOOKUP(I13,$T$40:$U$49,2)</f>
        <v>10</v>
      </c>
      <c r="O13" s="115">
        <v>1</v>
      </c>
      <c r="P13" s="103">
        <f>SUM(J13:O13)</f>
        <v>51</v>
      </c>
      <c r="Q13" s="116">
        <v>9</v>
      </c>
      <c r="R13" s="117"/>
      <c r="S13" s="118"/>
      <c r="T13" s="119">
        <v>9</v>
      </c>
      <c r="U13" s="120"/>
      <c r="V13" s="120"/>
      <c r="W13" s="120"/>
      <c r="X13" s="120"/>
      <c r="Y13" s="120"/>
      <c r="Z13" s="120"/>
      <c r="AA13" s="120"/>
      <c r="AB13" s="120"/>
      <c r="AC13" s="120"/>
      <c r="AD13" s="121"/>
      <c r="AE13" s="82"/>
      <c r="AF13" s="82"/>
    </row>
    <row r="14" spans="1:33" ht="23.1" customHeight="1" x14ac:dyDescent="0.2">
      <c r="A14" s="109">
        <v>9</v>
      </c>
      <c r="B14" s="110" t="s">
        <v>26</v>
      </c>
      <c r="C14" s="110" t="s">
        <v>74</v>
      </c>
      <c r="D14" s="111">
        <v>7.5</v>
      </c>
      <c r="E14" s="109">
        <v>10</v>
      </c>
      <c r="F14" s="112">
        <v>5</v>
      </c>
      <c r="G14" s="112">
        <v>8</v>
      </c>
      <c r="H14" s="112">
        <v>2</v>
      </c>
      <c r="I14" s="113">
        <v>9</v>
      </c>
      <c r="J14" s="109">
        <f>VLOOKUP(E14,$T$40:$U$49,2)</f>
        <v>2</v>
      </c>
      <c r="K14" s="112">
        <f>VLOOKUP(F14,$T$40:$U$49,2)</f>
        <v>12</v>
      </c>
      <c r="L14" s="112">
        <f>VLOOKUP(G14,$T$40:$U$49,2)</f>
        <v>6</v>
      </c>
      <c r="M14" s="112">
        <f>VLOOKUP(H14,$T$40:$U$49,2)</f>
        <v>18</v>
      </c>
      <c r="N14" s="114">
        <f>VLOOKUP(I14,$T$40:$U$49,2)</f>
        <v>4</v>
      </c>
      <c r="O14" s="115"/>
      <c r="P14" s="103">
        <f>SUM(J14:O14)</f>
        <v>42</v>
      </c>
      <c r="Q14" s="116">
        <v>10</v>
      </c>
      <c r="R14" s="117"/>
      <c r="S14" s="118"/>
      <c r="T14" s="119">
        <v>10</v>
      </c>
      <c r="U14" s="120"/>
      <c r="V14" s="120"/>
      <c r="W14" s="120"/>
      <c r="X14" s="120"/>
      <c r="Y14" s="120"/>
      <c r="Z14" s="120"/>
      <c r="AA14" s="120"/>
      <c r="AB14" s="120"/>
      <c r="AC14" s="120"/>
      <c r="AD14" s="121"/>
      <c r="AE14" s="82"/>
      <c r="AF14" s="82"/>
    </row>
    <row r="15" spans="1:33" ht="23.1" customHeight="1" x14ac:dyDescent="0.2">
      <c r="A15" s="109">
        <v>3</v>
      </c>
      <c r="B15" s="110" t="s">
        <v>17</v>
      </c>
      <c r="C15" s="110" t="s">
        <v>41</v>
      </c>
      <c r="D15" s="111">
        <v>7.5</v>
      </c>
      <c r="E15" s="109">
        <v>8</v>
      </c>
      <c r="F15" s="112">
        <v>8</v>
      </c>
      <c r="G15" s="112">
        <v>7</v>
      </c>
      <c r="H15" s="112">
        <v>9</v>
      </c>
      <c r="I15" s="113">
        <v>5</v>
      </c>
      <c r="J15" s="109">
        <f>VLOOKUP(E15,$T$40:$U$49,2)</f>
        <v>6</v>
      </c>
      <c r="K15" s="112">
        <f>VLOOKUP(F15,$T$40:$U$49,2)</f>
        <v>6</v>
      </c>
      <c r="L15" s="112">
        <f>VLOOKUP(G15,$T$40:$U$49,2)</f>
        <v>8</v>
      </c>
      <c r="M15" s="112">
        <f>VLOOKUP(H15,$T$40:$U$49,2)</f>
        <v>4</v>
      </c>
      <c r="N15" s="114">
        <f>VLOOKUP(I15,$T$40:$U$49,2)</f>
        <v>12</v>
      </c>
      <c r="O15" s="115"/>
      <c r="P15" s="103">
        <f>SUM(J15:O15)</f>
        <v>36</v>
      </c>
      <c r="Q15" s="116">
        <v>11</v>
      </c>
      <c r="R15" s="117"/>
      <c r="S15" s="118"/>
      <c r="T15" s="119">
        <v>11</v>
      </c>
      <c r="U15" s="120"/>
      <c r="V15" s="120"/>
      <c r="W15" s="120"/>
      <c r="X15" s="120"/>
      <c r="Y15" s="120"/>
      <c r="Z15" s="120"/>
      <c r="AA15" s="120"/>
      <c r="AB15" s="120"/>
      <c r="AC15" s="120"/>
      <c r="AD15" s="121"/>
      <c r="AE15" s="82"/>
      <c r="AF15" s="82"/>
    </row>
    <row r="16" spans="1:33" ht="23.1" customHeight="1" x14ac:dyDescent="0.2">
      <c r="A16" s="109">
        <v>1</v>
      </c>
      <c r="B16" s="110" t="s">
        <v>48</v>
      </c>
      <c r="C16" s="110" t="s">
        <v>75</v>
      </c>
      <c r="D16" s="111">
        <v>7.5</v>
      </c>
      <c r="E16" s="109">
        <v>7</v>
      </c>
      <c r="F16" s="112">
        <v>9</v>
      </c>
      <c r="G16" s="112">
        <v>9</v>
      </c>
      <c r="H16" s="112">
        <v>9</v>
      </c>
      <c r="I16" s="113">
        <v>8</v>
      </c>
      <c r="J16" s="109">
        <f>VLOOKUP(E16,$T$40:$U$49,2)</f>
        <v>8</v>
      </c>
      <c r="K16" s="112">
        <f>VLOOKUP(F16,$T$40:$U$49,2)</f>
        <v>4</v>
      </c>
      <c r="L16" s="112">
        <f>VLOOKUP(G16,$T$40:$U$49,2)</f>
        <v>4</v>
      </c>
      <c r="M16" s="112">
        <f>VLOOKUP(H16,$T$40:$U$49,2)</f>
        <v>4</v>
      </c>
      <c r="N16" s="114">
        <f>VLOOKUP(I16,$T$40:$U$49,2)</f>
        <v>6</v>
      </c>
      <c r="O16" s="115"/>
      <c r="P16" s="103">
        <f>SUM(J16:O16)</f>
        <v>26</v>
      </c>
      <c r="Q16" s="116">
        <v>12</v>
      </c>
      <c r="R16" s="117"/>
      <c r="S16" s="118"/>
      <c r="T16" s="119">
        <v>12</v>
      </c>
      <c r="U16" s="120"/>
      <c r="V16" s="120"/>
      <c r="W16" s="120"/>
      <c r="X16" s="120"/>
      <c r="Y16" s="120"/>
      <c r="Z16" s="120"/>
      <c r="AA16" s="120"/>
      <c r="AB16" s="120"/>
      <c r="AC16" s="120"/>
      <c r="AD16" s="121"/>
      <c r="AE16" s="82"/>
      <c r="AF16" s="82"/>
    </row>
    <row r="17" spans="1:32" ht="23.1" customHeight="1" x14ac:dyDescent="0.2">
      <c r="A17" s="109">
        <v>5</v>
      </c>
      <c r="B17" s="110" t="s">
        <v>32</v>
      </c>
      <c r="C17" s="110" t="s">
        <v>74</v>
      </c>
      <c r="D17" s="111">
        <v>15</v>
      </c>
      <c r="E17" s="109">
        <v>9</v>
      </c>
      <c r="F17" s="112">
        <v>8</v>
      </c>
      <c r="G17" s="112">
        <v>9</v>
      </c>
      <c r="H17" s="112">
        <v>6</v>
      </c>
      <c r="I17" s="113">
        <v>10</v>
      </c>
      <c r="J17" s="109">
        <f>VLOOKUP(E17,$T$40:$U$49,2)</f>
        <v>4</v>
      </c>
      <c r="K17" s="112">
        <f>VLOOKUP(F17,$T$40:$U$49,2)</f>
        <v>6</v>
      </c>
      <c r="L17" s="112">
        <f>VLOOKUP(G17,$T$40:$U$49,2)</f>
        <v>4</v>
      </c>
      <c r="M17" s="112">
        <f>VLOOKUP(H17,$T$40:$U$49,2)</f>
        <v>10</v>
      </c>
      <c r="N17" s="114">
        <f>VLOOKUP(I17,$T$40:$U$49,2)</f>
        <v>2</v>
      </c>
      <c r="O17" s="115">
        <v>-2</v>
      </c>
      <c r="P17" s="103">
        <f>SUM(J17:O17)</f>
        <v>24</v>
      </c>
      <c r="Q17" s="116">
        <v>13</v>
      </c>
      <c r="R17" s="117"/>
      <c r="S17" s="118"/>
      <c r="T17" s="119">
        <v>13</v>
      </c>
      <c r="U17" s="120"/>
      <c r="V17" s="120"/>
      <c r="W17" s="120"/>
      <c r="X17" s="120"/>
      <c r="Y17" s="120"/>
      <c r="Z17" s="120"/>
      <c r="AA17" s="120"/>
      <c r="AB17" s="120"/>
      <c r="AC17" s="120"/>
      <c r="AD17" s="121"/>
      <c r="AE17" s="82"/>
      <c r="AF17" s="82"/>
    </row>
    <row r="18" spans="1:32" ht="23.1" hidden="1" customHeight="1" x14ac:dyDescent="0.2">
      <c r="S18" s="118"/>
      <c r="T18" s="119">
        <v>14</v>
      </c>
      <c r="U18" s="120"/>
      <c r="V18" s="120"/>
      <c r="W18" s="120"/>
      <c r="X18" s="120"/>
      <c r="Y18" s="120"/>
      <c r="Z18" s="120"/>
      <c r="AA18" s="120"/>
      <c r="AB18" s="120"/>
      <c r="AC18" s="120"/>
      <c r="AD18" s="121"/>
      <c r="AE18" s="82"/>
      <c r="AF18" s="82"/>
    </row>
    <row r="19" spans="1:32" ht="23.1" hidden="1" customHeight="1" x14ac:dyDescent="0.2">
      <c r="S19" s="118"/>
      <c r="T19" s="119">
        <v>15</v>
      </c>
      <c r="U19" s="120"/>
      <c r="V19" s="120"/>
      <c r="W19" s="120"/>
      <c r="X19" s="120"/>
      <c r="Y19" s="120"/>
      <c r="Z19" s="120"/>
      <c r="AA19" s="120"/>
      <c r="AB19" s="120"/>
      <c r="AC19" s="120"/>
      <c r="AD19" s="121"/>
      <c r="AE19" s="82"/>
      <c r="AF19" s="82"/>
    </row>
    <row r="20" spans="1:32" ht="23.1" hidden="1" customHeight="1" x14ac:dyDescent="0.2">
      <c r="S20" s="118"/>
      <c r="T20" s="119">
        <v>16</v>
      </c>
      <c r="U20" s="120"/>
      <c r="V20" s="120"/>
      <c r="W20" s="120"/>
      <c r="X20" s="120"/>
      <c r="Y20" s="120"/>
      <c r="Z20" s="120"/>
      <c r="AA20" s="120"/>
      <c r="AB20" s="120"/>
      <c r="AC20" s="120"/>
      <c r="AD20" s="121"/>
      <c r="AE20" s="82"/>
      <c r="AF20" s="82"/>
    </row>
    <row r="21" spans="1:32" ht="23.1" hidden="1" customHeight="1" x14ac:dyDescent="0.2">
      <c r="S21" s="118"/>
      <c r="T21" s="119">
        <v>17</v>
      </c>
      <c r="U21" s="120"/>
      <c r="V21" s="120"/>
      <c r="W21" s="120"/>
      <c r="X21" s="120"/>
      <c r="Y21" s="120"/>
      <c r="Z21" s="120"/>
      <c r="AA21" s="120"/>
      <c r="AB21" s="120"/>
      <c r="AC21" s="120"/>
      <c r="AD21" s="121"/>
      <c r="AE21" s="82"/>
      <c r="AF21" s="82"/>
    </row>
    <row r="22" spans="1:32" ht="23.1" hidden="1" customHeight="1" x14ac:dyDescent="0.2">
      <c r="S22" s="118"/>
      <c r="T22" s="119">
        <v>18</v>
      </c>
      <c r="U22" s="120"/>
      <c r="V22" s="120"/>
      <c r="W22" s="120"/>
      <c r="X22" s="120"/>
      <c r="Y22" s="120"/>
      <c r="Z22" s="120"/>
      <c r="AA22" s="120"/>
      <c r="AB22" s="120"/>
      <c r="AC22" s="120"/>
      <c r="AD22" s="121"/>
      <c r="AE22" s="82"/>
      <c r="AF22" s="82"/>
    </row>
    <row r="23" spans="1:32" ht="23.1" hidden="1" customHeight="1" x14ac:dyDescent="0.2">
      <c r="S23" s="118"/>
      <c r="T23" s="119">
        <v>19</v>
      </c>
      <c r="U23" s="120"/>
      <c r="V23" s="120"/>
      <c r="W23" s="120"/>
      <c r="X23" s="120"/>
      <c r="Y23" s="120"/>
      <c r="Z23" s="120"/>
      <c r="AA23" s="120"/>
      <c r="AB23" s="120"/>
      <c r="AC23" s="120"/>
      <c r="AD23" s="121"/>
      <c r="AE23" s="82"/>
      <c r="AF23" s="82"/>
    </row>
    <row r="24" spans="1:32" ht="23.1" hidden="1" customHeight="1" x14ac:dyDescent="0.2">
      <c r="S24" s="118"/>
      <c r="T24" s="119">
        <v>20</v>
      </c>
      <c r="U24" s="120"/>
      <c r="V24" s="120"/>
      <c r="W24" s="120"/>
      <c r="X24" s="120"/>
      <c r="Y24" s="120"/>
      <c r="Z24" s="120"/>
      <c r="AA24" s="120"/>
      <c r="AB24" s="120"/>
      <c r="AC24" s="120"/>
      <c r="AD24" s="121"/>
      <c r="AE24" s="82"/>
      <c r="AF24" s="82"/>
    </row>
    <row r="25" spans="1:32" ht="23.1" hidden="1" customHeight="1" x14ac:dyDescent="0.2">
      <c r="S25" s="118"/>
      <c r="T25" s="119">
        <v>21</v>
      </c>
      <c r="U25" s="120"/>
      <c r="V25" s="120"/>
      <c r="W25" s="120"/>
      <c r="X25" s="120"/>
      <c r="Y25" s="120"/>
      <c r="Z25" s="120"/>
      <c r="AA25" s="120"/>
      <c r="AB25" s="120"/>
      <c r="AC25" s="120"/>
      <c r="AD25" s="121"/>
      <c r="AE25" s="82"/>
      <c r="AF25" s="82"/>
    </row>
    <row r="26" spans="1:32" ht="23.1" hidden="1" customHeight="1" x14ac:dyDescent="0.2">
      <c r="S26" s="118"/>
      <c r="T26" s="119">
        <v>22</v>
      </c>
      <c r="U26" s="120"/>
      <c r="V26" s="120"/>
      <c r="W26" s="120"/>
      <c r="X26" s="120"/>
      <c r="Y26" s="120"/>
      <c r="Z26" s="120"/>
      <c r="AA26" s="120"/>
      <c r="AB26" s="120"/>
      <c r="AC26" s="120"/>
      <c r="AD26" s="121"/>
      <c r="AE26" s="82"/>
      <c r="AF26" s="82"/>
    </row>
    <row r="27" spans="1:32" ht="23.1" hidden="1" customHeight="1" x14ac:dyDescent="0.2">
      <c r="S27" s="118"/>
      <c r="T27" s="119">
        <v>23</v>
      </c>
      <c r="U27" s="120"/>
      <c r="V27" s="120"/>
      <c r="W27" s="120"/>
      <c r="X27" s="120"/>
      <c r="Y27" s="120"/>
      <c r="Z27" s="120"/>
      <c r="AA27" s="120"/>
      <c r="AB27" s="120"/>
      <c r="AC27" s="120"/>
      <c r="AD27" s="121"/>
      <c r="AE27" s="82"/>
      <c r="AF27" s="82"/>
    </row>
    <row r="28" spans="1:32" ht="23.1" hidden="1" customHeight="1" x14ac:dyDescent="0.2">
      <c r="S28" s="118"/>
      <c r="T28" s="119">
        <v>24</v>
      </c>
      <c r="U28" s="120"/>
      <c r="V28" s="120"/>
      <c r="W28" s="120"/>
      <c r="X28" s="120"/>
      <c r="Y28" s="120"/>
      <c r="Z28" s="120"/>
      <c r="AA28" s="120"/>
      <c r="AB28" s="120"/>
      <c r="AC28" s="120"/>
      <c r="AD28" s="121"/>
      <c r="AE28" s="82"/>
      <c r="AF28" s="82"/>
    </row>
    <row r="29" spans="1:32" ht="23.1" hidden="1" customHeight="1" x14ac:dyDescent="0.2">
      <c r="S29" s="118"/>
      <c r="T29" s="119">
        <v>25</v>
      </c>
      <c r="U29" s="120"/>
      <c r="V29" s="120"/>
      <c r="W29" s="120"/>
      <c r="X29" s="120"/>
      <c r="Y29" s="120"/>
      <c r="Z29" s="120"/>
      <c r="AA29" s="120"/>
      <c r="AB29" s="120"/>
      <c r="AC29" s="120"/>
      <c r="AD29" s="121"/>
      <c r="AE29" s="82"/>
      <c r="AF29" s="82"/>
    </row>
    <row r="30" spans="1:32" ht="23.1" hidden="1" customHeight="1" x14ac:dyDescent="0.2">
      <c r="S30" s="118"/>
      <c r="T30" s="122"/>
      <c r="U30" s="123"/>
      <c r="V30" s="120"/>
      <c r="W30" s="120"/>
      <c r="X30" s="123"/>
      <c r="Y30" s="120"/>
      <c r="Z30" s="123"/>
      <c r="AA30" s="123"/>
      <c r="AB30" s="123"/>
      <c r="AC30" s="120"/>
      <c r="AD30" s="124"/>
      <c r="AE30" s="82"/>
      <c r="AF30" s="82"/>
    </row>
    <row r="31" spans="1:32" ht="23.1" customHeight="1" x14ac:dyDescent="0.2">
      <c r="S31" s="118"/>
      <c r="T31" s="119" t="s">
        <v>65</v>
      </c>
      <c r="U31" s="120"/>
      <c r="V31" s="120"/>
      <c r="W31" s="120"/>
      <c r="X31" s="120"/>
      <c r="Y31" s="120"/>
      <c r="Z31" s="120"/>
      <c r="AA31" s="120"/>
      <c r="AB31" s="120"/>
      <c r="AC31" s="120"/>
      <c r="AD31" s="121"/>
      <c r="AE31" s="82"/>
      <c r="AF31" s="82"/>
    </row>
    <row r="32" spans="1:32" ht="23.1" customHeight="1" x14ac:dyDescent="0.2">
      <c r="S32" s="118"/>
      <c r="T32" s="119" t="s">
        <v>66</v>
      </c>
      <c r="U32" s="120"/>
      <c r="V32" s="120"/>
      <c r="W32" s="120"/>
      <c r="X32" s="120"/>
      <c r="Y32" s="120"/>
      <c r="Z32" s="120"/>
      <c r="AA32" s="120"/>
      <c r="AB32" s="120"/>
      <c r="AC32" s="120"/>
      <c r="AD32" s="121"/>
      <c r="AE32" s="82"/>
      <c r="AF32" s="82"/>
    </row>
    <row r="33" spans="19:33" ht="23.1" customHeight="1" thickBot="1" x14ac:dyDescent="0.25">
      <c r="S33" s="118"/>
      <c r="T33" s="125" t="s">
        <v>67</v>
      </c>
      <c r="U33" s="126"/>
      <c r="V33" s="126"/>
      <c r="W33" s="126"/>
      <c r="X33" s="126"/>
      <c r="Y33" s="126"/>
      <c r="Z33" s="126"/>
      <c r="AA33" s="126"/>
      <c r="AB33" s="126"/>
      <c r="AC33" s="126"/>
      <c r="AD33" s="127"/>
      <c r="AE33" s="82"/>
      <c r="AF33" s="82"/>
      <c r="AG33" s="128"/>
    </row>
    <row r="34" spans="19:33" ht="23.1" customHeight="1" thickBot="1" x14ac:dyDescent="0.25">
      <c r="S34" s="129"/>
      <c r="T34" s="130" t="s">
        <v>62</v>
      </c>
      <c r="U34" s="94">
        <v>10</v>
      </c>
      <c r="V34" s="94">
        <v>33</v>
      </c>
      <c r="W34" s="94">
        <v>9</v>
      </c>
      <c r="X34" s="94">
        <v>5</v>
      </c>
      <c r="Y34" s="94">
        <v>13</v>
      </c>
      <c r="Z34" s="94">
        <v>8</v>
      </c>
      <c r="AA34" s="94">
        <v>6</v>
      </c>
      <c r="AB34" s="94">
        <v>21</v>
      </c>
      <c r="AC34" s="94">
        <v>7</v>
      </c>
      <c r="AD34" s="95">
        <v>3</v>
      </c>
      <c r="AE34" s="82"/>
      <c r="AF34" s="82"/>
    </row>
    <row r="35" spans="19:33" ht="23.1" customHeight="1" x14ac:dyDescent="0.2">
      <c r="S35" s="129"/>
      <c r="T35" s="131" t="s">
        <v>68</v>
      </c>
      <c r="U35" s="132">
        <f>AVERAGE(U5:U33)</f>
        <v>40.165714285714287</v>
      </c>
      <c r="V35" s="133">
        <f>AVERAGE(V5:V33)</f>
        <v>40.271666666666668</v>
      </c>
      <c r="W35" s="132">
        <f>AVERAGE(W5:W33)</f>
        <v>40.458333333333336</v>
      </c>
      <c r="X35" s="133">
        <f>AVERAGE(X5:X33)</f>
        <v>40.197142857142858</v>
      </c>
      <c r="Y35" s="132">
        <f t="shared" ref="Y35" si="0">AVERAGE(Y5:Y33)</f>
        <v>40.368333333333339</v>
      </c>
      <c r="Z35" s="132">
        <f>AVERAGE(Z5:Z33)</f>
        <v>40.548571428571435</v>
      </c>
      <c r="AA35" s="132">
        <f>AVERAGE(AA5:AA33)</f>
        <v>40.035714285714285</v>
      </c>
      <c r="AB35" s="132">
        <f>AVERAGE(AB5:AB33)</f>
        <v>40.185000000000002</v>
      </c>
      <c r="AC35" s="132">
        <f>AVERAGE(AC5:AC33)</f>
        <v>40.44166666666667</v>
      </c>
      <c r="AD35" s="134">
        <f>AVERAGE(AD5:AD33)</f>
        <v>40.08</v>
      </c>
      <c r="AE35" s="82"/>
      <c r="AF35" s="82"/>
    </row>
    <row r="36" spans="19:33" ht="23.1" customHeight="1" x14ac:dyDescent="0.2">
      <c r="S36" s="129"/>
      <c r="T36" s="119" t="s">
        <v>69</v>
      </c>
      <c r="U36" s="135">
        <f>MIN(U5:U33)</f>
        <v>39.880000000000003</v>
      </c>
      <c r="V36" s="120">
        <f>MIN(V5:V33)</f>
        <v>40.11</v>
      </c>
      <c r="W36" s="135">
        <f>MIN(W5:W33)</f>
        <v>39.81</v>
      </c>
      <c r="X36" s="120">
        <f>MIN(X5:X33)</f>
        <v>39.68</v>
      </c>
      <c r="Y36" s="135">
        <f t="shared" ref="Y36" si="1">MIN(Y5:Y33)</f>
        <v>40.020000000000003</v>
      </c>
      <c r="Z36" s="135">
        <f>MIN(Z5:Z33)</f>
        <v>40.22</v>
      </c>
      <c r="AA36" s="135">
        <f>MIN(AA5:AA33)</f>
        <v>39.71</v>
      </c>
      <c r="AB36" s="135">
        <f>MIN(AB5:AB33)</f>
        <v>39.93</v>
      </c>
      <c r="AC36" s="135">
        <f>MIN(AC5:AC33)</f>
        <v>39.9</v>
      </c>
      <c r="AD36" s="136">
        <f>MIN(AD5:AD33)</f>
        <v>39.83</v>
      </c>
      <c r="AE36" s="82"/>
      <c r="AF36" s="82"/>
    </row>
    <row r="37" spans="19:33" ht="23.1" customHeight="1" thickBot="1" x14ac:dyDescent="0.25">
      <c r="S37" s="129"/>
      <c r="T37" s="137" t="s">
        <v>70</v>
      </c>
      <c r="U37" s="138">
        <f t="shared" ref="U37:AD37" si="2">U35-MIN($V35:$AD35)</f>
        <v>0.13000000000000256</v>
      </c>
      <c r="V37" s="138">
        <f t="shared" si="2"/>
        <v>0.23595238095238358</v>
      </c>
      <c r="W37" s="138">
        <f t="shared" si="2"/>
        <v>0.422619047619051</v>
      </c>
      <c r="X37" s="138">
        <f t="shared" si="2"/>
        <v>0.16142857142857281</v>
      </c>
      <c r="Y37" s="138">
        <f t="shared" si="2"/>
        <v>0.3326190476190547</v>
      </c>
      <c r="Z37" s="138">
        <f t="shared" si="2"/>
        <v>0.51285714285715045</v>
      </c>
      <c r="AA37" s="138">
        <f t="shared" si="2"/>
        <v>0</v>
      </c>
      <c r="AB37" s="138">
        <f t="shared" si="2"/>
        <v>0.14928571428571757</v>
      </c>
      <c r="AC37" s="138">
        <f t="shared" si="2"/>
        <v>0.40595238095238528</v>
      </c>
      <c r="AD37" s="139">
        <f t="shared" si="2"/>
        <v>4.4285714285713595E-2</v>
      </c>
      <c r="AE37" s="82"/>
      <c r="AF37" s="82"/>
    </row>
    <row r="38" spans="19:33" ht="23.1" customHeight="1" x14ac:dyDescent="0.2">
      <c r="S38" s="118"/>
      <c r="T38" s="140"/>
      <c r="U38" s="128"/>
      <c r="V38" s="140"/>
      <c r="W38" s="140"/>
      <c r="X38" s="128"/>
      <c r="Y38" s="140"/>
      <c r="Z38" s="128"/>
      <c r="AA38" s="128"/>
      <c r="AB38" s="128"/>
      <c r="AC38" s="140"/>
      <c r="AD38" s="128"/>
      <c r="AE38" s="82"/>
      <c r="AF38" s="82"/>
    </row>
    <row r="39" spans="19:33" ht="23.1" customHeight="1" x14ac:dyDescent="0.2">
      <c r="S39" s="118"/>
      <c r="T39" s="140"/>
      <c r="U39" s="128"/>
      <c r="V39" s="140"/>
      <c r="W39" s="140"/>
      <c r="X39" s="128"/>
      <c r="Y39" s="140"/>
      <c r="Z39" s="128"/>
      <c r="AA39" s="128"/>
      <c r="AB39" s="128"/>
      <c r="AC39" s="140"/>
      <c r="AD39" s="128"/>
      <c r="AE39" s="82"/>
      <c r="AF39" s="82"/>
    </row>
    <row r="40" spans="19:33" ht="23.1" customHeight="1" x14ac:dyDescent="0.2">
      <c r="S40" s="118"/>
      <c r="T40" s="83">
        <v>1</v>
      </c>
      <c r="U40" s="83">
        <v>20</v>
      </c>
      <c r="V40" s="140"/>
      <c r="W40" s="140"/>
      <c r="X40" s="128"/>
      <c r="Y40" s="140"/>
      <c r="Z40" s="128"/>
      <c r="AA40" s="128"/>
      <c r="AB40" s="128"/>
      <c r="AC40" s="140"/>
      <c r="AD40" s="128"/>
      <c r="AE40" s="82"/>
      <c r="AF40" s="82"/>
    </row>
    <row r="41" spans="19:33" ht="23.1" customHeight="1" x14ac:dyDescent="0.2">
      <c r="S41" s="118"/>
      <c r="T41" s="83">
        <v>2</v>
      </c>
      <c r="U41" s="83">
        <v>18</v>
      </c>
      <c r="V41" s="140"/>
      <c r="W41" s="140"/>
      <c r="X41" s="128"/>
      <c r="Y41" s="140"/>
      <c r="Z41" s="128"/>
      <c r="AA41" s="128"/>
      <c r="AB41" s="128"/>
      <c r="AC41" s="140"/>
      <c r="AD41" s="128"/>
      <c r="AE41" s="82"/>
      <c r="AF41" s="82"/>
    </row>
    <row r="42" spans="19:33" ht="23.1" customHeight="1" x14ac:dyDescent="0.2">
      <c r="S42" s="118"/>
      <c r="T42" s="83">
        <v>3</v>
      </c>
      <c r="U42" s="83">
        <v>16</v>
      </c>
      <c r="V42" s="140"/>
      <c r="W42" s="140"/>
      <c r="X42" s="128"/>
      <c r="Y42" s="140"/>
      <c r="Z42" s="128"/>
      <c r="AA42" s="128"/>
      <c r="AB42" s="128"/>
      <c r="AC42" s="140"/>
      <c r="AD42" s="128"/>
      <c r="AE42" s="82"/>
      <c r="AF42" s="82"/>
    </row>
    <row r="43" spans="19:33" ht="23.1" customHeight="1" x14ac:dyDescent="0.2">
      <c r="S43" s="118"/>
      <c r="T43" s="83">
        <v>4</v>
      </c>
      <c r="U43" s="83">
        <v>14</v>
      </c>
      <c r="V43" s="140"/>
      <c r="W43" s="140"/>
      <c r="X43" s="128"/>
      <c r="Y43" s="140"/>
      <c r="Z43" s="128"/>
      <c r="AA43" s="128"/>
      <c r="AB43" s="128"/>
      <c r="AC43" s="140"/>
      <c r="AD43" s="128"/>
      <c r="AE43" s="82"/>
      <c r="AF43" s="82"/>
    </row>
    <row r="44" spans="19:33" ht="23.1" customHeight="1" x14ac:dyDescent="0.2">
      <c r="S44" s="118"/>
      <c r="T44" s="83">
        <v>5</v>
      </c>
      <c r="U44" s="83">
        <v>12</v>
      </c>
      <c r="V44" s="140"/>
      <c r="W44" s="140"/>
      <c r="X44" s="128"/>
      <c r="Y44" s="140"/>
      <c r="Z44" s="128"/>
      <c r="AA44" s="128"/>
      <c r="AB44" s="128"/>
      <c r="AC44" s="140"/>
      <c r="AD44" s="128"/>
      <c r="AE44" s="82"/>
      <c r="AF44" s="82"/>
    </row>
    <row r="45" spans="19:33" ht="23.1" customHeight="1" x14ac:dyDescent="0.2">
      <c r="S45" s="118"/>
      <c r="T45" s="83">
        <v>6</v>
      </c>
      <c r="U45" s="83">
        <v>10</v>
      </c>
      <c r="V45" s="140"/>
      <c r="W45" s="140"/>
      <c r="X45" s="128"/>
      <c r="Y45" s="140"/>
      <c r="Z45" s="128"/>
      <c r="AA45" s="128"/>
      <c r="AB45" s="128"/>
      <c r="AC45" s="140"/>
      <c r="AD45" s="128"/>
      <c r="AE45" s="82"/>
      <c r="AF45" s="82"/>
    </row>
    <row r="46" spans="19:33" ht="23.1" customHeight="1" x14ac:dyDescent="0.2">
      <c r="S46" s="118"/>
      <c r="T46" s="83">
        <v>7</v>
      </c>
      <c r="U46" s="83">
        <v>8</v>
      </c>
      <c r="V46" s="140"/>
      <c r="W46" s="140"/>
      <c r="X46" s="128"/>
      <c r="Y46" s="140"/>
      <c r="Z46" s="128"/>
      <c r="AA46" s="128"/>
      <c r="AB46" s="128"/>
      <c r="AC46" s="140"/>
      <c r="AD46" s="128"/>
      <c r="AE46" s="82"/>
      <c r="AF46" s="82"/>
    </row>
    <row r="47" spans="19:33" ht="23.1" customHeight="1" x14ac:dyDescent="0.2">
      <c r="S47" s="118"/>
      <c r="T47" s="83">
        <v>8</v>
      </c>
      <c r="U47" s="83">
        <v>6</v>
      </c>
      <c r="V47" s="140"/>
      <c r="W47" s="140"/>
      <c r="X47" s="128"/>
      <c r="Y47" s="140"/>
      <c r="Z47" s="128"/>
      <c r="AA47" s="128"/>
      <c r="AB47" s="128"/>
      <c r="AC47" s="140"/>
      <c r="AD47" s="128"/>
      <c r="AE47" s="82"/>
      <c r="AF47" s="82"/>
    </row>
    <row r="48" spans="19:33" ht="23.1" customHeight="1" x14ac:dyDescent="0.2">
      <c r="S48" s="118"/>
      <c r="T48" s="83">
        <v>9</v>
      </c>
      <c r="U48" s="83">
        <v>4</v>
      </c>
      <c r="V48" s="140"/>
      <c r="W48" s="140"/>
      <c r="X48" s="128"/>
      <c r="Y48" s="140"/>
      <c r="Z48" s="128"/>
      <c r="AA48" s="128"/>
      <c r="AB48" s="128"/>
      <c r="AC48" s="140"/>
      <c r="AD48" s="128"/>
      <c r="AE48" s="82"/>
      <c r="AF48" s="82"/>
    </row>
    <row r="49" spans="19:32" ht="23.1" customHeight="1" x14ac:dyDescent="0.2">
      <c r="S49" s="118"/>
      <c r="T49" s="83">
        <v>10</v>
      </c>
      <c r="U49" s="83">
        <v>2</v>
      </c>
      <c r="V49" s="140"/>
      <c r="W49" s="140"/>
      <c r="X49" s="128"/>
      <c r="Y49" s="140"/>
      <c r="Z49" s="128"/>
      <c r="AA49" s="128"/>
      <c r="AB49" s="128"/>
      <c r="AC49" s="140"/>
      <c r="AD49" s="128"/>
      <c r="AE49" s="82"/>
      <c r="AF49" s="82"/>
    </row>
    <row r="50" spans="19:32" ht="23.1" hidden="1" customHeight="1" thickBot="1" x14ac:dyDescent="0.25">
      <c r="S50" s="118"/>
      <c r="T50" s="141"/>
      <c r="U50" s="142"/>
      <c r="V50" s="141"/>
      <c r="W50" s="141"/>
      <c r="X50" s="142"/>
      <c r="Y50" s="141"/>
      <c r="Z50" s="142"/>
      <c r="AA50" s="142"/>
      <c r="AB50" s="142"/>
      <c r="AC50" s="141"/>
      <c r="AD50" s="142"/>
      <c r="AE50" s="82"/>
      <c r="AF50" s="82"/>
    </row>
    <row r="51" spans="19:32" ht="23.1" hidden="1" customHeight="1" thickBot="1" x14ac:dyDescent="0.25">
      <c r="S51" s="118"/>
      <c r="T51" s="141"/>
      <c r="U51" s="142"/>
      <c r="V51" s="141"/>
      <c r="W51" s="141"/>
      <c r="X51" s="142"/>
      <c r="Y51" s="141"/>
      <c r="Z51" s="142"/>
      <c r="AA51" s="142"/>
      <c r="AB51" s="142"/>
      <c r="AC51" s="141"/>
      <c r="AD51" s="142"/>
      <c r="AE51" s="82"/>
      <c r="AF51" s="82"/>
    </row>
    <row r="52" spans="19:32" ht="23.1" hidden="1" customHeight="1" thickBot="1" x14ac:dyDescent="0.25">
      <c r="S52" s="118"/>
      <c r="T52" s="141"/>
      <c r="U52" s="142"/>
      <c r="V52" s="141"/>
      <c r="W52" s="141"/>
      <c r="X52" s="142"/>
      <c r="Y52" s="141"/>
      <c r="Z52" s="142"/>
      <c r="AA52" s="142"/>
      <c r="AB52" s="142"/>
      <c r="AC52" s="141"/>
      <c r="AD52" s="142"/>
      <c r="AE52" s="82"/>
      <c r="AF52" s="82"/>
    </row>
    <row r="53" spans="19:32" ht="23.1" hidden="1" customHeight="1" thickBot="1" x14ac:dyDescent="0.25">
      <c r="S53" s="118"/>
      <c r="T53" s="141"/>
      <c r="U53" s="142"/>
      <c r="V53" s="141"/>
      <c r="W53" s="141"/>
      <c r="X53" s="142"/>
      <c r="Y53" s="141"/>
      <c r="Z53" s="142"/>
      <c r="AA53" s="142"/>
      <c r="AB53" s="142"/>
      <c r="AC53" s="141"/>
      <c r="AD53" s="142"/>
      <c r="AE53" s="82"/>
      <c r="AF53" s="82"/>
    </row>
    <row r="54" spans="19:32" ht="23.1" hidden="1" customHeight="1" thickBot="1" x14ac:dyDescent="0.25">
      <c r="S54" s="118"/>
      <c r="T54" s="141"/>
      <c r="U54" s="142"/>
      <c r="V54" s="141"/>
      <c r="W54" s="141"/>
      <c r="X54" s="142"/>
      <c r="Y54" s="141"/>
      <c r="Z54" s="142"/>
      <c r="AA54" s="142"/>
      <c r="AB54" s="142"/>
      <c r="AC54" s="141"/>
      <c r="AD54" s="142"/>
      <c r="AE54" s="82"/>
      <c r="AF54" s="82"/>
    </row>
    <row r="55" spans="19:32" x14ac:dyDescent="0.2">
      <c r="S55" s="128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</row>
    <row r="56" spans="19:32" x14ac:dyDescent="0.2">
      <c r="AE56" s="82"/>
      <c r="AF56" s="82"/>
    </row>
    <row r="57" spans="19:32" x14ac:dyDescent="0.2">
      <c r="AE57" s="82"/>
      <c r="AF57" s="82"/>
    </row>
    <row r="58" spans="19:32" x14ac:dyDescent="0.2">
      <c r="AE58" s="82"/>
      <c r="AF58" s="82"/>
    </row>
    <row r="59" spans="19:32" x14ac:dyDescent="0.2">
      <c r="AE59" s="82"/>
      <c r="AF59" s="82"/>
    </row>
    <row r="60" spans="19:32" x14ac:dyDescent="0.2">
      <c r="AE60" s="82"/>
      <c r="AF60" s="82"/>
    </row>
    <row r="61" spans="19:32" x14ac:dyDescent="0.2">
      <c r="AE61" s="82"/>
      <c r="AF61" s="82"/>
    </row>
    <row r="62" spans="19:32" x14ac:dyDescent="0.2">
      <c r="AE62" s="82"/>
      <c r="AF62" s="82"/>
    </row>
    <row r="63" spans="19:32" x14ac:dyDescent="0.2">
      <c r="AE63" s="82"/>
      <c r="AF63" s="82"/>
    </row>
    <row r="64" spans="19:32" x14ac:dyDescent="0.2">
      <c r="AE64" s="82"/>
      <c r="AF64" s="82"/>
    </row>
    <row r="65" spans="31:32" x14ac:dyDescent="0.2">
      <c r="AE65" s="82"/>
      <c r="AF65" s="82"/>
    </row>
    <row r="66" spans="31:32" x14ac:dyDescent="0.2">
      <c r="AE66" s="82"/>
      <c r="AF66" s="82"/>
    </row>
  </sheetData>
  <sortState ref="A5:R12">
    <sortCondition ref="R5:R12"/>
  </sortState>
  <mergeCells count="11">
    <mergeCell ref="U3:AD3"/>
    <mergeCell ref="A1:R1"/>
    <mergeCell ref="T1:AD1"/>
    <mergeCell ref="A3:A4"/>
    <mergeCell ref="B3:B4"/>
    <mergeCell ref="C3:C4"/>
    <mergeCell ref="D3:D4"/>
    <mergeCell ref="E3:I3"/>
    <mergeCell ref="J3:N3"/>
    <mergeCell ref="O3:O4"/>
    <mergeCell ref="Q3:Q4"/>
  </mergeCells>
  <pageMargins left="0.35433070866141736" right="0.35433070866141736" top="0.59055118110236227" bottom="0.39370078740157483" header="0.31496062992125984" footer="0.31496062992125984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F7" sqref="F7"/>
    </sheetView>
  </sheetViews>
  <sheetFormatPr defaultRowHeight="15" x14ac:dyDescent="0.25"/>
  <cols>
    <col min="1" max="1" width="6.42578125" customWidth="1"/>
    <col min="3" max="3" width="4.28515625" customWidth="1"/>
    <col min="5" max="5" width="4.85546875" customWidth="1"/>
  </cols>
  <sheetData>
    <row r="1" spans="1:5" s="36" customFormat="1" ht="15.75" thickBot="1" x14ac:dyDescent="0.3">
      <c r="A1" s="37"/>
      <c r="B1" s="38">
        <v>1</v>
      </c>
      <c r="C1" s="39"/>
      <c r="D1" s="39">
        <v>2</v>
      </c>
      <c r="E1" s="39"/>
    </row>
    <row r="2" spans="1:5" ht="25.5" customHeight="1" thickBot="1" x14ac:dyDescent="0.3">
      <c r="A2" s="40">
        <v>1</v>
      </c>
      <c r="B2" s="41"/>
      <c r="C2" s="42"/>
      <c r="D2" s="42"/>
      <c r="E2" s="42"/>
    </row>
    <row r="3" spans="1:5" ht="23.25" customHeight="1" thickBot="1" x14ac:dyDescent="0.3">
      <c r="A3" s="40">
        <v>2</v>
      </c>
      <c r="B3" s="41"/>
      <c r="C3" s="42"/>
      <c r="D3" s="42"/>
      <c r="E3" s="42"/>
    </row>
    <row r="4" spans="1:5" ht="24" customHeight="1" thickBot="1" x14ac:dyDescent="0.3">
      <c r="A4" s="40">
        <v>3</v>
      </c>
      <c r="B4" s="41"/>
      <c r="C4" s="42"/>
      <c r="D4" s="42"/>
      <c r="E4" s="42"/>
    </row>
    <row r="5" spans="1:5" ht="25.5" customHeight="1" thickBot="1" x14ac:dyDescent="0.3">
      <c r="A5" s="40">
        <v>4</v>
      </c>
      <c r="B5" s="41"/>
      <c r="C5" s="42"/>
      <c r="D5" s="42"/>
      <c r="E5" s="42"/>
    </row>
    <row r="6" spans="1:5" ht="24.75" customHeight="1" thickBot="1" x14ac:dyDescent="0.3">
      <c r="A6" s="43">
        <v>5</v>
      </c>
      <c r="B6" s="44"/>
      <c r="C6" s="45"/>
      <c r="D6" s="45"/>
      <c r="E6" s="45"/>
    </row>
    <row r="7" spans="1:5" ht="24" customHeight="1" thickBot="1" x14ac:dyDescent="0.3">
      <c r="A7" s="46">
        <v>6</v>
      </c>
      <c r="B7" s="47"/>
      <c r="C7" s="48"/>
      <c r="D7" s="48"/>
      <c r="E7" s="48"/>
    </row>
    <row r="8" spans="1:5" ht="24" customHeight="1" thickBot="1" x14ac:dyDescent="0.3">
      <c r="A8" s="40">
        <v>7</v>
      </c>
      <c r="B8" s="41"/>
      <c r="C8" s="42"/>
      <c r="D8" s="42"/>
      <c r="E8" s="42"/>
    </row>
    <row r="9" spans="1:5" ht="23.25" customHeight="1" thickBot="1" x14ac:dyDescent="0.3">
      <c r="A9" s="46">
        <v>8</v>
      </c>
      <c r="B9" s="47"/>
      <c r="C9" s="48"/>
      <c r="D9" s="48"/>
      <c r="E9" s="48"/>
    </row>
    <row r="10" spans="1:5" ht="27" customHeight="1" thickBot="1" x14ac:dyDescent="0.3">
      <c r="A10" s="40">
        <v>9</v>
      </c>
      <c r="B10" s="41"/>
      <c r="C10" s="42"/>
      <c r="D10" s="42"/>
      <c r="E10" s="42"/>
    </row>
    <row r="11" spans="1:5" ht="24.75" customHeight="1" thickBot="1" x14ac:dyDescent="0.3">
      <c r="A11" s="46">
        <v>10</v>
      </c>
      <c r="B11" s="47"/>
      <c r="C11" s="48"/>
      <c r="D11" s="48"/>
      <c r="E11" s="49"/>
    </row>
    <row r="12" spans="1:5" ht="27" customHeight="1" thickBot="1" x14ac:dyDescent="0.3">
      <c r="A12" s="40">
        <v>11</v>
      </c>
      <c r="B12" s="41"/>
      <c r="C12" s="42"/>
      <c r="D12" s="42"/>
      <c r="E12" s="49"/>
    </row>
    <row r="13" spans="1:5" ht="24" customHeight="1" thickBot="1" x14ac:dyDescent="0.3">
      <c r="A13" s="43">
        <v>12</v>
      </c>
      <c r="B13" s="44"/>
      <c r="C13" s="45"/>
      <c r="D13" s="45"/>
      <c r="E13" s="4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Регистрация</vt:lpstr>
      <vt:lpstr>Схема заездов</vt:lpstr>
      <vt:lpstr>таблица гонки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2017-07-03T17:37:44Z</dcterms:modified>
</cp:coreProperties>
</file>