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730" windowHeight="11760" tabRatio="500" activeTab="1"/>
  </bookViews>
  <sheets>
    <sheet name="Очки" sheetId="1" r:id="rId1"/>
    <sheet name="16.05" sheetId="2" r:id="rId2"/>
    <sheet name="23.05" sheetId="3" r:id="rId3"/>
  </sheets>
  <calcPr calcId="162913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1" i="3" l="1"/>
  <c r="P30" i="3"/>
  <c r="O30" i="3"/>
  <c r="L30" i="3"/>
  <c r="K30" i="3"/>
  <c r="S30" i="3" s="1"/>
  <c r="A30" i="3" s="1"/>
  <c r="P29" i="3"/>
  <c r="O29" i="3"/>
  <c r="L29" i="3"/>
  <c r="K29" i="3"/>
  <c r="S29" i="3" s="1"/>
  <c r="A29" i="3" s="1"/>
  <c r="P28" i="3"/>
  <c r="O28" i="3"/>
  <c r="L28" i="3"/>
  <c r="K28" i="3"/>
  <c r="S28" i="3" s="1"/>
  <c r="A28" i="3" s="1"/>
  <c r="P27" i="3"/>
  <c r="O27" i="3"/>
  <c r="L27" i="3"/>
  <c r="K27" i="3"/>
  <c r="S27" i="3" s="1"/>
  <c r="A27" i="3" s="1"/>
  <c r="P26" i="3"/>
  <c r="O26" i="3"/>
  <c r="L26" i="3"/>
  <c r="K26" i="3"/>
  <c r="S26" i="3" s="1"/>
  <c r="A26" i="3" s="1"/>
  <c r="P25" i="3"/>
  <c r="O25" i="3"/>
  <c r="L25" i="3"/>
  <c r="K25" i="3"/>
  <c r="S25" i="3" s="1"/>
  <c r="A25" i="3" s="1"/>
  <c r="P24" i="3"/>
  <c r="O24" i="3"/>
  <c r="L24" i="3"/>
  <c r="K24" i="3"/>
  <c r="S24" i="3" s="1"/>
  <c r="A24" i="3" s="1"/>
  <c r="P23" i="3"/>
  <c r="O23" i="3"/>
  <c r="L23" i="3"/>
  <c r="K23" i="3"/>
  <c r="S23" i="3" s="1"/>
  <c r="A23" i="3" s="1"/>
  <c r="P22" i="3"/>
  <c r="O22" i="3"/>
  <c r="L22" i="3"/>
  <c r="K22" i="3"/>
  <c r="S22" i="3" s="1"/>
  <c r="A22" i="3" s="1"/>
  <c r="P21" i="3"/>
  <c r="O21" i="3"/>
  <c r="L21" i="3"/>
  <c r="K21" i="3"/>
  <c r="S21" i="3" s="1"/>
  <c r="A21" i="3" s="1"/>
  <c r="P20" i="3"/>
  <c r="O20" i="3"/>
  <c r="L20" i="3"/>
  <c r="K20" i="3"/>
  <c r="S20" i="3" s="1"/>
  <c r="A20" i="3" s="1"/>
  <c r="P19" i="3"/>
  <c r="O19" i="3"/>
  <c r="L19" i="3"/>
  <c r="K19" i="3"/>
  <c r="S19" i="3" s="1"/>
  <c r="A19" i="3" s="1"/>
  <c r="P18" i="3"/>
  <c r="O18" i="3"/>
  <c r="L18" i="3"/>
  <c r="K18" i="3"/>
  <c r="S18" i="3" s="1"/>
  <c r="A18" i="3" s="1"/>
  <c r="P17" i="3"/>
  <c r="O17" i="3"/>
  <c r="L17" i="3"/>
  <c r="K17" i="3"/>
  <c r="S17" i="3" s="1"/>
  <c r="A17" i="3" s="1"/>
  <c r="P16" i="3"/>
  <c r="O16" i="3"/>
  <c r="L16" i="3"/>
  <c r="K16" i="3"/>
  <c r="S16" i="3" s="1"/>
  <c r="A16" i="3" s="1"/>
  <c r="P15" i="3"/>
  <c r="O15" i="3"/>
  <c r="L15" i="3"/>
  <c r="K15" i="3"/>
  <c r="S15" i="3" s="1"/>
  <c r="A15" i="3" s="1"/>
  <c r="P14" i="3"/>
  <c r="O14" i="3"/>
  <c r="L14" i="3"/>
  <c r="K14" i="3"/>
  <c r="S14" i="3" s="1"/>
  <c r="A14" i="3" s="1"/>
  <c r="P13" i="3"/>
  <c r="O13" i="3"/>
  <c r="L13" i="3"/>
  <c r="K13" i="3"/>
  <c r="S13" i="3" s="1"/>
  <c r="A13" i="3" s="1"/>
  <c r="P12" i="3"/>
  <c r="O12" i="3"/>
  <c r="L12" i="3"/>
  <c r="K12" i="3"/>
  <c r="S12" i="3" s="1"/>
  <c r="A12" i="3" s="1"/>
  <c r="P11" i="3"/>
  <c r="O11" i="3"/>
  <c r="L11" i="3"/>
  <c r="K11" i="3"/>
  <c r="S11" i="3" s="1"/>
  <c r="A11" i="3" s="1"/>
  <c r="P10" i="3"/>
  <c r="O10" i="3"/>
  <c r="L10" i="3"/>
  <c r="K10" i="3"/>
  <c r="S10" i="3" s="1"/>
  <c r="A10" i="3" s="1"/>
  <c r="P9" i="3"/>
  <c r="O9" i="3"/>
  <c r="L9" i="3"/>
  <c r="K9" i="3"/>
  <c r="S9" i="3" s="1"/>
  <c r="A9" i="3" s="1"/>
  <c r="P8" i="3"/>
  <c r="O8" i="3"/>
  <c r="L8" i="3"/>
  <c r="K8" i="3"/>
  <c r="S8" i="3" s="1"/>
  <c r="A8" i="3" s="1"/>
  <c r="P7" i="3"/>
  <c r="O7" i="3"/>
  <c r="L7" i="3"/>
  <c r="K7" i="3"/>
  <c r="S7" i="3" s="1"/>
  <c r="A7" i="3" s="1"/>
  <c r="P6" i="3"/>
  <c r="O6" i="3"/>
  <c r="L6" i="3"/>
  <c r="K6" i="3"/>
  <c r="S6" i="3" s="1"/>
  <c r="A6" i="3" s="1"/>
  <c r="P11" i="2" l="1"/>
  <c r="P25" i="2"/>
  <c r="P22" i="2"/>
  <c r="P20" i="2"/>
  <c r="P29" i="2"/>
  <c r="P16" i="2"/>
  <c r="P10" i="2"/>
  <c r="P6" i="2"/>
  <c r="P13" i="2"/>
  <c r="P14" i="2"/>
  <c r="P28" i="2"/>
  <c r="P15" i="2"/>
  <c r="P27" i="2"/>
  <c r="P18" i="2"/>
  <c r="P19" i="2"/>
  <c r="P17" i="2"/>
  <c r="P26" i="2"/>
  <c r="P23" i="2"/>
  <c r="P21" i="2"/>
  <c r="P24" i="2"/>
  <c r="P12" i="2"/>
  <c r="P30" i="2"/>
  <c r="L8" i="2"/>
  <c r="L11" i="2"/>
  <c r="L25" i="2"/>
  <c r="L22" i="2"/>
  <c r="L20" i="2"/>
  <c r="L29" i="2"/>
  <c r="L16" i="2"/>
  <c r="L10" i="2"/>
  <c r="L7" i="2"/>
  <c r="L13" i="2"/>
  <c r="L14" i="2"/>
  <c r="L28" i="2"/>
  <c r="L15" i="2"/>
  <c r="L27" i="2"/>
  <c r="L18" i="2"/>
  <c r="L19" i="2"/>
  <c r="L17" i="2"/>
  <c r="L26" i="2"/>
  <c r="L23" i="2"/>
  <c r="L21" i="2"/>
  <c r="L24" i="2"/>
  <c r="L12" i="2"/>
  <c r="L30" i="2"/>
  <c r="P9" i="2" l="1"/>
  <c r="L9" i="2"/>
  <c r="C31" i="2" l="1"/>
  <c r="K30" i="2" s="1"/>
  <c r="K24" i="1"/>
  <c r="J24" i="1"/>
  <c r="J25" i="1" s="1"/>
  <c r="I24" i="1"/>
  <c r="I25" i="1" s="1"/>
  <c r="H24" i="1"/>
  <c r="H25" i="1" s="1"/>
  <c r="H26" i="1" s="1"/>
  <c r="H27" i="1" s="1"/>
  <c r="P8" i="2" s="1"/>
  <c r="G24" i="1"/>
  <c r="G25" i="1" s="1"/>
  <c r="G26" i="1" s="1"/>
  <c r="G27" i="1" s="1"/>
  <c r="G28" i="1" s="1"/>
  <c r="F24" i="1"/>
  <c r="F25" i="1" s="1"/>
  <c r="F26" i="1" s="1"/>
  <c r="F27" i="1" s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F28" i="1" l="1"/>
  <c r="F29" i="1" s="1"/>
  <c r="L6" i="2"/>
  <c r="I26" i="1"/>
  <c r="P7" i="2"/>
  <c r="K8" i="2"/>
  <c r="O8" i="2"/>
  <c r="K9" i="2"/>
  <c r="K11" i="2"/>
  <c r="O9" i="2"/>
  <c r="O11" i="2"/>
  <c r="K25" i="2"/>
  <c r="K22" i="2"/>
  <c r="K20" i="2"/>
  <c r="K29" i="2"/>
  <c r="K16" i="2"/>
  <c r="K10" i="2"/>
  <c r="K7" i="2"/>
  <c r="K6" i="2"/>
  <c r="O25" i="2"/>
  <c r="O22" i="2"/>
  <c r="S22" i="2" s="1"/>
  <c r="O20" i="2"/>
  <c r="O29" i="2"/>
  <c r="O16" i="2"/>
  <c r="O10" i="2"/>
  <c r="O7" i="2"/>
  <c r="O6" i="2"/>
  <c r="K13" i="2"/>
  <c r="O19" i="2"/>
  <c r="K14" i="2"/>
  <c r="O27" i="2"/>
  <c r="K28" i="2"/>
  <c r="K15" i="2"/>
  <c r="O18" i="2"/>
  <c r="O13" i="2"/>
  <c r="O14" i="2"/>
  <c r="O28" i="2"/>
  <c r="O15" i="2"/>
  <c r="K27" i="2"/>
  <c r="K18" i="2"/>
  <c r="K19" i="2"/>
  <c r="S19" i="2" s="1"/>
  <c r="K17" i="2"/>
  <c r="O17" i="2"/>
  <c r="O26" i="2"/>
  <c r="O23" i="2"/>
  <c r="O21" i="2"/>
  <c r="O24" i="2"/>
  <c r="K26" i="2"/>
  <c r="S26" i="2" s="1"/>
  <c r="K23" i="2"/>
  <c r="K21" i="2"/>
  <c r="K24" i="2"/>
  <c r="S24" i="2" s="1"/>
  <c r="K12" i="2"/>
  <c r="O30" i="2"/>
  <c r="S30" i="2" s="1"/>
  <c r="O12" i="2"/>
  <c r="S21" i="2" l="1"/>
  <c r="S6" i="2"/>
  <c r="S11" i="2"/>
  <c r="S16" i="2"/>
  <c r="S9" i="2"/>
  <c r="S8" i="2"/>
  <c r="S29" i="2"/>
  <c r="S7" i="2"/>
  <c r="S20" i="2"/>
  <c r="S25" i="2"/>
  <c r="S23" i="2"/>
  <c r="S10" i="2"/>
  <c r="S13" i="2"/>
  <c r="S12" i="2"/>
  <c r="S14" i="2"/>
  <c r="S27" i="2"/>
  <c r="S28" i="2"/>
  <c r="S15" i="2"/>
  <c r="S18" i="2"/>
  <c r="S17" i="2"/>
  <c r="A20" i="2" l="1"/>
  <c r="A28" i="2"/>
  <c r="A17" i="2"/>
  <c r="A29" i="2"/>
  <c r="A25" i="2"/>
  <c r="A10" i="2"/>
  <c r="A8" i="2"/>
  <c r="A22" i="2"/>
  <c r="A30" i="2"/>
  <c r="A13" i="2"/>
  <c r="A26" i="2"/>
  <c r="A24" i="2"/>
  <c r="A16" i="2"/>
  <c r="A15" i="2"/>
  <c r="A21" i="2"/>
  <c r="A19" i="2"/>
  <c r="A9" i="2"/>
  <c r="A27" i="2"/>
  <c r="A14" i="2"/>
  <c r="A12" i="2"/>
  <c r="A6" i="2"/>
  <c r="A23" i="2"/>
  <c r="A11" i="2"/>
  <c r="A7" i="2"/>
  <c r="A18" i="2"/>
</calcChain>
</file>

<file path=xl/sharedStrings.xml><?xml version="1.0" encoding="utf-8"?>
<sst xmlns="http://schemas.openxmlformats.org/spreadsheetml/2006/main" count="164" uniqueCount="72">
  <si>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</si>
  <si>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</si>
  <si>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</si>
  <si>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</si>
  <si>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</si>
  <si>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</si>
  <si>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</si>
  <si>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</si>
  <si>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</si>
  <si>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</si>
  <si>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</si>
  <si>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</si>
  <si>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</si>
  <si>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</si>
  <si>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</si>
  <si>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</si>
  <si>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</si>
  <si>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</si>
  <si>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</si>
  <si>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</si>
  <si>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</si>
  <si>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</si>
  <si>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</si>
  <si>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</si>
  <si>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</si>
  <si>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</si>
  <si>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</si>
  <si>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</si>
  <si>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</si>
  <si>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</si>
  <si>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 xml:space="preserve">Лайт Лига xx.yy.2017 (конфигурация X) 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</si>
  <si>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</si>
  <si>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</si>
  <si>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</si>
  <si>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</si>
  <si>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</si>
  <si>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</si>
  <si>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</si>
  <si>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</si>
  <si>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</si>
  <si>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</si>
  <si>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</si>
  <si>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</si>
  <si>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</si>
  <si>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</si>
  <si>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</si>
  <si>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Лайт Лига 16.05.2017 (конфигурация 1) </t>
  </si>
  <si>
    <t xml:space="preserve"> </t>
  </si>
  <si>
    <t>Пархомчук Саша</t>
  </si>
  <si>
    <t>Синани Влад</t>
  </si>
  <si>
    <t>Булавинов Андрей</t>
  </si>
  <si>
    <t>Дарий Игорь</t>
  </si>
  <si>
    <t>Муляр Андрей</t>
  </si>
  <si>
    <t>Пилипчук Вася</t>
  </si>
  <si>
    <t>Петренко Влад</t>
  </si>
  <si>
    <t>Дикань Сергей/ Dykan Sergey</t>
  </si>
  <si>
    <t>Фаль Александр</t>
  </si>
  <si>
    <t>Мифтахутдинов Рафаель</t>
  </si>
  <si>
    <t>Чайка Кирилл</t>
  </si>
  <si>
    <t>Шиленко Александр</t>
  </si>
  <si>
    <t>Сомок Денис</t>
  </si>
  <si>
    <t>Смелов Дмитрий</t>
  </si>
  <si>
    <t>Халецкий Женя</t>
  </si>
  <si>
    <t>Яременко Алексей</t>
  </si>
  <si>
    <t>Веселов Сергей</t>
  </si>
  <si>
    <t>Морозенко Сергей</t>
  </si>
  <si>
    <t>Морозова Дарья</t>
  </si>
  <si>
    <t>Рябоконь Максим</t>
  </si>
  <si>
    <t>Ольшанский Костя</t>
  </si>
  <si>
    <t>Потапов Сергей</t>
  </si>
  <si>
    <t>Форостюк Миша</t>
  </si>
  <si>
    <t>Дымко Вячеслав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</si>
</sst>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3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38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43" xfId="0" applyFont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2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zoomScaleNormal="100" workbookViewId="0">
      <selection activeCell="AF3" sqref="AF3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8" ht="13.7" customHeight="1" thickBot="1">
      <c r="A1" s="115" t="s">
        <v>0</v>
      </c>
      <c r="B1" s="115"/>
      <c r="C1" s="115"/>
      <c r="D1" s="115"/>
      <c r="E1"/>
      <c r="F1" s="114" t="s">
        <v>1</v>
      </c>
      <c r="G1" s="114"/>
      <c r="H1" s="114"/>
      <c r="I1" s="114"/>
      <c r="J1"/>
      <c r="K1" s="114" t="s">
        <v>2</v>
      </c>
      <c r="L1" s="114"/>
      <c r="M1" s="114"/>
      <c r="N1" s="114"/>
      <c r="O1"/>
      <c r="P1" s="115" t="s">
        <v>3</v>
      </c>
      <c r="Q1" s="115"/>
      <c r="R1" s="115"/>
      <c r="S1" s="115"/>
      <c r="T1"/>
      <c r="U1" s="114" t="s">
        <v>4</v>
      </c>
      <c r="V1" s="114"/>
      <c r="W1" s="114"/>
      <c r="X1" s="114"/>
      <c r="Y1"/>
      <c r="Z1" s="114" t="s">
        <v>5</v>
      </c>
      <c r="AA1" s="114"/>
      <c r="AB1" s="114"/>
      <c r="AC1" s="114"/>
      <c r="AD1"/>
      <c r="AE1" s="108" t="s">
        <v>6</v>
      </c>
      <c r="AF1" s="108"/>
      <c r="AG1" s="108"/>
      <c r="AH1" s="108"/>
      <c r="AI1"/>
      <c r="AJ1" s="108" t="s">
        <v>7</v>
      </c>
      <c r="AK1" s="108"/>
      <c r="AL1" s="108"/>
      <c r="AM1" s="108"/>
      <c r="AN1"/>
      <c r="AO1" s="108" t="s">
        <v>8</v>
      </c>
      <c r="AP1" s="108"/>
      <c r="AQ1" s="108"/>
      <c r="AR1" s="108"/>
      <c r="AS1"/>
      <c r="AT1" s="108" t="s">
        <v>9</v>
      </c>
      <c r="AU1" s="108"/>
      <c r="AV1" s="108"/>
      <c r="AW1" s="108"/>
      <c r="AY1" s="108" t="s">
        <v>10</v>
      </c>
      <c r="AZ1" s="108"/>
      <c r="BA1" s="108"/>
      <c r="BB1" s="108"/>
      <c r="BD1"/>
      <c r="BE1"/>
      <c r="BF1"/>
    </row>
    <row r="2" spans="1:58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/>
      <c r="BE2"/>
      <c r="BF2"/>
    </row>
    <row r="3" spans="1:58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16</v>
      </c>
      <c r="AB3" s="13">
        <v>10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/>
      <c r="BE3"/>
      <c r="BF3"/>
    </row>
    <row r="4" spans="1:58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15</v>
      </c>
      <c r="AB4" s="18">
        <v>9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/>
      <c r="BE4"/>
      <c r="BF4"/>
    </row>
    <row r="5" spans="1:58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14</v>
      </c>
      <c r="AB5" s="18">
        <v>8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/>
      <c r="BE5"/>
      <c r="BF5"/>
    </row>
    <row r="6" spans="1:58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13</v>
      </c>
      <c r="AB6" s="18">
        <v>7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/>
      <c r="BE6"/>
      <c r="BF6"/>
    </row>
    <row r="7" spans="1:58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12</v>
      </c>
      <c r="AB7" s="18">
        <v>6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/>
      <c r="BE7"/>
      <c r="BF7"/>
    </row>
    <row r="8" spans="1:58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11.5</v>
      </c>
      <c r="AB8" s="18">
        <v>5.5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/>
      <c r="BE8"/>
      <c r="BF8"/>
    </row>
    <row r="9" spans="1:58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11</v>
      </c>
      <c r="AB9" s="18">
        <v>5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/>
      <c r="BE9"/>
      <c r="BF9"/>
    </row>
    <row r="10" spans="1:58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10.5</v>
      </c>
      <c r="AB10" s="18">
        <v>4.5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/>
      <c r="BE10"/>
      <c r="BF10"/>
    </row>
    <row r="11" spans="1:58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10</v>
      </c>
      <c r="AB11" s="18">
        <v>4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/>
      <c r="BE11"/>
      <c r="BF11"/>
    </row>
    <row r="12" spans="1:58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9.5</v>
      </c>
      <c r="AB12" s="18">
        <v>3.5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/>
      <c r="BE12"/>
      <c r="BF12"/>
    </row>
    <row r="13" spans="1:58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 s="78">
        <v>11</v>
      </c>
      <c r="AA13" s="26">
        <v>9</v>
      </c>
      <c r="AB13" s="26">
        <v>3</v>
      </c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/>
      <c r="BE13"/>
      <c r="BF13"/>
    </row>
    <row r="14" spans="1:58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8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8" ht="13.7" customHeight="1" thickBot="1">
      <c r="A16" s="109" t="s">
        <v>14</v>
      </c>
      <c r="B16" s="110"/>
      <c r="C16" s="110"/>
      <c r="D16" s="110"/>
      <c r="E16" s="110"/>
      <c r="F16" s="110"/>
      <c r="G16" s="111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>
      <c r="A20" s="112" t="s">
        <v>15</v>
      </c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>
      <c r="A21" s="3"/>
      <c r="B21" s="113" t="s">
        <v>16</v>
      </c>
      <c r="C21" s="113"/>
      <c r="D21" s="113"/>
      <c r="E21" s="113"/>
      <c r="F21" s="113"/>
      <c r="G21" s="113"/>
      <c r="H21" s="113"/>
      <c r="I21" s="113"/>
      <c r="J21" s="113"/>
      <c r="K21" s="113"/>
      <c r="L21" s="113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4"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1"/>
  <sheetViews>
    <sheetView tabSelected="1" zoomScale="70" zoomScaleNormal="70" workbookViewId="0">
      <selection sqref="A1:S31"/>
    </sheetView>
  </sheetViews>
  <sheetFormatPr defaultRowHeight="15"/>
  <cols>
    <col min="1" max="1" width="8.7109375" customWidth="1"/>
    <col min="2" max="2" width="32.42578125" customWidth="1"/>
    <col min="3" max="18" width="6.42578125" customWidth="1"/>
    <col min="19" max="19" width="11" customWidth="1"/>
    <col min="20" max="1025" width="8.7109375" customWidth="1"/>
  </cols>
  <sheetData>
    <row r="1" spans="1:19">
      <c r="A1" s="120" t="s">
        <v>46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</row>
    <row r="2" spans="1:19" ht="15.75" thickBot="1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</row>
    <row r="3" spans="1:19" ht="15" customHeight="1" thickBot="1">
      <c r="A3" s="121" t="s">
        <v>31</v>
      </c>
      <c r="B3" s="122" t="s">
        <v>32</v>
      </c>
      <c r="C3" s="30"/>
      <c r="D3" s="122">
        <v>1</v>
      </c>
      <c r="E3" s="122"/>
      <c r="F3" s="122"/>
      <c r="G3" s="123">
        <v>2</v>
      </c>
      <c r="H3" s="123"/>
      <c r="I3" s="123"/>
      <c r="J3" s="124" t="s">
        <v>33</v>
      </c>
      <c r="K3" s="124"/>
      <c r="L3" s="124"/>
      <c r="M3" s="124"/>
      <c r="N3" s="124"/>
      <c r="O3" s="124"/>
      <c r="P3" s="124"/>
      <c r="Q3" s="124"/>
      <c r="R3" s="124"/>
      <c r="S3" s="125" t="s">
        <v>34</v>
      </c>
    </row>
    <row r="4" spans="1:19" ht="15" customHeight="1" thickBot="1">
      <c r="A4" s="121"/>
      <c r="B4" s="122"/>
      <c r="C4" s="126" t="s">
        <v>35</v>
      </c>
      <c r="D4" s="128" t="s">
        <v>36</v>
      </c>
      <c r="E4" s="130" t="s">
        <v>37</v>
      </c>
      <c r="F4" s="132" t="s">
        <v>38</v>
      </c>
      <c r="G4" s="134" t="s">
        <v>36</v>
      </c>
      <c r="H4" s="136" t="s">
        <v>37</v>
      </c>
      <c r="I4" s="116" t="s">
        <v>38</v>
      </c>
      <c r="J4" s="118" t="s">
        <v>39</v>
      </c>
      <c r="K4" s="119">
        <v>1</v>
      </c>
      <c r="L4" s="119"/>
      <c r="M4" s="119"/>
      <c r="N4" s="119"/>
      <c r="O4" s="119">
        <v>2</v>
      </c>
      <c r="P4" s="119"/>
      <c r="Q4" s="119"/>
      <c r="R4" s="119"/>
      <c r="S4" s="125"/>
    </row>
    <row r="5" spans="1:19" ht="42" customHeight="1" thickBot="1">
      <c r="A5" s="121"/>
      <c r="B5" s="123"/>
      <c r="C5" s="127"/>
      <c r="D5" s="129"/>
      <c r="E5" s="131"/>
      <c r="F5" s="133"/>
      <c r="G5" s="135"/>
      <c r="H5" s="137"/>
      <c r="I5" s="117"/>
      <c r="J5" s="11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5"/>
    </row>
    <row r="6" spans="1:19" ht="15.75">
      <c r="A6" s="31">
        <f ca="1">RANK(S6,S$6:OFFSET(S$6,0,0,COUNTA(B$6:B$30)))</f>
        <v>1</v>
      </c>
      <c r="B6" s="107" t="s">
        <v>54</v>
      </c>
      <c r="C6" s="100">
        <v>15</v>
      </c>
      <c r="D6" s="34">
        <v>1</v>
      </c>
      <c r="E6" s="35">
        <v>8</v>
      </c>
      <c r="F6" s="36">
        <v>3</v>
      </c>
      <c r="G6" s="37">
        <v>1</v>
      </c>
      <c r="H6" s="38">
        <v>7</v>
      </c>
      <c r="I6" s="105">
        <v>7</v>
      </c>
      <c r="J6" s="94">
        <v>2.5</v>
      </c>
      <c r="K6" s="86">
        <f ca="1">OFFSET(Очки!$A$2,F6,D6+OFFSET(Очки!$A$18,0,$C$31-1)-1)</f>
        <v>14</v>
      </c>
      <c r="L6" s="87">
        <f ca="1">IF(F6&lt;E6,OFFSET(Очки!$A$20,2+E6-F6,IF(D6=1,13-E6,10+D6)),0)</f>
        <v>5</v>
      </c>
      <c r="M6" s="87">
        <v>2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0</v>
      </c>
      <c r="Q6" s="87">
        <v>2.5</v>
      </c>
      <c r="R6" s="88"/>
      <c r="S6" s="101">
        <f t="shared" ref="S6:S29" ca="1" si="0">SUM(J6:R6)</f>
        <v>37</v>
      </c>
    </row>
    <row r="7" spans="1:19" ht="15.75">
      <c r="A7" s="40">
        <f ca="1">RANK(S7,S$6:OFFSET(S$6,0,0,COUNTA(B$6:B$30)))</f>
        <v>2</v>
      </c>
      <c r="B7" s="41" t="s">
        <v>48</v>
      </c>
      <c r="C7" s="33" t="s">
        <v>44</v>
      </c>
      <c r="D7" s="42">
        <v>1</v>
      </c>
      <c r="E7" s="43">
        <v>5</v>
      </c>
      <c r="F7" s="44">
        <v>4</v>
      </c>
      <c r="G7" s="45">
        <v>1</v>
      </c>
      <c r="H7" s="46">
        <v>5</v>
      </c>
      <c r="I7" s="106">
        <v>2</v>
      </c>
      <c r="J7" s="95">
        <v>1</v>
      </c>
      <c r="K7" s="89">
        <f ca="1">OFFSET(Очки!$A$2,F7,D7+OFFSET(Очки!$A$18,0,$C$31-1)-1)</f>
        <v>13</v>
      </c>
      <c r="L7" s="39">
        <f ca="1">IF(F7&lt;E7,OFFSET(Очки!$A$20,2+E7-F7,IF(D7=1,13-E7,10+D7)),0)</f>
        <v>0.9</v>
      </c>
      <c r="M7" s="39">
        <v>1</v>
      </c>
      <c r="N7" s="92"/>
      <c r="O7" s="89">
        <f ca="1">OFFSET(Очки!$A$2,I7,G7+OFFSET(Очки!$A$18,0,$C$31-1)-1)</f>
        <v>15</v>
      </c>
      <c r="P7" s="39">
        <f ca="1">IF(I7&lt;H7,OFFSET(Очки!$A$20,2+H7-I7,IF(G7=1,13-H7,10+G7)),0)</f>
        <v>2.4000000000000004</v>
      </c>
      <c r="Q7" s="39">
        <v>2</v>
      </c>
      <c r="R7" s="90"/>
      <c r="S7" s="102">
        <f t="shared" ca="1" si="0"/>
        <v>35.299999999999997</v>
      </c>
    </row>
    <row r="8" spans="1:19" ht="15.75">
      <c r="A8" s="40">
        <f ca="1">RANK(S8,S$6:OFFSET(S$6,0,0,COUNTA(B$6:B$30)))</f>
        <v>3</v>
      </c>
      <c r="B8" s="47" t="s">
        <v>64</v>
      </c>
      <c r="C8" s="33">
        <v>10</v>
      </c>
      <c r="D8" s="42">
        <v>1</v>
      </c>
      <c r="E8" s="43">
        <v>7</v>
      </c>
      <c r="F8" s="44">
        <v>6</v>
      </c>
      <c r="G8" s="45">
        <v>1</v>
      </c>
      <c r="H8" s="46">
        <v>6</v>
      </c>
      <c r="I8" s="106">
        <v>1</v>
      </c>
      <c r="J8" s="95">
        <v>2</v>
      </c>
      <c r="K8" s="89">
        <f ca="1">OFFSET(Очки!$A$2,F8,D8+OFFSET(Очки!$A$18,0,$C$31-1)-1)</f>
        <v>11.5</v>
      </c>
      <c r="L8" s="39">
        <f ca="1">IF(F8&lt;E8,OFFSET(Очки!$A$20,2+E8-F8,IF(D8=1,13-E8,10+D8)),0)</f>
        <v>1.1000000000000001</v>
      </c>
      <c r="M8" s="39">
        <v>1.5</v>
      </c>
      <c r="N8" s="92">
        <v>-4</v>
      </c>
      <c r="O8" s="89">
        <f ca="1">OFFSET(Очки!$A$2,I8,G8+OFFSET(Очки!$A$18,0,$C$31-1)-1)</f>
        <v>16</v>
      </c>
      <c r="P8" s="39">
        <f ca="1">IF(I8&lt;H8,OFFSET(Очки!$A$20,2+H8-I8,IF(G8=1,13-H8,10+G8)),0)</f>
        <v>4.1000000000000005</v>
      </c>
      <c r="Q8" s="39">
        <v>1.5</v>
      </c>
      <c r="R8" s="90"/>
      <c r="S8" s="102">
        <f t="shared" ca="1" si="0"/>
        <v>33.700000000000003</v>
      </c>
    </row>
    <row r="9" spans="1:19" ht="15.75">
      <c r="A9" s="40">
        <f ca="1">RANK(S9,S$6:OFFSET(S$6,0,0,COUNTA(B$6:B$30)))</f>
        <v>4</v>
      </c>
      <c r="B9" s="48" t="s">
        <v>50</v>
      </c>
      <c r="C9" s="33">
        <v>5</v>
      </c>
      <c r="D9" s="42">
        <v>1</v>
      </c>
      <c r="E9" s="43">
        <v>2</v>
      </c>
      <c r="F9" s="44">
        <v>2</v>
      </c>
      <c r="G9" s="45">
        <v>1</v>
      </c>
      <c r="H9" s="46">
        <v>1</v>
      </c>
      <c r="I9" s="106">
        <v>4</v>
      </c>
      <c r="J9" s="95"/>
      <c r="K9" s="89">
        <f ca="1">OFFSET(Очки!$A$2,F9,D9+OFFSET(Очки!$A$18,0,$C$31-1)-1)</f>
        <v>15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</v>
      </c>
    </row>
    <row r="10" spans="1:19" ht="15.75">
      <c r="A10" s="40">
        <f ca="1">RANK(S10,S$6:OFFSET(S$6,0,0,COUNTA(B$6:B$30)))</f>
        <v>5</v>
      </c>
      <c r="B10" s="47" t="s">
        <v>68</v>
      </c>
      <c r="C10" s="33">
        <v>17.5</v>
      </c>
      <c r="D10" s="42">
        <v>2</v>
      </c>
      <c r="E10" s="43">
        <v>3</v>
      </c>
      <c r="F10" s="44">
        <v>1</v>
      </c>
      <c r="G10" s="45">
        <v>1</v>
      </c>
      <c r="H10" s="46">
        <v>3</v>
      </c>
      <c r="I10" s="106">
        <v>3</v>
      </c>
      <c r="J10" s="95"/>
      <c r="K10" s="89">
        <f ca="1">OFFSET(Очки!$A$2,F10,D10+OFFSET(Очки!$A$18,0,$C$31-1)-1)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OFFSET(Очки!$A$2,I10,G10+OFFSET(Очки!$A$18,0,$C$31-1)-1)</f>
        <v>14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27.4</v>
      </c>
    </row>
    <row r="11" spans="1:19" ht="15.75">
      <c r="A11" s="40">
        <f ca="1">RANK(S11,S$6:OFFSET(S$6,0,0,COUNTA(B$6:B$30)))</f>
        <v>6</v>
      </c>
      <c r="B11" s="48" t="s">
        <v>51</v>
      </c>
      <c r="C11" s="33" t="s">
        <v>44</v>
      </c>
      <c r="D11" s="42">
        <v>1</v>
      </c>
      <c r="E11" s="43">
        <v>6</v>
      </c>
      <c r="F11" s="44">
        <v>8</v>
      </c>
      <c r="G11" s="45">
        <v>1</v>
      </c>
      <c r="H11" s="46">
        <v>8</v>
      </c>
      <c r="I11" s="106">
        <v>8</v>
      </c>
      <c r="J11" s="95">
        <v>1.5</v>
      </c>
      <c r="K11" s="89">
        <f ca="1">OFFSET(Очки!$A$2,F11,D11+OFFSET(Очки!$A$18,0,$C$31-1)-1)</f>
        <v>10.5</v>
      </c>
      <c r="L11" s="39">
        <f ca="1">IF(F11&lt;E11,OFFSET(Очки!$A$20,2+E11-F11,IF(D11=1,13-E11,10+D11)),0)</f>
        <v>0</v>
      </c>
      <c r="M11" s="39">
        <v>2.5</v>
      </c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25</v>
      </c>
    </row>
    <row r="12" spans="1:19" ht="15.75">
      <c r="A12" s="40">
        <f ca="1">RANK(S12,S$6:OFFSET(S$6,0,0,COUNTA(B$6:B$30)))</f>
        <v>7</v>
      </c>
      <c r="B12" s="47" t="s">
        <v>71</v>
      </c>
      <c r="C12" s="33"/>
      <c r="D12" s="42">
        <v>1</v>
      </c>
      <c r="E12" s="43">
        <v>4</v>
      </c>
      <c r="F12" s="44">
        <v>5</v>
      </c>
      <c r="G12" s="45">
        <v>1</v>
      </c>
      <c r="H12" s="46">
        <v>2</v>
      </c>
      <c r="I12" s="106">
        <v>5</v>
      </c>
      <c r="J12" s="95">
        <v>0.5</v>
      </c>
      <c r="K12" s="89">
        <f ca="1">OFFSET(Очки!$A$2,F12,D12+OFFSET(Очки!$A$18,0,$C$31-1)-1)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12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24.5</v>
      </c>
    </row>
    <row r="13" spans="1:19" ht="15.75">
      <c r="A13" s="40">
        <f ca="1">RANK(S13,S$6:OFFSET(S$6,0,0,COUNTA(B$6:B$30)))</f>
        <v>8</v>
      </c>
      <c r="B13" s="48" t="s">
        <v>53</v>
      </c>
      <c r="C13" s="33">
        <v>2.5</v>
      </c>
      <c r="D13" s="42">
        <v>1</v>
      </c>
      <c r="E13" s="43">
        <v>3</v>
      </c>
      <c r="F13" s="44">
        <v>6</v>
      </c>
      <c r="G13" s="45">
        <v>2</v>
      </c>
      <c r="H13" s="46">
        <v>8</v>
      </c>
      <c r="I13" s="106">
        <v>4</v>
      </c>
      <c r="J13" s="95"/>
      <c r="K13" s="89">
        <f ca="1">OFFSET(Очки!$A$2,F13,D13+OFFSET(Очки!$A$18,0,$C$31-1)-1)</f>
        <v>11.5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8.5</v>
      </c>
      <c r="P13" s="39">
        <f ca="1">IF(I13&lt;H13,OFFSET(Очки!$A$20,2+H13-I13,IF(G13=1,13-H13,10+G13)),0)</f>
        <v>2.8</v>
      </c>
      <c r="Q13" s="39">
        <v>1</v>
      </c>
      <c r="R13" s="90"/>
      <c r="S13" s="102">
        <f t="shared" ca="1" si="0"/>
        <v>23.8</v>
      </c>
    </row>
    <row r="14" spans="1:19" ht="15.75">
      <c r="A14" s="40">
        <f ca="1">RANK(S14,S$6:OFFSET(S$6,0,0,COUNTA(B$6:B$30)))</f>
        <v>9</v>
      </c>
      <c r="B14" s="47" t="s">
        <v>69</v>
      </c>
      <c r="C14" s="33"/>
      <c r="D14" s="42">
        <v>1</v>
      </c>
      <c r="E14" s="43">
        <v>1</v>
      </c>
      <c r="F14" s="44">
        <v>1</v>
      </c>
      <c r="G14" s="45">
        <v>2</v>
      </c>
      <c r="H14" s="46">
        <v>5</v>
      </c>
      <c r="I14" s="106">
        <v>5</v>
      </c>
      <c r="J14" s="95"/>
      <c r="K14" s="89">
        <f ca="1">OFFSET(Очки!$A$2,F14,D14+OFFSET(Очки!$A$18,0,$C$31-1)-1)</f>
        <v>16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RANK(S15,S$6:OFFSET(S$6,0,0,COUNTA(B$6:B$30)))</f>
        <v>10</v>
      </c>
      <c r="B15" s="47" t="s">
        <v>49</v>
      </c>
      <c r="C15" s="33">
        <v>5</v>
      </c>
      <c r="D15" s="42">
        <v>2</v>
      </c>
      <c r="E15" s="43">
        <v>1</v>
      </c>
      <c r="F15" s="44">
        <v>2</v>
      </c>
      <c r="G15" s="45">
        <v>2</v>
      </c>
      <c r="H15" s="46">
        <v>4</v>
      </c>
      <c r="I15" s="106">
        <v>2</v>
      </c>
      <c r="J15" s="95"/>
      <c r="K15" s="89">
        <f ca="1">OFFSET(Очки!$A$2,F15,D15+OFFSET(Очки!$A$18,0,$C$31-1)-1)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8" t="s">
        <v>52</v>
      </c>
      <c r="C16" s="33" t="s">
        <v>44</v>
      </c>
      <c r="D16" s="42">
        <v>2</v>
      </c>
      <c r="E16" s="43">
        <v>5</v>
      </c>
      <c r="F16" s="44">
        <v>4</v>
      </c>
      <c r="G16" s="45">
        <v>2</v>
      </c>
      <c r="H16" s="46">
        <v>1</v>
      </c>
      <c r="I16" s="106">
        <v>1</v>
      </c>
      <c r="J16" s="95"/>
      <c r="K16" s="89">
        <f ca="1">OFFSET(Очки!$A$2,F16,D16+OFFSET(Очки!$A$18,0,$C$31-1)-1)</f>
        <v>8.5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OFFSET(Очки!$A$2,I16,G16+OFFSET(Очки!$A$18,0,$C$31-1)-1)</f>
        <v>11.5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20.7</v>
      </c>
    </row>
    <row r="17" spans="1:24" ht="15.75">
      <c r="A17" s="40">
        <f ca="1">RANK(S17,S$6:OFFSET(S$6,0,0,COUNTA(B$6:B$30)))</f>
        <v>12</v>
      </c>
      <c r="B17" s="47" t="s">
        <v>62</v>
      </c>
      <c r="C17" s="33">
        <v>7.5</v>
      </c>
      <c r="D17" s="42">
        <v>2</v>
      </c>
      <c r="E17" s="43">
        <v>6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OFFSET(Очки!$A$2,F17,D17+OFFSET(Очки!$A$18,0,$C$31-1)-1)</f>
        <v>7.5</v>
      </c>
      <c r="L17" s="39">
        <f ca="1">IF(F17&lt;E17,OFFSET(Очки!$A$20,2+E17-F17,IF(D17=1,13-E17,10+D17)),0)</f>
        <v>0.7</v>
      </c>
      <c r="M17" s="39">
        <v>0.5</v>
      </c>
      <c r="N17" s="92"/>
      <c r="O17" s="89">
        <f ca="1">OFFSET(Очки!$A$2,I17,G17+OFFSET(Очки!$A$18,0,$C$31-1)-1)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20.2</v>
      </c>
    </row>
    <row r="18" spans="1:24" ht="15.75">
      <c r="A18" s="40">
        <f ca="1">RANK(S18,S$6:OFFSET(S$6,0,0,COUNTA(B$6:B$30)))</f>
        <v>13</v>
      </c>
      <c r="B18" s="47" t="s">
        <v>60</v>
      </c>
      <c r="C18" s="33">
        <v>5</v>
      </c>
      <c r="D18" s="42">
        <v>2</v>
      </c>
      <c r="E18" s="43">
        <v>7</v>
      </c>
      <c r="F18" s="44">
        <v>7</v>
      </c>
      <c r="G18" s="45">
        <v>2</v>
      </c>
      <c r="H18" s="46">
        <v>7</v>
      </c>
      <c r="I18" s="106">
        <v>3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9.5</v>
      </c>
      <c r="P18" s="39">
        <f ca="1">IF(I18&lt;H18,OFFSET(Очки!$A$20,2+H18-I18,IF(G18=1,13-H18,10+G18)),0)</f>
        <v>2.8</v>
      </c>
      <c r="Q18" s="39"/>
      <c r="R18" s="90"/>
      <c r="S18" s="102">
        <f t="shared" ca="1" si="0"/>
        <v>18.8</v>
      </c>
    </row>
    <row r="19" spans="1:24" ht="15.75">
      <c r="A19" s="40">
        <f ca="1">RANK(S19,S$6:OFFSET(S$6,0,0,COUNTA(B$6:B$30)))</f>
        <v>14</v>
      </c>
      <c r="B19" s="47" t="s">
        <v>56</v>
      </c>
      <c r="C19" s="33" t="s">
        <v>44</v>
      </c>
      <c r="D19" s="42">
        <v>2</v>
      </c>
      <c r="E19" s="43">
        <v>4</v>
      </c>
      <c r="F19" s="44">
        <v>3</v>
      </c>
      <c r="G19" s="45">
        <v>2</v>
      </c>
      <c r="H19" s="46">
        <v>2</v>
      </c>
      <c r="I19" s="106">
        <v>6</v>
      </c>
      <c r="J19" s="95"/>
      <c r="K19" s="89">
        <f ca="1">OFFSET(Очки!$A$2,F19,D19+OFFSET(Очки!$A$18,0,$C$31-1)-1)</f>
        <v>9.5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OFFSET(Очки!$A$2,I19,G19+OFFSET(Очки!$A$18,0,$C$31-1)-1)</f>
        <v>7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17.2</v>
      </c>
    </row>
    <row r="20" spans="1:24" ht="15.75">
      <c r="A20" s="40">
        <f ca="1">RANK(S20,S$6:OFFSET(S$6,0,0,COUNTA(B$6:B$30)))</f>
        <v>15</v>
      </c>
      <c r="B20" s="47" t="s">
        <v>65</v>
      </c>
      <c r="C20" s="33">
        <v>10</v>
      </c>
      <c r="D20" s="42">
        <v>3</v>
      </c>
      <c r="E20" s="43">
        <v>4</v>
      </c>
      <c r="F20" s="44">
        <v>1</v>
      </c>
      <c r="G20" s="45">
        <v>3</v>
      </c>
      <c r="H20" s="46">
        <v>6</v>
      </c>
      <c r="I20" s="106">
        <v>2</v>
      </c>
      <c r="J20" s="95"/>
      <c r="K20" s="89">
        <f ca="1">OFFSET(Очки!$A$2,F20,D20+OFFSET(Очки!$A$18,0,$C$31-1)-1)</f>
        <v>7</v>
      </c>
      <c r="L20" s="39">
        <f ca="1">IF(F20&lt;E20,OFFSET(Очки!$A$20,2+E20-F20,IF(D20=1,13-E20,10+D20)),0)</f>
        <v>1.5</v>
      </c>
      <c r="M20" s="39"/>
      <c r="N20" s="92"/>
      <c r="O20" s="89">
        <f ca="1">OFFSET(Очки!$A$2,I20,G20+OFFSET(Очки!$A$18,0,$C$31-1)-1)</f>
        <v>6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16.5</v>
      </c>
    </row>
    <row r="21" spans="1:24" ht="15.75">
      <c r="A21" s="40">
        <f ca="1">RANK(S21,S$6:OFFSET(S$6,0,0,COUNTA(B$6:B$30)))</f>
        <v>16</v>
      </c>
      <c r="B21" s="47" t="s">
        <v>63</v>
      </c>
      <c r="C21" s="33" t="s">
        <v>44</v>
      </c>
      <c r="D21" s="42">
        <v>3</v>
      </c>
      <c r="E21" s="43">
        <v>5</v>
      </c>
      <c r="F21" s="44">
        <v>2</v>
      </c>
      <c r="G21" s="45">
        <v>3</v>
      </c>
      <c r="H21" s="46">
        <v>7</v>
      </c>
      <c r="I21" s="106">
        <v>1</v>
      </c>
      <c r="J21" s="95"/>
      <c r="K21" s="89">
        <f ca="1">OFFSET(Очки!$A$2,F21,D21+OFFSET(Очки!$A$18,0,$C$31-1)-1)</f>
        <v>6</v>
      </c>
      <c r="L21" s="39">
        <f ca="1">IF(F21&lt;E21,OFFSET(Очки!$A$20,2+E21-F21,IF(D21=1,13-E21,10+D21)),0)</f>
        <v>1.5</v>
      </c>
      <c r="M21" s="39"/>
      <c r="N21" s="92">
        <v>-3</v>
      </c>
      <c r="O21" s="89">
        <f ca="1">OFFSET(Очки!$A$2,I21,G21+OFFSET(Очки!$A$18,0,$C$31-1)-1)</f>
        <v>7</v>
      </c>
      <c r="P21" s="39">
        <f ca="1">IF(I21&lt;H21,OFFSET(Очки!$A$20,2+H21-I21,IF(G21=1,13-H21,10+G21)),0)</f>
        <v>3</v>
      </c>
      <c r="Q21" s="39"/>
      <c r="R21" s="90"/>
      <c r="S21" s="102">
        <f t="shared" ca="1" si="0"/>
        <v>14.5</v>
      </c>
    </row>
    <row r="22" spans="1:24" ht="15.75">
      <c r="A22" s="40">
        <f ca="1">RANK(S22,S$6:OFFSET(S$6,0,0,COUNTA(B$6:B$30)))</f>
        <v>17</v>
      </c>
      <c r="B22" s="47" t="s">
        <v>57</v>
      </c>
      <c r="C22" s="33" t="s">
        <v>44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106">
        <v>7</v>
      </c>
      <c r="J22" s="95"/>
      <c r="K22" s="89">
        <f ca="1">OFFSET(Очки!$A$2,F22,D22+OFFSET(Очки!$A$18,0,$C$31-1)-1)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13.5</v>
      </c>
    </row>
    <row r="23" spans="1:24" ht="15.75">
      <c r="A23" s="40">
        <f ca="1">RANK(S23,S$6:OFFSET(S$6,0,0,COUNTA(B$6:B$30)))</f>
        <v>18</v>
      </c>
      <c r="B23" s="47" t="s">
        <v>59</v>
      </c>
      <c r="C23" s="33" t="s">
        <v>44</v>
      </c>
      <c r="D23" s="42">
        <v>2</v>
      </c>
      <c r="E23" s="43">
        <v>8</v>
      </c>
      <c r="F23" s="44">
        <v>8</v>
      </c>
      <c r="G23" s="45">
        <v>2</v>
      </c>
      <c r="H23" s="46">
        <v>6</v>
      </c>
      <c r="I23" s="106">
        <v>8</v>
      </c>
      <c r="J23" s="95"/>
      <c r="K23" s="89">
        <f ca="1">OFFSET(Очки!$A$2,F23,D23+OFFSET(Очки!$A$18,0,$C$31-1)-1)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24" ht="15.75">
      <c r="A24" s="40">
        <f ca="1">RANK(S24,S$6:OFFSET(S$6,0,0,COUNTA(B$6:B$30)))</f>
        <v>19</v>
      </c>
      <c r="B24" s="47" t="s">
        <v>70</v>
      </c>
      <c r="C24" s="33"/>
      <c r="D24" s="42">
        <v>3</v>
      </c>
      <c r="E24" s="43">
        <v>8</v>
      </c>
      <c r="F24" s="44">
        <v>4</v>
      </c>
      <c r="G24" s="45">
        <v>3</v>
      </c>
      <c r="H24" s="46">
        <v>5</v>
      </c>
      <c r="I24" s="106">
        <v>4</v>
      </c>
      <c r="J24" s="95"/>
      <c r="K24" s="89">
        <f ca="1">OFFSET(Очки!$A$2,F24,D24+OFFSET(Очки!$A$18,0,$C$31-1)-1)</f>
        <v>4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24" ht="15.75">
      <c r="A25" s="40">
        <f ca="1">RANK(S25,S$6:OFFSET(S$6,0,0,COUNTA(B$6:B$30)))</f>
        <v>20</v>
      </c>
      <c r="B25" s="32" t="s">
        <v>55</v>
      </c>
      <c r="C25" s="33" t="s">
        <v>44</v>
      </c>
      <c r="D25" s="42">
        <v>3</v>
      </c>
      <c r="E25" s="43">
        <v>3</v>
      </c>
      <c r="F25" s="44">
        <v>3</v>
      </c>
      <c r="G25" s="45">
        <v>3</v>
      </c>
      <c r="H25" s="46">
        <v>4</v>
      </c>
      <c r="I25" s="106">
        <v>6</v>
      </c>
      <c r="J25" s="95"/>
      <c r="K25" s="89">
        <f ca="1">OFFSET(Очки!$A$2,F25,D25+OFFSET(Очки!$A$18,0,$C$31-1)-1)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2.5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7.5</v>
      </c>
    </row>
    <row r="26" spans="1:24" ht="15.75">
      <c r="A26" s="40">
        <f ca="1">RANK(S26,S$6:OFFSET(S$6,0,0,COUNTA(B$6:B$30)))</f>
        <v>21</v>
      </c>
      <c r="B26" s="32" t="s">
        <v>58</v>
      </c>
      <c r="C26" s="33">
        <v>12.5</v>
      </c>
      <c r="D26" s="42">
        <v>3</v>
      </c>
      <c r="E26" s="43">
        <v>6</v>
      </c>
      <c r="F26" s="44">
        <v>7</v>
      </c>
      <c r="G26" s="45">
        <v>3</v>
      </c>
      <c r="H26" s="46">
        <v>1</v>
      </c>
      <c r="I26" s="106">
        <v>3</v>
      </c>
      <c r="J26" s="95"/>
      <c r="K26" s="89">
        <f ca="1">OFFSET(Очки!$A$2,F26,D26+OFFSET(Очки!$A$18,0,$C$31-1)-1)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7</v>
      </c>
    </row>
    <row r="27" spans="1:24" ht="15.75">
      <c r="A27" s="40">
        <f ca="1">RANK(S27,S$6:OFFSET(S$6,0,0,COUNTA(B$6:B$30)))</f>
        <v>22</v>
      </c>
      <c r="B27" s="47" t="s">
        <v>61</v>
      </c>
      <c r="C27" s="33">
        <v>15</v>
      </c>
      <c r="D27" s="42">
        <v>3</v>
      </c>
      <c r="E27" s="43">
        <v>2</v>
      </c>
      <c r="F27" s="44">
        <v>6</v>
      </c>
      <c r="G27" s="45">
        <v>3</v>
      </c>
      <c r="H27" s="46">
        <v>3</v>
      </c>
      <c r="I27" s="106">
        <v>5</v>
      </c>
      <c r="J27" s="95"/>
      <c r="K27" s="89">
        <f ca="1">OFFSET(Очки!$A$2,F27,D27+OFFSET(Очки!$A$18,0,$C$31-1)-1)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24" ht="15.75">
      <c r="A28" s="40">
        <f ca="1">RANK(S28,S$6:OFFSET(S$6,0,0,COUNTA(B$6:B$30)))</f>
        <v>23</v>
      </c>
      <c r="B28" s="47" t="s">
        <v>67</v>
      </c>
      <c r="C28" s="33" t="s">
        <v>44</v>
      </c>
      <c r="D28" s="42">
        <v>3</v>
      </c>
      <c r="E28" s="43">
        <v>1</v>
      </c>
      <c r="F28" s="44">
        <v>5</v>
      </c>
      <c r="G28" s="45">
        <v>3</v>
      </c>
      <c r="H28" s="46">
        <v>2</v>
      </c>
      <c r="I28" s="106">
        <v>7</v>
      </c>
      <c r="J28" s="95"/>
      <c r="K28" s="89">
        <f ca="1">OFFSET(Очки!$A$2,F28,D28+OFFSET(Очки!$A$18,0,$C$31-1)-1)</f>
        <v>3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24" ht="15.75">
      <c r="A29" s="40">
        <f ca="1">RANK(S29,S$6:OFFSET(S$6,0,0,COUNTA(B$6:B$30)))</f>
        <v>24</v>
      </c>
      <c r="B29" s="47" t="s">
        <v>66</v>
      </c>
      <c r="C29" s="33" t="s">
        <v>44</v>
      </c>
      <c r="D29" s="42">
        <v>3</v>
      </c>
      <c r="E29" s="43">
        <v>7</v>
      </c>
      <c r="F29" s="44">
        <v>8</v>
      </c>
      <c r="G29" s="45">
        <v>3</v>
      </c>
      <c r="H29" s="46">
        <v>8</v>
      </c>
      <c r="I29" s="106">
        <v>8</v>
      </c>
      <c r="J29" s="95"/>
      <c r="K29" s="89">
        <f ca="1">OFFSET(Очки!$A$2,F29,D29+OFFSET(Очки!$A$18,0,$C$31-1)-1)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  <c r="X29" t="s">
        <v>47</v>
      </c>
    </row>
    <row r="30" spans="1:24" ht="16.5" hidden="1" thickBot="1">
      <c r="A30" s="40" t="e">
        <f ca="1">RANK(S30,S$6:OFFSET(S$6,0,0,COUNTA(B$6:B$30)))</f>
        <v>#N/A</v>
      </c>
      <c r="B30" s="53"/>
      <c r="C30" s="54"/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ref="S30" ca="1" si="1">SUM(J30:R30)</f>
        <v>0</v>
      </c>
    </row>
    <row r="31" spans="1:24" ht="15.75">
      <c r="A31" s="60"/>
      <c r="B31" s="61" t="s">
        <v>45</v>
      </c>
      <c r="C31" s="61">
        <f>COUNTA(B6:B30)</f>
        <v>24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9">
    <sortCondition ref="A6:A29"/>
  </sortState>
  <mergeCells count="17">
    <mergeCell ref="H4:H5"/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</mergeCells>
  <conditionalFormatting sqref="L6:L30">
    <cfRule type="expression" dxfId="1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6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20" t="s">
        <v>30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</row>
    <row r="2" spans="1:19" ht="15.75" thickBot="1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</row>
    <row r="3" spans="1:19" ht="15" customHeight="1" thickBot="1">
      <c r="A3" s="121" t="s">
        <v>31</v>
      </c>
      <c r="B3" s="122" t="s">
        <v>32</v>
      </c>
      <c r="C3" s="30"/>
      <c r="D3" s="122">
        <v>1</v>
      </c>
      <c r="E3" s="122"/>
      <c r="F3" s="122"/>
      <c r="G3" s="123">
        <v>2</v>
      </c>
      <c r="H3" s="123"/>
      <c r="I3" s="123"/>
      <c r="J3" s="124" t="s">
        <v>33</v>
      </c>
      <c r="K3" s="124"/>
      <c r="L3" s="124"/>
      <c r="M3" s="124"/>
      <c r="N3" s="124"/>
      <c r="O3" s="124"/>
      <c r="P3" s="124"/>
      <c r="Q3" s="124"/>
      <c r="R3" s="124"/>
      <c r="S3" s="125" t="s">
        <v>34</v>
      </c>
    </row>
    <row r="4" spans="1:19" ht="15" customHeight="1" thickBot="1">
      <c r="A4" s="121"/>
      <c r="B4" s="122"/>
      <c r="C4" s="126" t="s">
        <v>35</v>
      </c>
      <c r="D4" s="128" t="s">
        <v>36</v>
      </c>
      <c r="E4" s="130" t="s">
        <v>37</v>
      </c>
      <c r="F4" s="132" t="s">
        <v>38</v>
      </c>
      <c r="G4" s="134" t="s">
        <v>36</v>
      </c>
      <c r="H4" s="136" t="s">
        <v>37</v>
      </c>
      <c r="I4" s="116" t="s">
        <v>38</v>
      </c>
      <c r="J4" s="118" t="s">
        <v>39</v>
      </c>
      <c r="K4" s="119">
        <v>1</v>
      </c>
      <c r="L4" s="119"/>
      <c r="M4" s="119"/>
      <c r="N4" s="119"/>
      <c r="O4" s="119">
        <v>2</v>
      </c>
      <c r="P4" s="119"/>
      <c r="Q4" s="119"/>
      <c r="R4" s="119"/>
      <c r="S4" s="125"/>
    </row>
    <row r="5" spans="1:19" ht="42" customHeight="1" thickBot="1">
      <c r="A5" s="121"/>
      <c r="B5" s="123"/>
      <c r="C5" s="127"/>
      <c r="D5" s="129"/>
      <c r="E5" s="131"/>
      <c r="F5" s="133"/>
      <c r="G5" s="135"/>
      <c r="H5" s="137"/>
      <c r="I5" s="117"/>
      <c r="J5" s="118"/>
      <c r="K5" s="97" t="s">
        <v>40</v>
      </c>
      <c r="L5" s="98" t="s">
        <v>41</v>
      </c>
      <c r="M5" s="98" t="s">
        <v>42</v>
      </c>
      <c r="N5" s="99" t="s">
        <v>43</v>
      </c>
      <c r="O5" s="97" t="s">
        <v>40</v>
      </c>
      <c r="P5" s="98" t="s">
        <v>41</v>
      </c>
      <c r="Q5" s="98" t="s">
        <v>42</v>
      </c>
      <c r="R5" s="104" t="s">
        <v>43</v>
      </c>
      <c r="S5" s="125"/>
    </row>
    <row r="6" spans="1:19" ht="15.75">
      <c r="A6" s="31" t="e">
        <f ca="1">RANK(S6,S$6:OFFSET(S$6,0,0,COUNTA(B$6:B$30)))</f>
        <v>#REF!</v>
      </c>
      <c r="B6" s="85"/>
      <c r="C6" s="100" t="s">
        <v>44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44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44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44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44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44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44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44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44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44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44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44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44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44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44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44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44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44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44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44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44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44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44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44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44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45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Очки</vt:lpstr>
      <vt:lpstr>16.05</vt:lpstr>
      <vt:lpstr>23.05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Пользователь Windows</cp:lastModifiedBy>
  <cp:revision>13</cp:revision>
  <cp:lastPrinted>2017-05-16T20:01:59Z</cp:lastPrinted>
  <dcterms:created xsi:type="dcterms:W3CDTF">2006-09-16T00:00:00Z</dcterms:created>
  <dcterms:modified xsi:type="dcterms:W3CDTF">2017-05-16T20:02:05Z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