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omments10.xml" ContentType="application/vnd.openxmlformats-officedocument.spreadsheetml.comments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tabRatio="851"/>
  </bookViews>
  <sheets>
    <sheet name="Общие результаты" sheetId="4" r:id="rId1"/>
    <sheet name="Регистрация" sheetId="5" r:id="rId2"/>
    <sheet name="ПИТЫ" sheetId="58" r:id="rId3"/>
    <sheet name="Winni" sheetId="48" r:id="rId4"/>
    <sheet name="Ognem Racing" sheetId="55" r:id="rId5"/>
    <sheet name="Kozak I Razboiniki" sheetId="49" r:id="rId6"/>
    <sheet name="RockNRolla" sheetId="54" r:id="rId7"/>
    <sheet name="Mesnyki" sheetId="52" r:id="rId8"/>
    <sheet name="Fury" sheetId="53" r:id="rId9"/>
    <sheet name="Дружба" sheetId="57" r:id="rId10"/>
    <sheet name="Слепой Поворот" sheetId="51" r:id="rId11"/>
    <sheet name="Brabus" sheetId="39" r:id="rId12"/>
    <sheet name="Captain Slow" sheetId="50" r:id="rId13"/>
    <sheet name="Бонусы и штрафы" sheetId="59" r:id="rId14"/>
  </sheets>
  <calcPr calcId="125725"/>
</workbook>
</file>

<file path=xl/calcChain.xml><?xml version="1.0" encoding="utf-8"?>
<calcChain xmlns="http://schemas.openxmlformats.org/spreadsheetml/2006/main">
  <c r="G22" i="52"/>
  <c r="K13" i="58"/>
  <c r="J13"/>
  <c r="I13"/>
  <c r="H13"/>
  <c r="G13"/>
  <c r="F13"/>
  <c r="E13"/>
  <c r="D13"/>
  <c r="C13"/>
  <c r="B13"/>
  <c r="F10" i="59"/>
  <c r="F9"/>
  <c r="H9" s="1"/>
  <c r="L18" i="57"/>
  <c r="L17"/>
  <c r="L15"/>
  <c r="L14"/>
  <c r="L13"/>
  <c r="L12"/>
  <c r="K14"/>
  <c r="K17"/>
  <c r="K15"/>
  <c r="K24"/>
  <c r="J24"/>
  <c r="I24"/>
  <c r="H24"/>
  <c r="G24"/>
  <c r="G18"/>
  <c r="F18"/>
  <c r="F22" i="48"/>
  <c r="F22" i="55"/>
  <c r="F22" i="49"/>
  <c r="F22" i="54"/>
  <c r="F22" i="52"/>
  <c r="F22" i="53"/>
  <c r="F22" i="51"/>
  <c r="F22" i="39"/>
  <c r="F22" i="50"/>
  <c r="G22"/>
  <c r="G22" i="39"/>
  <c r="G22" i="51"/>
  <c r="G22" i="53"/>
  <c r="G22" i="54"/>
  <c r="G22" i="49"/>
  <c r="G22" i="55"/>
  <c r="G22" i="48"/>
  <c r="I15"/>
  <c r="I20" s="1"/>
  <c r="I16"/>
  <c r="I15" i="55"/>
  <c r="I19" s="1"/>
  <c r="I16"/>
  <c r="I17"/>
  <c r="I21" s="1"/>
  <c r="I15" i="49"/>
  <c r="I16"/>
  <c r="I17"/>
  <c r="I14" i="52"/>
  <c r="I15"/>
  <c r="I16"/>
  <c r="I17"/>
  <c r="I18"/>
  <c r="I21" s="1"/>
  <c r="E15" i="55"/>
  <c r="L18"/>
  <c r="L17"/>
  <c r="L16"/>
  <c r="L14"/>
  <c r="L13"/>
  <c r="L12"/>
  <c r="L11"/>
  <c r="I20"/>
  <c r="G21"/>
  <c r="G20"/>
  <c r="G19"/>
  <c r="F21"/>
  <c r="F20"/>
  <c r="F19"/>
  <c r="G18"/>
  <c r="F18"/>
  <c r="K24"/>
  <c r="J24"/>
  <c r="I24"/>
  <c r="H24"/>
  <c r="G24"/>
  <c r="E14" i="54"/>
  <c r="K16" i="55"/>
  <c r="K14"/>
  <c r="L18" i="54"/>
  <c r="L17"/>
  <c r="L16"/>
  <c r="L14"/>
  <c r="L13"/>
  <c r="L12"/>
  <c r="K16"/>
  <c r="K14"/>
  <c r="I21"/>
  <c r="I20"/>
  <c r="I19"/>
  <c r="G21"/>
  <c r="G20"/>
  <c r="G19"/>
  <c r="F21"/>
  <c r="F20"/>
  <c r="F19"/>
  <c r="G18"/>
  <c r="F18"/>
  <c r="K24"/>
  <c r="J24"/>
  <c r="I24"/>
  <c r="H24"/>
  <c r="G24"/>
  <c r="E15"/>
  <c r="E17"/>
  <c r="E16"/>
  <c r="K24" i="53"/>
  <c r="J24"/>
  <c r="I24"/>
  <c r="H24"/>
  <c r="G24"/>
  <c r="I21"/>
  <c r="I20"/>
  <c r="G21"/>
  <c r="G20"/>
  <c r="F21"/>
  <c r="F20"/>
  <c r="L18"/>
  <c r="L17"/>
  <c r="L16"/>
  <c r="K18"/>
  <c r="K17"/>
  <c r="K16"/>
  <c r="L14"/>
  <c r="L13"/>
  <c r="L12"/>
  <c r="K14"/>
  <c r="G18"/>
  <c r="F18"/>
  <c r="K24" i="51"/>
  <c r="J24"/>
  <c r="I24"/>
  <c r="H24"/>
  <c r="G24"/>
  <c r="L18"/>
  <c r="L17"/>
  <c r="L16"/>
  <c r="L14"/>
  <c r="L13"/>
  <c r="L12"/>
  <c r="K16"/>
  <c r="K14"/>
  <c r="I21"/>
  <c r="I20"/>
  <c r="I19"/>
  <c r="G21"/>
  <c r="G20"/>
  <c r="G19"/>
  <c r="F21"/>
  <c r="F20"/>
  <c r="F19"/>
  <c r="G18"/>
  <c r="F18"/>
  <c r="L18" i="50"/>
  <c r="L17"/>
  <c r="L15"/>
  <c r="L14"/>
  <c r="L13"/>
  <c r="L12"/>
  <c r="K17"/>
  <c r="K15"/>
  <c r="K14"/>
  <c r="I20"/>
  <c r="I19"/>
  <c r="G20"/>
  <c r="G19"/>
  <c r="F20"/>
  <c r="F19"/>
  <c r="G18"/>
  <c r="F18"/>
  <c r="K24"/>
  <c r="J24"/>
  <c r="I24"/>
  <c r="H24"/>
  <c r="G24"/>
  <c r="I24" i="52"/>
  <c r="J24"/>
  <c r="K24"/>
  <c r="H24"/>
  <c r="L18"/>
  <c r="L17"/>
  <c r="L15"/>
  <c r="L14"/>
  <c r="L13"/>
  <c r="L12"/>
  <c r="K17"/>
  <c r="K15"/>
  <c r="K14"/>
  <c r="I20"/>
  <c r="I19"/>
  <c r="G21"/>
  <c r="G20"/>
  <c r="G19"/>
  <c r="F21"/>
  <c r="F20"/>
  <c r="F19"/>
  <c r="E15"/>
  <c r="G18"/>
  <c r="F18"/>
  <c r="G24" i="49"/>
  <c r="I21"/>
  <c r="I20"/>
  <c r="I19"/>
  <c r="G21"/>
  <c r="G20"/>
  <c r="G19"/>
  <c r="F21"/>
  <c r="F20"/>
  <c r="F19"/>
  <c r="E15" i="48"/>
  <c r="E15" i="49"/>
  <c r="L18"/>
  <c r="L17"/>
  <c r="L16"/>
  <c r="K16"/>
  <c r="L14"/>
  <c r="L12"/>
  <c r="L13"/>
  <c r="F16"/>
  <c r="K14"/>
  <c r="G18"/>
  <c r="F18"/>
  <c r="I24" i="48"/>
  <c r="K17"/>
  <c r="K14"/>
  <c r="L14" s="1"/>
  <c r="K15"/>
  <c r="K18"/>
  <c r="I21"/>
  <c r="I19"/>
  <c r="G21"/>
  <c r="G20"/>
  <c r="G19"/>
  <c r="F21"/>
  <c r="F20"/>
  <c r="F19"/>
  <c r="G18"/>
  <c r="F18"/>
  <c r="K24"/>
  <c r="J24"/>
  <c r="H24"/>
  <c r="G24"/>
  <c r="K24" i="39"/>
  <c r="J24"/>
  <c r="I24"/>
  <c r="G24"/>
  <c r="H24"/>
  <c r="K17"/>
  <c r="I21"/>
  <c r="I20"/>
  <c r="I19"/>
  <c r="G21"/>
  <c r="G20"/>
  <c r="G19"/>
  <c r="F21"/>
  <c r="F20"/>
  <c r="F19"/>
  <c r="K14"/>
  <c r="L14" s="1"/>
  <c r="K15"/>
  <c r="G18"/>
  <c r="F18"/>
  <c r="F24" i="57"/>
  <c r="E24"/>
  <c r="D24"/>
  <c r="C24"/>
  <c r="K18"/>
  <c r="E18"/>
  <c r="G17"/>
  <c r="F17"/>
  <c r="E17"/>
  <c r="G16"/>
  <c r="F16"/>
  <c r="E16"/>
  <c r="G15"/>
  <c r="F15"/>
  <c r="E15"/>
  <c r="G14"/>
  <c r="F14"/>
  <c r="E14"/>
  <c r="K13"/>
  <c r="G13"/>
  <c r="F13"/>
  <c r="E13"/>
  <c r="K12"/>
  <c r="G12"/>
  <c r="F12"/>
  <c r="E12"/>
  <c r="K11"/>
  <c r="L11" s="1"/>
  <c r="G11"/>
  <c r="F11"/>
  <c r="E11"/>
  <c r="K10"/>
  <c r="L10" s="1"/>
  <c r="G10"/>
  <c r="F10"/>
  <c r="E10"/>
  <c r="F24" i="55"/>
  <c r="E24"/>
  <c r="D24"/>
  <c r="C24"/>
  <c r="K18"/>
  <c r="E18"/>
  <c r="K17"/>
  <c r="G17"/>
  <c r="F17"/>
  <c r="E17"/>
  <c r="G16"/>
  <c r="F16"/>
  <c r="E16"/>
  <c r="G15"/>
  <c r="F15"/>
  <c r="G14"/>
  <c r="F14"/>
  <c r="E14"/>
  <c r="K13"/>
  <c r="G13"/>
  <c r="F13"/>
  <c r="E13"/>
  <c r="K12"/>
  <c r="G12"/>
  <c r="F12"/>
  <c r="E12"/>
  <c r="K11"/>
  <c r="G11"/>
  <c r="F11"/>
  <c r="E11"/>
  <c r="K10"/>
  <c r="L10" s="1"/>
  <c r="G10"/>
  <c r="F10"/>
  <c r="E10"/>
  <c r="F24" i="54"/>
  <c r="E24"/>
  <c r="D24"/>
  <c r="C24"/>
  <c r="K18"/>
  <c r="E18"/>
  <c r="K17"/>
  <c r="G17"/>
  <c r="F17"/>
  <c r="G16"/>
  <c r="I17" s="1"/>
  <c r="F16"/>
  <c r="G15"/>
  <c r="F15"/>
  <c r="G14"/>
  <c r="F14"/>
  <c r="K13"/>
  <c r="G13"/>
  <c r="F13"/>
  <c r="E13"/>
  <c r="K12"/>
  <c r="G12"/>
  <c r="F12"/>
  <c r="E12"/>
  <c r="K11"/>
  <c r="L11" s="1"/>
  <c r="G11"/>
  <c r="F11"/>
  <c r="E11"/>
  <c r="K10"/>
  <c r="L10" s="1"/>
  <c r="G10"/>
  <c r="F10"/>
  <c r="E10"/>
  <c r="F24" i="53"/>
  <c r="E24"/>
  <c r="D24"/>
  <c r="C24"/>
  <c r="E18"/>
  <c r="G17"/>
  <c r="F17"/>
  <c r="E17"/>
  <c r="G16"/>
  <c r="F16"/>
  <c r="E16"/>
  <c r="G15"/>
  <c r="F15"/>
  <c r="E15"/>
  <c r="G14"/>
  <c r="F14"/>
  <c r="E14"/>
  <c r="K13"/>
  <c r="G13"/>
  <c r="F13"/>
  <c r="E13"/>
  <c r="K12"/>
  <c r="G12"/>
  <c r="G19" s="1"/>
  <c r="F12"/>
  <c r="F19" s="1"/>
  <c r="E12"/>
  <c r="K11"/>
  <c r="L11" s="1"/>
  <c r="G11"/>
  <c r="F11"/>
  <c r="E11"/>
  <c r="K10"/>
  <c r="L10" s="1"/>
  <c r="G10"/>
  <c r="F10"/>
  <c r="E10"/>
  <c r="G24" i="52"/>
  <c r="F24"/>
  <c r="E24"/>
  <c r="D24"/>
  <c r="C24"/>
  <c r="K18"/>
  <c r="E18"/>
  <c r="G17"/>
  <c r="F17"/>
  <c r="E17"/>
  <c r="G16"/>
  <c r="F16"/>
  <c r="E16"/>
  <c r="G15"/>
  <c r="F15"/>
  <c r="G14"/>
  <c r="F14"/>
  <c r="E14"/>
  <c r="K13"/>
  <c r="G13"/>
  <c r="F13"/>
  <c r="E13"/>
  <c r="K12"/>
  <c r="G12"/>
  <c r="F12"/>
  <c r="E12"/>
  <c r="K11"/>
  <c r="L11" s="1"/>
  <c r="G11"/>
  <c r="F11"/>
  <c r="E11"/>
  <c r="K10"/>
  <c r="L10" s="1"/>
  <c r="G10"/>
  <c r="F10"/>
  <c r="E10"/>
  <c r="F24" i="51"/>
  <c r="E24"/>
  <c r="D24"/>
  <c r="C24"/>
  <c r="K18"/>
  <c r="E18"/>
  <c r="K17"/>
  <c r="G17"/>
  <c r="F17"/>
  <c r="E17"/>
  <c r="G16"/>
  <c r="F16"/>
  <c r="E16"/>
  <c r="G15"/>
  <c r="F15"/>
  <c r="E15"/>
  <c r="G14"/>
  <c r="F14"/>
  <c r="E14"/>
  <c r="K13"/>
  <c r="G13"/>
  <c r="F13"/>
  <c r="E13"/>
  <c r="K12"/>
  <c r="G12"/>
  <c r="F12"/>
  <c r="E12"/>
  <c r="K11"/>
  <c r="L11" s="1"/>
  <c r="G11"/>
  <c r="F11"/>
  <c r="E11"/>
  <c r="K10"/>
  <c r="L10" s="1"/>
  <c r="G10"/>
  <c r="F10"/>
  <c r="E10"/>
  <c r="F24" i="50"/>
  <c r="E24"/>
  <c r="D24"/>
  <c r="C24"/>
  <c r="K18"/>
  <c r="E18"/>
  <c r="G17"/>
  <c r="F17"/>
  <c r="E17"/>
  <c r="G16"/>
  <c r="F16"/>
  <c r="E16"/>
  <c r="G15"/>
  <c r="I16" s="1"/>
  <c r="F15"/>
  <c r="E15"/>
  <c r="G14"/>
  <c r="F14"/>
  <c r="E14"/>
  <c r="K13"/>
  <c r="G13"/>
  <c r="F13"/>
  <c r="E13"/>
  <c r="K12"/>
  <c r="G12"/>
  <c r="F12"/>
  <c r="E12"/>
  <c r="K11"/>
  <c r="L11" s="1"/>
  <c r="G11"/>
  <c r="F11"/>
  <c r="E11"/>
  <c r="K10"/>
  <c r="L10" s="1"/>
  <c r="G10"/>
  <c r="F10"/>
  <c r="E10"/>
  <c r="J24" i="49"/>
  <c r="I24"/>
  <c r="H24"/>
  <c r="F24"/>
  <c r="E24"/>
  <c r="D24"/>
  <c r="C24"/>
  <c r="K18"/>
  <c r="E18"/>
  <c r="K17"/>
  <c r="G17"/>
  <c r="F17"/>
  <c r="E17"/>
  <c r="G16"/>
  <c r="E16"/>
  <c r="G15"/>
  <c r="F15"/>
  <c r="G14"/>
  <c r="F14"/>
  <c r="E14"/>
  <c r="K13"/>
  <c r="G13"/>
  <c r="F13"/>
  <c r="E13"/>
  <c r="K12"/>
  <c r="G12"/>
  <c r="F12"/>
  <c r="E12"/>
  <c r="K11"/>
  <c r="L11" s="1"/>
  <c r="G11"/>
  <c r="F11"/>
  <c r="E11"/>
  <c r="K10"/>
  <c r="L10" s="1"/>
  <c r="G10"/>
  <c r="F10"/>
  <c r="E10"/>
  <c r="F24" i="48"/>
  <c r="E24"/>
  <c r="D24"/>
  <c r="C24"/>
  <c r="E18"/>
  <c r="G17"/>
  <c r="F17"/>
  <c r="E17"/>
  <c r="G16"/>
  <c r="F16"/>
  <c r="E16"/>
  <c r="G15"/>
  <c r="F15"/>
  <c r="G14"/>
  <c r="F14"/>
  <c r="E14"/>
  <c r="K13"/>
  <c r="L13" s="1"/>
  <c r="L15" s="1"/>
  <c r="G13"/>
  <c r="F13"/>
  <c r="E13"/>
  <c r="K12"/>
  <c r="L12" s="1"/>
  <c r="L18" s="1"/>
  <c r="G12"/>
  <c r="F12"/>
  <c r="E12"/>
  <c r="K11"/>
  <c r="L11" s="1"/>
  <c r="G11"/>
  <c r="F11"/>
  <c r="E11"/>
  <c r="K10"/>
  <c r="L10" s="1"/>
  <c r="G10"/>
  <c r="F10"/>
  <c r="E10"/>
  <c r="K37" i="5"/>
  <c r="K34"/>
  <c r="K31"/>
  <c r="K28"/>
  <c r="K25"/>
  <c r="K22"/>
  <c r="K19"/>
  <c r="K13"/>
  <c r="K16"/>
  <c r="L32" s="1"/>
  <c r="L33"/>
  <c r="L36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7"/>
  <c r="I8"/>
  <c r="E14" i="39"/>
  <c r="I18" i="57" l="1"/>
  <c r="I17"/>
  <c r="F20"/>
  <c r="I16"/>
  <c r="I14"/>
  <c r="I13"/>
  <c r="I12"/>
  <c r="G22"/>
  <c r="I11"/>
  <c r="G20"/>
  <c r="F22"/>
  <c r="F19"/>
  <c r="G19"/>
  <c r="I18" i="55"/>
  <c r="I14"/>
  <c r="I13"/>
  <c r="I12"/>
  <c r="I11"/>
  <c r="I18" i="54"/>
  <c r="I16"/>
  <c r="I14"/>
  <c r="I13"/>
  <c r="I12"/>
  <c r="I11"/>
  <c r="I18" i="53"/>
  <c r="I17"/>
  <c r="I16"/>
  <c r="I14"/>
  <c r="I13"/>
  <c r="I12"/>
  <c r="I19" s="1"/>
  <c r="I11"/>
  <c r="I18" i="51"/>
  <c r="I17"/>
  <c r="I16"/>
  <c r="I14"/>
  <c r="I13"/>
  <c r="I12"/>
  <c r="I11"/>
  <c r="I18" i="50"/>
  <c r="I17"/>
  <c r="I14"/>
  <c r="I13"/>
  <c r="I12"/>
  <c r="I11"/>
  <c r="I13" i="52"/>
  <c r="I12"/>
  <c r="I11"/>
  <c r="I18" i="49"/>
  <c r="I14"/>
  <c r="I13"/>
  <c r="I12"/>
  <c r="I11"/>
  <c r="L17" i="48"/>
  <c r="I18"/>
  <c r="I17"/>
  <c r="I14"/>
  <c r="I13"/>
  <c r="I12"/>
  <c r="I11"/>
  <c r="I10" i="57"/>
  <c r="I15"/>
  <c r="I10" i="55"/>
  <c r="I10" i="54"/>
  <c r="I15"/>
  <c r="I10" i="53"/>
  <c r="I15"/>
  <c r="I10" i="52"/>
  <c r="I10" i="51"/>
  <c r="I15"/>
  <c r="I10" i="50"/>
  <c r="I15"/>
  <c r="I10" i="49"/>
  <c r="I10" i="48"/>
  <c r="L35" i="5"/>
  <c r="I20" i="57" l="1"/>
  <c r="I22"/>
  <c r="I19"/>
  <c r="I22" i="55"/>
  <c r="I22" i="54"/>
  <c r="I22" i="53"/>
  <c r="I22" i="51"/>
  <c r="I22" i="50"/>
  <c r="I22" i="52"/>
  <c r="I22" i="49"/>
  <c r="I22" i="48"/>
  <c r="G17" i="39" l="1"/>
  <c r="G16"/>
  <c r="G15"/>
  <c r="G14"/>
  <c r="G13"/>
  <c r="G12"/>
  <c r="G11"/>
  <c r="K12"/>
  <c r="L12" s="1"/>
  <c r="L15" s="1"/>
  <c r="K13"/>
  <c r="L13" s="1"/>
  <c r="L17" s="1"/>
  <c r="K18"/>
  <c r="L18" s="1"/>
  <c r="K11"/>
  <c r="L11" s="1"/>
  <c r="F24"/>
  <c r="E24"/>
  <c r="D24"/>
  <c r="F17"/>
  <c r="F16"/>
  <c r="F15"/>
  <c r="F14"/>
  <c r="F13"/>
  <c r="F12"/>
  <c r="F11"/>
  <c r="E12"/>
  <c r="E13"/>
  <c r="E15"/>
  <c r="E16"/>
  <c r="E17"/>
  <c r="E18"/>
  <c r="E11"/>
  <c r="J18" i="5"/>
  <c r="I39"/>
  <c r="J8"/>
  <c r="J9"/>
  <c r="K7" s="1"/>
  <c r="J10"/>
  <c r="J11"/>
  <c r="J12"/>
  <c r="J13"/>
  <c r="J14"/>
  <c r="J15"/>
  <c r="J16"/>
  <c r="J17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I18" i="39" l="1"/>
  <c r="I17"/>
  <c r="I16"/>
  <c r="I15"/>
  <c r="I14"/>
  <c r="I13"/>
  <c r="I12"/>
  <c r="I11"/>
  <c r="C24"/>
  <c r="K10"/>
  <c r="L10" s="1"/>
  <c r="G10"/>
  <c r="F10"/>
  <c r="E10"/>
  <c r="I10" l="1"/>
  <c r="I22" l="1"/>
  <c r="J7" i="5" l="1"/>
  <c r="L10" l="1"/>
  <c r="L12"/>
  <c r="L14"/>
  <c r="L18"/>
  <c r="L20"/>
  <c r="L30"/>
  <c r="L11"/>
  <c r="L15"/>
  <c r="L17"/>
  <c r="L21"/>
  <c r="L29"/>
  <c r="H5" i="59"/>
  <c r="H6"/>
  <c r="H12"/>
  <c r="H13"/>
  <c r="H14"/>
  <c r="H11"/>
  <c r="H10"/>
  <c r="H8"/>
  <c r="H7"/>
  <c r="J7" s="1"/>
  <c r="J10" l="1"/>
  <c r="I14"/>
  <c r="J13"/>
  <c r="I6"/>
  <c r="I8"/>
  <c r="J11"/>
  <c r="I12"/>
  <c r="J9"/>
  <c r="I9"/>
  <c r="I5"/>
  <c r="J6"/>
  <c r="J8"/>
  <c r="I10"/>
  <c r="I11"/>
  <c r="I13"/>
  <c r="I7"/>
  <c r="J12"/>
  <c r="J14"/>
  <c r="J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<sst xmlns="http://schemas.openxmlformats.org/spreadsheetml/2006/main" count="653" uniqueCount="263">
  <si>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</si>
  <si>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</si>
  <si>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</si>
  <si>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</si>
  <si>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</si>
  <si>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</si>
  <si>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</si>
  <si>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</si>
  <si>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</si>
  <si>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</si>
  <si>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</si>
  <si>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</si>
  <si>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</si>
  <si>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</si>
  <si>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</si>
  <si>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</si>
  <si>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</si>
  <si>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</si>
  <si>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</si>
  <si>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</si>
  <si>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</si>
  <si>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</si>
  <si>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</si>
  <si>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</si>
  <si>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</si>
  <si>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</si>
  <si>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</si>
  <si>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</si>
  <si>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</si>
  <si>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</si>
  <si>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</si>
  <si>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</si>
  <si>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</si>
  <si>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</si>
  <si>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</si>
  <si>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</si>
  <si>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</si>
  <si>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</si>
  <si>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</si>
  <si>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</si>
  <si>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</si>
  <si>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</si>
  <si>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</si>
  <si>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</si>
  <si>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</si>
  <si>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</si>
  <si>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</si>
  <si>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</si>
  <si>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</si>
  <si>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</si>
  <si>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</si>
  <si>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</si>
  <si>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</si>
  <si>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</si>
  <si>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</si>
  <si>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</si>
  <si>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</si>
  <si>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</si>
  <si>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</si>
  <si>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</si>
  <si>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r>
      <t>Серия мини марафонов "Большие Гонки", 08.10.2016, Конфигурация</t>
    </r>
    <r>
      <rPr>
        <b/>
        <i/>
        <sz val="18"/>
        <color indexed="8"/>
        <rFont val="Calibri"/>
        <family val="2"/>
        <charset val="204"/>
      </rPr>
      <t xml:space="preserve"> №5R</t>
    </r>
  </si>
  <si>
    <t>Mesnyki</t>
  </si>
  <si>
    <t>Наум</t>
  </si>
  <si>
    <t>Пикулин Паша</t>
  </si>
  <si>
    <t>Онащук Максим</t>
  </si>
  <si>
    <t>Captain Slow</t>
  </si>
  <si>
    <t>Синани Влад</t>
  </si>
  <si>
    <t>Булавинов Андрей</t>
  </si>
  <si>
    <t>Манило Денис</t>
  </si>
  <si>
    <t>Тыщенко Миша</t>
  </si>
  <si>
    <t>RocknRolla</t>
  </si>
  <si>
    <t>Ткаченко Антон</t>
  </si>
  <si>
    <t>Петушков Андрей</t>
  </si>
  <si>
    <t>Стецык Сергей</t>
  </si>
  <si>
    <t>Шутка Виталий</t>
  </si>
  <si>
    <t>-</t>
  </si>
  <si>
    <t>Winni</t>
  </si>
  <si>
    <t>Бахмацкий Олег</t>
  </si>
  <si>
    <t>Горошко Игорь</t>
  </si>
  <si>
    <t>Линнык Владимир</t>
  </si>
  <si>
    <t>Хлопонин Андрей</t>
  </si>
  <si>
    <t>Лантушенко Игорь</t>
  </si>
  <si>
    <t>73,1</t>
  </si>
  <si>
    <t>Ognem Racing</t>
  </si>
  <si>
    <t>Kozak I Razboiniki</t>
  </si>
  <si>
    <t>Антон</t>
  </si>
  <si>
    <t>Андрей</t>
  </si>
  <si>
    <t>Игорь</t>
  </si>
  <si>
    <t>Олег</t>
  </si>
  <si>
    <t>Денис</t>
  </si>
  <si>
    <t>Миша</t>
  </si>
  <si>
    <t>Владимир</t>
  </si>
  <si>
    <t>Максим</t>
  </si>
  <si>
    <t>Паша</t>
  </si>
  <si>
    <t>Влад</t>
  </si>
  <si>
    <t>2:01.73</t>
  </si>
  <si>
    <t>бонус за вес</t>
  </si>
  <si>
    <t>Виталик</t>
  </si>
  <si>
    <t>время</t>
  </si>
  <si>
    <t>1 круг</t>
  </si>
  <si>
    <t>2 круга</t>
  </si>
  <si>
    <t>3 круга</t>
  </si>
  <si>
    <t>Чемпионат мини марафон "Большие Гонки", Финал</t>
  </si>
  <si>
    <t>1-3</t>
  </si>
  <si>
    <t>2-3</t>
  </si>
  <si>
    <t>3-3</t>
  </si>
  <si>
    <t>4-3</t>
  </si>
  <si>
    <t>5-3</t>
  </si>
  <si>
    <t>6-3</t>
  </si>
  <si>
    <t>7-3</t>
  </si>
  <si>
    <t>8-3</t>
  </si>
  <si>
    <t>9-3</t>
  </si>
  <si>
    <t>10-3</t>
  </si>
  <si>
    <t>11-3</t>
  </si>
  <si>
    <t>80</t>
  </si>
  <si>
    <t>78,7</t>
  </si>
  <si>
    <t>Fury</t>
  </si>
  <si>
    <t>Хавило Дима</t>
  </si>
  <si>
    <t>Онащук Макисм</t>
  </si>
  <si>
    <t>67,8</t>
  </si>
  <si>
    <t>Голубченко Саша</t>
  </si>
  <si>
    <t>69</t>
  </si>
  <si>
    <t>Дружба</t>
  </si>
  <si>
    <t>Кравчонок Саша</t>
  </si>
  <si>
    <t>Паненко Женя</t>
  </si>
  <si>
    <t>86,3</t>
  </si>
  <si>
    <t>Лабинский Коля</t>
  </si>
  <si>
    <t>Бойко Николай</t>
  </si>
  <si>
    <t>85,2</t>
  </si>
  <si>
    <t>Brabus</t>
  </si>
  <si>
    <t>Загорулько Иван</t>
  </si>
  <si>
    <t>Конан</t>
  </si>
  <si>
    <t>Замула Илья</t>
  </si>
  <si>
    <t>80,4</t>
  </si>
  <si>
    <t>78,1</t>
  </si>
  <si>
    <t>75</t>
  </si>
  <si>
    <t>Слепой Поворот</t>
  </si>
  <si>
    <t>Плохов Игорь</t>
  </si>
  <si>
    <t>Коняшкин Денис</t>
  </si>
  <si>
    <t>72,7</t>
  </si>
  <si>
    <t>94,7</t>
  </si>
  <si>
    <t>91,3</t>
  </si>
  <si>
    <t>82,3</t>
  </si>
  <si>
    <t>Несторенко Андрей</t>
  </si>
  <si>
    <t>Пикулин Павел</t>
  </si>
  <si>
    <t>RockNRolla</t>
  </si>
  <si>
    <t>1 Круг</t>
  </si>
  <si>
    <t>9 кругов</t>
  </si>
  <si>
    <t>12 кругов</t>
  </si>
  <si>
    <t>14 кругов</t>
  </si>
  <si>
    <t>5 кругов</t>
  </si>
  <si>
    <t>2:05.17</t>
  </si>
  <si>
    <t>2:07.32</t>
  </si>
  <si>
    <t>2:06.48</t>
  </si>
  <si>
    <t>2:11.23</t>
  </si>
  <si>
    <t>2:05.47</t>
  </si>
  <si>
    <t>4:34.02</t>
  </si>
  <si>
    <t>2:06.81</t>
  </si>
  <si>
    <t>2:01.72</t>
  </si>
  <si>
    <t>Илья</t>
  </si>
  <si>
    <t>Иван</t>
  </si>
  <si>
    <t>линия пита</t>
  </si>
  <si>
    <t>штраф от судьи</t>
  </si>
  <si>
    <t>2:05.37</t>
  </si>
  <si>
    <t>2:03.21</t>
  </si>
  <si>
    <t>2:01.74</t>
  </si>
  <si>
    <t>2:00.70</t>
  </si>
  <si>
    <t>2:00.14</t>
  </si>
  <si>
    <t>4:26.66</t>
  </si>
  <si>
    <t>2:03.00</t>
  </si>
  <si>
    <t>Саша</t>
  </si>
  <si>
    <t>2:04.01</t>
  </si>
  <si>
    <t>2:11.73</t>
  </si>
  <si>
    <t>2:00.03</t>
  </si>
  <si>
    <t>2:01.77</t>
  </si>
  <si>
    <t>4:10.34</t>
  </si>
  <si>
    <t>2:08.88</t>
  </si>
  <si>
    <t>2:02.39</t>
  </si>
  <si>
    <t>2:03.06</t>
  </si>
  <si>
    <t>Коля</t>
  </si>
  <si>
    <t>2:08.40</t>
  </si>
  <si>
    <t>2:04.13</t>
  </si>
  <si>
    <t>.</t>
  </si>
  <si>
    <t>2:03.03</t>
  </si>
  <si>
    <t>2:02.40</t>
  </si>
  <si>
    <t>1:59.58</t>
  </si>
  <si>
    <t>4:16.97</t>
  </si>
  <si>
    <t>2:01.86</t>
  </si>
  <si>
    <t>2:12.07</t>
  </si>
  <si>
    <t>Сережа</t>
  </si>
  <si>
    <t>пит</t>
  </si>
  <si>
    <t>2:09.75</t>
  </si>
  <si>
    <t>2:04.46</t>
  </si>
  <si>
    <t>2:07.93</t>
  </si>
  <si>
    <t>2:29.98</t>
  </si>
  <si>
    <t>2:10.46</t>
  </si>
  <si>
    <t>5:02.06</t>
  </si>
  <si>
    <t>2:12.62</t>
  </si>
  <si>
    <t>2:10.70</t>
  </si>
  <si>
    <t>1:46.79</t>
  </si>
  <si>
    <t>1:58.31</t>
  </si>
  <si>
    <t>2:02.89</t>
  </si>
  <si>
    <t>1:59.39</t>
  </si>
  <si>
    <t>4:39.68</t>
  </si>
  <si>
    <t>2:05.89</t>
  </si>
  <si>
    <t>2:04.52</t>
  </si>
  <si>
    <t>2:03.85</t>
  </si>
  <si>
    <t>Дима</t>
  </si>
  <si>
    <t>2:03.98</t>
  </si>
  <si>
    <t>2:04.51</t>
  </si>
  <si>
    <t>2:09.56</t>
  </si>
  <si>
    <t>2:04.12</t>
  </si>
  <si>
    <t>4:46.05</t>
  </si>
  <si>
    <t>2:02.60</t>
  </si>
  <si>
    <t>2:03.14</t>
  </si>
  <si>
    <t>2:03.53</t>
  </si>
  <si>
    <t>2:17.59</t>
  </si>
  <si>
    <t>1:59.32</t>
  </si>
  <si>
    <t>2:01.95</t>
  </si>
  <si>
    <t>2:01.90</t>
  </si>
  <si>
    <t>2:04.03</t>
  </si>
  <si>
    <t>2:01.81</t>
  </si>
  <si>
    <t>4:40.86</t>
  </si>
  <si>
    <t>2:01.04</t>
  </si>
  <si>
    <t>1:56.39</t>
  </si>
  <si>
    <t>2:01.06</t>
  </si>
  <si>
    <t>2:01.18</t>
  </si>
  <si>
    <t>2:05.58</t>
  </si>
  <si>
    <t>4:50.22</t>
  </si>
  <si>
    <t>2:00.48</t>
  </si>
  <si>
    <t>2:00.99</t>
  </si>
  <si>
    <t>1:55.73</t>
  </si>
  <si>
    <t>2:02.76</t>
  </si>
  <si>
    <t>2:01.84</t>
  </si>
  <si>
    <t>2:00.56</t>
  </si>
  <si>
    <t>4:51.01</t>
  </si>
  <si>
    <t>2:02.44</t>
  </si>
  <si>
    <t>1:59.09</t>
  </si>
  <si>
    <t>бонус завес</t>
  </si>
  <si>
    <t>пит?</t>
  </si>
  <si>
    <t>Паненко Евгений</t>
  </si>
  <si>
    <t>Женя</t>
  </si>
  <si>
    <t>Пит-стопы команд</t>
  </si>
  <si>
    <t>Таблица формирования очереди на выезд с компенсационного пит стопа</t>
  </si>
  <si>
    <t>Команда №</t>
  </si>
  <si>
    <t>Пит стоп</t>
  </si>
  <si>
    <t>Бонусы</t>
  </si>
  <si>
    <t>Штрафы у пилота</t>
  </si>
  <si>
    <t>отставание на въезде</t>
  </si>
  <si>
    <t>итог (сек)</t>
  </si>
  <si>
    <t>отставание на выезде</t>
  </si>
  <si>
    <t>№ п/п выезд</t>
  </si>
  <si>
    <t>0:14.00</t>
  </si>
  <si>
    <t>0:05.00</t>
  </si>
  <si>
    <t>0:20.00</t>
  </si>
  <si>
    <t>0:41.00</t>
  </si>
  <si>
    <t>(по истечении 2,5 часов гонки)</t>
  </si>
  <si>
    <t>Общие потери</t>
  </si>
  <si>
    <t>Штрафы</t>
  </si>
  <si>
    <t>Идеал</t>
  </si>
  <si>
    <t>№ пит стопа</t>
  </si>
  <si>
    <t>Конфигурации № 9 и №5</t>
  </si>
  <si>
    <t>Серия мини марафонов "Большие Гонки 2016", Гранд Финал, 22.10.16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</si>
</sst>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"/>
    <numFmt numFmtId="166" formatCode="h:mm:ss;@"/>
    <numFmt numFmtId="167" formatCode="mm:ss.0;@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23"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0" fontId="4" fillId="0" borderId="0" xfId="1" applyAlignment="1">
      <alignment vertical="center"/>
    </xf>
    <xf numFmtId="0" fontId="4" fillId="0" borderId="11" xfId="1" applyBorder="1" applyAlignment="1">
      <alignment horizontal="center" vertical="center"/>
    </xf>
    <xf numFmtId="0" fontId="4" fillId="0" borderId="12" xfId="1" applyBorder="1" applyAlignment="1">
      <alignment horizontal="center" vertical="center"/>
    </xf>
    <xf numFmtId="0" fontId="4" fillId="0" borderId="13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4" fillId="0" borderId="7" xfId="1" applyFill="1" applyBorder="1" applyAlignment="1">
      <alignment horizontal="center" vertical="center"/>
    </xf>
    <xf numFmtId="0" fontId="4" fillId="0" borderId="5" xfId="1" applyFill="1" applyBorder="1" applyAlignment="1">
      <alignment horizontal="center" vertical="center"/>
    </xf>
    <xf numFmtId="2" fontId="4" fillId="0" borderId="4" xfId="1" applyNumberFormat="1" applyFill="1" applyBorder="1" applyAlignment="1">
      <alignment horizontal="center" vertical="center"/>
    </xf>
    <xf numFmtId="0" fontId="4" fillId="0" borderId="19" xfId="1" applyFill="1" applyBorder="1" applyAlignment="1">
      <alignment horizontal="center" vertical="center"/>
    </xf>
    <xf numFmtId="164" fontId="4" fillId="0" borderId="20" xfId="1" applyNumberFormat="1" applyFill="1" applyBorder="1" applyAlignment="1">
      <alignment horizontal="center" vertical="center"/>
    </xf>
    <xf numFmtId="0" fontId="4" fillId="0" borderId="21" xfId="1" applyFill="1" applyBorder="1" applyAlignment="1">
      <alignment horizontal="center" vertical="center"/>
    </xf>
    <xf numFmtId="0" fontId="4" fillId="0" borderId="20" xfId="1" applyFill="1" applyBorder="1" applyAlignment="1">
      <alignment horizontal="center" vertical="center"/>
    </xf>
    <xf numFmtId="2" fontId="4" fillId="0" borderId="23" xfId="1" applyNumberFormat="1" applyFill="1" applyBorder="1" applyAlignment="1">
      <alignment horizontal="center" vertical="center"/>
    </xf>
    <xf numFmtId="2" fontId="4" fillId="0" borderId="20" xfId="1" applyNumberForma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20" xfId="1" applyFont="1" applyFill="1" applyBorder="1" applyAlignment="1">
      <alignment horizontal="center" vertical="center"/>
    </xf>
    <xf numFmtId="0" fontId="4" fillId="0" borderId="19" xfId="1" applyBorder="1" applyAlignment="1">
      <alignment horizontal="center" vertical="center"/>
    </xf>
    <xf numFmtId="164" fontId="4" fillId="0" borderId="20" xfId="1" applyNumberFormat="1" applyBorder="1" applyAlignment="1">
      <alignment horizontal="center" vertical="center"/>
    </xf>
    <xf numFmtId="0" fontId="4" fillId="0" borderId="21" xfId="1" applyBorder="1" applyAlignment="1">
      <alignment horizontal="center" vertical="center"/>
    </xf>
    <xf numFmtId="0" fontId="4" fillId="0" borderId="20" xfId="1" applyBorder="1" applyAlignment="1">
      <alignment horizontal="center" vertical="center"/>
    </xf>
    <xf numFmtId="2" fontId="4" fillId="0" borderId="23" xfId="1" applyNumberFormat="1" applyFont="1" applyFill="1" applyBorder="1" applyAlignment="1">
      <alignment horizontal="center" vertical="center"/>
    </xf>
    <xf numFmtId="164" fontId="4" fillId="0" borderId="20" xfId="1" applyNumberFormat="1" applyFont="1" applyFill="1" applyBorder="1" applyAlignment="1">
      <alignment horizontal="center" vertical="center"/>
    </xf>
    <xf numFmtId="0" fontId="4" fillId="0" borderId="30" xfId="1" applyBorder="1" applyAlignment="1">
      <alignment horizontal="center" vertical="center"/>
    </xf>
    <xf numFmtId="0" fontId="4" fillId="0" borderId="0" xfId="1" applyAlignment="1"/>
    <xf numFmtId="0" fontId="4" fillId="0" borderId="0" xfId="1" applyFill="1" applyBorder="1" applyAlignment="1"/>
    <xf numFmtId="0" fontId="9" fillId="0" borderId="0" xfId="1" applyFont="1" applyBorder="1" applyAlignment="1">
      <alignment horizontal="center"/>
    </xf>
    <xf numFmtId="0" fontId="11" fillId="0" borderId="28" xfId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4" fillId="0" borderId="16" xfId="1" applyFont="1" applyFill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/>
    </xf>
    <xf numFmtId="0" fontId="14" fillId="0" borderId="21" xfId="1" applyFont="1" applyFill="1" applyBorder="1" applyAlignment="1">
      <alignment horizontal="center" vertical="center"/>
    </xf>
    <xf numFmtId="0" fontId="14" fillId="0" borderId="38" xfId="1" applyFont="1" applyFill="1" applyBorder="1" applyAlignment="1">
      <alignment horizontal="center" vertical="center"/>
    </xf>
    <xf numFmtId="0" fontId="14" fillId="0" borderId="39" xfId="1" applyFont="1" applyFill="1" applyBorder="1" applyAlignment="1">
      <alignment horizontal="center" vertical="center"/>
    </xf>
    <xf numFmtId="0" fontId="14" fillId="0" borderId="43" xfId="1" applyFont="1" applyFill="1" applyBorder="1" applyAlignment="1">
      <alignment horizontal="center" vertical="center"/>
    </xf>
    <xf numFmtId="49" fontId="11" fillId="0" borderId="38" xfId="1" applyNumberFormat="1" applyFont="1" applyFill="1" applyBorder="1" applyAlignment="1">
      <alignment horizontal="center" vertical="center"/>
    </xf>
    <xf numFmtId="0" fontId="11" fillId="0" borderId="38" xfId="1" applyFont="1" applyFill="1" applyBorder="1" applyAlignment="1">
      <alignment horizontal="center" vertical="center"/>
    </xf>
    <xf numFmtId="49" fontId="11" fillId="0" borderId="44" xfId="1" applyNumberFormat="1" applyFont="1" applyFill="1" applyBorder="1" applyAlignment="1">
      <alignment horizontal="center" vertical="center"/>
    </xf>
    <xf numFmtId="0" fontId="11" fillId="0" borderId="0" xfId="1" applyFont="1"/>
    <xf numFmtId="49" fontId="11" fillId="0" borderId="13" xfId="1" applyNumberFormat="1" applyFont="1" applyFill="1" applyBorder="1" applyAlignment="1">
      <alignment horizontal="center" vertical="center"/>
    </xf>
    <xf numFmtId="0" fontId="14" fillId="0" borderId="22" xfId="1" applyFont="1" applyFill="1" applyBorder="1" applyAlignment="1">
      <alignment horizontal="center" vertical="center"/>
    </xf>
    <xf numFmtId="49" fontId="11" fillId="0" borderId="37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5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wrapText="1"/>
    </xf>
    <xf numFmtId="0" fontId="16" fillId="0" borderId="22" xfId="1" applyFont="1" applyBorder="1" applyAlignment="1">
      <alignment horizontal="center" vertical="center"/>
    </xf>
    <xf numFmtId="0" fontId="17" fillId="0" borderId="22" xfId="1" applyFont="1" applyBorder="1" applyAlignment="1">
      <alignment vertical="center"/>
    </xf>
    <xf numFmtId="0" fontId="17" fillId="0" borderId="22" xfId="1" applyFont="1" applyBorder="1" applyAlignment="1">
      <alignment horizontal="center" vertical="center"/>
    </xf>
    <xf numFmtId="0" fontId="17" fillId="0" borderId="23" xfId="1" applyFont="1" applyFill="1" applyBorder="1" applyAlignment="1">
      <alignment horizontal="center" vertical="center"/>
    </xf>
    <xf numFmtId="0" fontId="18" fillId="0" borderId="22" xfId="1" applyFont="1" applyFill="1" applyBorder="1" applyAlignment="1">
      <alignment horizontal="center" vertical="center"/>
    </xf>
    <xf numFmtId="164" fontId="17" fillId="0" borderId="38" xfId="1" applyNumberFormat="1" applyFont="1" applyFill="1" applyBorder="1" applyAlignment="1">
      <alignment horizontal="center" vertical="center"/>
    </xf>
    <xf numFmtId="166" fontId="17" fillId="0" borderId="22" xfId="1" applyNumberFormat="1" applyFont="1" applyBorder="1" applyAlignment="1">
      <alignment horizontal="center" vertical="center"/>
    </xf>
    <xf numFmtId="166" fontId="19" fillId="0" borderId="22" xfId="1" applyNumberFormat="1" applyFont="1" applyBorder="1" applyAlignment="1">
      <alignment horizontal="center" vertical="center"/>
    </xf>
    <xf numFmtId="167" fontId="16" fillId="0" borderId="22" xfId="1" applyNumberFormat="1" applyFont="1" applyBorder="1" applyAlignment="1">
      <alignment horizontal="center" vertical="center" wrapText="1"/>
    </xf>
    <xf numFmtId="0" fontId="16" fillId="0" borderId="22" xfId="1" applyFont="1" applyBorder="1" applyAlignment="1">
      <alignment horizontal="center" vertical="center" wrapText="1"/>
    </xf>
    <xf numFmtId="0" fontId="4" fillId="0" borderId="52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6" fillId="0" borderId="51" xfId="1" applyFont="1" applyBorder="1" applyAlignment="1">
      <alignment horizontal="center" vertical="center"/>
    </xf>
    <xf numFmtId="0" fontId="17" fillId="0" borderId="51" xfId="1" applyFont="1" applyBorder="1" applyAlignment="1">
      <alignment vertical="center"/>
    </xf>
    <xf numFmtId="0" fontId="17" fillId="0" borderId="51" xfId="1" applyFont="1" applyBorder="1" applyAlignment="1">
      <alignment horizontal="center" vertical="center"/>
    </xf>
    <xf numFmtId="164" fontId="17" fillId="0" borderId="13" xfId="1" applyNumberFormat="1" applyFont="1" applyFill="1" applyBorder="1" applyAlignment="1">
      <alignment horizontal="center" vertical="center"/>
    </xf>
    <xf numFmtId="166" fontId="17" fillId="0" borderId="51" xfId="1" applyNumberFormat="1" applyFont="1" applyBorder="1" applyAlignment="1">
      <alignment horizontal="center" vertical="center"/>
    </xf>
    <xf numFmtId="0" fontId="16" fillId="0" borderId="47" xfId="1" applyFont="1" applyBorder="1" applyAlignment="1">
      <alignment horizontal="center" vertical="center"/>
    </xf>
    <xf numFmtId="0" fontId="17" fillId="0" borderId="47" xfId="1" applyFont="1" applyBorder="1" applyAlignment="1">
      <alignment vertical="center"/>
    </xf>
    <xf numFmtId="0" fontId="17" fillId="0" borderId="47" xfId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6" fillId="0" borderId="0" xfId="1" applyFont="1" applyBorder="1"/>
    <xf numFmtId="0" fontId="16" fillId="0" borderId="0" xfId="1" applyFont="1" applyBorder="1" applyAlignment="1">
      <alignment horizontal="center"/>
    </xf>
    <xf numFmtId="0" fontId="16" fillId="0" borderId="0" xfId="1" applyFont="1" applyAlignment="1">
      <alignment horizontal="center"/>
    </xf>
    <xf numFmtId="164" fontId="16" fillId="0" borderId="20" xfId="1" applyNumberFormat="1" applyFont="1" applyBorder="1" applyAlignment="1">
      <alignment horizontal="center" vertical="center"/>
    </xf>
    <xf numFmtId="164" fontId="16" fillId="0" borderId="22" xfId="1" applyNumberFormat="1" applyFont="1" applyBorder="1" applyAlignment="1">
      <alignment horizontal="center" vertical="center"/>
    </xf>
    <xf numFmtId="164" fontId="16" fillId="0" borderId="21" xfId="1" applyNumberFormat="1" applyFont="1" applyBorder="1" applyAlignment="1">
      <alignment horizontal="center" vertical="center"/>
    </xf>
    <xf numFmtId="0" fontId="16" fillId="0" borderId="0" xfId="1" applyFont="1"/>
    <xf numFmtId="164" fontId="16" fillId="2" borderId="26" xfId="1" applyNumberFormat="1" applyFont="1" applyFill="1" applyBorder="1" applyAlignment="1">
      <alignment horizontal="center" vertical="center"/>
    </xf>
    <xf numFmtId="164" fontId="16" fillId="2" borderId="28" xfId="1" applyNumberFormat="1" applyFont="1" applyFill="1" applyBorder="1" applyAlignment="1">
      <alignment horizontal="center" vertical="center"/>
    </xf>
    <xf numFmtId="164" fontId="16" fillId="0" borderId="28" xfId="1" applyNumberFormat="1" applyFont="1" applyBorder="1" applyAlignment="1">
      <alignment horizontal="center" vertical="center"/>
    </xf>
    <xf numFmtId="164" fontId="16" fillId="2" borderId="27" xfId="1" applyNumberFormat="1" applyFont="1" applyFill="1" applyBorder="1" applyAlignment="1">
      <alignment horizontal="center" vertical="center"/>
    </xf>
    <xf numFmtId="0" fontId="15" fillId="0" borderId="22" xfId="1" applyFont="1" applyBorder="1" applyAlignment="1">
      <alignment horizontal="center" vertical="center" wrapText="1"/>
    </xf>
    <xf numFmtId="2" fontId="18" fillId="0" borderId="51" xfId="1" applyNumberFormat="1" applyFont="1" applyFill="1" applyBorder="1" applyAlignment="1">
      <alignment horizontal="center" vertical="center"/>
    </xf>
    <xf numFmtId="164" fontId="18" fillId="0" borderId="51" xfId="1" applyNumberFormat="1" applyFont="1" applyFill="1" applyBorder="1" applyAlignment="1">
      <alignment horizontal="center" vertical="center"/>
    </xf>
    <xf numFmtId="0" fontId="18" fillId="0" borderId="51" xfId="1" applyFont="1" applyFill="1" applyBorder="1" applyAlignment="1">
      <alignment horizontal="center" vertical="center"/>
    </xf>
    <xf numFmtId="0" fontId="4" fillId="0" borderId="0" xfId="1" applyAlignment="1">
      <alignment horizontal="left"/>
    </xf>
    <xf numFmtId="2" fontId="4" fillId="0" borderId="53" xfId="1" applyNumberFormat="1" applyBorder="1" applyAlignment="1">
      <alignment horizontal="center"/>
    </xf>
    <xf numFmtId="2" fontId="4" fillId="0" borderId="54" xfId="1" applyNumberFormat="1" applyBorder="1" applyAlignment="1">
      <alignment horizontal="center"/>
    </xf>
    <xf numFmtId="2" fontId="4" fillId="0" borderId="55" xfId="1" applyNumberFormat="1" applyBorder="1" applyAlignment="1">
      <alignment horizontal="center"/>
    </xf>
    <xf numFmtId="2" fontId="4" fillId="0" borderId="49" xfId="1" applyNumberFormat="1" applyBorder="1" applyAlignment="1">
      <alignment horizontal="center"/>
    </xf>
    <xf numFmtId="2" fontId="4" fillId="0" borderId="0" xfId="1" applyNumberFormat="1" applyBorder="1" applyAlignment="1">
      <alignment horizontal="center"/>
    </xf>
    <xf numFmtId="2" fontId="4" fillId="0" borderId="56" xfId="1" applyNumberFormat="1" applyBorder="1" applyAlignment="1">
      <alignment horizontal="center"/>
    </xf>
    <xf numFmtId="2" fontId="4" fillId="0" borderId="30" xfId="1" applyNumberFormat="1" applyBorder="1" applyAlignment="1">
      <alignment horizontal="center"/>
    </xf>
    <xf numFmtId="2" fontId="4" fillId="0" borderId="32" xfId="1" applyNumberFormat="1" applyBorder="1" applyAlignment="1">
      <alignment horizontal="center"/>
    </xf>
    <xf numFmtId="2" fontId="4" fillId="0" borderId="57" xfId="1" applyNumberFormat="1" applyBorder="1" applyAlignment="1">
      <alignment horizontal="center"/>
    </xf>
    <xf numFmtId="0" fontId="11" fillId="0" borderId="51" xfId="1" applyFont="1" applyBorder="1" applyAlignment="1">
      <alignment horizontal="center" vertical="center"/>
    </xf>
    <xf numFmtId="0" fontId="3" fillId="0" borderId="31" xfId="1" applyFont="1" applyFill="1" applyBorder="1" applyAlignment="1">
      <alignment horizontal="left" vertical="center"/>
    </xf>
    <xf numFmtId="0" fontId="4" fillId="0" borderId="32" xfId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0" borderId="33" xfId="1" applyNumberFormat="1" applyFill="1" applyBorder="1" applyAlignment="1">
      <alignment horizontal="center" vertical="center"/>
    </xf>
    <xf numFmtId="0" fontId="4" fillId="0" borderId="34" xfId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5" xfId="1" applyFill="1" applyBorder="1" applyAlignment="1">
      <alignment horizontal="center" vertical="center"/>
    </xf>
    <xf numFmtId="2" fontId="3" fillId="0" borderId="36" xfId="1" applyNumberFormat="1" applyFont="1" applyFill="1" applyBorder="1" applyAlignment="1">
      <alignment horizontal="center" vertical="center"/>
    </xf>
    <xf numFmtId="2" fontId="4" fillId="0" borderId="33" xfId="1" applyNumberFormat="1" applyFill="1" applyBorder="1" applyAlignment="1">
      <alignment horizontal="center" vertical="center"/>
    </xf>
    <xf numFmtId="164" fontId="20" fillId="0" borderId="38" xfId="1" applyNumberFormat="1" applyFont="1" applyFill="1" applyBorder="1" applyAlignment="1">
      <alignment horizontal="center" vertical="center"/>
    </xf>
    <xf numFmtId="164" fontId="18" fillId="0" borderId="38" xfId="1" applyNumberFormat="1" applyFont="1" applyFill="1" applyBorder="1" applyAlignment="1">
      <alignment horizontal="center" vertical="center"/>
    </xf>
    <xf numFmtId="0" fontId="3" fillId="0" borderId="52" xfId="1" applyFont="1" applyBorder="1" applyAlignment="1">
      <alignment vertical="center"/>
    </xf>
    <xf numFmtId="0" fontId="15" fillId="0" borderId="22" xfId="1" applyFont="1" applyBorder="1" applyAlignment="1">
      <alignment horizontal="center" vertical="center" wrapText="1"/>
    </xf>
    <xf numFmtId="2" fontId="2" fillId="0" borderId="49" xfId="1" applyNumberFormat="1" applyFont="1" applyBorder="1" applyAlignment="1">
      <alignment horizontal="center"/>
    </xf>
    <xf numFmtId="164" fontId="18" fillId="0" borderId="13" xfId="1" applyNumberFormat="1" applyFont="1" applyFill="1" applyBorder="1" applyAlignment="1">
      <alignment horizontal="center" vertical="center"/>
    </xf>
    <xf numFmtId="164" fontId="16" fillId="0" borderId="42" xfId="1" applyNumberFormat="1" applyFont="1" applyBorder="1" applyAlignment="1">
      <alignment horizontal="center" vertical="center"/>
    </xf>
    <xf numFmtId="2" fontId="23" fillId="3" borderId="58" xfId="1" applyNumberFormat="1" applyFont="1" applyFill="1" applyBorder="1" applyAlignment="1">
      <alignment horizontal="center" vertical="center"/>
    </xf>
    <xf numFmtId="2" fontId="18" fillId="0" borderId="48" xfId="1" applyNumberFormat="1" applyFont="1" applyFill="1" applyBorder="1" applyAlignment="1">
      <alignment horizontal="center" vertical="center"/>
    </xf>
    <xf numFmtId="2" fontId="24" fillId="3" borderId="58" xfId="1" applyNumberFormat="1" applyFont="1" applyFill="1" applyBorder="1" applyAlignment="1">
      <alignment horizontal="center" vertical="center"/>
    </xf>
    <xf numFmtId="164" fontId="20" fillId="0" borderId="13" xfId="1" applyNumberFormat="1" applyFont="1" applyFill="1" applyBorder="1" applyAlignment="1">
      <alignment horizontal="center" vertical="center"/>
    </xf>
    <xf numFmtId="0" fontId="11" fillId="0" borderId="43" xfId="1" applyFont="1" applyFill="1" applyBorder="1" applyAlignment="1">
      <alignment horizontal="center" vertical="center"/>
    </xf>
    <xf numFmtId="0" fontId="14" fillId="0" borderId="50" xfId="1" applyFont="1" applyFill="1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0" fontId="14" fillId="0" borderId="37" xfId="1" applyFont="1" applyFill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9" fillId="0" borderId="51" xfId="1" applyFont="1" applyBorder="1" applyAlignment="1">
      <alignment horizontal="center" vertical="center" wrapText="1"/>
    </xf>
    <xf numFmtId="2" fontId="14" fillId="0" borderId="22" xfId="1" applyNumberFormat="1" applyFont="1" applyFill="1" applyBorder="1" applyAlignment="1">
      <alignment horizontal="center" vertical="center"/>
    </xf>
    <xf numFmtId="2" fontId="11" fillId="0" borderId="22" xfId="1" applyNumberFormat="1" applyFont="1" applyFill="1" applyBorder="1" applyAlignment="1">
      <alignment horizontal="center" vertical="center"/>
    </xf>
    <xf numFmtId="0" fontId="11" fillId="0" borderId="22" xfId="1" applyFont="1" applyBorder="1" applyAlignment="1">
      <alignment horizontal="center" vertical="center"/>
    </xf>
    <xf numFmtId="165" fontId="14" fillId="0" borderId="38" xfId="1" applyNumberFormat="1" applyFont="1" applyFill="1" applyBorder="1" applyAlignment="1">
      <alignment horizontal="center" vertical="center"/>
    </xf>
    <xf numFmtId="165" fontId="11" fillId="0" borderId="38" xfId="1" applyNumberFormat="1" applyFont="1" applyBorder="1" applyAlignment="1">
      <alignment horizontal="center" vertical="center"/>
    </xf>
    <xf numFmtId="49" fontId="11" fillId="0" borderId="15" xfId="1" applyNumberFormat="1" applyFont="1" applyFill="1" applyBorder="1" applyAlignment="1">
      <alignment horizontal="center" vertical="center"/>
    </xf>
    <xf numFmtId="49" fontId="11" fillId="0" borderId="18" xfId="1" applyNumberFormat="1" applyFont="1" applyFill="1" applyBorder="1" applyAlignment="1">
      <alignment horizontal="center" vertical="center"/>
    </xf>
    <xf numFmtId="49" fontId="11" fillId="0" borderId="25" xfId="1" applyNumberFormat="1" applyFont="1" applyFill="1" applyBorder="1" applyAlignment="1">
      <alignment horizontal="center" vertical="center"/>
    </xf>
    <xf numFmtId="0" fontId="11" fillId="0" borderId="23" xfId="1" applyFont="1" applyFill="1" applyBorder="1" applyAlignment="1">
      <alignment horizontal="center" vertical="center"/>
    </xf>
    <xf numFmtId="0" fontId="11" fillId="0" borderId="23" xfId="1" applyFont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2" fontId="14" fillId="0" borderId="16" xfId="1" applyNumberFormat="1" applyFont="1" applyFill="1" applyBorder="1" applyAlignment="1">
      <alignment horizontal="center" vertical="center"/>
    </xf>
    <xf numFmtId="0" fontId="14" fillId="0" borderId="20" xfId="1" applyFont="1" applyFill="1" applyBorder="1" applyAlignment="1">
      <alignment horizontal="center" vertical="center"/>
    </xf>
    <xf numFmtId="0" fontId="11" fillId="0" borderId="20" xfId="1" applyFont="1" applyFill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26" xfId="1" applyFont="1" applyBorder="1" applyAlignment="1">
      <alignment horizontal="center" vertical="center"/>
    </xf>
    <xf numFmtId="0" fontId="14" fillId="0" borderId="28" xfId="1" applyFont="1" applyFill="1" applyBorder="1" applyAlignment="1">
      <alignment horizontal="center" vertical="center"/>
    </xf>
    <xf numFmtId="0" fontId="14" fillId="0" borderId="27" xfId="1" applyFont="1" applyFill="1" applyBorder="1" applyAlignment="1">
      <alignment horizontal="center" vertical="center"/>
    </xf>
    <xf numFmtId="0" fontId="13" fillId="0" borderId="14" xfId="1" applyFont="1" applyFill="1" applyBorder="1" applyAlignment="1">
      <alignment vertical="center"/>
    </xf>
    <xf numFmtId="0" fontId="11" fillId="0" borderId="6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3" fillId="0" borderId="17" xfId="1" applyFont="1" applyFill="1" applyBorder="1" applyAlignment="1">
      <alignment vertical="center"/>
    </xf>
    <xf numFmtId="0" fontId="13" fillId="0" borderId="17" xfId="1" applyFont="1" applyBorder="1" applyAlignment="1">
      <alignment vertical="center"/>
    </xf>
    <xf numFmtId="0" fontId="13" fillId="0" borderId="24" xfId="1" applyFont="1" applyBorder="1" applyAlignment="1">
      <alignment vertical="center"/>
    </xf>
    <xf numFmtId="0" fontId="11" fillId="0" borderId="29" xfId="1" applyFont="1" applyBorder="1" applyAlignment="1">
      <alignment horizontal="center" vertical="center"/>
    </xf>
    <xf numFmtId="0" fontId="4" fillId="0" borderId="0" xfId="1" applyBorder="1" applyAlignment="1">
      <alignment horizontal="center"/>
    </xf>
    <xf numFmtId="0" fontId="4" fillId="0" borderId="54" xfId="1" applyBorder="1" applyAlignment="1">
      <alignment horizontal="center"/>
    </xf>
    <xf numFmtId="0" fontId="4" fillId="0" borderId="55" xfId="1" applyBorder="1" applyAlignment="1">
      <alignment horizontal="center"/>
    </xf>
    <xf numFmtId="0" fontId="4" fillId="0" borderId="56" xfId="1" applyBorder="1" applyAlignment="1">
      <alignment horizontal="center"/>
    </xf>
    <xf numFmtId="0" fontId="4" fillId="0" borderId="32" xfId="1" applyBorder="1" applyAlignment="1">
      <alignment horizontal="center"/>
    </xf>
    <xf numFmtId="0" fontId="4" fillId="0" borderId="57" xfId="1" applyBorder="1" applyAlignment="1">
      <alignment horizontal="center"/>
    </xf>
    <xf numFmtId="0" fontId="16" fillId="0" borderId="0" xfId="1" applyFont="1" applyBorder="1" applyAlignment="1">
      <alignment horizontal="center" vertical="center"/>
    </xf>
    <xf numFmtId="0" fontId="17" fillId="0" borderId="0" xfId="1" applyFont="1" applyBorder="1" applyAlignment="1">
      <alignment vertical="center"/>
    </xf>
    <xf numFmtId="0" fontId="17" fillId="0" borderId="0" xfId="1" applyFont="1" applyBorder="1" applyAlignment="1">
      <alignment horizontal="center" vertical="center"/>
    </xf>
    <xf numFmtId="164" fontId="16" fillId="0" borderId="39" xfId="1" applyNumberFormat="1" applyFont="1" applyBorder="1" applyAlignment="1">
      <alignment horizontal="center" vertical="center"/>
    </xf>
    <xf numFmtId="164" fontId="16" fillId="0" borderId="50" xfId="1" applyNumberFormat="1" applyFont="1" applyBorder="1" applyAlignment="1">
      <alignment horizontal="center" vertical="center"/>
    </xf>
    <xf numFmtId="0" fontId="13" fillId="0" borderId="45" xfId="1" applyFont="1" applyFill="1" applyBorder="1" applyAlignment="1">
      <alignment vertical="center"/>
    </xf>
    <xf numFmtId="49" fontId="11" fillId="0" borderId="46" xfId="1" applyNumberFormat="1" applyFont="1" applyFill="1" applyBorder="1" applyAlignment="1">
      <alignment horizontal="center" vertical="center"/>
    </xf>
    <xf numFmtId="165" fontId="14" fillId="0" borderId="13" xfId="1" applyNumberFormat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2" fontId="14" fillId="0" borderId="51" xfId="1" applyNumberFormat="1" applyFont="1" applyFill="1" applyBorder="1" applyAlignment="1">
      <alignment horizontal="center" vertical="center"/>
    </xf>
    <xf numFmtId="0" fontId="14" fillId="0" borderId="51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3" fillId="0" borderId="40" xfId="1" applyFont="1" applyFill="1" applyBorder="1" applyAlignment="1">
      <alignment vertical="center"/>
    </xf>
    <xf numFmtId="49" fontId="11" fillId="0" borderId="41" xfId="1" applyNumberFormat="1" applyFont="1" applyFill="1" applyBorder="1" applyAlignment="1">
      <alignment horizontal="center" vertical="center"/>
    </xf>
    <xf numFmtId="165" fontId="14" fillId="0" borderId="44" xfId="1" applyNumberFormat="1" applyFont="1" applyFill="1" applyBorder="1" applyAlignment="1">
      <alignment horizontal="center" vertical="center"/>
    </xf>
    <xf numFmtId="0" fontId="14" fillId="0" borderId="42" xfId="1" applyFont="1" applyFill="1" applyBorder="1" applyAlignment="1">
      <alignment horizontal="center" vertical="center"/>
    </xf>
    <xf numFmtId="2" fontId="14" fillId="0" borderId="39" xfId="1" applyNumberFormat="1" applyFont="1" applyFill="1" applyBorder="1" applyAlignment="1">
      <alignment horizontal="center" vertical="center"/>
    </xf>
    <xf numFmtId="165" fontId="14" fillId="0" borderId="6" xfId="1" applyNumberFormat="1" applyFont="1" applyFill="1" applyBorder="1" applyAlignment="1">
      <alignment horizontal="center" vertical="center"/>
    </xf>
    <xf numFmtId="0" fontId="13" fillId="0" borderId="24" xfId="1" applyFont="1" applyFill="1" applyBorder="1" applyAlignment="1">
      <alignment vertical="center"/>
    </xf>
    <xf numFmtId="165" fontId="14" fillId="0" borderId="37" xfId="1" applyNumberFormat="1" applyFont="1" applyFill="1" applyBorder="1" applyAlignment="1">
      <alignment horizontal="center" vertical="center"/>
    </xf>
    <xf numFmtId="0" fontId="14" fillId="0" borderId="29" xfId="1" applyFont="1" applyFill="1" applyBorder="1" applyAlignment="1">
      <alignment horizontal="center" vertical="center"/>
    </xf>
    <xf numFmtId="0" fontId="14" fillId="0" borderId="26" xfId="1" applyFont="1" applyFill="1" applyBorder="1" applyAlignment="1">
      <alignment horizontal="center" vertical="center"/>
    </xf>
    <xf numFmtId="2" fontId="14" fillId="0" borderId="28" xfId="1" applyNumberFormat="1" applyFont="1" applyFill="1" applyBorder="1" applyAlignment="1">
      <alignment horizontal="center" vertical="center"/>
    </xf>
    <xf numFmtId="0" fontId="11" fillId="0" borderId="42" xfId="1" applyFont="1" applyFill="1" applyBorder="1" applyAlignment="1">
      <alignment horizontal="center" vertical="center"/>
    </xf>
    <xf numFmtId="2" fontId="11" fillId="0" borderId="39" xfId="1" applyNumberFormat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/>
    </xf>
    <xf numFmtId="0" fontId="11" fillId="0" borderId="11" xfId="1" applyFont="1" applyFill="1" applyBorder="1" applyAlignment="1">
      <alignment horizontal="center" vertical="center"/>
    </xf>
    <xf numFmtId="2" fontId="11" fillId="0" borderId="51" xfId="1" applyNumberFormat="1" applyFont="1" applyFill="1" applyBorder="1" applyAlignment="1">
      <alignment horizontal="center" vertical="center"/>
    </xf>
    <xf numFmtId="49" fontId="11" fillId="0" borderId="6" xfId="1" applyNumberFormat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2" fontId="11" fillId="0" borderId="16" xfId="1" applyNumberFormat="1" applyFont="1" applyFill="1" applyBorder="1" applyAlignment="1">
      <alignment horizontal="center" vertical="center"/>
    </xf>
    <xf numFmtId="0" fontId="11" fillId="0" borderId="29" xfId="1" applyFont="1" applyFill="1" applyBorder="1" applyAlignment="1">
      <alignment horizontal="center" vertical="center"/>
    </xf>
    <xf numFmtId="0" fontId="11" fillId="0" borderId="26" xfId="1" applyFont="1" applyFill="1" applyBorder="1" applyAlignment="1">
      <alignment horizontal="center" vertical="center"/>
    </xf>
    <xf numFmtId="2" fontId="11" fillId="0" borderId="28" xfId="1" applyNumberFormat="1" applyFont="1" applyFill="1" applyBorder="1" applyAlignment="1">
      <alignment horizontal="center" vertical="center"/>
    </xf>
    <xf numFmtId="0" fontId="13" fillId="0" borderId="14" xfId="1" applyFont="1" applyBorder="1" applyAlignment="1">
      <alignment vertical="center"/>
    </xf>
    <xf numFmtId="165" fontId="11" fillId="0" borderId="6" xfId="1" applyNumberFormat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21" fontId="1" fillId="0" borderId="16" xfId="1" applyNumberFormat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2" fontId="1" fillId="0" borderId="2" xfId="1" quotePrefix="1" applyNumberFormat="1" applyFont="1" applyFill="1" applyBorder="1" applyAlignment="1">
      <alignment horizontal="center" vertical="center"/>
    </xf>
    <xf numFmtId="2" fontId="1" fillId="0" borderId="23" xfId="1" applyNumberFormat="1" applyFont="1" applyBorder="1" applyAlignment="1">
      <alignment horizontal="center" vertical="center"/>
    </xf>
    <xf numFmtId="2" fontId="1" fillId="0" borderId="23" xfId="1" applyNumberFormat="1" applyFont="1" applyFill="1" applyBorder="1" applyAlignment="1">
      <alignment horizontal="center" vertical="center"/>
    </xf>
    <xf numFmtId="2" fontId="1" fillId="0" borderId="0" xfId="1" applyNumberFormat="1" applyFont="1" applyBorder="1" applyAlignment="1">
      <alignment horizontal="center"/>
    </xf>
    <xf numFmtId="0" fontId="16" fillId="0" borderId="38" xfId="1" applyFont="1" applyBorder="1" applyAlignment="1">
      <alignment horizontal="center" vertical="center" wrapText="1"/>
    </xf>
    <xf numFmtId="167" fontId="16" fillId="0" borderId="51" xfId="1" applyNumberFormat="1" applyFont="1" applyBorder="1" applyAlignment="1">
      <alignment horizontal="center" vertical="center" wrapText="1"/>
    </xf>
    <xf numFmtId="167" fontId="16" fillId="0" borderId="39" xfId="1" applyNumberFormat="1" applyFont="1" applyBorder="1" applyAlignment="1">
      <alignment horizontal="center" vertical="center" wrapText="1"/>
    </xf>
    <xf numFmtId="167" fontId="16" fillId="3" borderId="58" xfId="1" applyNumberFormat="1" applyFont="1" applyFill="1" applyBorder="1" applyAlignment="1">
      <alignment horizontal="center" vertical="center" wrapText="1"/>
    </xf>
    <xf numFmtId="2" fontId="4" fillId="0" borderId="35" xfId="1" applyNumberFormat="1" applyBorder="1" applyAlignment="1">
      <alignment horizontal="center" vertical="center"/>
    </xf>
    <xf numFmtId="1" fontId="17" fillId="0" borderId="23" xfId="1" applyNumberFormat="1" applyFont="1" applyBorder="1" applyAlignment="1">
      <alignment horizontal="center" vertical="center"/>
    </xf>
    <xf numFmtId="0" fontId="17" fillId="0" borderId="9" xfId="1" applyFont="1" applyBorder="1" applyAlignment="1">
      <alignment horizontal="center" vertical="center"/>
    </xf>
    <xf numFmtId="166" fontId="17" fillId="0" borderId="38" xfId="1" applyNumberFormat="1" applyFont="1" applyBorder="1" applyAlignment="1">
      <alignment horizontal="center" vertical="center"/>
    </xf>
    <xf numFmtId="0" fontId="17" fillId="0" borderId="9" xfId="1" applyFont="1" applyFill="1" applyBorder="1" applyAlignment="1">
      <alignment horizontal="center" vertical="center"/>
    </xf>
    <xf numFmtId="0" fontId="17" fillId="0" borderId="4" xfId="1" applyFont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2" fontId="18" fillId="0" borderId="65" xfId="1" applyNumberFormat="1" applyFont="1" applyFill="1" applyBorder="1" applyAlignment="1">
      <alignment horizontal="center" vertical="center"/>
    </xf>
    <xf numFmtId="164" fontId="18" fillId="0" borderId="6" xfId="1" applyNumberFormat="1" applyFont="1" applyFill="1" applyBorder="1" applyAlignment="1">
      <alignment horizontal="center" vertical="center"/>
    </xf>
    <xf numFmtId="0" fontId="18" fillId="0" borderId="16" xfId="1" applyFont="1" applyFill="1" applyBorder="1" applyAlignment="1">
      <alignment horizontal="center" vertical="center"/>
    </xf>
    <xf numFmtId="164" fontId="17" fillId="0" borderId="60" xfId="1" applyNumberFormat="1" applyFont="1" applyFill="1" applyBorder="1" applyAlignment="1">
      <alignment horizontal="center" vertical="center"/>
    </xf>
    <xf numFmtId="0" fontId="17" fillId="0" borderId="20" xfId="1" applyFont="1" applyBorder="1" applyAlignment="1">
      <alignment horizontal="center" vertical="center"/>
    </xf>
    <xf numFmtId="164" fontId="17" fillId="0" borderId="62" xfId="1" applyNumberFormat="1" applyFont="1" applyFill="1" applyBorder="1" applyAlignment="1">
      <alignment horizontal="center" vertical="center"/>
    </xf>
    <xf numFmtId="0" fontId="17" fillId="0" borderId="26" xfId="1" applyFont="1" applyBorder="1" applyAlignment="1">
      <alignment horizontal="center" vertical="center"/>
    </xf>
    <xf numFmtId="0" fontId="17" fillId="0" borderId="28" xfId="1" applyFont="1" applyFill="1" applyBorder="1" applyAlignment="1">
      <alignment horizontal="center" vertical="center"/>
    </xf>
    <xf numFmtId="0" fontId="18" fillId="0" borderId="28" xfId="1" applyFont="1" applyFill="1" applyBorder="1" applyAlignment="1">
      <alignment horizontal="center" vertical="center"/>
    </xf>
    <xf numFmtId="164" fontId="17" fillId="0" borderId="64" xfId="1" applyNumberFormat="1" applyFont="1" applyFill="1" applyBorder="1" applyAlignment="1">
      <alignment horizontal="center" vertical="center"/>
    </xf>
    <xf numFmtId="0" fontId="1" fillId="0" borderId="52" xfId="1" applyFont="1" applyBorder="1" applyAlignment="1">
      <alignment vertical="center"/>
    </xf>
    <xf numFmtId="167" fontId="16" fillId="3" borderId="22" xfId="1" applyNumberFormat="1" applyFont="1" applyFill="1" applyBorder="1" applyAlignment="1">
      <alignment horizontal="center" vertical="center" wrapText="1"/>
    </xf>
    <xf numFmtId="0" fontId="17" fillId="0" borderId="23" xfId="1" applyFont="1" applyBorder="1" applyAlignment="1">
      <alignment horizontal="center" vertical="center"/>
    </xf>
    <xf numFmtId="164" fontId="20" fillId="0" borderId="6" xfId="1" applyNumberFormat="1" applyFont="1" applyFill="1" applyBorder="1" applyAlignment="1">
      <alignment horizontal="center" vertical="center"/>
    </xf>
    <xf numFmtId="0" fontId="17" fillId="0" borderId="29" xfId="1" applyFont="1" applyFill="1" applyBorder="1" applyAlignment="1">
      <alignment horizontal="center" vertical="center"/>
    </xf>
    <xf numFmtId="2" fontId="16" fillId="0" borderId="36" xfId="1" applyNumberFormat="1" applyFont="1" applyBorder="1" applyAlignment="1">
      <alignment horizontal="center" vertical="center"/>
    </xf>
    <xf numFmtId="0" fontId="16" fillId="0" borderId="37" xfId="1" applyFont="1" applyBorder="1" applyAlignment="1">
      <alignment horizontal="center" vertical="center"/>
    </xf>
    <xf numFmtId="0" fontId="4" fillId="0" borderId="53" xfId="1" applyBorder="1" applyAlignment="1">
      <alignment horizontal="left"/>
    </xf>
    <xf numFmtId="0" fontId="4" fillId="0" borderId="54" xfId="1" applyBorder="1" applyAlignment="1">
      <alignment horizontal="left"/>
    </xf>
    <xf numFmtId="0" fontId="4" fillId="0" borderId="55" xfId="1" applyBorder="1" applyAlignment="1">
      <alignment horizontal="left"/>
    </xf>
    <xf numFmtId="0" fontId="1" fillId="0" borderId="0" xfId="1" applyFont="1"/>
    <xf numFmtId="167" fontId="16" fillId="4" borderId="51" xfId="1" applyNumberFormat="1" applyFont="1" applyFill="1" applyBorder="1" applyAlignment="1">
      <alignment horizontal="center" vertical="center" wrapText="1"/>
    </xf>
    <xf numFmtId="164" fontId="4" fillId="0" borderId="37" xfId="1" applyNumberFormat="1" applyBorder="1" applyAlignment="1">
      <alignment horizontal="center" vertical="center"/>
    </xf>
    <xf numFmtId="164" fontId="4" fillId="0" borderId="28" xfId="1" applyNumberFormat="1" applyBorder="1" applyAlignment="1">
      <alignment horizontal="center" vertical="center"/>
    </xf>
    <xf numFmtId="164" fontId="16" fillId="0" borderId="37" xfId="1" applyNumberFormat="1" applyFont="1" applyBorder="1" applyAlignment="1">
      <alignment horizontal="center" vertical="center"/>
    </xf>
    <xf numFmtId="166" fontId="17" fillId="4" borderId="22" xfId="1" applyNumberFormat="1" applyFont="1" applyFill="1" applyBorder="1" applyAlignment="1">
      <alignment horizontal="center" vertical="center"/>
    </xf>
    <xf numFmtId="2" fontId="4" fillId="0" borderId="36" xfId="1" applyNumberFormat="1" applyBorder="1" applyAlignment="1">
      <alignment horizontal="center" vertical="center"/>
    </xf>
    <xf numFmtId="167" fontId="16" fillId="4" borderId="22" xfId="1" applyNumberFormat="1" applyFont="1" applyFill="1" applyBorder="1" applyAlignment="1">
      <alignment horizontal="center" vertical="center" wrapText="1"/>
    </xf>
    <xf numFmtId="0" fontId="16" fillId="0" borderId="0" xfId="1" applyFont="1" applyAlignment="1">
      <alignment horizontal="center" vertical="center"/>
    </xf>
    <xf numFmtId="0" fontId="16" fillId="0" borderId="28" xfId="1" applyFont="1" applyBorder="1" applyAlignment="1">
      <alignment horizontal="center" vertical="center"/>
    </xf>
    <xf numFmtId="0" fontId="1" fillId="0" borderId="56" xfId="1" applyFont="1" applyBorder="1" applyAlignment="1">
      <alignment horizontal="center"/>
    </xf>
    <xf numFmtId="167" fontId="16" fillId="5" borderId="22" xfId="1" applyNumberFormat="1" applyFont="1" applyFill="1" applyBorder="1" applyAlignment="1">
      <alignment horizontal="center" vertical="center" wrapText="1"/>
    </xf>
    <xf numFmtId="167" fontId="16" fillId="5" borderId="51" xfId="1" applyNumberFormat="1" applyFont="1" applyFill="1" applyBorder="1" applyAlignment="1">
      <alignment horizontal="center" vertical="center" wrapText="1"/>
    </xf>
    <xf numFmtId="2" fontId="23" fillId="3" borderId="66" xfId="1" applyNumberFormat="1" applyFont="1" applyFill="1" applyBorder="1" applyAlignment="1">
      <alignment horizontal="center" vertical="center"/>
    </xf>
    <xf numFmtId="164" fontId="17" fillId="0" borderId="55" xfId="1" applyNumberFormat="1" applyFont="1" applyFill="1" applyBorder="1" applyAlignment="1">
      <alignment horizontal="center" vertical="center"/>
    </xf>
    <xf numFmtId="164" fontId="17" fillId="0" borderId="63" xfId="1" applyNumberFormat="1" applyFont="1" applyFill="1" applyBorder="1" applyAlignment="1">
      <alignment horizontal="center" vertical="center"/>
    </xf>
    <xf numFmtId="0" fontId="24" fillId="3" borderId="58" xfId="1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67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4" fillId="0" borderId="4" xfId="1" applyBorder="1" applyAlignment="1">
      <alignment horizontal="center" vertical="center"/>
    </xf>
    <xf numFmtId="167" fontId="26" fillId="0" borderId="59" xfId="0" applyNumberFormat="1" applyFont="1" applyBorder="1" applyAlignment="1">
      <alignment horizontal="center" vertical="center"/>
    </xf>
    <xf numFmtId="167" fontId="26" fillId="0" borderId="68" xfId="0" applyNumberFormat="1" applyFont="1" applyBorder="1" applyAlignment="1">
      <alignment horizontal="center" vertical="center"/>
    </xf>
    <xf numFmtId="0" fontId="0" fillId="0" borderId="0" xfId="0" applyBorder="1" applyAlignment="1"/>
    <xf numFmtId="167" fontId="16" fillId="4" borderId="39" xfId="1" applyNumberFormat="1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167" fontId="16" fillId="0" borderId="44" xfId="1" applyNumberFormat="1" applyFont="1" applyBorder="1" applyAlignment="1">
      <alignment horizontal="center" vertical="center" wrapText="1"/>
    </xf>
    <xf numFmtId="167" fontId="16" fillId="0" borderId="38" xfId="1" applyNumberFormat="1" applyFont="1" applyBorder="1" applyAlignment="1">
      <alignment horizontal="center" vertical="center" wrapText="1"/>
    </xf>
    <xf numFmtId="167" fontId="16" fillId="5" borderId="38" xfId="1" applyNumberFormat="1" applyFont="1" applyFill="1" applyBorder="1" applyAlignment="1">
      <alignment horizontal="center" vertical="center" wrapText="1"/>
    </xf>
    <xf numFmtId="167" fontId="16" fillId="5" borderId="13" xfId="1" applyNumberFormat="1" applyFont="1" applyFill="1" applyBorder="1" applyAlignment="1">
      <alignment horizontal="center" vertical="center" wrapText="1"/>
    </xf>
    <xf numFmtId="167" fontId="16" fillId="0" borderId="13" xfId="1" applyNumberFormat="1" applyFont="1" applyBorder="1" applyAlignment="1">
      <alignment horizontal="center" vertical="center" wrapText="1"/>
    </xf>
    <xf numFmtId="167" fontId="26" fillId="0" borderId="69" xfId="0" applyNumberFormat="1" applyFont="1" applyBorder="1" applyAlignment="1">
      <alignment horizontal="center" vertical="center"/>
    </xf>
    <xf numFmtId="0" fontId="0" fillId="0" borderId="58" xfId="0" applyBorder="1" applyAlignment="1">
      <alignment horizontal="center" vertical="center" wrapText="1"/>
    </xf>
    <xf numFmtId="0" fontId="0" fillId="0" borderId="41" xfId="0" applyBorder="1" applyAlignment="1">
      <alignment horizontal="center"/>
    </xf>
    <xf numFmtId="0" fontId="0" fillId="0" borderId="46" xfId="0" applyBorder="1"/>
    <xf numFmtId="0" fontId="26" fillId="0" borderId="58" xfId="0" applyFont="1" applyBorder="1" applyAlignment="1">
      <alignment vertical="center" wrapText="1"/>
    </xf>
    <xf numFmtId="167" fontId="16" fillId="0" borderId="50" xfId="1" applyNumberFormat="1" applyFont="1" applyBorder="1" applyAlignment="1">
      <alignment horizontal="center" vertical="center" wrapText="1"/>
    </xf>
    <xf numFmtId="167" fontId="16" fillId="0" borderId="21" xfId="1" applyNumberFormat="1" applyFont="1" applyBorder="1" applyAlignment="1">
      <alignment horizontal="center" vertical="center" wrapText="1"/>
    </xf>
    <xf numFmtId="167" fontId="16" fillId="0" borderId="12" xfId="1" applyNumberFormat="1" applyFont="1" applyBorder="1" applyAlignment="1">
      <alignment horizontal="center" vertical="center" wrapText="1"/>
    </xf>
    <xf numFmtId="0" fontId="28" fillId="0" borderId="0" xfId="0" applyFont="1"/>
    <xf numFmtId="0" fontId="28" fillId="6" borderId="18" xfId="0" applyFont="1" applyFill="1" applyBorder="1"/>
    <xf numFmtId="0" fontId="28" fillId="6" borderId="38" xfId="0" applyFont="1" applyFill="1" applyBorder="1" applyAlignment="1">
      <alignment horizontal="center"/>
    </xf>
    <xf numFmtId="21" fontId="28" fillId="6" borderId="22" xfId="0" applyNumberFormat="1" applyFont="1" applyFill="1" applyBorder="1" applyAlignment="1">
      <alignment horizontal="center"/>
    </xf>
    <xf numFmtId="0" fontId="28" fillId="6" borderId="22" xfId="0" applyFont="1" applyFill="1" applyBorder="1" applyAlignment="1">
      <alignment horizontal="center"/>
    </xf>
    <xf numFmtId="0" fontId="28" fillId="6" borderId="21" xfId="0" applyFont="1" applyFill="1" applyBorder="1" applyAlignment="1">
      <alignment horizontal="center"/>
    </xf>
    <xf numFmtId="2" fontId="3" fillId="0" borderId="39" xfId="1" applyNumberFormat="1" applyFont="1" applyFill="1" applyBorder="1" applyAlignment="1">
      <alignment horizontal="center" vertical="center"/>
    </xf>
    <xf numFmtId="0" fontId="4" fillId="0" borderId="70" xfId="1" applyFill="1" applyBorder="1" applyAlignment="1">
      <alignment horizontal="center" vertical="center"/>
    </xf>
    <xf numFmtId="164" fontId="4" fillId="0" borderId="26" xfId="1" applyNumberFormat="1" applyFill="1" applyBorder="1" applyAlignment="1">
      <alignment horizontal="center" vertical="center"/>
    </xf>
    <xf numFmtId="0" fontId="4" fillId="0" borderId="27" xfId="1" applyFill="1" applyBorder="1" applyAlignment="1">
      <alignment horizontal="center" vertical="center"/>
    </xf>
    <xf numFmtId="0" fontId="4" fillId="0" borderId="26" xfId="1" applyFill="1" applyBorder="1" applyAlignment="1">
      <alignment horizontal="center" vertical="center"/>
    </xf>
    <xf numFmtId="2" fontId="1" fillId="0" borderId="28" xfId="1" applyNumberFormat="1" applyFont="1" applyFill="1" applyBorder="1" applyAlignment="1">
      <alignment horizontal="center" vertical="center"/>
    </xf>
    <xf numFmtId="0" fontId="4" fillId="0" borderId="26" xfId="1" applyBorder="1" applyAlignment="1">
      <alignment horizontal="center" vertical="center"/>
    </xf>
    <xf numFmtId="0" fontId="1" fillId="0" borderId="16" xfId="1" applyFont="1" applyFill="1" applyBorder="1" applyAlignment="1">
      <alignment horizontal="left" vertical="center"/>
    </xf>
    <xf numFmtId="0" fontId="1" fillId="0" borderId="22" xfId="1" applyFont="1" applyFill="1" applyBorder="1" applyAlignment="1">
      <alignment horizontal="left" vertical="center"/>
    </xf>
    <xf numFmtId="0" fontId="1" fillId="0" borderId="22" xfId="1" applyFont="1" applyBorder="1" applyAlignment="1">
      <alignment vertical="center"/>
    </xf>
    <xf numFmtId="0" fontId="1" fillId="0" borderId="22" xfId="1" applyFont="1" applyBorder="1" applyAlignment="1">
      <alignment horizontal="left" vertical="center"/>
    </xf>
    <xf numFmtId="0" fontId="1" fillId="0" borderId="28" xfId="1" applyFont="1" applyFill="1" applyBorder="1" applyAlignment="1">
      <alignment horizontal="left" vertical="center"/>
    </xf>
    <xf numFmtId="2" fontId="4" fillId="0" borderId="20" xfId="1" applyNumberFormat="1" applyBorder="1" applyAlignment="1">
      <alignment horizontal="center" vertical="center"/>
    </xf>
    <xf numFmtId="2" fontId="4" fillId="0" borderId="26" xfId="1" applyNumberFormat="1" applyFill="1" applyBorder="1" applyAlignment="1">
      <alignment horizontal="center" vertical="center"/>
    </xf>
    <xf numFmtId="0" fontId="20" fillId="0" borderId="36" xfId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1" xfId="1" applyBorder="1" applyAlignment="1">
      <alignment horizontal="center" vertical="center" wrapText="1"/>
    </xf>
    <xf numFmtId="0" fontId="4" fillId="0" borderId="8" xfId="1" applyBorder="1" applyAlignment="1">
      <alignment horizontal="center" vertical="center" wrapText="1"/>
    </xf>
    <xf numFmtId="0" fontId="4" fillId="0" borderId="2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3" xfId="1" applyBorder="1" applyAlignment="1">
      <alignment horizontal="center" vertical="center" wrapText="1"/>
    </xf>
    <xf numFmtId="0" fontId="4" fillId="0" borderId="10" xfId="1" applyBorder="1" applyAlignment="1">
      <alignment horizontal="center" vertical="center" wrapText="1"/>
    </xf>
    <xf numFmtId="0" fontId="4" fillId="0" borderId="4" xfId="1" applyBorder="1" applyAlignment="1">
      <alignment horizontal="center" vertical="center"/>
    </xf>
    <xf numFmtId="0" fontId="4" fillId="0" borderId="5" xfId="1" applyBorder="1" applyAlignment="1">
      <alignment horizontal="center" vertical="center"/>
    </xf>
    <xf numFmtId="0" fontId="4" fillId="0" borderId="6" xfId="1" applyBorder="1" applyAlignment="1">
      <alignment horizontal="center" vertical="center"/>
    </xf>
    <xf numFmtId="0" fontId="4" fillId="0" borderId="7" xfId="1" applyBorder="1" applyAlignment="1">
      <alignment horizontal="center" vertical="center"/>
    </xf>
    <xf numFmtId="0" fontId="12" fillId="0" borderId="53" xfId="1" applyFont="1" applyBorder="1" applyAlignment="1">
      <alignment horizontal="center" vertical="center"/>
    </xf>
    <xf numFmtId="0" fontId="12" fillId="0" borderId="49" xfId="1" applyFont="1" applyBorder="1" applyAlignment="1">
      <alignment horizontal="center" vertical="center"/>
    </xf>
    <xf numFmtId="0" fontId="12" fillId="0" borderId="30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25" xfId="1" applyFont="1" applyBorder="1" applyAlignment="1">
      <alignment horizontal="center" vertical="center"/>
    </xf>
    <xf numFmtId="164" fontId="11" fillId="0" borderId="60" xfId="1" applyNumberFormat="1" applyFont="1" applyBorder="1" applyAlignment="1">
      <alignment horizontal="center" vertical="center"/>
    </xf>
    <xf numFmtId="164" fontId="11" fillId="0" borderId="56" xfId="1" applyNumberFormat="1" applyFont="1" applyBorder="1" applyAlignment="1">
      <alignment horizontal="center" vertical="center"/>
    </xf>
    <xf numFmtId="164" fontId="11" fillId="0" borderId="64" xfId="1" applyNumberFormat="1" applyFont="1" applyBorder="1" applyAlignment="1">
      <alignment horizontal="center" vertical="center"/>
    </xf>
    <xf numFmtId="0" fontId="11" fillId="0" borderId="60" xfId="1" applyFont="1" applyBorder="1" applyAlignment="1">
      <alignment horizontal="center" vertical="center"/>
    </xf>
    <xf numFmtId="0" fontId="11" fillId="0" borderId="61" xfId="1" applyFont="1" applyBorder="1" applyAlignment="1">
      <alignment horizontal="center" vertical="center"/>
    </xf>
    <xf numFmtId="0" fontId="11" fillId="0" borderId="62" xfId="1" applyFont="1" applyBorder="1" applyAlignment="1">
      <alignment horizontal="center" vertical="center"/>
    </xf>
    <xf numFmtId="0" fontId="12" fillId="0" borderId="14" xfId="1" applyFont="1" applyFill="1" applyBorder="1" applyAlignment="1">
      <alignment horizontal="center" vertical="center"/>
    </xf>
    <xf numFmtId="0" fontId="12" fillId="0" borderId="49" xfId="1" applyFont="1" applyFill="1" applyBorder="1" applyAlignment="1">
      <alignment horizontal="center" vertical="center"/>
    </xf>
    <xf numFmtId="0" fontId="12" fillId="0" borderId="24" xfId="1" applyFont="1" applyFill="1" applyBorder="1" applyAlignment="1">
      <alignment horizontal="center" vertical="center"/>
    </xf>
    <xf numFmtId="0" fontId="12" fillId="0" borderId="15" xfId="1" applyFont="1" applyFill="1" applyBorder="1" applyAlignment="1">
      <alignment horizontal="center" vertical="center"/>
    </xf>
    <xf numFmtId="0" fontId="12" fillId="0" borderId="18" xfId="1" applyFont="1" applyFill="1" applyBorder="1" applyAlignment="1">
      <alignment horizontal="center" vertical="center"/>
    </xf>
    <xf numFmtId="0" fontId="12" fillId="0" borderId="25" xfId="1" applyFont="1" applyFill="1" applyBorder="1" applyAlignment="1">
      <alignment horizontal="center" vertical="center"/>
    </xf>
    <xf numFmtId="164" fontId="11" fillId="0" borderId="62" xfId="1" applyNumberFormat="1" applyFont="1" applyBorder="1" applyAlignment="1">
      <alignment horizontal="center" vertical="center"/>
    </xf>
    <xf numFmtId="0" fontId="12" fillId="0" borderId="40" xfId="1" applyFont="1" applyFill="1" applyBorder="1" applyAlignment="1">
      <alignment horizontal="center" vertical="center"/>
    </xf>
    <xf numFmtId="0" fontId="12" fillId="0" borderId="17" xfId="1" applyFont="1" applyFill="1" applyBorder="1" applyAlignment="1">
      <alignment horizontal="center" vertical="center"/>
    </xf>
    <xf numFmtId="0" fontId="12" fillId="0" borderId="45" xfId="1" applyFont="1" applyFill="1" applyBorder="1" applyAlignment="1">
      <alignment horizontal="center" vertical="center"/>
    </xf>
    <xf numFmtId="0" fontId="12" fillId="0" borderId="41" xfId="1" applyFont="1" applyFill="1" applyBorder="1" applyAlignment="1">
      <alignment horizontal="center" vertical="center"/>
    </xf>
    <xf numFmtId="0" fontId="12" fillId="0" borderId="46" xfId="1" applyFont="1" applyFill="1" applyBorder="1" applyAlignment="1">
      <alignment horizontal="center" vertical="center"/>
    </xf>
    <xf numFmtId="164" fontId="11" fillId="0" borderId="61" xfId="1" applyNumberFormat="1" applyFont="1" applyBorder="1" applyAlignment="1">
      <alignment horizontal="center" vertical="center"/>
    </xf>
    <xf numFmtId="164" fontId="11" fillId="0" borderId="63" xfId="1" applyNumberFormat="1" applyFont="1" applyBorder="1" applyAlignment="1">
      <alignment horizontal="center" vertical="center"/>
    </xf>
    <xf numFmtId="0" fontId="11" fillId="0" borderId="64" xfId="1" applyFont="1" applyBorder="1" applyAlignment="1">
      <alignment horizontal="center" vertical="center"/>
    </xf>
    <xf numFmtId="0" fontId="11" fillId="0" borderId="63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33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4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16" fillId="0" borderId="51" xfId="1" applyFont="1" applyBorder="1" applyAlignment="1">
      <alignment horizontal="center" vertical="center"/>
    </xf>
    <xf numFmtId="0" fontId="16" fillId="0" borderId="39" xfId="1" applyFont="1" applyBorder="1" applyAlignment="1">
      <alignment horizontal="center" vertical="center"/>
    </xf>
    <xf numFmtId="0" fontId="17" fillId="0" borderId="12" xfId="1" applyFont="1" applyBorder="1" applyAlignment="1">
      <alignment horizontal="center" vertical="center"/>
    </xf>
    <xf numFmtId="0" fontId="17" fillId="0" borderId="50" xfId="1" applyFont="1" applyBorder="1" applyAlignment="1">
      <alignment horizontal="center" vertical="center"/>
    </xf>
    <xf numFmtId="0" fontId="17" fillId="0" borderId="51" xfId="1" applyFont="1" applyBorder="1" applyAlignment="1">
      <alignment horizontal="left" vertical="center"/>
    </xf>
    <xf numFmtId="0" fontId="17" fillId="0" borderId="39" xfId="1" applyFont="1" applyBorder="1" applyAlignment="1">
      <alignment horizontal="left" vertical="center"/>
    </xf>
    <xf numFmtId="166" fontId="17" fillId="0" borderId="9" xfId="1" applyNumberFormat="1" applyFont="1" applyBorder="1" applyAlignment="1">
      <alignment horizontal="center" vertical="center"/>
    </xf>
    <xf numFmtId="166" fontId="17" fillId="0" borderId="43" xfId="1" applyNumberFormat="1" applyFont="1" applyBorder="1" applyAlignment="1">
      <alignment horizontal="center" vertical="center"/>
    </xf>
    <xf numFmtId="166" fontId="17" fillId="0" borderId="51" xfId="1" applyNumberFormat="1" applyFont="1" applyBorder="1" applyAlignment="1">
      <alignment horizontal="center" vertical="center"/>
    </xf>
    <xf numFmtId="166" fontId="17" fillId="0" borderId="39" xfId="1" applyNumberFormat="1" applyFont="1" applyBorder="1" applyAlignment="1">
      <alignment horizontal="center" vertical="center"/>
    </xf>
    <xf numFmtId="166" fontId="17" fillId="0" borderId="11" xfId="1" applyNumberFormat="1" applyFont="1" applyBorder="1" applyAlignment="1">
      <alignment horizontal="center" vertical="center"/>
    </xf>
    <xf numFmtId="166" fontId="17" fillId="0" borderId="42" xfId="1" applyNumberFormat="1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5" fillId="0" borderId="22" xfId="1" applyFont="1" applyBorder="1" applyAlignment="1">
      <alignment horizontal="center" vertical="center" wrapText="1"/>
    </xf>
    <xf numFmtId="0" fontId="15" fillId="0" borderId="22" xfId="1" applyFont="1" applyBorder="1" applyAlignment="1">
      <alignment horizontal="center" vertical="center"/>
    </xf>
    <xf numFmtId="0" fontId="15" fillId="0" borderId="51" xfId="1" applyFont="1" applyBorder="1" applyAlignment="1">
      <alignment horizontal="center" vertical="center"/>
    </xf>
    <xf numFmtId="0" fontId="15" fillId="0" borderId="39" xfId="1" applyFont="1" applyBorder="1" applyAlignment="1">
      <alignment horizontal="center" vertical="center"/>
    </xf>
    <xf numFmtId="2" fontId="15" fillId="0" borderId="51" xfId="1" applyNumberFormat="1" applyFont="1" applyBorder="1" applyAlignment="1">
      <alignment horizontal="center" vertical="center" wrapText="1"/>
    </xf>
    <xf numFmtId="2" fontId="15" fillId="0" borderId="39" xfId="1" applyNumberFormat="1" applyFont="1" applyBorder="1" applyAlignment="1">
      <alignment horizontal="center" vertical="center" wrapText="1"/>
    </xf>
    <xf numFmtId="0" fontId="15" fillId="0" borderId="23" xfId="1" applyFont="1" applyBorder="1" applyAlignment="1">
      <alignment horizontal="center" vertical="center"/>
    </xf>
    <xf numFmtId="0" fontId="15" fillId="0" borderId="19" xfId="1" applyFont="1" applyBorder="1" applyAlignment="1">
      <alignment horizontal="center" vertical="center"/>
    </xf>
    <xf numFmtId="0" fontId="15" fillId="0" borderId="38" xfId="1" applyFont="1" applyBorder="1" applyAlignment="1">
      <alignment horizontal="center" vertical="center"/>
    </xf>
    <xf numFmtId="0" fontId="15" fillId="0" borderId="51" xfId="1" applyFont="1" applyBorder="1" applyAlignment="1">
      <alignment horizontal="center" vertical="center" wrapText="1"/>
    </xf>
    <xf numFmtId="0" fontId="15" fillId="0" borderId="39" xfId="1" applyFont="1" applyBorder="1" applyAlignment="1">
      <alignment horizontal="center" vertical="center" wrapText="1"/>
    </xf>
    <xf numFmtId="166" fontId="17" fillId="0" borderId="44" xfId="1" applyNumberFormat="1" applyFont="1" applyBorder="1" applyAlignment="1">
      <alignment horizontal="center" vertical="center"/>
    </xf>
    <xf numFmtId="0" fontId="17" fillId="0" borderId="51" xfId="1" applyFont="1" applyBorder="1" applyAlignment="1">
      <alignment horizontal="center" vertical="center"/>
    </xf>
    <xf numFmtId="0" fontId="17" fillId="0" borderId="43" xfId="1" applyFont="1" applyBorder="1" applyAlignment="1">
      <alignment horizontal="center" vertical="center"/>
    </xf>
    <xf numFmtId="166" fontId="19" fillId="0" borderId="9" xfId="1" applyNumberFormat="1" applyFont="1" applyBorder="1" applyAlignment="1">
      <alignment horizontal="center" vertical="center"/>
    </xf>
    <xf numFmtId="166" fontId="19" fillId="0" borderId="43" xfId="1" applyNumberFormat="1" applyFont="1" applyBorder="1" applyAlignment="1">
      <alignment horizontal="center" vertical="center"/>
    </xf>
    <xf numFmtId="166" fontId="19" fillId="0" borderId="51" xfId="1" applyNumberFormat="1" applyFont="1" applyBorder="1" applyAlignment="1">
      <alignment horizontal="center" vertical="center"/>
    </xf>
    <xf numFmtId="166" fontId="19" fillId="0" borderId="39" xfId="1" applyNumberFormat="1" applyFont="1" applyBorder="1" applyAlignment="1">
      <alignment horizontal="center" vertical="center"/>
    </xf>
    <xf numFmtId="166" fontId="17" fillId="4" borderId="51" xfId="1" applyNumberFormat="1" applyFont="1" applyFill="1" applyBorder="1" applyAlignment="1">
      <alignment horizontal="center" vertical="center"/>
    </xf>
    <xf numFmtId="166" fontId="17" fillId="4" borderId="39" xfId="1" applyNumberFormat="1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0" fillId="0" borderId="66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3" borderId="65" xfId="0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34" xfId="0" applyFill="1" applyBorder="1" applyAlignment="1">
      <alignment horizontal="center" vertical="center" wrapText="1"/>
    </xf>
    <xf numFmtId="0" fontId="0" fillId="0" borderId="32" xfId="0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E21CA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</a:t>
            </a:r>
            <a:r>
              <a:rPr lang="ru-RU" baseline="0"/>
              <a:t> №9</a:t>
            </a:r>
            <a:endParaRPr lang="ru-RU"/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</c:title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ser>
          <c:idx val="0"/>
          <c:order val="0"/>
          <c:tx>
            <c:strRef>
              <c:f>Winni!$C$24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Winni!$B$25:$B$85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Winni!$C$25:$C$85</c:f>
              <c:numCache>
                <c:formatCode>0.00</c:formatCode>
                <c:ptCount val="61"/>
                <c:pt idx="0">
                  <c:v>39.659999999999997</c:v>
                </c:pt>
                <c:pt idx="1">
                  <c:v>39.06</c:v>
                </c:pt>
                <c:pt idx="2">
                  <c:v>39.69</c:v>
                </c:pt>
                <c:pt idx="3">
                  <c:v>39.69</c:v>
                </c:pt>
                <c:pt idx="4">
                  <c:v>38.92</c:v>
                </c:pt>
                <c:pt idx="5">
                  <c:v>39.119999999999997</c:v>
                </c:pt>
                <c:pt idx="6">
                  <c:v>38.81</c:v>
                </c:pt>
                <c:pt idx="7">
                  <c:v>38.770000000000003</c:v>
                </c:pt>
                <c:pt idx="8">
                  <c:v>38.619999999999997</c:v>
                </c:pt>
                <c:pt idx="9">
                  <c:v>38.799999999999997</c:v>
                </c:pt>
                <c:pt idx="10">
                  <c:v>38.68</c:v>
                </c:pt>
                <c:pt idx="11">
                  <c:v>38.65</c:v>
                </c:pt>
                <c:pt idx="12">
                  <c:v>38.71</c:v>
                </c:pt>
                <c:pt idx="13">
                  <c:v>38.53</c:v>
                </c:pt>
                <c:pt idx="14">
                  <c:v>38.72</c:v>
                </c:pt>
                <c:pt idx="15">
                  <c:v>39.14</c:v>
                </c:pt>
                <c:pt idx="16">
                  <c:v>38.76</c:v>
                </c:pt>
                <c:pt idx="17">
                  <c:v>38.799999999999997</c:v>
                </c:pt>
                <c:pt idx="18">
                  <c:v>38.590000000000003</c:v>
                </c:pt>
                <c:pt idx="19">
                  <c:v>38.71</c:v>
                </c:pt>
                <c:pt idx="20">
                  <c:v>39.99</c:v>
                </c:pt>
                <c:pt idx="21">
                  <c:v>38.71</c:v>
                </c:pt>
                <c:pt idx="22">
                  <c:v>39.159999999999997</c:v>
                </c:pt>
                <c:pt idx="23">
                  <c:v>38.909999999999997</c:v>
                </c:pt>
                <c:pt idx="24">
                  <c:v>38.79</c:v>
                </c:pt>
                <c:pt idx="25">
                  <c:v>38.82</c:v>
                </c:pt>
                <c:pt idx="26">
                  <c:v>38.79</c:v>
                </c:pt>
                <c:pt idx="27">
                  <c:v>38.76</c:v>
                </c:pt>
                <c:pt idx="28">
                  <c:v>38.94</c:v>
                </c:pt>
                <c:pt idx="29">
                  <c:v>38.89</c:v>
                </c:pt>
                <c:pt idx="30">
                  <c:v>38.729999999999997</c:v>
                </c:pt>
                <c:pt idx="31">
                  <c:v>38.75</c:v>
                </c:pt>
                <c:pt idx="32">
                  <c:v>38.770000000000003</c:v>
                </c:pt>
                <c:pt idx="33">
                  <c:v>38.67</c:v>
                </c:pt>
                <c:pt idx="34">
                  <c:v>38.770000000000003</c:v>
                </c:pt>
                <c:pt idx="35">
                  <c:v>38.79</c:v>
                </c:pt>
                <c:pt idx="36">
                  <c:v>38.79</c:v>
                </c:pt>
                <c:pt idx="37">
                  <c:v>38.72</c:v>
                </c:pt>
                <c:pt idx="38">
                  <c:v>38.81</c:v>
                </c:pt>
                <c:pt idx="39">
                  <c:v>38.99</c:v>
                </c:pt>
                <c:pt idx="40">
                  <c:v>38.71</c:v>
                </c:pt>
                <c:pt idx="41">
                  <c:v>38.799999999999997</c:v>
                </c:pt>
                <c:pt idx="42">
                  <c:v>38.82</c:v>
                </c:pt>
                <c:pt idx="43">
                  <c:v>39.19</c:v>
                </c:pt>
              </c:numCache>
            </c:numRef>
          </c:val>
        </c:ser>
        <c:ser>
          <c:idx val="1"/>
          <c:order val="1"/>
          <c:tx>
            <c:strRef>
              <c:f>Winni!$D$24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Winni!$B$25:$B$85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Winni!$D$25:$D$85</c:f>
              <c:numCache>
                <c:formatCode>0.00</c:formatCode>
                <c:ptCount val="61"/>
                <c:pt idx="0">
                  <c:v>42.79</c:v>
                </c:pt>
                <c:pt idx="1">
                  <c:v>39.35</c:v>
                </c:pt>
                <c:pt idx="2">
                  <c:v>39.33</c:v>
                </c:pt>
                <c:pt idx="3">
                  <c:v>39.049999999999997</c:v>
                </c:pt>
                <c:pt idx="4">
                  <c:v>39.15</c:v>
                </c:pt>
                <c:pt idx="5">
                  <c:v>39.11</c:v>
                </c:pt>
                <c:pt idx="6">
                  <c:v>39.25</c:v>
                </c:pt>
                <c:pt idx="7">
                  <c:v>39.58</c:v>
                </c:pt>
                <c:pt idx="8">
                  <c:v>39.229999999999997</c:v>
                </c:pt>
                <c:pt idx="9">
                  <c:v>39.11</c:v>
                </c:pt>
                <c:pt idx="10">
                  <c:v>38.93</c:v>
                </c:pt>
                <c:pt idx="11">
                  <c:v>38.82</c:v>
                </c:pt>
                <c:pt idx="12">
                  <c:v>39.03</c:v>
                </c:pt>
                <c:pt idx="13">
                  <c:v>38.93</c:v>
                </c:pt>
                <c:pt idx="14">
                  <c:v>38.96</c:v>
                </c:pt>
                <c:pt idx="15">
                  <c:v>39.159999999999997</c:v>
                </c:pt>
                <c:pt idx="16">
                  <c:v>38.880000000000003</c:v>
                </c:pt>
                <c:pt idx="17">
                  <c:v>38.85</c:v>
                </c:pt>
                <c:pt idx="18">
                  <c:v>38.979999999999997</c:v>
                </c:pt>
                <c:pt idx="19">
                  <c:v>39.020000000000003</c:v>
                </c:pt>
                <c:pt idx="20">
                  <c:v>38.96</c:v>
                </c:pt>
                <c:pt idx="21">
                  <c:v>39.119999999999997</c:v>
                </c:pt>
                <c:pt idx="22">
                  <c:v>38.96</c:v>
                </c:pt>
                <c:pt idx="23">
                  <c:v>39.159999999999997</c:v>
                </c:pt>
                <c:pt idx="24">
                  <c:v>39.19</c:v>
                </c:pt>
                <c:pt idx="25">
                  <c:v>39.08</c:v>
                </c:pt>
                <c:pt idx="26">
                  <c:v>39</c:v>
                </c:pt>
                <c:pt idx="27">
                  <c:v>38.909999999999997</c:v>
                </c:pt>
                <c:pt idx="28">
                  <c:v>39.340000000000003</c:v>
                </c:pt>
                <c:pt idx="29">
                  <c:v>39.26</c:v>
                </c:pt>
                <c:pt idx="30">
                  <c:v>39.200000000000003</c:v>
                </c:pt>
                <c:pt idx="31">
                  <c:v>39.08</c:v>
                </c:pt>
                <c:pt idx="32">
                  <c:v>38.9</c:v>
                </c:pt>
                <c:pt idx="33">
                  <c:v>39.19</c:v>
                </c:pt>
                <c:pt idx="34">
                  <c:v>39.159999999999997</c:v>
                </c:pt>
                <c:pt idx="35">
                  <c:v>38.93</c:v>
                </c:pt>
                <c:pt idx="36">
                  <c:v>39.14</c:v>
                </c:pt>
                <c:pt idx="37">
                  <c:v>39.14</c:v>
                </c:pt>
                <c:pt idx="38">
                  <c:v>40.36</c:v>
                </c:pt>
                <c:pt idx="39">
                  <c:v>39.29</c:v>
                </c:pt>
                <c:pt idx="40">
                  <c:v>39.08</c:v>
                </c:pt>
                <c:pt idx="41">
                  <c:v>38.89</c:v>
                </c:pt>
                <c:pt idx="42">
                  <c:v>38.99</c:v>
                </c:pt>
                <c:pt idx="43">
                  <c:v>38.94</c:v>
                </c:pt>
                <c:pt idx="44">
                  <c:v>39.01</c:v>
                </c:pt>
                <c:pt idx="45">
                  <c:v>39.409999999999997</c:v>
                </c:pt>
              </c:numCache>
            </c:numRef>
          </c:val>
        </c:ser>
        <c:ser>
          <c:idx val="2"/>
          <c:order val="2"/>
          <c:tx>
            <c:strRef>
              <c:f>Winni!$E$24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Winni!$B$25:$B$85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Winni!$E$25:$E$85</c:f>
              <c:numCache>
                <c:formatCode>0.00</c:formatCode>
                <c:ptCount val="61"/>
                <c:pt idx="0">
                  <c:v>39.49</c:v>
                </c:pt>
                <c:pt idx="1">
                  <c:v>39.22</c:v>
                </c:pt>
                <c:pt idx="2">
                  <c:v>39.17</c:v>
                </c:pt>
                <c:pt idx="3">
                  <c:v>38.99</c:v>
                </c:pt>
                <c:pt idx="4">
                  <c:v>38.94</c:v>
                </c:pt>
                <c:pt idx="5">
                  <c:v>38.979999999999997</c:v>
                </c:pt>
                <c:pt idx="6">
                  <c:v>38.97</c:v>
                </c:pt>
                <c:pt idx="7">
                  <c:v>38.9</c:v>
                </c:pt>
                <c:pt idx="8">
                  <c:v>38.950000000000003</c:v>
                </c:pt>
                <c:pt idx="9">
                  <c:v>39.049999999999997</c:v>
                </c:pt>
                <c:pt idx="10">
                  <c:v>38.82</c:v>
                </c:pt>
                <c:pt idx="11">
                  <c:v>39.1</c:v>
                </c:pt>
                <c:pt idx="12">
                  <c:v>38.82</c:v>
                </c:pt>
                <c:pt idx="13">
                  <c:v>39.54</c:v>
                </c:pt>
                <c:pt idx="14">
                  <c:v>38.979999999999997</c:v>
                </c:pt>
                <c:pt idx="15">
                  <c:v>38.93</c:v>
                </c:pt>
                <c:pt idx="16">
                  <c:v>38.83</c:v>
                </c:pt>
                <c:pt idx="17">
                  <c:v>38.92</c:v>
                </c:pt>
                <c:pt idx="18">
                  <c:v>39.15</c:v>
                </c:pt>
                <c:pt idx="19">
                  <c:v>38.93</c:v>
                </c:pt>
                <c:pt idx="20">
                  <c:v>38.85</c:v>
                </c:pt>
                <c:pt idx="21">
                  <c:v>38.79</c:v>
                </c:pt>
                <c:pt idx="22">
                  <c:v>38.700000000000003</c:v>
                </c:pt>
                <c:pt idx="23">
                  <c:v>38.799999999999997</c:v>
                </c:pt>
                <c:pt idx="24">
                  <c:v>38.93</c:v>
                </c:pt>
                <c:pt idx="25">
                  <c:v>38.94</c:v>
                </c:pt>
                <c:pt idx="26">
                  <c:v>39.26</c:v>
                </c:pt>
              </c:numCache>
            </c:numRef>
          </c:val>
        </c:ser>
        <c:ser>
          <c:idx val="3"/>
          <c:order val="3"/>
          <c:tx>
            <c:strRef>
              <c:f>Winni!$F$24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Winni!$B$25:$B$85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Winni!$F$25:$F$85</c:f>
              <c:numCache>
                <c:formatCode>0.00</c:formatCode>
                <c:ptCount val="61"/>
                <c:pt idx="0">
                  <c:v>39.590000000000003</c:v>
                </c:pt>
                <c:pt idx="1">
                  <c:v>39.68</c:v>
                </c:pt>
                <c:pt idx="2">
                  <c:v>39.479999999999997</c:v>
                </c:pt>
                <c:pt idx="3">
                  <c:v>39.18</c:v>
                </c:pt>
                <c:pt idx="4">
                  <c:v>39.17</c:v>
                </c:pt>
                <c:pt idx="5">
                  <c:v>39.33</c:v>
                </c:pt>
                <c:pt idx="6">
                  <c:v>39.25</c:v>
                </c:pt>
                <c:pt idx="7">
                  <c:v>39.020000000000003</c:v>
                </c:pt>
                <c:pt idx="8">
                  <c:v>39.04</c:v>
                </c:pt>
                <c:pt idx="9">
                  <c:v>39.01</c:v>
                </c:pt>
                <c:pt idx="10">
                  <c:v>39.24</c:v>
                </c:pt>
                <c:pt idx="11">
                  <c:v>39.85</c:v>
                </c:pt>
                <c:pt idx="12">
                  <c:v>39</c:v>
                </c:pt>
                <c:pt idx="13">
                  <c:v>39.1</c:v>
                </c:pt>
                <c:pt idx="14">
                  <c:v>39.11</c:v>
                </c:pt>
                <c:pt idx="15">
                  <c:v>39.229999999999997</c:v>
                </c:pt>
                <c:pt idx="16">
                  <c:v>39.18</c:v>
                </c:pt>
                <c:pt idx="17">
                  <c:v>39.090000000000003</c:v>
                </c:pt>
                <c:pt idx="18">
                  <c:v>39.29</c:v>
                </c:pt>
                <c:pt idx="19">
                  <c:v>39.159999999999997</c:v>
                </c:pt>
                <c:pt idx="20">
                  <c:v>39.130000000000003</c:v>
                </c:pt>
                <c:pt idx="21">
                  <c:v>39.4</c:v>
                </c:pt>
                <c:pt idx="22">
                  <c:v>39.270000000000003</c:v>
                </c:pt>
                <c:pt idx="23">
                  <c:v>39.119999999999997</c:v>
                </c:pt>
                <c:pt idx="24">
                  <c:v>39.409999999999997</c:v>
                </c:pt>
              </c:numCache>
            </c:numRef>
          </c:val>
        </c:ser>
        <c:ser>
          <c:idx val="4"/>
          <c:order val="4"/>
          <c:tx>
            <c:strRef>
              <c:f>Winni!$G$24</c:f>
              <c:strCache>
                <c:ptCount val="1"/>
                <c:pt idx="0">
                  <c:v>Горошко Игорь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Winni!$B$25:$B$85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Winni!$G$25:$G$85</c:f>
              <c:numCache>
                <c:formatCode>0.00</c:formatCode>
                <c:ptCount val="61"/>
                <c:pt idx="0">
                  <c:v>39.19</c:v>
                </c:pt>
                <c:pt idx="1">
                  <c:v>38.950000000000003</c:v>
                </c:pt>
                <c:pt idx="2">
                  <c:v>39.11</c:v>
                </c:pt>
                <c:pt idx="3">
                  <c:v>39.04</c:v>
                </c:pt>
                <c:pt idx="4">
                  <c:v>38.81</c:v>
                </c:pt>
                <c:pt idx="5">
                  <c:v>39.380000000000003</c:v>
                </c:pt>
                <c:pt idx="6">
                  <c:v>38.92</c:v>
                </c:pt>
                <c:pt idx="7">
                  <c:v>38.72</c:v>
                </c:pt>
                <c:pt idx="8">
                  <c:v>38.67</c:v>
                </c:pt>
                <c:pt idx="9">
                  <c:v>39</c:v>
                </c:pt>
                <c:pt idx="10">
                  <c:v>38.799999999999997</c:v>
                </c:pt>
                <c:pt idx="11">
                  <c:v>38.799999999999997</c:v>
                </c:pt>
                <c:pt idx="12">
                  <c:v>38.619999999999997</c:v>
                </c:pt>
                <c:pt idx="13">
                  <c:v>38.64</c:v>
                </c:pt>
                <c:pt idx="14">
                  <c:v>38.799999999999997</c:v>
                </c:pt>
                <c:pt idx="15">
                  <c:v>38.75</c:v>
                </c:pt>
                <c:pt idx="16">
                  <c:v>38.65</c:v>
                </c:pt>
                <c:pt idx="17">
                  <c:v>38.82</c:v>
                </c:pt>
                <c:pt idx="18">
                  <c:v>38.71</c:v>
                </c:pt>
                <c:pt idx="19">
                  <c:v>38.69</c:v>
                </c:pt>
                <c:pt idx="20">
                  <c:v>38.630000000000003</c:v>
                </c:pt>
                <c:pt idx="21">
                  <c:v>38.69</c:v>
                </c:pt>
                <c:pt idx="22">
                  <c:v>38.799999999999997</c:v>
                </c:pt>
                <c:pt idx="23">
                  <c:v>38.799999999999997</c:v>
                </c:pt>
                <c:pt idx="24">
                  <c:v>38.840000000000003</c:v>
                </c:pt>
                <c:pt idx="25">
                  <c:v>38.96</c:v>
                </c:pt>
                <c:pt idx="26">
                  <c:v>39.119999999999997</c:v>
                </c:pt>
                <c:pt idx="27">
                  <c:v>39.56</c:v>
                </c:pt>
                <c:pt idx="28">
                  <c:v>38.99</c:v>
                </c:pt>
                <c:pt idx="29">
                  <c:v>38.85</c:v>
                </c:pt>
                <c:pt idx="30">
                  <c:v>38.89</c:v>
                </c:pt>
                <c:pt idx="31">
                  <c:v>38.78</c:v>
                </c:pt>
                <c:pt idx="32">
                  <c:v>38.92</c:v>
                </c:pt>
                <c:pt idx="33">
                  <c:v>38.85</c:v>
                </c:pt>
                <c:pt idx="34">
                  <c:v>38.67</c:v>
                </c:pt>
                <c:pt idx="35">
                  <c:v>38.74</c:v>
                </c:pt>
                <c:pt idx="36">
                  <c:v>38.96</c:v>
                </c:pt>
                <c:pt idx="37">
                  <c:v>38.69</c:v>
                </c:pt>
                <c:pt idx="38">
                  <c:v>38.78</c:v>
                </c:pt>
                <c:pt idx="39">
                  <c:v>38.67</c:v>
                </c:pt>
                <c:pt idx="40">
                  <c:v>38.75</c:v>
                </c:pt>
                <c:pt idx="41">
                  <c:v>39.42</c:v>
                </c:pt>
                <c:pt idx="42">
                  <c:v>39.32</c:v>
                </c:pt>
                <c:pt idx="43">
                  <c:v>39.200000000000003</c:v>
                </c:pt>
                <c:pt idx="44">
                  <c:v>38.82</c:v>
                </c:pt>
                <c:pt idx="45">
                  <c:v>39.229999999999997</c:v>
                </c:pt>
                <c:pt idx="46">
                  <c:v>38.92</c:v>
                </c:pt>
                <c:pt idx="47">
                  <c:v>38.83</c:v>
                </c:pt>
                <c:pt idx="48">
                  <c:v>38.9</c:v>
                </c:pt>
                <c:pt idx="49">
                  <c:v>38.75</c:v>
                </c:pt>
                <c:pt idx="50">
                  <c:v>38.700000000000003</c:v>
                </c:pt>
                <c:pt idx="51">
                  <c:v>38.700000000000003</c:v>
                </c:pt>
                <c:pt idx="52">
                  <c:v>38.78</c:v>
                </c:pt>
                <c:pt idx="53">
                  <c:v>38.729999999999997</c:v>
                </c:pt>
                <c:pt idx="54">
                  <c:v>38.86</c:v>
                </c:pt>
                <c:pt idx="55">
                  <c:v>38.69</c:v>
                </c:pt>
                <c:pt idx="56">
                  <c:v>38.67</c:v>
                </c:pt>
                <c:pt idx="57">
                  <c:v>38.81</c:v>
                </c:pt>
                <c:pt idx="58">
                  <c:v>38.729999999999997</c:v>
                </c:pt>
                <c:pt idx="59">
                  <c:v>38.94</c:v>
                </c:pt>
              </c:numCache>
            </c:numRef>
          </c:val>
        </c:ser>
        <c:ser>
          <c:idx val="5"/>
          <c:order val="5"/>
          <c:tx>
            <c:strRef>
              <c:f>Winni!$H$24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Winni!$B$25:$B$85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Winni!$H$25:$H$85</c:f>
              <c:numCache>
                <c:formatCode>0.00</c:formatCode>
                <c:ptCount val="61"/>
                <c:pt idx="0">
                  <c:v>39.409999999999997</c:v>
                </c:pt>
                <c:pt idx="1">
                  <c:v>39.21</c:v>
                </c:pt>
                <c:pt idx="2">
                  <c:v>39.42</c:v>
                </c:pt>
                <c:pt idx="3">
                  <c:v>39.619999999999997</c:v>
                </c:pt>
                <c:pt idx="4">
                  <c:v>39.99</c:v>
                </c:pt>
                <c:pt idx="5">
                  <c:v>40.18</c:v>
                </c:pt>
                <c:pt idx="6">
                  <c:v>39.369999999999997</c:v>
                </c:pt>
                <c:pt idx="7">
                  <c:v>39.25</c:v>
                </c:pt>
                <c:pt idx="8">
                  <c:v>39.11</c:v>
                </c:pt>
                <c:pt idx="9">
                  <c:v>39.19</c:v>
                </c:pt>
                <c:pt idx="10">
                  <c:v>39.39</c:v>
                </c:pt>
                <c:pt idx="11">
                  <c:v>40.200000000000003</c:v>
                </c:pt>
                <c:pt idx="12">
                  <c:v>39.270000000000003</c:v>
                </c:pt>
                <c:pt idx="13">
                  <c:v>39.51</c:v>
                </c:pt>
                <c:pt idx="14">
                  <c:v>39.47</c:v>
                </c:pt>
              </c:numCache>
            </c:numRef>
          </c:val>
        </c:ser>
        <c:marker val="1"/>
        <c:axId val="72124288"/>
        <c:axId val="72125824"/>
      </c:lineChart>
      <c:catAx>
        <c:axId val="72124288"/>
        <c:scaling>
          <c:orientation val="minMax"/>
        </c:scaling>
        <c:axPos val="b"/>
        <c:numFmt formatCode="General" sourceLinked="1"/>
        <c:majorTickMark val="none"/>
        <c:tickLblPos val="nextTo"/>
        <c:crossAx val="72125824"/>
        <c:crosses val="autoZero"/>
        <c:auto val="1"/>
        <c:lblAlgn val="ctr"/>
        <c:lblOffset val="100"/>
      </c:catAx>
      <c:valAx>
        <c:axId val="72125824"/>
        <c:scaling>
          <c:orientation val="minMax"/>
          <c:min val="38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72124288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№5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</c:title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ser>
          <c:idx val="0"/>
          <c:order val="0"/>
          <c:tx>
            <c:strRef>
              <c:f>Winni!$I$24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Winni!$B$25:$B$80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Winni!$I$25:$I$80</c:f>
              <c:numCache>
                <c:formatCode>0.00</c:formatCode>
                <c:ptCount val="56"/>
                <c:pt idx="0">
                  <c:v>42.82</c:v>
                </c:pt>
                <c:pt idx="1">
                  <c:v>42.65</c:v>
                </c:pt>
                <c:pt idx="2">
                  <c:v>42.36</c:v>
                </c:pt>
                <c:pt idx="3">
                  <c:v>42.41</c:v>
                </c:pt>
                <c:pt idx="4">
                  <c:v>42.05</c:v>
                </c:pt>
                <c:pt idx="5">
                  <c:v>42.32</c:v>
                </c:pt>
                <c:pt idx="6">
                  <c:v>42.46</c:v>
                </c:pt>
              </c:numCache>
            </c:numRef>
          </c:val>
        </c:ser>
        <c:ser>
          <c:idx val="1"/>
          <c:order val="1"/>
          <c:tx>
            <c:strRef>
              <c:f>Winni!$J$24</c:f>
              <c:strCache>
                <c:ptCount val="1"/>
                <c:pt idx="0">
                  <c:v>Горошко Игорь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Winni!$B$25:$B$80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Winni!$J$25:$J$80</c:f>
              <c:numCache>
                <c:formatCode>0.00</c:formatCode>
                <c:ptCount val="56"/>
                <c:pt idx="0">
                  <c:v>42.22</c:v>
                </c:pt>
                <c:pt idx="1">
                  <c:v>41.93</c:v>
                </c:pt>
                <c:pt idx="2">
                  <c:v>42.76</c:v>
                </c:pt>
                <c:pt idx="3">
                  <c:v>42.45</c:v>
                </c:pt>
                <c:pt idx="4">
                  <c:v>42.18</c:v>
                </c:pt>
                <c:pt idx="5">
                  <c:v>41.79</c:v>
                </c:pt>
                <c:pt idx="6">
                  <c:v>41.87</c:v>
                </c:pt>
                <c:pt idx="7">
                  <c:v>41.83</c:v>
                </c:pt>
                <c:pt idx="8">
                  <c:v>41.86</c:v>
                </c:pt>
                <c:pt idx="9">
                  <c:v>41.81</c:v>
                </c:pt>
                <c:pt idx="10">
                  <c:v>42.43</c:v>
                </c:pt>
                <c:pt idx="11">
                  <c:v>42.71</c:v>
                </c:pt>
                <c:pt idx="12">
                  <c:v>41.93</c:v>
                </c:pt>
                <c:pt idx="13">
                  <c:v>41.9</c:v>
                </c:pt>
                <c:pt idx="14">
                  <c:v>42</c:v>
                </c:pt>
                <c:pt idx="15">
                  <c:v>41.85</c:v>
                </c:pt>
                <c:pt idx="16">
                  <c:v>41.9</c:v>
                </c:pt>
                <c:pt idx="17">
                  <c:v>42.06</c:v>
                </c:pt>
                <c:pt idx="18">
                  <c:v>41.99</c:v>
                </c:pt>
                <c:pt idx="19">
                  <c:v>42.04</c:v>
                </c:pt>
                <c:pt idx="20">
                  <c:v>41.92</c:v>
                </c:pt>
                <c:pt idx="21">
                  <c:v>42.04</c:v>
                </c:pt>
                <c:pt idx="22">
                  <c:v>41.85</c:v>
                </c:pt>
                <c:pt idx="23">
                  <c:v>41.89</c:v>
                </c:pt>
                <c:pt idx="24">
                  <c:v>41.87</c:v>
                </c:pt>
                <c:pt idx="25">
                  <c:v>41.75</c:v>
                </c:pt>
                <c:pt idx="26">
                  <c:v>42.01</c:v>
                </c:pt>
                <c:pt idx="27">
                  <c:v>41.83</c:v>
                </c:pt>
                <c:pt idx="28">
                  <c:v>41.75</c:v>
                </c:pt>
                <c:pt idx="29">
                  <c:v>42</c:v>
                </c:pt>
                <c:pt idx="30">
                  <c:v>41.91</c:v>
                </c:pt>
                <c:pt idx="31">
                  <c:v>41.9</c:v>
                </c:pt>
                <c:pt idx="32">
                  <c:v>41.8</c:v>
                </c:pt>
                <c:pt idx="33">
                  <c:v>41.74</c:v>
                </c:pt>
                <c:pt idx="34">
                  <c:v>41.93</c:v>
                </c:pt>
                <c:pt idx="35">
                  <c:v>41.93</c:v>
                </c:pt>
                <c:pt idx="36">
                  <c:v>42.15</c:v>
                </c:pt>
                <c:pt idx="37">
                  <c:v>41.8</c:v>
                </c:pt>
                <c:pt idx="38">
                  <c:v>41.97</c:v>
                </c:pt>
                <c:pt idx="39">
                  <c:v>41.87</c:v>
                </c:pt>
                <c:pt idx="40">
                  <c:v>41.85</c:v>
                </c:pt>
                <c:pt idx="41">
                  <c:v>41.86</c:v>
                </c:pt>
                <c:pt idx="42">
                  <c:v>41.63</c:v>
                </c:pt>
                <c:pt idx="43">
                  <c:v>41.88</c:v>
                </c:pt>
                <c:pt idx="44">
                  <c:v>41.82</c:v>
                </c:pt>
                <c:pt idx="45">
                  <c:v>41.79</c:v>
                </c:pt>
                <c:pt idx="46">
                  <c:v>41.94</c:v>
                </c:pt>
                <c:pt idx="47">
                  <c:v>41.81</c:v>
                </c:pt>
                <c:pt idx="48">
                  <c:v>42.17</c:v>
                </c:pt>
                <c:pt idx="49">
                  <c:v>42.48</c:v>
                </c:pt>
                <c:pt idx="50">
                  <c:v>42.02</c:v>
                </c:pt>
                <c:pt idx="51">
                  <c:v>41.98</c:v>
                </c:pt>
                <c:pt idx="52">
                  <c:v>41.88</c:v>
                </c:pt>
                <c:pt idx="53">
                  <c:v>41.99</c:v>
                </c:pt>
                <c:pt idx="54">
                  <c:v>42.05</c:v>
                </c:pt>
              </c:numCache>
            </c:numRef>
          </c:val>
        </c:ser>
        <c:ser>
          <c:idx val="2"/>
          <c:order val="2"/>
          <c:tx>
            <c:strRef>
              <c:f>Winni!$K$24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Winni!$B$25:$B$80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Winni!$K$25:$K$80</c:f>
              <c:numCache>
                <c:formatCode>0.00</c:formatCode>
                <c:ptCount val="56"/>
                <c:pt idx="0">
                  <c:v>43.8</c:v>
                </c:pt>
                <c:pt idx="1">
                  <c:v>42.64</c:v>
                </c:pt>
                <c:pt idx="2">
                  <c:v>42.32</c:v>
                </c:pt>
                <c:pt idx="3">
                  <c:v>42.59</c:v>
                </c:pt>
                <c:pt idx="4">
                  <c:v>42.29</c:v>
                </c:pt>
                <c:pt idx="5">
                  <c:v>41.76</c:v>
                </c:pt>
                <c:pt idx="6">
                  <c:v>42</c:v>
                </c:pt>
                <c:pt idx="7">
                  <c:v>41.96</c:v>
                </c:pt>
                <c:pt idx="8">
                  <c:v>41.83</c:v>
                </c:pt>
                <c:pt idx="9">
                  <c:v>41.8</c:v>
                </c:pt>
                <c:pt idx="10">
                  <c:v>41.85</c:v>
                </c:pt>
                <c:pt idx="11">
                  <c:v>41.9</c:v>
                </c:pt>
                <c:pt idx="12">
                  <c:v>41.8</c:v>
                </c:pt>
                <c:pt idx="13">
                  <c:v>42.02</c:v>
                </c:pt>
                <c:pt idx="14">
                  <c:v>41.83</c:v>
                </c:pt>
                <c:pt idx="15">
                  <c:v>41.9</c:v>
                </c:pt>
                <c:pt idx="16">
                  <c:v>42.23</c:v>
                </c:pt>
                <c:pt idx="17">
                  <c:v>41.65</c:v>
                </c:pt>
                <c:pt idx="18">
                  <c:v>41.83</c:v>
                </c:pt>
                <c:pt idx="19">
                  <c:v>41.85</c:v>
                </c:pt>
                <c:pt idx="20">
                  <c:v>41.79</c:v>
                </c:pt>
                <c:pt idx="21">
                  <c:v>42.09</c:v>
                </c:pt>
                <c:pt idx="22">
                  <c:v>41.87</c:v>
                </c:pt>
                <c:pt idx="23">
                  <c:v>41.91</c:v>
                </c:pt>
                <c:pt idx="24">
                  <c:v>41.92</c:v>
                </c:pt>
                <c:pt idx="25">
                  <c:v>41.84</c:v>
                </c:pt>
                <c:pt idx="26">
                  <c:v>42.39</c:v>
                </c:pt>
                <c:pt idx="27">
                  <c:v>41.91</c:v>
                </c:pt>
                <c:pt idx="28">
                  <c:v>42.09</c:v>
                </c:pt>
                <c:pt idx="29">
                  <c:v>43.71</c:v>
                </c:pt>
                <c:pt idx="30">
                  <c:v>41.96</c:v>
                </c:pt>
                <c:pt idx="31">
                  <c:v>42.18</c:v>
                </c:pt>
                <c:pt idx="32">
                  <c:v>44.09</c:v>
                </c:pt>
                <c:pt idx="33">
                  <c:v>41.89</c:v>
                </c:pt>
                <c:pt idx="34">
                  <c:v>42.16</c:v>
                </c:pt>
                <c:pt idx="35">
                  <c:v>42.01</c:v>
                </c:pt>
                <c:pt idx="36">
                  <c:v>42.08</c:v>
                </c:pt>
                <c:pt idx="37">
                  <c:v>41.94</c:v>
                </c:pt>
                <c:pt idx="38">
                  <c:v>41.99</c:v>
                </c:pt>
                <c:pt idx="39">
                  <c:v>42.07</c:v>
                </c:pt>
                <c:pt idx="40">
                  <c:v>42</c:v>
                </c:pt>
                <c:pt idx="41">
                  <c:v>41.85</c:v>
                </c:pt>
                <c:pt idx="42">
                  <c:v>41.77</c:v>
                </c:pt>
                <c:pt idx="43">
                  <c:v>41.95</c:v>
                </c:pt>
                <c:pt idx="44">
                  <c:v>41.9</c:v>
                </c:pt>
                <c:pt idx="45">
                  <c:v>42.37</c:v>
                </c:pt>
                <c:pt idx="46">
                  <c:v>41.98</c:v>
                </c:pt>
                <c:pt idx="47">
                  <c:v>41.96</c:v>
                </c:pt>
                <c:pt idx="48">
                  <c:v>41.7</c:v>
                </c:pt>
                <c:pt idx="49">
                  <c:v>42.01</c:v>
                </c:pt>
                <c:pt idx="50">
                  <c:v>41.91</c:v>
                </c:pt>
                <c:pt idx="51">
                  <c:v>41.99</c:v>
                </c:pt>
                <c:pt idx="52">
                  <c:v>42.04</c:v>
                </c:pt>
              </c:numCache>
            </c:numRef>
          </c:val>
        </c:ser>
        <c:marker val="1"/>
        <c:axId val="157254400"/>
        <c:axId val="39256448"/>
      </c:lineChart>
      <c:catAx>
        <c:axId val="157254400"/>
        <c:scaling>
          <c:orientation val="minMax"/>
        </c:scaling>
        <c:axPos val="b"/>
        <c:numFmt formatCode="General" sourceLinked="1"/>
        <c:majorTickMark val="none"/>
        <c:tickLblPos val="nextTo"/>
        <c:crossAx val="39256448"/>
        <c:crosses val="autoZero"/>
        <c:auto val="1"/>
        <c:lblAlgn val="ctr"/>
        <c:lblOffset val="100"/>
      </c:catAx>
      <c:valAx>
        <c:axId val="39256448"/>
        <c:scaling>
          <c:orientation val="minMax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57254400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</a:t>
            </a:r>
            <a:r>
              <a:rPr lang="ru-RU" baseline="0"/>
              <a:t> №9</a:t>
            </a:r>
            <a:endParaRPr lang="ru-RU"/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</c:title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ser>
          <c:idx val="0"/>
          <c:order val="0"/>
          <c:tx>
            <c:strRef>
              <c:f>'Ognem Racing'!$C$24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'Ognem Racing'!$B$25:$B$86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'Ognem Racing'!$C$25:$C$86</c:f>
              <c:numCache>
                <c:formatCode>0.00</c:formatCode>
                <c:ptCount val="62"/>
                <c:pt idx="0">
                  <c:v>41.76</c:v>
                </c:pt>
                <c:pt idx="1">
                  <c:v>39.67</c:v>
                </c:pt>
                <c:pt idx="2">
                  <c:v>39.909999999999997</c:v>
                </c:pt>
                <c:pt idx="3">
                  <c:v>38.979999999999997</c:v>
                </c:pt>
                <c:pt idx="4">
                  <c:v>38.950000000000003</c:v>
                </c:pt>
                <c:pt idx="5">
                  <c:v>38.96</c:v>
                </c:pt>
                <c:pt idx="6">
                  <c:v>38.72</c:v>
                </c:pt>
                <c:pt idx="7">
                  <c:v>38.700000000000003</c:v>
                </c:pt>
                <c:pt idx="8">
                  <c:v>38.729999999999997</c:v>
                </c:pt>
                <c:pt idx="9">
                  <c:v>38.81</c:v>
                </c:pt>
                <c:pt idx="10">
                  <c:v>38.74</c:v>
                </c:pt>
                <c:pt idx="11">
                  <c:v>38.83</c:v>
                </c:pt>
                <c:pt idx="12">
                  <c:v>39.03</c:v>
                </c:pt>
                <c:pt idx="13">
                  <c:v>38.75</c:v>
                </c:pt>
                <c:pt idx="14">
                  <c:v>38.75</c:v>
                </c:pt>
                <c:pt idx="15">
                  <c:v>38.81</c:v>
                </c:pt>
                <c:pt idx="16">
                  <c:v>38.89</c:v>
                </c:pt>
                <c:pt idx="17">
                  <c:v>38.9</c:v>
                </c:pt>
                <c:pt idx="18">
                  <c:v>38.82</c:v>
                </c:pt>
                <c:pt idx="19">
                  <c:v>38.76</c:v>
                </c:pt>
                <c:pt idx="20">
                  <c:v>38.79</c:v>
                </c:pt>
                <c:pt idx="21">
                  <c:v>39.32</c:v>
                </c:pt>
                <c:pt idx="22">
                  <c:v>40.409999999999997</c:v>
                </c:pt>
                <c:pt idx="23">
                  <c:v>38.86</c:v>
                </c:pt>
                <c:pt idx="24">
                  <c:v>38.69</c:v>
                </c:pt>
                <c:pt idx="25">
                  <c:v>38.79</c:v>
                </c:pt>
                <c:pt idx="26">
                  <c:v>38.840000000000003</c:v>
                </c:pt>
                <c:pt idx="27">
                  <c:v>39.049999999999997</c:v>
                </c:pt>
                <c:pt idx="28">
                  <c:v>38.81</c:v>
                </c:pt>
                <c:pt idx="29">
                  <c:v>39.299999999999997</c:v>
                </c:pt>
                <c:pt idx="30">
                  <c:v>38.799999999999997</c:v>
                </c:pt>
                <c:pt idx="31">
                  <c:v>39.020000000000003</c:v>
                </c:pt>
                <c:pt idx="32">
                  <c:v>38.76</c:v>
                </c:pt>
                <c:pt idx="33">
                  <c:v>39.049999999999997</c:v>
                </c:pt>
                <c:pt idx="34">
                  <c:v>39.11</c:v>
                </c:pt>
                <c:pt idx="35">
                  <c:v>38.96</c:v>
                </c:pt>
                <c:pt idx="36">
                  <c:v>38.799999999999997</c:v>
                </c:pt>
                <c:pt idx="37">
                  <c:v>38.81</c:v>
                </c:pt>
                <c:pt idx="38">
                  <c:v>38.93</c:v>
                </c:pt>
                <c:pt idx="39">
                  <c:v>38.93</c:v>
                </c:pt>
                <c:pt idx="40">
                  <c:v>38.92</c:v>
                </c:pt>
                <c:pt idx="41">
                  <c:v>38.79</c:v>
                </c:pt>
                <c:pt idx="42">
                  <c:v>38.71</c:v>
                </c:pt>
                <c:pt idx="43">
                  <c:v>39.24</c:v>
                </c:pt>
              </c:numCache>
            </c:numRef>
          </c:val>
        </c:ser>
        <c:ser>
          <c:idx val="1"/>
          <c:order val="1"/>
          <c:tx>
            <c:strRef>
              <c:f>'Ognem Racing'!$D$24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'Ognem Racing'!$B$25:$B$86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'Ognem Racing'!$D$25:$D$86</c:f>
              <c:numCache>
                <c:formatCode>0.00</c:formatCode>
                <c:ptCount val="62"/>
                <c:pt idx="0">
                  <c:v>41.55</c:v>
                </c:pt>
                <c:pt idx="1">
                  <c:v>39.130000000000003</c:v>
                </c:pt>
                <c:pt idx="2">
                  <c:v>39.159999999999997</c:v>
                </c:pt>
                <c:pt idx="3">
                  <c:v>38.99</c:v>
                </c:pt>
                <c:pt idx="4">
                  <c:v>39.270000000000003</c:v>
                </c:pt>
                <c:pt idx="5">
                  <c:v>39.299999999999997</c:v>
                </c:pt>
                <c:pt idx="6">
                  <c:v>39.03</c:v>
                </c:pt>
                <c:pt idx="7">
                  <c:v>39.08</c:v>
                </c:pt>
                <c:pt idx="8">
                  <c:v>38.909999999999997</c:v>
                </c:pt>
                <c:pt idx="9">
                  <c:v>38.93</c:v>
                </c:pt>
                <c:pt idx="10">
                  <c:v>38.9</c:v>
                </c:pt>
                <c:pt idx="11">
                  <c:v>39.15</c:v>
                </c:pt>
                <c:pt idx="12">
                  <c:v>39.01</c:v>
                </c:pt>
                <c:pt idx="13">
                  <c:v>38.869999999999997</c:v>
                </c:pt>
                <c:pt idx="14">
                  <c:v>39.04</c:v>
                </c:pt>
                <c:pt idx="15">
                  <c:v>38.979999999999997</c:v>
                </c:pt>
                <c:pt idx="16">
                  <c:v>38.950000000000003</c:v>
                </c:pt>
                <c:pt idx="17">
                  <c:v>38.74</c:v>
                </c:pt>
                <c:pt idx="18">
                  <c:v>38.909999999999997</c:v>
                </c:pt>
                <c:pt idx="19">
                  <c:v>39.049999999999997</c:v>
                </c:pt>
                <c:pt idx="20">
                  <c:v>39.14</c:v>
                </c:pt>
                <c:pt idx="21">
                  <c:v>39.01</c:v>
                </c:pt>
                <c:pt idx="22">
                  <c:v>38.99</c:v>
                </c:pt>
                <c:pt idx="23">
                  <c:v>39.090000000000003</c:v>
                </c:pt>
                <c:pt idx="24">
                  <c:v>39.31</c:v>
                </c:pt>
              </c:numCache>
            </c:numRef>
          </c:val>
        </c:ser>
        <c:ser>
          <c:idx val="2"/>
          <c:order val="2"/>
          <c:tx>
            <c:strRef>
              <c:f>'Ognem Racing'!$E$24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'Ognem Racing'!$B$25:$B$86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'Ognem Racing'!$E$25:$E$86</c:f>
              <c:numCache>
                <c:formatCode>0.00</c:formatCode>
                <c:ptCount val="62"/>
                <c:pt idx="0">
                  <c:v>39.56</c:v>
                </c:pt>
                <c:pt idx="1">
                  <c:v>39.14</c:v>
                </c:pt>
                <c:pt idx="2">
                  <c:v>39.01</c:v>
                </c:pt>
                <c:pt idx="3">
                  <c:v>39.17</c:v>
                </c:pt>
                <c:pt idx="4">
                  <c:v>39.049999999999997</c:v>
                </c:pt>
                <c:pt idx="5">
                  <c:v>38.979999999999997</c:v>
                </c:pt>
                <c:pt idx="6">
                  <c:v>38.880000000000003</c:v>
                </c:pt>
                <c:pt idx="7">
                  <c:v>38.85</c:v>
                </c:pt>
                <c:pt idx="8">
                  <c:v>39.07</c:v>
                </c:pt>
                <c:pt idx="9">
                  <c:v>38.81</c:v>
                </c:pt>
                <c:pt idx="10">
                  <c:v>39.619999999999997</c:v>
                </c:pt>
                <c:pt idx="11">
                  <c:v>39.06</c:v>
                </c:pt>
                <c:pt idx="12">
                  <c:v>39.07</c:v>
                </c:pt>
                <c:pt idx="13">
                  <c:v>38.86</c:v>
                </c:pt>
                <c:pt idx="14">
                  <c:v>38.99</c:v>
                </c:pt>
                <c:pt idx="15">
                  <c:v>38.880000000000003</c:v>
                </c:pt>
                <c:pt idx="16">
                  <c:v>38.909999999999997</c:v>
                </c:pt>
                <c:pt idx="17">
                  <c:v>38.78</c:v>
                </c:pt>
                <c:pt idx="18">
                  <c:v>38.840000000000003</c:v>
                </c:pt>
                <c:pt idx="19">
                  <c:v>38.799999999999997</c:v>
                </c:pt>
                <c:pt idx="20">
                  <c:v>38.79</c:v>
                </c:pt>
                <c:pt idx="21">
                  <c:v>38.869999999999997</c:v>
                </c:pt>
                <c:pt idx="22">
                  <c:v>38.86</c:v>
                </c:pt>
                <c:pt idx="23">
                  <c:v>38.9</c:v>
                </c:pt>
                <c:pt idx="24">
                  <c:v>39.020000000000003</c:v>
                </c:pt>
                <c:pt idx="25">
                  <c:v>39.03</c:v>
                </c:pt>
                <c:pt idx="26">
                  <c:v>39.26</c:v>
                </c:pt>
                <c:pt idx="27">
                  <c:v>38.94</c:v>
                </c:pt>
                <c:pt idx="28">
                  <c:v>38.69</c:v>
                </c:pt>
                <c:pt idx="29">
                  <c:v>39.119999999999997</c:v>
                </c:pt>
                <c:pt idx="30">
                  <c:v>39.090000000000003</c:v>
                </c:pt>
                <c:pt idx="31">
                  <c:v>39.119999999999997</c:v>
                </c:pt>
                <c:pt idx="32">
                  <c:v>39.17</c:v>
                </c:pt>
                <c:pt idx="33">
                  <c:v>38.729999999999997</c:v>
                </c:pt>
                <c:pt idx="34">
                  <c:v>39.049999999999997</c:v>
                </c:pt>
                <c:pt idx="35">
                  <c:v>38.92</c:v>
                </c:pt>
                <c:pt idx="36">
                  <c:v>38.71</c:v>
                </c:pt>
                <c:pt idx="37">
                  <c:v>38.909999999999997</c:v>
                </c:pt>
                <c:pt idx="38">
                  <c:v>38.880000000000003</c:v>
                </c:pt>
                <c:pt idx="39">
                  <c:v>38.81</c:v>
                </c:pt>
                <c:pt idx="40">
                  <c:v>38.67</c:v>
                </c:pt>
                <c:pt idx="41">
                  <c:v>39.01</c:v>
                </c:pt>
                <c:pt idx="42">
                  <c:v>39.090000000000003</c:v>
                </c:pt>
                <c:pt idx="43">
                  <c:v>38.94</c:v>
                </c:pt>
                <c:pt idx="44">
                  <c:v>39.03</c:v>
                </c:pt>
                <c:pt idx="45">
                  <c:v>39.22</c:v>
                </c:pt>
                <c:pt idx="46">
                  <c:v>39.19</c:v>
                </c:pt>
                <c:pt idx="47">
                  <c:v>38.869999999999997</c:v>
                </c:pt>
                <c:pt idx="48">
                  <c:v>38.92</c:v>
                </c:pt>
                <c:pt idx="49">
                  <c:v>38.96</c:v>
                </c:pt>
                <c:pt idx="50">
                  <c:v>38.979999999999997</c:v>
                </c:pt>
                <c:pt idx="51">
                  <c:v>39.01</c:v>
                </c:pt>
                <c:pt idx="52">
                  <c:v>39</c:v>
                </c:pt>
                <c:pt idx="53">
                  <c:v>39</c:v>
                </c:pt>
                <c:pt idx="54">
                  <c:v>38.97</c:v>
                </c:pt>
                <c:pt idx="55">
                  <c:v>39.159999999999997</c:v>
                </c:pt>
                <c:pt idx="56">
                  <c:v>39.1</c:v>
                </c:pt>
                <c:pt idx="57">
                  <c:v>38.840000000000003</c:v>
                </c:pt>
                <c:pt idx="58">
                  <c:v>39.08</c:v>
                </c:pt>
                <c:pt idx="59">
                  <c:v>39.159999999999997</c:v>
                </c:pt>
                <c:pt idx="60">
                  <c:v>39.15</c:v>
                </c:pt>
                <c:pt idx="61">
                  <c:v>39.409999999999997</c:v>
                </c:pt>
              </c:numCache>
            </c:numRef>
          </c:val>
        </c:ser>
        <c:ser>
          <c:idx val="3"/>
          <c:order val="3"/>
          <c:tx>
            <c:strRef>
              <c:f>'Ognem Racing'!$F$24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'Ognem Racing'!$B$25:$B$86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'Ognem Racing'!$F$25:$F$86</c:f>
              <c:numCache>
                <c:formatCode>0.00</c:formatCode>
                <c:ptCount val="62"/>
                <c:pt idx="0">
                  <c:v>40.75</c:v>
                </c:pt>
                <c:pt idx="1">
                  <c:v>39.79</c:v>
                </c:pt>
                <c:pt idx="2">
                  <c:v>39.380000000000003</c:v>
                </c:pt>
                <c:pt idx="3">
                  <c:v>39.200000000000003</c:v>
                </c:pt>
                <c:pt idx="4">
                  <c:v>39.42</c:v>
                </c:pt>
                <c:pt idx="5">
                  <c:v>39.33</c:v>
                </c:pt>
                <c:pt idx="6">
                  <c:v>39.36</c:v>
                </c:pt>
                <c:pt idx="7">
                  <c:v>39.340000000000003</c:v>
                </c:pt>
                <c:pt idx="8">
                  <c:v>39.24</c:v>
                </c:pt>
                <c:pt idx="9">
                  <c:v>39.299999999999997</c:v>
                </c:pt>
                <c:pt idx="10">
                  <c:v>39.380000000000003</c:v>
                </c:pt>
                <c:pt idx="11">
                  <c:v>39.44</c:v>
                </c:pt>
                <c:pt idx="12">
                  <c:v>39.31</c:v>
                </c:pt>
                <c:pt idx="13">
                  <c:v>39.94</c:v>
                </c:pt>
                <c:pt idx="14">
                  <c:v>39.619999999999997</c:v>
                </c:pt>
                <c:pt idx="15">
                  <c:v>39.58</c:v>
                </c:pt>
                <c:pt idx="16">
                  <c:v>39.61</c:v>
                </c:pt>
                <c:pt idx="17">
                  <c:v>39.299999999999997</c:v>
                </c:pt>
                <c:pt idx="18">
                  <c:v>39.659999999999997</c:v>
                </c:pt>
                <c:pt idx="19">
                  <c:v>40.58</c:v>
                </c:pt>
                <c:pt idx="20">
                  <c:v>39.31</c:v>
                </c:pt>
                <c:pt idx="21">
                  <c:v>39.32</c:v>
                </c:pt>
                <c:pt idx="22">
                  <c:v>39.200000000000003</c:v>
                </c:pt>
                <c:pt idx="23">
                  <c:v>39.25</c:v>
                </c:pt>
                <c:pt idx="24">
                  <c:v>39.49</c:v>
                </c:pt>
                <c:pt idx="25">
                  <c:v>39.659999999999997</c:v>
                </c:pt>
                <c:pt idx="26">
                  <c:v>39.46</c:v>
                </c:pt>
                <c:pt idx="27">
                  <c:v>39.68</c:v>
                </c:pt>
                <c:pt idx="28">
                  <c:v>39.380000000000003</c:v>
                </c:pt>
                <c:pt idx="29">
                  <c:v>39.21</c:v>
                </c:pt>
                <c:pt idx="30">
                  <c:v>39.54</c:v>
                </c:pt>
                <c:pt idx="31">
                  <c:v>40.04</c:v>
                </c:pt>
                <c:pt idx="32">
                  <c:v>39.299999999999997</c:v>
                </c:pt>
                <c:pt idx="33">
                  <c:v>39.26</c:v>
                </c:pt>
                <c:pt idx="34">
                  <c:v>39.47</c:v>
                </c:pt>
                <c:pt idx="35">
                  <c:v>39.57</c:v>
                </c:pt>
                <c:pt idx="36">
                  <c:v>39.69</c:v>
                </c:pt>
                <c:pt idx="37">
                  <c:v>39.22</c:v>
                </c:pt>
                <c:pt idx="38">
                  <c:v>40.04</c:v>
                </c:pt>
              </c:numCache>
            </c:numRef>
          </c:val>
        </c:ser>
        <c:ser>
          <c:idx val="4"/>
          <c:order val="4"/>
          <c:tx>
            <c:strRef>
              <c:f>'Ognem Racing'!$G$24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'Ognem Racing'!$B$25:$B$86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'Ognem Racing'!$G$25:$G$86</c:f>
              <c:numCache>
                <c:formatCode>0.00</c:formatCode>
                <c:ptCount val="62"/>
                <c:pt idx="0">
                  <c:v>40.76</c:v>
                </c:pt>
                <c:pt idx="1">
                  <c:v>39.29</c:v>
                </c:pt>
                <c:pt idx="2">
                  <c:v>39.65</c:v>
                </c:pt>
                <c:pt idx="3">
                  <c:v>40.01</c:v>
                </c:pt>
                <c:pt idx="4">
                  <c:v>40.28</c:v>
                </c:pt>
                <c:pt idx="5">
                  <c:v>39.58</c:v>
                </c:pt>
                <c:pt idx="6">
                  <c:v>38.94</c:v>
                </c:pt>
                <c:pt idx="7">
                  <c:v>39.090000000000003</c:v>
                </c:pt>
                <c:pt idx="8">
                  <c:v>38.950000000000003</c:v>
                </c:pt>
                <c:pt idx="9">
                  <c:v>38.99</c:v>
                </c:pt>
                <c:pt idx="10">
                  <c:v>38.979999999999997</c:v>
                </c:pt>
                <c:pt idx="11">
                  <c:v>38.64</c:v>
                </c:pt>
                <c:pt idx="12">
                  <c:v>38.9</c:v>
                </c:pt>
                <c:pt idx="13">
                  <c:v>38.65</c:v>
                </c:pt>
                <c:pt idx="14">
                  <c:v>38.770000000000003</c:v>
                </c:pt>
                <c:pt idx="15">
                  <c:v>38.659999999999997</c:v>
                </c:pt>
                <c:pt idx="16">
                  <c:v>38.520000000000003</c:v>
                </c:pt>
                <c:pt idx="17">
                  <c:v>38.75</c:v>
                </c:pt>
                <c:pt idx="18">
                  <c:v>38.700000000000003</c:v>
                </c:pt>
                <c:pt idx="19">
                  <c:v>38.92</c:v>
                </c:pt>
                <c:pt idx="20">
                  <c:v>38.659999999999997</c:v>
                </c:pt>
                <c:pt idx="21">
                  <c:v>38.76</c:v>
                </c:pt>
                <c:pt idx="22">
                  <c:v>39</c:v>
                </c:pt>
                <c:pt idx="23">
                  <c:v>38.83</c:v>
                </c:pt>
                <c:pt idx="24">
                  <c:v>39.049999999999997</c:v>
                </c:pt>
                <c:pt idx="25">
                  <c:v>38.99</c:v>
                </c:pt>
                <c:pt idx="26">
                  <c:v>38.880000000000003</c:v>
                </c:pt>
                <c:pt idx="27">
                  <c:v>38.89</c:v>
                </c:pt>
                <c:pt idx="28">
                  <c:v>38.93</c:v>
                </c:pt>
                <c:pt idx="29">
                  <c:v>38.78</c:v>
                </c:pt>
                <c:pt idx="30">
                  <c:v>38.75</c:v>
                </c:pt>
                <c:pt idx="31">
                  <c:v>38.74</c:v>
                </c:pt>
                <c:pt idx="32">
                  <c:v>39.43</c:v>
                </c:pt>
                <c:pt idx="33">
                  <c:v>38.83</c:v>
                </c:pt>
                <c:pt idx="34">
                  <c:v>38.880000000000003</c:v>
                </c:pt>
                <c:pt idx="35">
                  <c:v>38.89</c:v>
                </c:pt>
                <c:pt idx="36">
                  <c:v>38.86</c:v>
                </c:pt>
                <c:pt idx="37">
                  <c:v>39.07</c:v>
                </c:pt>
                <c:pt idx="38">
                  <c:v>38.950000000000003</c:v>
                </c:pt>
                <c:pt idx="39">
                  <c:v>38.78</c:v>
                </c:pt>
                <c:pt idx="40">
                  <c:v>38.86</c:v>
                </c:pt>
                <c:pt idx="41">
                  <c:v>38.82</c:v>
                </c:pt>
                <c:pt idx="42">
                  <c:v>38.79</c:v>
                </c:pt>
                <c:pt idx="43">
                  <c:v>38.96</c:v>
                </c:pt>
                <c:pt idx="44">
                  <c:v>39.19</c:v>
                </c:pt>
                <c:pt idx="45">
                  <c:v>38.97</c:v>
                </c:pt>
                <c:pt idx="46">
                  <c:v>39.11</c:v>
                </c:pt>
                <c:pt idx="47">
                  <c:v>39.21</c:v>
                </c:pt>
                <c:pt idx="48">
                  <c:v>39.15</c:v>
                </c:pt>
              </c:numCache>
            </c:numRef>
          </c:val>
        </c:ser>
        <c:marker val="1"/>
        <c:axId val="39312768"/>
        <c:axId val="39314560"/>
      </c:lineChart>
      <c:catAx>
        <c:axId val="39312768"/>
        <c:scaling>
          <c:orientation val="minMax"/>
        </c:scaling>
        <c:axPos val="b"/>
        <c:numFmt formatCode="General" sourceLinked="1"/>
        <c:majorTickMark val="none"/>
        <c:tickLblPos val="nextTo"/>
        <c:crossAx val="39314560"/>
        <c:crosses val="autoZero"/>
        <c:auto val="1"/>
        <c:lblAlgn val="ctr"/>
        <c:lblOffset val="100"/>
      </c:catAx>
      <c:valAx>
        <c:axId val="39314560"/>
        <c:scaling>
          <c:orientation val="minMax"/>
          <c:min val="38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9312768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</a:t>
            </a:r>
            <a:r>
              <a:rPr lang="ru-RU" baseline="0"/>
              <a:t> №5</a:t>
            </a:r>
            <a:endParaRPr lang="ru-RU"/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</c:title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ser>
          <c:idx val="0"/>
          <c:order val="0"/>
          <c:tx>
            <c:strRef>
              <c:f>'Ognem Racing'!$H$24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'Ognem Racing'!$B$25:$B$85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'Ognem Racing'!$H$25:$H$85</c:f>
              <c:numCache>
                <c:formatCode>0.00</c:formatCode>
                <c:ptCount val="61"/>
                <c:pt idx="0">
                  <c:v>42.74</c:v>
                </c:pt>
                <c:pt idx="1">
                  <c:v>42.53</c:v>
                </c:pt>
                <c:pt idx="2">
                  <c:v>42.24</c:v>
                </c:pt>
                <c:pt idx="3">
                  <c:v>41.96</c:v>
                </c:pt>
                <c:pt idx="4">
                  <c:v>41.85</c:v>
                </c:pt>
                <c:pt idx="5">
                  <c:v>41.85</c:v>
                </c:pt>
              </c:numCache>
            </c:numRef>
          </c:val>
        </c:ser>
        <c:ser>
          <c:idx val="1"/>
          <c:order val="1"/>
          <c:tx>
            <c:strRef>
              <c:f>'Ognem Racing'!$I$24</c:f>
              <c:strCache>
                <c:ptCount val="1"/>
                <c:pt idx="0">
                  <c:v>Бойко Николай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'Ognem Racing'!$B$25:$B$85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'Ognem Racing'!$I$25:$I$85</c:f>
              <c:numCache>
                <c:formatCode>0.00</c:formatCode>
                <c:ptCount val="61"/>
                <c:pt idx="0">
                  <c:v>42.99</c:v>
                </c:pt>
                <c:pt idx="1">
                  <c:v>42.71</c:v>
                </c:pt>
                <c:pt idx="2">
                  <c:v>42.54</c:v>
                </c:pt>
                <c:pt idx="3">
                  <c:v>42.08</c:v>
                </c:pt>
                <c:pt idx="4">
                  <c:v>42.16</c:v>
                </c:pt>
                <c:pt idx="5">
                  <c:v>42.08</c:v>
                </c:pt>
                <c:pt idx="6">
                  <c:v>41.994</c:v>
                </c:pt>
                <c:pt idx="7">
                  <c:v>41.86</c:v>
                </c:pt>
                <c:pt idx="8">
                  <c:v>42.12</c:v>
                </c:pt>
                <c:pt idx="9">
                  <c:v>42.1</c:v>
                </c:pt>
                <c:pt idx="10">
                  <c:v>41.91</c:v>
                </c:pt>
                <c:pt idx="11">
                  <c:v>41.98</c:v>
                </c:pt>
                <c:pt idx="12">
                  <c:v>41.94</c:v>
                </c:pt>
                <c:pt idx="13">
                  <c:v>42.13</c:v>
                </c:pt>
                <c:pt idx="14">
                  <c:v>42.21</c:v>
                </c:pt>
                <c:pt idx="15">
                  <c:v>42.02</c:v>
                </c:pt>
                <c:pt idx="16">
                  <c:v>42.34</c:v>
                </c:pt>
                <c:pt idx="17">
                  <c:v>42.12</c:v>
                </c:pt>
                <c:pt idx="18">
                  <c:v>42.09</c:v>
                </c:pt>
                <c:pt idx="19">
                  <c:v>42.14</c:v>
                </c:pt>
                <c:pt idx="20">
                  <c:v>42.08</c:v>
                </c:pt>
                <c:pt idx="21">
                  <c:v>42.16</c:v>
                </c:pt>
                <c:pt idx="22">
                  <c:v>42.08</c:v>
                </c:pt>
                <c:pt idx="23">
                  <c:v>42</c:v>
                </c:pt>
                <c:pt idx="24">
                  <c:v>42.32</c:v>
                </c:pt>
              </c:numCache>
            </c:numRef>
          </c:val>
        </c:ser>
        <c:ser>
          <c:idx val="2"/>
          <c:order val="2"/>
          <c:tx>
            <c:strRef>
              <c:f>'Ognem Racing'!$J$24</c:f>
              <c:strCache>
                <c:ptCount val="1"/>
                <c:pt idx="0">
                  <c:v>Бойко Николай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'Ognem Racing'!$B$25:$B$85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'Ognem Racing'!$J$25:$J$85</c:f>
              <c:numCache>
                <c:formatCode>0.00</c:formatCode>
                <c:ptCount val="61"/>
                <c:pt idx="0">
                  <c:v>41.94</c:v>
                </c:pt>
                <c:pt idx="1">
                  <c:v>41.96</c:v>
                </c:pt>
                <c:pt idx="2">
                  <c:v>41.82</c:v>
                </c:pt>
                <c:pt idx="3">
                  <c:v>41.95</c:v>
                </c:pt>
                <c:pt idx="4">
                  <c:v>42.01</c:v>
                </c:pt>
                <c:pt idx="5">
                  <c:v>41.89</c:v>
                </c:pt>
                <c:pt idx="6">
                  <c:v>41.89</c:v>
                </c:pt>
                <c:pt idx="7">
                  <c:v>41.92</c:v>
                </c:pt>
                <c:pt idx="8">
                  <c:v>41.91</c:v>
                </c:pt>
                <c:pt idx="9">
                  <c:v>41.79</c:v>
                </c:pt>
                <c:pt idx="10">
                  <c:v>41.91</c:v>
                </c:pt>
                <c:pt idx="11">
                  <c:v>42.02</c:v>
                </c:pt>
                <c:pt idx="12">
                  <c:v>41.85</c:v>
                </c:pt>
                <c:pt idx="13">
                  <c:v>41.95</c:v>
                </c:pt>
                <c:pt idx="14">
                  <c:v>41.9</c:v>
                </c:pt>
                <c:pt idx="15">
                  <c:v>41.75</c:v>
                </c:pt>
                <c:pt idx="16">
                  <c:v>42.35</c:v>
                </c:pt>
                <c:pt idx="17">
                  <c:v>42.08</c:v>
                </c:pt>
                <c:pt idx="18">
                  <c:v>41.94</c:v>
                </c:pt>
                <c:pt idx="19">
                  <c:v>42.23</c:v>
                </c:pt>
                <c:pt idx="20">
                  <c:v>41.91</c:v>
                </c:pt>
                <c:pt idx="21">
                  <c:v>42.09</c:v>
                </c:pt>
              </c:numCache>
            </c:numRef>
          </c:val>
        </c:ser>
        <c:ser>
          <c:idx val="3"/>
          <c:order val="3"/>
          <c:tx>
            <c:strRef>
              <c:f>'Ognem Racing'!$K$24</c:f>
              <c:strCache>
                <c:ptCount val="1"/>
                <c:pt idx="0">
                  <c:v>Бойко Николай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'Ognem Racing'!$B$25:$B$85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'Ognem Racing'!$K$25:$K$85</c:f>
              <c:numCache>
                <c:formatCode>0.00</c:formatCode>
                <c:ptCount val="61"/>
                <c:pt idx="0">
                  <c:v>42.07</c:v>
                </c:pt>
                <c:pt idx="1">
                  <c:v>42.12</c:v>
                </c:pt>
                <c:pt idx="2">
                  <c:v>42.03</c:v>
                </c:pt>
                <c:pt idx="3">
                  <c:v>42.04</c:v>
                </c:pt>
                <c:pt idx="4">
                  <c:v>41.97</c:v>
                </c:pt>
                <c:pt idx="5">
                  <c:v>42.29</c:v>
                </c:pt>
                <c:pt idx="6">
                  <c:v>41.93</c:v>
                </c:pt>
                <c:pt idx="7">
                  <c:v>42.08</c:v>
                </c:pt>
                <c:pt idx="8">
                  <c:v>42.08</c:v>
                </c:pt>
                <c:pt idx="9">
                  <c:v>42.07</c:v>
                </c:pt>
                <c:pt idx="10">
                  <c:v>41.96</c:v>
                </c:pt>
                <c:pt idx="11">
                  <c:v>42.06</c:v>
                </c:pt>
                <c:pt idx="12">
                  <c:v>41.84</c:v>
                </c:pt>
                <c:pt idx="13">
                  <c:v>41.76</c:v>
                </c:pt>
                <c:pt idx="14">
                  <c:v>41.67</c:v>
                </c:pt>
                <c:pt idx="15">
                  <c:v>42.26</c:v>
                </c:pt>
                <c:pt idx="16">
                  <c:v>41.88</c:v>
                </c:pt>
                <c:pt idx="17">
                  <c:v>42.04</c:v>
                </c:pt>
                <c:pt idx="18">
                  <c:v>41.74</c:v>
                </c:pt>
                <c:pt idx="19">
                  <c:v>41.94</c:v>
                </c:pt>
                <c:pt idx="20">
                  <c:v>41.95</c:v>
                </c:pt>
                <c:pt idx="21">
                  <c:v>41.88</c:v>
                </c:pt>
                <c:pt idx="22">
                  <c:v>42.45</c:v>
                </c:pt>
                <c:pt idx="23">
                  <c:v>42.15</c:v>
                </c:pt>
                <c:pt idx="24">
                  <c:v>42.05</c:v>
                </c:pt>
                <c:pt idx="25">
                  <c:v>41.94</c:v>
                </c:pt>
                <c:pt idx="26">
                  <c:v>42.08</c:v>
                </c:pt>
                <c:pt idx="27">
                  <c:v>42.11</c:v>
                </c:pt>
                <c:pt idx="28">
                  <c:v>42.94</c:v>
                </c:pt>
                <c:pt idx="29">
                  <c:v>42.5</c:v>
                </c:pt>
                <c:pt idx="30">
                  <c:v>42.09</c:v>
                </c:pt>
                <c:pt idx="31">
                  <c:v>42.23</c:v>
                </c:pt>
                <c:pt idx="32">
                  <c:v>42.03</c:v>
                </c:pt>
                <c:pt idx="33">
                  <c:v>42.04</c:v>
                </c:pt>
                <c:pt idx="34">
                  <c:v>41.98</c:v>
                </c:pt>
                <c:pt idx="35">
                  <c:v>42.21</c:v>
                </c:pt>
                <c:pt idx="36">
                  <c:v>41.98</c:v>
                </c:pt>
                <c:pt idx="37">
                  <c:v>41.98</c:v>
                </c:pt>
                <c:pt idx="38">
                  <c:v>41.8</c:v>
                </c:pt>
                <c:pt idx="39">
                  <c:v>41.88</c:v>
                </c:pt>
                <c:pt idx="40">
                  <c:v>41.96</c:v>
                </c:pt>
                <c:pt idx="41">
                  <c:v>41.83</c:v>
                </c:pt>
                <c:pt idx="42">
                  <c:v>41.91</c:v>
                </c:pt>
                <c:pt idx="43">
                  <c:v>42.04</c:v>
                </c:pt>
                <c:pt idx="44">
                  <c:v>41.83</c:v>
                </c:pt>
                <c:pt idx="45">
                  <c:v>41.89</c:v>
                </c:pt>
                <c:pt idx="46">
                  <c:v>42.1</c:v>
                </c:pt>
                <c:pt idx="47">
                  <c:v>42.22</c:v>
                </c:pt>
                <c:pt idx="48">
                  <c:v>42.02</c:v>
                </c:pt>
                <c:pt idx="49">
                  <c:v>42.15</c:v>
                </c:pt>
                <c:pt idx="50">
                  <c:v>42.46</c:v>
                </c:pt>
                <c:pt idx="51">
                  <c:v>42.41</c:v>
                </c:pt>
                <c:pt idx="52">
                  <c:v>42.16</c:v>
                </c:pt>
                <c:pt idx="53">
                  <c:v>42.29</c:v>
                </c:pt>
                <c:pt idx="54">
                  <c:v>42.34</c:v>
                </c:pt>
                <c:pt idx="55">
                  <c:v>42.5</c:v>
                </c:pt>
                <c:pt idx="56">
                  <c:v>42.34</c:v>
                </c:pt>
                <c:pt idx="57">
                  <c:v>42.72</c:v>
                </c:pt>
                <c:pt idx="58">
                  <c:v>44.2</c:v>
                </c:pt>
                <c:pt idx="59">
                  <c:v>43</c:v>
                </c:pt>
              </c:numCache>
            </c:numRef>
          </c:val>
        </c:ser>
        <c:marker val="1"/>
        <c:axId val="39758848"/>
        <c:axId val="39764736"/>
      </c:lineChart>
      <c:catAx>
        <c:axId val="39758848"/>
        <c:scaling>
          <c:orientation val="minMax"/>
        </c:scaling>
        <c:axPos val="b"/>
        <c:numFmt formatCode="General" sourceLinked="1"/>
        <c:majorTickMark val="none"/>
        <c:tickLblPos val="nextTo"/>
        <c:crossAx val="39764736"/>
        <c:crosses val="autoZero"/>
        <c:auto val="1"/>
        <c:lblAlgn val="ctr"/>
        <c:lblOffset val="100"/>
      </c:catAx>
      <c:valAx>
        <c:axId val="39764736"/>
        <c:scaling>
          <c:orientation val="minMax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9758848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№9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</c:title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ser>
          <c:idx val="0"/>
          <c:order val="0"/>
          <c:tx>
            <c:strRef>
              <c:f>'Kozak I Razboiniki'!$C$24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Razboiniki'!$C$25:$C$88</c:f>
              <c:numCache>
                <c:formatCode>0.00</c:formatCode>
                <c:ptCount val="64"/>
                <c:pt idx="0">
                  <c:v>39.65</c:v>
                </c:pt>
                <c:pt idx="1">
                  <c:v>39.17</c:v>
                </c:pt>
                <c:pt idx="2">
                  <c:v>39.89</c:v>
                </c:pt>
                <c:pt idx="3">
                  <c:v>40.590000000000003</c:v>
                </c:pt>
                <c:pt idx="4">
                  <c:v>39.19</c:v>
                </c:pt>
                <c:pt idx="5">
                  <c:v>39.090000000000003</c:v>
                </c:pt>
                <c:pt idx="6">
                  <c:v>39.119999999999997</c:v>
                </c:pt>
                <c:pt idx="7">
                  <c:v>38.909999999999997</c:v>
                </c:pt>
                <c:pt idx="8">
                  <c:v>39.020000000000003</c:v>
                </c:pt>
                <c:pt idx="9">
                  <c:v>38.92</c:v>
                </c:pt>
                <c:pt idx="10">
                  <c:v>38.81</c:v>
                </c:pt>
                <c:pt idx="11">
                  <c:v>39.020000000000003</c:v>
                </c:pt>
                <c:pt idx="12">
                  <c:v>38.86</c:v>
                </c:pt>
                <c:pt idx="13">
                  <c:v>39.1</c:v>
                </c:pt>
                <c:pt idx="14">
                  <c:v>39.11</c:v>
                </c:pt>
                <c:pt idx="15">
                  <c:v>39.11</c:v>
                </c:pt>
                <c:pt idx="16">
                  <c:v>39.33</c:v>
                </c:pt>
                <c:pt idx="17">
                  <c:v>39.17</c:v>
                </c:pt>
                <c:pt idx="18">
                  <c:v>39.06</c:v>
                </c:pt>
                <c:pt idx="19">
                  <c:v>39.03</c:v>
                </c:pt>
                <c:pt idx="20">
                  <c:v>39.119999999999997</c:v>
                </c:pt>
                <c:pt idx="21">
                  <c:v>40.49</c:v>
                </c:pt>
                <c:pt idx="22">
                  <c:v>40.78</c:v>
                </c:pt>
                <c:pt idx="23">
                  <c:v>39.6</c:v>
                </c:pt>
                <c:pt idx="24">
                  <c:v>39.72</c:v>
                </c:pt>
              </c:numCache>
            </c:numRef>
          </c:val>
        </c:ser>
        <c:ser>
          <c:idx val="1"/>
          <c:order val="1"/>
          <c:tx>
            <c:strRef>
              <c:f>'Kozak I Razboiniki'!$D$24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Razboiniki'!$D$25:$D$88</c:f>
              <c:numCache>
                <c:formatCode>0.00</c:formatCode>
                <c:ptCount val="64"/>
                <c:pt idx="0">
                  <c:v>40.01</c:v>
                </c:pt>
                <c:pt idx="1">
                  <c:v>39.270000000000003</c:v>
                </c:pt>
                <c:pt idx="2">
                  <c:v>40.31</c:v>
                </c:pt>
                <c:pt idx="3">
                  <c:v>39.590000000000003</c:v>
                </c:pt>
                <c:pt idx="4">
                  <c:v>39.32</c:v>
                </c:pt>
                <c:pt idx="5">
                  <c:v>39.29</c:v>
                </c:pt>
                <c:pt idx="6">
                  <c:v>39.340000000000003</c:v>
                </c:pt>
                <c:pt idx="7">
                  <c:v>39.1</c:v>
                </c:pt>
                <c:pt idx="8">
                  <c:v>39.28</c:v>
                </c:pt>
                <c:pt idx="9">
                  <c:v>38.979999999999997</c:v>
                </c:pt>
                <c:pt idx="10">
                  <c:v>39.119999999999997</c:v>
                </c:pt>
                <c:pt idx="11">
                  <c:v>38.97</c:v>
                </c:pt>
                <c:pt idx="12">
                  <c:v>39.1</c:v>
                </c:pt>
                <c:pt idx="13">
                  <c:v>39</c:v>
                </c:pt>
                <c:pt idx="14">
                  <c:v>39.049999999999997</c:v>
                </c:pt>
                <c:pt idx="15">
                  <c:v>39.25</c:v>
                </c:pt>
                <c:pt idx="16">
                  <c:v>39.25</c:v>
                </c:pt>
                <c:pt idx="17">
                  <c:v>38.909999999999997</c:v>
                </c:pt>
                <c:pt idx="18">
                  <c:v>39.11</c:v>
                </c:pt>
                <c:pt idx="19">
                  <c:v>38.979999999999997</c:v>
                </c:pt>
                <c:pt idx="20">
                  <c:v>39.06</c:v>
                </c:pt>
                <c:pt idx="21">
                  <c:v>39.869999999999997</c:v>
                </c:pt>
                <c:pt idx="22">
                  <c:v>39.299999999999997</c:v>
                </c:pt>
                <c:pt idx="23">
                  <c:v>39.020000000000003</c:v>
                </c:pt>
                <c:pt idx="24">
                  <c:v>38.840000000000003</c:v>
                </c:pt>
                <c:pt idx="25">
                  <c:v>39.1</c:v>
                </c:pt>
                <c:pt idx="26">
                  <c:v>38.950000000000003</c:v>
                </c:pt>
                <c:pt idx="27">
                  <c:v>38.94</c:v>
                </c:pt>
                <c:pt idx="28">
                  <c:v>39</c:v>
                </c:pt>
                <c:pt idx="29">
                  <c:v>38.880000000000003</c:v>
                </c:pt>
                <c:pt idx="30">
                  <c:v>39.94</c:v>
                </c:pt>
                <c:pt idx="31">
                  <c:v>39.21</c:v>
                </c:pt>
                <c:pt idx="32">
                  <c:v>39.020000000000003</c:v>
                </c:pt>
                <c:pt idx="33">
                  <c:v>38.96</c:v>
                </c:pt>
                <c:pt idx="34">
                  <c:v>39.840000000000003</c:v>
                </c:pt>
                <c:pt idx="35">
                  <c:v>39.11</c:v>
                </c:pt>
                <c:pt idx="36">
                  <c:v>39.119999999999997</c:v>
                </c:pt>
                <c:pt idx="37">
                  <c:v>39.01</c:v>
                </c:pt>
                <c:pt idx="38">
                  <c:v>38.82</c:v>
                </c:pt>
                <c:pt idx="39">
                  <c:v>38.72</c:v>
                </c:pt>
                <c:pt idx="40">
                  <c:v>39.049999999999997</c:v>
                </c:pt>
                <c:pt idx="41">
                  <c:v>38.880000000000003</c:v>
                </c:pt>
                <c:pt idx="42">
                  <c:v>38.93</c:v>
                </c:pt>
                <c:pt idx="43">
                  <c:v>38.81</c:v>
                </c:pt>
                <c:pt idx="44">
                  <c:v>38.86</c:v>
                </c:pt>
                <c:pt idx="45">
                  <c:v>38.86</c:v>
                </c:pt>
                <c:pt idx="46">
                  <c:v>38.9</c:v>
                </c:pt>
                <c:pt idx="47">
                  <c:v>39.18</c:v>
                </c:pt>
                <c:pt idx="48">
                  <c:v>38.83</c:v>
                </c:pt>
                <c:pt idx="49">
                  <c:v>38.72</c:v>
                </c:pt>
                <c:pt idx="50">
                  <c:v>38.75</c:v>
                </c:pt>
                <c:pt idx="51">
                  <c:v>38.58</c:v>
                </c:pt>
                <c:pt idx="52">
                  <c:v>38.86</c:v>
                </c:pt>
                <c:pt idx="53">
                  <c:v>39.49</c:v>
                </c:pt>
                <c:pt idx="54">
                  <c:v>39.17</c:v>
                </c:pt>
                <c:pt idx="55">
                  <c:v>39.200000000000003</c:v>
                </c:pt>
              </c:numCache>
            </c:numRef>
          </c:val>
        </c:ser>
        <c:ser>
          <c:idx val="2"/>
          <c:order val="2"/>
          <c:tx>
            <c:strRef>
              <c:f>'Kozak I Razboiniki'!$E$24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Razboiniki'!$E$25:$E$88</c:f>
              <c:numCache>
                <c:formatCode>0.00</c:formatCode>
                <c:ptCount val="64"/>
                <c:pt idx="0">
                  <c:v>39.479999999999997</c:v>
                </c:pt>
                <c:pt idx="1">
                  <c:v>39.729999999999997</c:v>
                </c:pt>
                <c:pt idx="2">
                  <c:v>39.29</c:v>
                </c:pt>
                <c:pt idx="3">
                  <c:v>39.200000000000003</c:v>
                </c:pt>
                <c:pt idx="4">
                  <c:v>39.35</c:v>
                </c:pt>
                <c:pt idx="5">
                  <c:v>39.200000000000003</c:v>
                </c:pt>
                <c:pt idx="6">
                  <c:v>39.26</c:v>
                </c:pt>
                <c:pt idx="7">
                  <c:v>39.49</c:v>
                </c:pt>
                <c:pt idx="8">
                  <c:v>39.18</c:v>
                </c:pt>
                <c:pt idx="9">
                  <c:v>39.119999999999997</c:v>
                </c:pt>
                <c:pt idx="10">
                  <c:v>39.15</c:v>
                </c:pt>
                <c:pt idx="11">
                  <c:v>39.43</c:v>
                </c:pt>
                <c:pt idx="12">
                  <c:v>39.39</c:v>
                </c:pt>
                <c:pt idx="13">
                  <c:v>39.369999999999997</c:v>
                </c:pt>
                <c:pt idx="14">
                  <c:v>39.35</c:v>
                </c:pt>
                <c:pt idx="15">
                  <c:v>39.22</c:v>
                </c:pt>
                <c:pt idx="16">
                  <c:v>39.36</c:v>
                </c:pt>
                <c:pt idx="17">
                  <c:v>39.549999999999997</c:v>
                </c:pt>
                <c:pt idx="18">
                  <c:v>39.200000000000003</c:v>
                </c:pt>
                <c:pt idx="19">
                  <c:v>39.51</c:v>
                </c:pt>
                <c:pt idx="20">
                  <c:v>39.44</c:v>
                </c:pt>
                <c:pt idx="21">
                  <c:v>41.12</c:v>
                </c:pt>
                <c:pt idx="22">
                  <c:v>39.44</c:v>
                </c:pt>
                <c:pt idx="23">
                  <c:v>39.47</c:v>
                </c:pt>
                <c:pt idx="24">
                  <c:v>39.479999999999997</c:v>
                </c:pt>
                <c:pt idx="25">
                  <c:v>39.58</c:v>
                </c:pt>
                <c:pt idx="26">
                  <c:v>39.159999999999997</c:v>
                </c:pt>
                <c:pt idx="27">
                  <c:v>39.369999999999997</c:v>
                </c:pt>
                <c:pt idx="28">
                  <c:v>39.880000000000003</c:v>
                </c:pt>
                <c:pt idx="29">
                  <c:v>39.36</c:v>
                </c:pt>
                <c:pt idx="30">
                  <c:v>39.65</c:v>
                </c:pt>
                <c:pt idx="31">
                  <c:v>39.58</c:v>
                </c:pt>
                <c:pt idx="32">
                  <c:v>39.61</c:v>
                </c:pt>
                <c:pt idx="33">
                  <c:v>39.450000000000003</c:v>
                </c:pt>
                <c:pt idx="34">
                  <c:v>39.369999999999997</c:v>
                </c:pt>
                <c:pt idx="35">
                  <c:v>39.270000000000003</c:v>
                </c:pt>
                <c:pt idx="36">
                  <c:v>39.6</c:v>
                </c:pt>
                <c:pt idx="37">
                  <c:v>39.4</c:v>
                </c:pt>
                <c:pt idx="38">
                  <c:v>39.22</c:v>
                </c:pt>
                <c:pt idx="39">
                  <c:v>39.799999999999997</c:v>
                </c:pt>
                <c:pt idx="40">
                  <c:v>39.71</c:v>
                </c:pt>
                <c:pt idx="41">
                  <c:v>40.4</c:v>
                </c:pt>
                <c:pt idx="42">
                  <c:v>39.58</c:v>
                </c:pt>
                <c:pt idx="43">
                  <c:v>39.71</c:v>
                </c:pt>
                <c:pt idx="44">
                  <c:v>39.67</c:v>
                </c:pt>
                <c:pt idx="45">
                  <c:v>39.54</c:v>
                </c:pt>
                <c:pt idx="46">
                  <c:v>39.5</c:v>
                </c:pt>
                <c:pt idx="47">
                  <c:v>39.770000000000003</c:v>
                </c:pt>
                <c:pt idx="48">
                  <c:v>39.97</c:v>
                </c:pt>
                <c:pt idx="49">
                  <c:v>39.64</c:v>
                </c:pt>
                <c:pt idx="50">
                  <c:v>39.5</c:v>
                </c:pt>
                <c:pt idx="51">
                  <c:v>39.47</c:v>
                </c:pt>
                <c:pt idx="52">
                  <c:v>39.6</c:v>
                </c:pt>
                <c:pt idx="53">
                  <c:v>40.98</c:v>
                </c:pt>
                <c:pt idx="54">
                  <c:v>39.799999999999997</c:v>
                </c:pt>
                <c:pt idx="55">
                  <c:v>39.590000000000003</c:v>
                </c:pt>
                <c:pt idx="56">
                  <c:v>40.98</c:v>
                </c:pt>
                <c:pt idx="57">
                  <c:v>39.78</c:v>
                </c:pt>
                <c:pt idx="58">
                  <c:v>39.75</c:v>
                </c:pt>
                <c:pt idx="59">
                  <c:v>40.020000000000003</c:v>
                </c:pt>
                <c:pt idx="60">
                  <c:v>39.94</c:v>
                </c:pt>
                <c:pt idx="61">
                  <c:v>40.090000000000003</c:v>
                </c:pt>
                <c:pt idx="62">
                  <c:v>39.729999999999997</c:v>
                </c:pt>
                <c:pt idx="63">
                  <c:v>40.14</c:v>
                </c:pt>
              </c:numCache>
            </c:numRef>
          </c:val>
        </c:ser>
        <c:ser>
          <c:idx val="3"/>
          <c:order val="3"/>
          <c:tx>
            <c:strRef>
              <c:f>'Kozak I Razboiniki'!$F$24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Razboiniki'!$F$25:$F$88</c:f>
              <c:numCache>
                <c:formatCode>0.00</c:formatCode>
                <c:ptCount val="64"/>
                <c:pt idx="0">
                  <c:v>39.340000000000003</c:v>
                </c:pt>
                <c:pt idx="1">
                  <c:v>39.299999999999997</c:v>
                </c:pt>
                <c:pt idx="2">
                  <c:v>39.369999999999997</c:v>
                </c:pt>
                <c:pt idx="3">
                  <c:v>39.33</c:v>
                </c:pt>
                <c:pt idx="4">
                  <c:v>39.21</c:v>
                </c:pt>
                <c:pt idx="5">
                  <c:v>39.31</c:v>
                </c:pt>
                <c:pt idx="6">
                  <c:v>39.200000000000003</c:v>
                </c:pt>
                <c:pt idx="7">
                  <c:v>39.11</c:v>
                </c:pt>
                <c:pt idx="8">
                  <c:v>39.04</c:v>
                </c:pt>
                <c:pt idx="9">
                  <c:v>39.78</c:v>
                </c:pt>
                <c:pt idx="10">
                  <c:v>38.89</c:v>
                </c:pt>
                <c:pt idx="11">
                  <c:v>39.119999999999997</c:v>
                </c:pt>
                <c:pt idx="12">
                  <c:v>39.04</c:v>
                </c:pt>
                <c:pt idx="13">
                  <c:v>39.26</c:v>
                </c:pt>
                <c:pt idx="14">
                  <c:v>39.15</c:v>
                </c:pt>
                <c:pt idx="15">
                  <c:v>39.15</c:v>
                </c:pt>
                <c:pt idx="16">
                  <c:v>39.14</c:v>
                </c:pt>
                <c:pt idx="17">
                  <c:v>39.06</c:v>
                </c:pt>
                <c:pt idx="18">
                  <c:v>39.020000000000003</c:v>
                </c:pt>
                <c:pt idx="19">
                  <c:v>39.200000000000003</c:v>
                </c:pt>
                <c:pt idx="20">
                  <c:v>39.11</c:v>
                </c:pt>
                <c:pt idx="21">
                  <c:v>39.22</c:v>
                </c:pt>
                <c:pt idx="22">
                  <c:v>39.159999999999997</c:v>
                </c:pt>
                <c:pt idx="23">
                  <c:v>39.119999999999997</c:v>
                </c:pt>
                <c:pt idx="24">
                  <c:v>39.1</c:v>
                </c:pt>
                <c:pt idx="25">
                  <c:v>39.19</c:v>
                </c:pt>
                <c:pt idx="26">
                  <c:v>39.14</c:v>
                </c:pt>
                <c:pt idx="27">
                  <c:v>40.14</c:v>
                </c:pt>
                <c:pt idx="28">
                  <c:v>39.18</c:v>
                </c:pt>
                <c:pt idx="29">
                  <c:v>40.409999999999997</c:v>
                </c:pt>
                <c:pt idx="30">
                  <c:v>39.979999999999997</c:v>
                </c:pt>
                <c:pt idx="31">
                  <c:v>40.19</c:v>
                </c:pt>
                <c:pt idx="32">
                  <c:v>39.51</c:v>
                </c:pt>
                <c:pt idx="33">
                  <c:v>39.520000000000003</c:v>
                </c:pt>
              </c:numCache>
            </c:numRef>
          </c:val>
        </c:ser>
        <c:ser>
          <c:idx val="4"/>
          <c:order val="4"/>
          <c:tx>
            <c:strRef>
              <c:f>'Kozak I Razboiniki'!$G$24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'Kozak I Razboiniki'!$B$25:$B$88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Razboiniki'!$G$25:$G$88</c:f>
              <c:numCache>
                <c:formatCode>0.00</c:formatCode>
                <c:ptCount val="64"/>
                <c:pt idx="0">
                  <c:v>41.1</c:v>
                </c:pt>
                <c:pt idx="1">
                  <c:v>39.520000000000003</c:v>
                </c:pt>
                <c:pt idx="2">
                  <c:v>39.33</c:v>
                </c:pt>
                <c:pt idx="3">
                  <c:v>39.159999999999997</c:v>
                </c:pt>
                <c:pt idx="4">
                  <c:v>39.369999999999997</c:v>
                </c:pt>
                <c:pt idx="5">
                  <c:v>39.090000000000003</c:v>
                </c:pt>
                <c:pt idx="6">
                  <c:v>39.14</c:v>
                </c:pt>
                <c:pt idx="7">
                  <c:v>39.159999999999997</c:v>
                </c:pt>
                <c:pt idx="8">
                  <c:v>39.07</c:v>
                </c:pt>
                <c:pt idx="9">
                  <c:v>39.25</c:v>
                </c:pt>
                <c:pt idx="10">
                  <c:v>38.979999999999997</c:v>
                </c:pt>
                <c:pt idx="11">
                  <c:v>39.049999999999997</c:v>
                </c:pt>
                <c:pt idx="12">
                  <c:v>38.9</c:v>
                </c:pt>
                <c:pt idx="13">
                  <c:v>39.15</c:v>
                </c:pt>
                <c:pt idx="14">
                  <c:v>39</c:v>
                </c:pt>
                <c:pt idx="15">
                  <c:v>38.909999999999997</c:v>
                </c:pt>
                <c:pt idx="16">
                  <c:v>39.090000000000003</c:v>
                </c:pt>
                <c:pt idx="17">
                  <c:v>38.909999999999997</c:v>
                </c:pt>
                <c:pt idx="18">
                  <c:v>38.93</c:v>
                </c:pt>
                <c:pt idx="19">
                  <c:v>38.880000000000003</c:v>
                </c:pt>
                <c:pt idx="20">
                  <c:v>39.700000000000003</c:v>
                </c:pt>
                <c:pt idx="21">
                  <c:v>39.159999999999997</c:v>
                </c:pt>
                <c:pt idx="22">
                  <c:v>38.85</c:v>
                </c:pt>
                <c:pt idx="23">
                  <c:v>38.94</c:v>
                </c:pt>
                <c:pt idx="24">
                  <c:v>38.979999999999997</c:v>
                </c:pt>
                <c:pt idx="25">
                  <c:v>39.6</c:v>
                </c:pt>
                <c:pt idx="26">
                  <c:v>39.869999999999997</c:v>
                </c:pt>
                <c:pt idx="27">
                  <c:v>39.06</c:v>
                </c:pt>
                <c:pt idx="28">
                  <c:v>38.950000000000003</c:v>
                </c:pt>
                <c:pt idx="29">
                  <c:v>39.06</c:v>
                </c:pt>
                <c:pt idx="30">
                  <c:v>38.869999999999997</c:v>
                </c:pt>
                <c:pt idx="31">
                  <c:v>38.880000000000003</c:v>
                </c:pt>
                <c:pt idx="32">
                  <c:v>39.020000000000003</c:v>
                </c:pt>
                <c:pt idx="33">
                  <c:v>39.19</c:v>
                </c:pt>
                <c:pt idx="34">
                  <c:v>38.880000000000003</c:v>
                </c:pt>
                <c:pt idx="35">
                  <c:v>38.93</c:v>
                </c:pt>
                <c:pt idx="36">
                  <c:v>38.950000000000003</c:v>
                </c:pt>
                <c:pt idx="37">
                  <c:v>39.020000000000003</c:v>
                </c:pt>
                <c:pt idx="38">
                  <c:v>39.43</c:v>
                </c:pt>
              </c:numCache>
            </c:numRef>
          </c:val>
        </c:ser>
        <c:marker val="1"/>
        <c:axId val="39886848"/>
        <c:axId val="39888384"/>
      </c:lineChart>
      <c:catAx>
        <c:axId val="39886848"/>
        <c:scaling>
          <c:orientation val="minMax"/>
        </c:scaling>
        <c:axPos val="b"/>
        <c:numFmt formatCode="General" sourceLinked="1"/>
        <c:majorTickMark val="none"/>
        <c:tickLblPos val="nextTo"/>
        <c:crossAx val="39888384"/>
        <c:crosses val="autoZero"/>
        <c:auto val="1"/>
        <c:lblAlgn val="ctr"/>
        <c:lblOffset val="100"/>
      </c:catAx>
      <c:valAx>
        <c:axId val="39888384"/>
        <c:scaling>
          <c:orientation val="minMax"/>
          <c:min val="38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9886848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№5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</c:title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ser>
          <c:idx val="0"/>
          <c:order val="0"/>
          <c:tx>
            <c:strRef>
              <c:f>'Kozak I Razboiniki'!$H$24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'Kozak I Razboiniki'!$H$25:$H$85</c:f>
              <c:numCache>
                <c:formatCode>0.00</c:formatCode>
                <c:ptCount val="61"/>
                <c:pt idx="0">
                  <c:v>43.35</c:v>
                </c:pt>
                <c:pt idx="1">
                  <c:v>42.92</c:v>
                </c:pt>
                <c:pt idx="2">
                  <c:v>42.23</c:v>
                </c:pt>
                <c:pt idx="3">
                  <c:v>42.3</c:v>
                </c:pt>
                <c:pt idx="4">
                  <c:v>41.82</c:v>
                </c:pt>
                <c:pt idx="5">
                  <c:v>42.27</c:v>
                </c:pt>
              </c:numCache>
            </c:numRef>
          </c:val>
        </c:ser>
        <c:ser>
          <c:idx val="1"/>
          <c:order val="1"/>
          <c:tx>
            <c:strRef>
              <c:f>'Kozak I Razboiniki'!$I$24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'Kozak I Razboiniki'!$I$25:$I$85</c:f>
              <c:numCache>
                <c:formatCode>0.00</c:formatCode>
                <c:ptCount val="61"/>
                <c:pt idx="0">
                  <c:v>42.41</c:v>
                </c:pt>
                <c:pt idx="1">
                  <c:v>42.37</c:v>
                </c:pt>
                <c:pt idx="2">
                  <c:v>42.06</c:v>
                </c:pt>
                <c:pt idx="3">
                  <c:v>42.08</c:v>
                </c:pt>
                <c:pt idx="4">
                  <c:v>42.01</c:v>
                </c:pt>
                <c:pt idx="5">
                  <c:v>42.07</c:v>
                </c:pt>
                <c:pt idx="6">
                  <c:v>42.09</c:v>
                </c:pt>
                <c:pt idx="7">
                  <c:v>41.98</c:v>
                </c:pt>
                <c:pt idx="8">
                  <c:v>42.15</c:v>
                </c:pt>
                <c:pt idx="9">
                  <c:v>42.04</c:v>
                </c:pt>
                <c:pt idx="10">
                  <c:v>42.22</c:v>
                </c:pt>
                <c:pt idx="11">
                  <c:v>42.05</c:v>
                </c:pt>
                <c:pt idx="12">
                  <c:v>41.92</c:v>
                </c:pt>
                <c:pt idx="13">
                  <c:v>41.94</c:v>
                </c:pt>
                <c:pt idx="14">
                  <c:v>41.95</c:v>
                </c:pt>
                <c:pt idx="15">
                  <c:v>41.89</c:v>
                </c:pt>
                <c:pt idx="16">
                  <c:v>42.34</c:v>
                </c:pt>
                <c:pt idx="17">
                  <c:v>42.28</c:v>
                </c:pt>
                <c:pt idx="18">
                  <c:v>41.9</c:v>
                </c:pt>
                <c:pt idx="19">
                  <c:v>42.09</c:v>
                </c:pt>
                <c:pt idx="20">
                  <c:v>41.93</c:v>
                </c:pt>
                <c:pt idx="21">
                  <c:v>42.7</c:v>
                </c:pt>
                <c:pt idx="22">
                  <c:v>42.27</c:v>
                </c:pt>
                <c:pt idx="23">
                  <c:v>42.52</c:v>
                </c:pt>
              </c:numCache>
            </c:numRef>
          </c:val>
        </c:ser>
        <c:ser>
          <c:idx val="2"/>
          <c:order val="2"/>
          <c:tx>
            <c:strRef>
              <c:f>'Kozak I Razboiniki'!$J$24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'Kozak I Razboiniki'!$J$25:$J$85</c:f>
              <c:numCache>
                <c:formatCode>0.00</c:formatCode>
                <c:ptCount val="61"/>
                <c:pt idx="0">
                  <c:v>42.27</c:v>
                </c:pt>
                <c:pt idx="1">
                  <c:v>42.07</c:v>
                </c:pt>
                <c:pt idx="2">
                  <c:v>42.32</c:v>
                </c:pt>
                <c:pt idx="3">
                  <c:v>41.99</c:v>
                </c:pt>
                <c:pt idx="4">
                  <c:v>42</c:v>
                </c:pt>
                <c:pt idx="5">
                  <c:v>42.08</c:v>
                </c:pt>
                <c:pt idx="6">
                  <c:v>42.01</c:v>
                </c:pt>
                <c:pt idx="7">
                  <c:v>42.25</c:v>
                </c:pt>
                <c:pt idx="8">
                  <c:v>41.82</c:v>
                </c:pt>
                <c:pt idx="9">
                  <c:v>42.03</c:v>
                </c:pt>
                <c:pt idx="10">
                  <c:v>42.15</c:v>
                </c:pt>
                <c:pt idx="11">
                  <c:v>42.1</c:v>
                </c:pt>
                <c:pt idx="12">
                  <c:v>42.11</c:v>
                </c:pt>
                <c:pt idx="13">
                  <c:v>42.2</c:v>
                </c:pt>
                <c:pt idx="14">
                  <c:v>42.1</c:v>
                </c:pt>
                <c:pt idx="15">
                  <c:v>43.12</c:v>
                </c:pt>
                <c:pt idx="16">
                  <c:v>42.41</c:v>
                </c:pt>
                <c:pt idx="17">
                  <c:v>41.98</c:v>
                </c:pt>
                <c:pt idx="18">
                  <c:v>41.98</c:v>
                </c:pt>
                <c:pt idx="19">
                  <c:v>41.81</c:v>
                </c:pt>
                <c:pt idx="20">
                  <c:v>42.04</c:v>
                </c:pt>
                <c:pt idx="21">
                  <c:v>41.95</c:v>
                </c:pt>
                <c:pt idx="22">
                  <c:v>42.58</c:v>
                </c:pt>
              </c:numCache>
            </c:numRef>
          </c:val>
        </c:ser>
        <c:ser>
          <c:idx val="3"/>
          <c:order val="3"/>
          <c:tx>
            <c:strRef>
              <c:f>'Kozak I Razboiniki'!$K$24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'Kozak I Razboiniki'!$K$25:$K$85</c:f>
              <c:numCache>
                <c:formatCode>0.00</c:formatCode>
                <c:ptCount val="61"/>
                <c:pt idx="0">
                  <c:v>42.39</c:v>
                </c:pt>
                <c:pt idx="1">
                  <c:v>41.96</c:v>
                </c:pt>
                <c:pt idx="2">
                  <c:v>41.91</c:v>
                </c:pt>
                <c:pt idx="3">
                  <c:v>41.87</c:v>
                </c:pt>
                <c:pt idx="4">
                  <c:v>42.04</c:v>
                </c:pt>
                <c:pt idx="5">
                  <c:v>42.06</c:v>
                </c:pt>
                <c:pt idx="6">
                  <c:v>41.93</c:v>
                </c:pt>
                <c:pt idx="7">
                  <c:v>41.93</c:v>
                </c:pt>
                <c:pt idx="8">
                  <c:v>41.83</c:v>
                </c:pt>
                <c:pt idx="9">
                  <c:v>41.92</c:v>
                </c:pt>
                <c:pt idx="10">
                  <c:v>41.86</c:v>
                </c:pt>
                <c:pt idx="11">
                  <c:v>41.76</c:v>
                </c:pt>
                <c:pt idx="12">
                  <c:v>42.02</c:v>
                </c:pt>
                <c:pt idx="13">
                  <c:v>42.02</c:v>
                </c:pt>
                <c:pt idx="14">
                  <c:v>41.77</c:v>
                </c:pt>
                <c:pt idx="15">
                  <c:v>42.19</c:v>
                </c:pt>
                <c:pt idx="16">
                  <c:v>42.24</c:v>
                </c:pt>
                <c:pt idx="17">
                  <c:v>41.86</c:v>
                </c:pt>
                <c:pt idx="18">
                  <c:v>41.84</c:v>
                </c:pt>
                <c:pt idx="19">
                  <c:v>41.68</c:v>
                </c:pt>
                <c:pt idx="20">
                  <c:v>41.81</c:v>
                </c:pt>
                <c:pt idx="21">
                  <c:v>42.22</c:v>
                </c:pt>
                <c:pt idx="22">
                  <c:v>41.83</c:v>
                </c:pt>
                <c:pt idx="23">
                  <c:v>42.24</c:v>
                </c:pt>
                <c:pt idx="24">
                  <c:v>41.82</c:v>
                </c:pt>
                <c:pt idx="25">
                  <c:v>41.85</c:v>
                </c:pt>
                <c:pt idx="26">
                  <c:v>41.7</c:v>
                </c:pt>
                <c:pt idx="27">
                  <c:v>41.81</c:v>
                </c:pt>
                <c:pt idx="28">
                  <c:v>41.77</c:v>
                </c:pt>
                <c:pt idx="29">
                  <c:v>41.84</c:v>
                </c:pt>
                <c:pt idx="30">
                  <c:v>42.17</c:v>
                </c:pt>
                <c:pt idx="31">
                  <c:v>41.86</c:v>
                </c:pt>
                <c:pt idx="32">
                  <c:v>41.89</c:v>
                </c:pt>
                <c:pt idx="33">
                  <c:v>41.77</c:v>
                </c:pt>
                <c:pt idx="34">
                  <c:v>41.89</c:v>
                </c:pt>
                <c:pt idx="35">
                  <c:v>42.01</c:v>
                </c:pt>
                <c:pt idx="36">
                  <c:v>41.85</c:v>
                </c:pt>
                <c:pt idx="37">
                  <c:v>41.81</c:v>
                </c:pt>
                <c:pt idx="38">
                  <c:v>41.71</c:v>
                </c:pt>
                <c:pt idx="39">
                  <c:v>41.91</c:v>
                </c:pt>
                <c:pt idx="40">
                  <c:v>41.83</c:v>
                </c:pt>
                <c:pt idx="41">
                  <c:v>41.77</c:v>
                </c:pt>
                <c:pt idx="42">
                  <c:v>41.76</c:v>
                </c:pt>
                <c:pt idx="43">
                  <c:v>41.74</c:v>
                </c:pt>
                <c:pt idx="44">
                  <c:v>42.27</c:v>
                </c:pt>
                <c:pt idx="45">
                  <c:v>41.93</c:v>
                </c:pt>
                <c:pt idx="46">
                  <c:v>44.03</c:v>
                </c:pt>
                <c:pt idx="47">
                  <c:v>42.17</c:v>
                </c:pt>
                <c:pt idx="48">
                  <c:v>41.84</c:v>
                </c:pt>
                <c:pt idx="49">
                  <c:v>42.03</c:v>
                </c:pt>
                <c:pt idx="50">
                  <c:v>42.17</c:v>
                </c:pt>
                <c:pt idx="51">
                  <c:v>42.03</c:v>
                </c:pt>
                <c:pt idx="52">
                  <c:v>41.97</c:v>
                </c:pt>
                <c:pt idx="53">
                  <c:v>41.92</c:v>
                </c:pt>
                <c:pt idx="54">
                  <c:v>41.93</c:v>
                </c:pt>
                <c:pt idx="55">
                  <c:v>41.87</c:v>
                </c:pt>
                <c:pt idx="56">
                  <c:v>41.95</c:v>
                </c:pt>
                <c:pt idx="57">
                  <c:v>41.92</c:v>
                </c:pt>
                <c:pt idx="58">
                  <c:v>41.95</c:v>
                </c:pt>
                <c:pt idx="59">
                  <c:v>41.9</c:v>
                </c:pt>
              </c:numCache>
            </c:numRef>
          </c:val>
        </c:ser>
        <c:marker val="1"/>
        <c:axId val="39923072"/>
        <c:axId val="39949440"/>
      </c:lineChart>
      <c:catAx>
        <c:axId val="39923072"/>
        <c:scaling>
          <c:orientation val="minMax"/>
        </c:scaling>
        <c:axPos val="b"/>
        <c:numFmt formatCode="General" sourceLinked="1"/>
        <c:majorTickMark val="none"/>
        <c:tickLblPos val="nextTo"/>
        <c:crossAx val="39949440"/>
        <c:crosses val="autoZero"/>
        <c:auto val="1"/>
        <c:lblAlgn val="ctr"/>
        <c:lblOffset val="100"/>
      </c:catAx>
      <c:valAx>
        <c:axId val="39949440"/>
        <c:scaling>
          <c:orientation val="minMax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9923072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№9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</c:title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ser>
          <c:idx val="0"/>
          <c:order val="0"/>
          <c:tx>
            <c:strRef>
              <c:f>RockNRolla!$C$24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RockNRolla!$B$25:$B$89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RockNRolla!$C$25:$C$89</c:f>
              <c:numCache>
                <c:formatCode>0.00</c:formatCode>
                <c:ptCount val="65"/>
                <c:pt idx="0">
                  <c:v>39.78</c:v>
                </c:pt>
                <c:pt idx="1">
                  <c:v>39.31</c:v>
                </c:pt>
                <c:pt idx="2">
                  <c:v>39.340000000000003</c:v>
                </c:pt>
                <c:pt idx="3">
                  <c:v>39.81</c:v>
                </c:pt>
                <c:pt idx="4">
                  <c:v>39.090000000000003</c:v>
                </c:pt>
                <c:pt idx="5">
                  <c:v>39</c:v>
                </c:pt>
                <c:pt idx="6">
                  <c:v>38.83</c:v>
                </c:pt>
                <c:pt idx="7">
                  <c:v>38.83</c:v>
                </c:pt>
                <c:pt idx="8">
                  <c:v>38.83</c:v>
                </c:pt>
                <c:pt idx="9">
                  <c:v>38.81</c:v>
                </c:pt>
                <c:pt idx="10">
                  <c:v>38.89</c:v>
                </c:pt>
                <c:pt idx="11">
                  <c:v>38.94</c:v>
                </c:pt>
                <c:pt idx="12">
                  <c:v>38.99</c:v>
                </c:pt>
                <c:pt idx="13">
                  <c:v>38.99</c:v>
                </c:pt>
                <c:pt idx="14">
                  <c:v>39.119999999999997</c:v>
                </c:pt>
                <c:pt idx="15">
                  <c:v>38.99</c:v>
                </c:pt>
                <c:pt idx="16">
                  <c:v>38.96</c:v>
                </c:pt>
                <c:pt idx="17">
                  <c:v>39.15</c:v>
                </c:pt>
                <c:pt idx="18">
                  <c:v>39.090000000000003</c:v>
                </c:pt>
                <c:pt idx="19">
                  <c:v>39.06</c:v>
                </c:pt>
                <c:pt idx="20">
                  <c:v>39.03</c:v>
                </c:pt>
                <c:pt idx="21">
                  <c:v>40.42</c:v>
                </c:pt>
                <c:pt idx="22">
                  <c:v>39.54</c:v>
                </c:pt>
                <c:pt idx="23">
                  <c:v>39.049999999999997</c:v>
                </c:pt>
                <c:pt idx="24">
                  <c:v>38.97</c:v>
                </c:pt>
                <c:pt idx="25">
                  <c:v>38.950000000000003</c:v>
                </c:pt>
                <c:pt idx="26">
                  <c:v>39.03</c:v>
                </c:pt>
                <c:pt idx="27">
                  <c:v>39.56</c:v>
                </c:pt>
                <c:pt idx="28">
                  <c:v>38.99</c:v>
                </c:pt>
                <c:pt idx="29">
                  <c:v>39.92</c:v>
                </c:pt>
                <c:pt idx="30">
                  <c:v>39</c:v>
                </c:pt>
                <c:pt idx="31">
                  <c:v>38.869999999999997</c:v>
                </c:pt>
                <c:pt idx="32">
                  <c:v>39.04</c:v>
                </c:pt>
                <c:pt idx="33">
                  <c:v>39.049999999999997</c:v>
                </c:pt>
                <c:pt idx="34">
                  <c:v>38.97</c:v>
                </c:pt>
                <c:pt idx="35">
                  <c:v>38.81</c:v>
                </c:pt>
                <c:pt idx="36">
                  <c:v>38.880000000000003</c:v>
                </c:pt>
                <c:pt idx="37">
                  <c:v>38.97</c:v>
                </c:pt>
                <c:pt idx="38">
                  <c:v>38.880000000000003</c:v>
                </c:pt>
                <c:pt idx="39">
                  <c:v>38.86</c:v>
                </c:pt>
                <c:pt idx="40">
                  <c:v>38.909999999999997</c:v>
                </c:pt>
                <c:pt idx="41">
                  <c:v>38.94</c:v>
                </c:pt>
                <c:pt idx="42">
                  <c:v>38.89</c:v>
                </c:pt>
                <c:pt idx="43">
                  <c:v>38.53</c:v>
                </c:pt>
              </c:numCache>
            </c:numRef>
          </c:val>
        </c:ser>
        <c:ser>
          <c:idx val="1"/>
          <c:order val="1"/>
          <c:tx>
            <c:strRef>
              <c:f>RockNRolla!$D$24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RockNRolla!$B$25:$B$89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RockNRolla!$D$25:$D$89</c:f>
              <c:numCache>
                <c:formatCode>0.00</c:formatCode>
                <c:ptCount val="65"/>
                <c:pt idx="0">
                  <c:v>39.31</c:v>
                </c:pt>
                <c:pt idx="1">
                  <c:v>39.47</c:v>
                </c:pt>
                <c:pt idx="2">
                  <c:v>39.28</c:v>
                </c:pt>
                <c:pt idx="3">
                  <c:v>39.04</c:v>
                </c:pt>
                <c:pt idx="4">
                  <c:v>39.090000000000003</c:v>
                </c:pt>
                <c:pt idx="5">
                  <c:v>39.090000000000003</c:v>
                </c:pt>
                <c:pt idx="6">
                  <c:v>38.9</c:v>
                </c:pt>
                <c:pt idx="7">
                  <c:v>38.950000000000003</c:v>
                </c:pt>
                <c:pt idx="8">
                  <c:v>39.119999999999997</c:v>
                </c:pt>
                <c:pt idx="9">
                  <c:v>38.93</c:v>
                </c:pt>
                <c:pt idx="10">
                  <c:v>38.950000000000003</c:v>
                </c:pt>
                <c:pt idx="11">
                  <c:v>38.950000000000003</c:v>
                </c:pt>
                <c:pt idx="12">
                  <c:v>39.14</c:v>
                </c:pt>
                <c:pt idx="13">
                  <c:v>38.94</c:v>
                </c:pt>
                <c:pt idx="14">
                  <c:v>39.049999999999997</c:v>
                </c:pt>
                <c:pt idx="15">
                  <c:v>38.85</c:v>
                </c:pt>
                <c:pt idx="16">
                  <c:v>39.43</c:v>
                </c:pt>
                <c:pt idx="17">
                  <c:v>39.01</c:v>
                </c:pt>
                <c:pt idx="18">
                  <c:v>40.08</c:v>
                </c:pt>
                <c:pt idx="19">
                  <c:v>41.96</c:v>
                </c:pt>
                <c:pt idx="20">
                  <c:v>40.03</c:v>
                </c:pt>
                <c:pt idx="21">
                  <c:v>38.950000000000003</c:v>
                </c:pt>
                <c:pt idx="22">
                  <c:v>39</c:v>
                </c:pt>
                <c:pt idx="23">
                  <c:v>38.96</c:v>
                </c:pt>
                <c:pt idx="24">
                  <c:v>39.03</c:v>
                </c:pt>
                <c:pt idx="25">
                  <c:v>39.08</c:v>
                </c:pt>
                <c:pt idx="26">
                  <c:v>40.08</c:v>
                </c:pt>
                <c:pt idx="27">
                  <c:v>39.58</c:v>
                </c:pt>
                <c:pt idx="28">
                  <c:v>39.1</c:v>
                </c:pt>
                <c:pt idx="29">
                  <c:v>39.090000000000003</c:v>
                </c:pt>
                <c:pt idx="30">
                  <c:v>38.869999999999997</c:v>
                </c:pt>
                <c:pt idx="31">
                  <c:v>39.11</c:v>
                </c:pt>
                <c:pt idx="32">
                  <c:v>39.04</c:v>
                </c:pt>
                <c:pt idx="33">
                  <c:v>38.92</c:v>
                </c:pt>
                <c:pt idx="34">
                  <c:v>39.68</c:v>
                </c:pt>
              </c:numCache>
            </c:numRef>
          </c:val>
        </c:ser>
        <c:ser>
          <c:idx val="2"/>
          <c:order val="2"/>
          <c:tx>
            <c:strRef>
              <c:f>RockNRolla!$E$24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RockNRolla!$B$25:$B$89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RockNRolla!$E$25:$E$89</c:f>
              <c:numCache>
                <c:formatCode>0.00</c:formatCode>
                <c:ptCount val="65"/>
                <c:pt idx="0">
                  <c:v>39.76</c:v>
                </c:pt>
                <c:pt idx="1">
                  <c:v>39.64</c:v>
                </c:pt>
                <c:pt idx="2">
                  <c:v>39.46</c:v>
                </c:pt>
                <c:pt idx="3">
                  <c:v>39.200000000000003</c:v>
                </c:pt>
                <c:pt idx="4">
                  <c:v>39.18</c:v>
                </c:pt>
                <c:pt idx="5">
                  <c:v>39.15</c:v>
                </c:pt>
                <c:pt idx="6">
                  <c:v>39.21</c:v>
                </c:pt>
                <c:pt idx="7">
                  <c:v>39.28</c:v>
                </c:pt>
                <c:pt idx="8">
                  <c:v>39.6</c:v>
                </c:pt>
                <c:pt idx="9">
                  <c:v>39.24</c:v>
                </c:pt>
                <c:pt idx="10">
                  <c:v>39.299999999999997</c:v>
                </c:pt>
                <c:pt idx="11">
                  <c:v>39.21</c:v>
                </c:pt>
                <c:pt idx="12">
                  <c:v>39.15</c:v>
                </c:pt>
                <c:pt idx="13">
                  <c:v>39.08</c:v>
                </c:pt>
                <c:pt idx="14">
                  <c:v>39.119999999999997</c:v>
                </c:pt>
                <c:pt idx="15">
                  <c:v>39.299999999999997</c:v>
                </c:pt>
                <c:pt idx="16">
                  <c:v>39.229999999999997</c:v>
                </c:pt>
                <c:pt idx="17">
                  <c:v>39.24</c:v>
                </c:pt>
                <c:pt idx="18">
                  <c:v>39.119999999999997</c:v>
                </c:pt>
                <c:pt idx="19">
                  <c:v>39.409999999999997</c:v>
                </c:pt>
                <c:pt idx="20">
                  <c:v>39.03</c:v>
                </c:pt>
                <c:pt idx="21">
                  <c:v>39.340000000000003</c:v>
                </c:pt>
                <c:pt idx="22">
                  <c:v>39.25</c:v>
                </c:pt>
                <c:pt idx="23">
                  <c:v>39.67</c:v>
                </c:pt>
                <c:pt idx="24">
                  <c:v>39.39</c:v>
                </c:pt>
                <c:pt idx="25">
                  <c:v>39.36</c:v>
                </c:pt>
                <c:pt idx="26">
                  <c:v>39.36</c:v>
                </c:pt>
                <c:pt idx="27">
                  <c:v>39.380000000000003</c:v>
                </c:pt>
                <c:pt idx="28">
                  <c:v>39.22</c:v>
                </c:pt>
                <c:pt idx="29">
                  <c:v>39.42</c:v>
                </c:pt>
                <c:pt idx="30">
                  <c:v>39.18</c:v>
                </c:pt>
                <c:pt idx="31">
                  <c:v>39.299999999999997</c:v>
                </c:pt>
                <c:pt idx="32">
                  <c:v>39.61</c:v>
                </c:pt>
                <c:pt idx="33">
                  <c:v>40.19</c:v>
                </c:pt>
                <c:pt idx="34">
                  <c:v>39.26</c:v>
                </c:pt>
                <c:pt idx="35">
                  <c:v>39.17</c:v>
                </c:pt>
                <c:pt idx="36">
                  <c:v>39.18</c:v>
                </c:pt>
                <c:pt idx="37">
                  <c:v>39.25</c:v>
                </c:pt>
                <c:pt idx="38">
                  <c:v>39.21</c:v>
                </c:pt>
                <c:pt idx="39">
                  <c:v>39.33</c:v>
                </c:pt>
                <c:pt idx="40">
                  <c:v>39.33</c:v>
                </c:pt>
                <c:pt idx="41">
                  <c:v>39.299999999999997</c:v>
                </c:pt>
                <c:pt idx="42">
                  <c:v>39.130000000000003</c:v>
                </c:pt>
                <c:pt idx="43">
                  <c:v>39.21</c:v>
                </c:pt>
                <c:pt idx="44">
                  <c:v>39.130000000000003</c:v>
                </c:pt>
                <c:pt idx="45">
                  <c:v>39.22</c:v>
                </c:pt>
                <c:pt idx="46">
                  <c:v>39.270000000000003</c:v>
                </c:pt>
                <c:pt idx="47">
                  <c:v>39.14</c:v>
                </c:pt>
                <c:pt idx="48">
                  <c:v>39.200000000000003</c:v>
                </c:pt>
                <c:pt idx="49">
                  <c:v>39.270000000000003</c:v>
                </c:pt>
                <c:pt idx="50">
                  <c:v>39.630000000000003</c:v>
                </c:pt>
                <c:pt idx="51">
                  <c:v>39.29</c:v>
                </c:pt>
                <c:pt idx="52">
                  <c:v>39.54</c:v>
                </c:pt>
                <c:pt idx="53">
                  <c:v>39.36</c:v>
                </c:pt>
                <c:pt idx="54">
                  <c:v>39.6</c:v>
                </c:pt>
                <c:pt idx="55">
                  <c:v>39.28</c:v>
                </c:pt>
                <c:pt idx="56">
                  <c:v>39.36</c:v>
                </c:pt>
                <c:pt idx="57">
                  <c:v>39.19</c:v>
                </c:pt>
                <c:pt idx="58">
                  <c:v>39.07</c:v>
                </c:pt>
                <c:pt idx="59">
                  <c:v>39.25</c:v>
                </c:pt>
                <c:pt idx="60">
                  <c:v>39.090000000000003</c:v>
                </c:pt>
                <c:pt idx="61">
                  <c:v>39.22</c:v>
                </c:pt>
                <c:pt idx="62">
                  <c:v>39.39</c:v>
                </c:pt>
                <c:pt idx="63">
                  <c:v>39.22</c:v>
                </c:pt>
                <c:pt idx="64">
                  <c:v>39.43</c:v>
                </c:pt>
              </c:numCache>
            </c:numRef>
          </c:val>
        </c:ser>
        <c:ser>
          <c:idx val="3"/>
          <c:order val="3"/>
          <c:tx>
            <c:strRef>
              <c:f>RockNRolla!$F$24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RockNRolla!$B$25:$B$89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RockNRolla!$F$25:$F$89</c:f>
              <c:numCache>
                <c:formatCode>0.00</c:formatCode>
                <c:ptCount val="65"/>
                <c:pt idx="0">
                  <c:v>40.35</c:v>
                </c:pt>
                <c:pt idx="1">
                  <c:v>39.31</c:v>
                </c:pt>
                <c:pt idx="2">
                  <c:v>39.06</c:v>
                </c:pt>
                <c:pt idx="3">
                  <c:v>39.03</c:v>
                </c:pt>
                <c:pt idx="4">
                  <c:v>38.83</c:v>
                </c:pt>
                <c:pt idx="5">
                  <c:v>39.47</c:v>
                </c:pt>
                <c:pt idx="6">
                  <c:v>39.08</c:v>
                </c:pt>
                <c:pt idx="7">
                  <c:v>38.81</c:v>
                </c:pt>
                <c:pt idx="8">
                  <c:v>38.770000000000003</c:v>
                </c:pt>
                <c:pt idx="9">
                  <c:v>38.729999999999997</c:v>
                </c:pt>
                <c:pt idx="10">
                  <c:v>38.85</c:v>
                </c:pt>
                <c:pt idx="11">
                  <c:v>38.72</c:v>
                </c:pt>
                <c:pt idx="12">
                  <c:v>39.04</c:v>
                </c:pt>
                <c:pt idx="13">
                  <c:v>38.75</c:v>
                </c:pt>
                <c:pt idx="14">
                  <c:v>38.71</c:v>
                </c:pt>
                <c:pt idx="15">
                  <c:v>38.83</c:v>
                </c:pt>
                <c:pt idx="16">
                  <c:v>38.75</c:v>
                </c:pt>
                <c:pt idx="17">
                  <c:v>38.840000000000003</c:v>
                </c:pt>
                <c:pt idx="18">
                  <c:v>38.869999999999997</c:v>
                </c:pt>
                <c:pt idx="19">
                  <c:v>38.75</c:v>
                </c:pt>
                <c:pt idx="20">
                  <c:v>38.81</c:v>
                </c:pt>
                <c:pt idx="21">
                  <c:v>38.76</c:v>
                </c:pt>
                <c:pt idx="22">
                  <c:v>39.590000000000003</c:v>
                </c:pt>
                <c:pt idx="23">
                  <c:v>38.82</c:v>
                </c:pt>
                <c:pt idx="24">
                  <c:v>38.93</c:v>
                </c:pt>
                <c:pt idx="25">
                  <c:v>38.840000000000003</c:v>
                </c:pt>
                <c:pt idx="26">
                  <c:v>38.799999999999997</c:v>
                </c:pt>
                <c:pt idx="27">
                  <c:v>38.78</c:v>
                </c:pt>
                <c:pt idx="28">
                  <c:v>39.1</c:v>
                </c:pt>
                <c:pt idx="29">
                  <c:v>39.94</c:v>
                </c:pt>
                <c:pt idx="30">
                  <c:v>38.909999999999997</c:v>
                </c:pt>
                <c:pt idx="31">
                  <c:v>38.9</c:v>
                </c:pt>
                <c:pt idx="32">
                  <c:v>38.799999999999997</c:v>
                </c:pt>
                <c:pt idx="33">
                  <c:v>38.79</c:v>
                </c:pt>
                <c:pt idx="34">
                  <c:v>38.82</c:v>
                </c:pt>
                <c:pt idx="35">
                  <c:v>38.78</c:v>
                </c:pt>
                <c:pt idx="36">
                  <c:v>38.81</c:v>
                </c:pt>
                <c:pt idx="37">
                  <c:v>38.909999999999997</c:v>
                </c:pt>
                <c:pt idx="38">
                  <c:v>40.659999999999997</c:v>
                </c:pt>
                <c:pt idx="39">
                  <c:v>39.71</c:v>
                </c:pt>
                <c:pt idx="40">
                  <c:v>38.97</c:v>
                </c:pt>
                <c:pt idx="41">
                  <c:v>38.93</c:v>
                </c:pt>
                <c:pt idx="42">
                  <c:v>40.119999999999997</c:v>
                </c:pt>
                <c:pt idx="43">
                  <c:v>47.99</c:v>
                </c:pt>
                <c:pt idx="44">
                  <c:v>39.11</c:v>
                </c:pt>
                <c:pt idx="45">
                  <c:v>39.200000000000003</c:v>
                </c:pt>
                <c:pt idx="46">
                  <c:v>38.909999999999997</c:v>
                </c:pt>
                <c:pt idx="47">
                  <c:v>39.659999999999997</c:v>
                </c:pt>
                <c:pt idx="48">
                  <c:v>38.93</c:v>
                </c:pt>
                <c:pt idx="49">
                  <c:v>38.93</c:v>
                </c:pt>
                <c:pt idx="50">
                  <c:v>39.03</c:v>
                </c:pt>
                <c:pt idx="51">
                  <c:v>38.96</c:v>
                </c:pt>
                <c:pt idx="52">
                  <c:v>38.85</c:v>
                </c:pt>
                <c:pt idx="53">
                  <c:v>38.85</c:v>
                </c:pt>
                <c:pt idx="54">
                  <c:v>38.74</c:v>
                </c:pt>
                <c:pt idx="55">
                  <c:v>38.75</c:v>
                </c:pt>
                <c:pt idx="56">
                  <c:v>38.78</c:v>
                </c:pt>
                <c:pt idx="57">
                  <c:v>38.950000000000003</c:v>
                </c:pt>
                <c:pt idx="58">
                  <c:v>38.92</c:v>
                </c:pt>
                <c:pt idx="59">
                  <c:v>39.14</c:v>
                </c:pt>
              </c:numCache>
            </c:numRef>
          </c:val>
        </c:ser>
        <c:ser>
          <c:idx val="4"/>
          <c:order val="4"/>
          <c:tx>
            <c:strRef>
              <c:f>RockNRolla!$G$24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RockNRolla!$B$25:$B$89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RockNRolla!$G$25:$G$89</c:f>
              <c:numCache>
                <c:formatCode>0.00</c:formatCode>
                <c:ptCount val="65"/>
                <c:pt idx="0">
                  <c:v>39.74</c:v>
                </c:pt>
                <c:pt idx="1">
                  <c:v>39.32</c:v>
                </c:pt>
                <c:pt idx="2">
                  <c:v>39.270000000000003</c:v>
                </c:pt>
                <c:pt idx="3">
                  <c:v>39.130000000000003</c:v>
                </c:pt>
                <c:pt idx="4">
                  <c:v>39.369999999999997</c:v>
                </c:pt>
                <c:pt idx="5">
                  <c:v>39.25</c:v>
                </c:pt>
                <c:pt idx="6">
                  <c:v>39.19</c:v>
                </c:pt>
                <c:pt idx="7">
                  <c:v>39.15</c:v>
                </c:pt>
                <c:pt idx="8">
                  <c:v>39.07</c:v>
                </c:pt>
                <c:pt idx="9">
                  <c:v>39.159999999999997</c:v>
                </c:pt>
                <c:pt idx="10">
                  <c:v>39.24</c:v>
                </c:pt>
                <c:pt idx="11">
                  <c:v>39.159999999999997</c:v>
                </c:pt>
                <c:pt idx="12">
                  <c:v>39.46</c:v>
                </c:pt>
                <c:pt idx="13">
                  <c:v>39.21</c:v>
                </c:pt>
                <c:pt idx="14">
                  <c:v>39.71</c:v>
                </c:pt>
              </c:numCache>
            </c:numRef>
          </c:val>
        </c:ser>
        <c:marker val="1"/>
        <c:axId val="40006016"/>
        <c:axId val="40007552"/>
      </c:lineChart>
      <c:catAx>
        <c:axId val="40006016"/>
        <c:scaling>
          <c:orientation val="minMax"/>
        </c:scaling>
        <c:axPos val="b"/>
        <c:numFmt formatCode="General" sourceLinked="1"/>
        <c:majorTickMark val="none"/>
        <c:tickLblPos val="nextTo"/>
        <c:crossAx val="40007552"/>
        <c:crosses val="autoZero"/>
        <c:auto val="1"/>
        <c:lblAlgn val="ctr"/>
        <c:lblOffset val="100"/>
      </c:catAx>
      <c:valAx>
        <c:axId val="40007552"/>
        <c:scaling>
          <c:orientation val="minMax"/>
          <c:min val="38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4000601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№5</a:t>
            </a:r>
          </a:p>
        </c:rich>
      </c:tx>
      <c:layout>
        <c:manualLayout>
          <c:xMode val="edge"/>
          <c:yMode val="edge"/>
          <c:x val="0.4029781705961108"/>
          <c:y val="2.026609992310674E-2"/>
        </c:manualLayout>
      </c:layout>
    </c:title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ser>
          <c:idx val="0"/>
          <c:order val="0"/>
          <c:tx>
            <c:strRef>
              <c:f>RockNRolla!$H$24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RockNRolla!$B$25:$B$64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RockNRolla!$H$25:$H$64</c:f>
              <c:numCache>
                <c:formatCode>0.00</c:formatCode>
                <c:ptCount val="40"/>
                <c:pt idx="0">
                  <c:v>42.83</c:v>
                </c:pt>
                <c:pt idx="1">
                  <c:v>42.49</c:v>
                </c:pt>
                <c:pt idx="2">
                  <c:v>44.31</c:v>
                </c:pt>
                <c:pt idx="3">
                  <c:v>43.56</c:v>
                </c:pt>
                <c:pt idx="4">
                  <c:v>42.04</c:v>
                </c:pt>
                <c:pt idx="5">
                  <c:v>42.18</c:v>
                </c:pt>
                <c:pt idx="6">
                  <c:v>42.55</c:v>
                </c:pt>
              </c:numCache>
            </c:numRef>
          </c:val>
        </c:ser>
        <c:ser>
          <c:idx val="1"/>
          <c:order val="1"/>
          <c:tx>
            <c:strRef>
              <c:f>RockNRolla!$I$24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RockNRolla!$B$25:$B$64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RockNRolla!$I$25:$I$64</c:f>
              <c:numCache>
                <c:formatCode>0.00</c:formatCode>
                <c:ptCount val="40"/>
                <c:pt idx="0">
                  <c:v>42.26</c:v>
                </c:pt>
                <c:pt idx="1">
                  <c:v>42.02</c:v>
                </c:pt>
                <c:pt idx="2">
                  <c:v>42.48</c:v>
                </c:pt>
                <c:pt idx="3">
                  <c:v>41.98</c:v>
                </c:pt>
                <c:pt idx="4">
                  <c:v>41.88</c:v>
                </c:pt>
                <c:pt idx="5">
                  <c:v>41.93</c:v>
                </c:pt>
                <c:pt idx="6">
                  <c:v>42.04</c:v>
                </c:pt>
                <c:pt idx="7">
                  <c:v>41.98</c:v>
                </c:pt>
                <c:pt idx="8">
                  <c:v>42.08</c:v>
                </c:pt>
                <c:pt idx="9">
                  <c:v>41.68</c:v>
                </c:pt>
                <c:pt idx="10">
                  <c:v>41.9</c:v>
                </c:pt>
                <c:pt idx="11">
                  <c:v>42.08</c:v>
                </c:pt>
                <c:pt idx="12">
                  <c:v>41.91</c:v>
                </c:pt>
                <c:pt idx="13">
                  <c:v>41.86</c:v>
                </c:pt>
                <c:pt idx="14">
                  <c:v>42</c:v>
                </c:pt>
                <c:pt idx="15">
                  <c:v>41.96</c:v>
                </c:pt>
                <c:pt idx="16">
                  <c:v>42</c:v>
                </c:pt>
                <c:pt idx="17">
                  <c:v>41.88</c:v>
                </c:pt>
                <c:pt idx="18">
                  <c:v>42.07</c:v>
                </c:pt>
                <c:pt idx="19">
                  <c:v>41.99</c:v>
                </c:pt>
                <c:pt idx="20">
                  <c:v>41.94</c:v>
                </c:pt>
                <c:pt idx="21">
                  <c:v>42.07</c:v>
                </c:pt>
                <c:pt idx="22">
                  <c:v>42.09</c:v>
                </c:pt>
                <c:pt idx="23">
                  <c:v>42.32</c:v>
                </c:pt>
                <c:pt idx="24">
                  <c:v>42.05</c:v>
                </c:pt>
                <c:pt idx="25">
                  <c:v>41.77</c:v>
                </c:pt>
                <c:pt idx="26">
                  <c:v>41.71</c:v>
                </c:pt>
                <c:pt idx="27">
                  <c:v>41.74</c:v>
                </c:pt>
                <c:pt idx="28">
                  <c:v>41.76</c:v>
                </c:pt>
                <c:pt idx="29">
                  <c:v>41.81</c:v>
                </c:pt>
                <c:pt idx="30">
                  <c:v>42.04</c:v>
                </c:pt>
                <c:pt idx="31">
                  <c:v>41.68</c:v>
                </c:pt>
                <c:pt idx="32">
                  <c:v>41.59</c:v>
                </c:pt>
                <c:pt idx="33">
                  <c:v>41.77</c:v>
                </c:pt>
                <c:pt idx="34">
                  <c:v>42.07</c:v>
                </c:pt>
                <c:pt idx="35">
                  <c:v>41.89</c:v>
                </c:pt>
                <c:pt idx="36">
                  <c:v>42.09</c:v>
                </c:pt>
              </c:numCache>
            </c:numRef>
          </c:val>
        </c:ser>
        <c:ser>
          <c:idx val="2"/>
          <c:order val="2"/>
          <c:tx>
            <c:strRef>
              <c:f>RockNRolla!$J$24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RockNRolla!$B$25:$B$64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RockNRolla!$J$25:$J$64</c:f>
              <c:numCache>
                <c:formatCode>0.00</c:formatCode>
                <c:ptCount val="40"/>
                <c:pt idx="0">
                  <c:v>42.52</c:v>
                </c:pt>
                <c:pt idx="1">
                  <c:v>43.16</c:v>
                </c:pt>
                <c:pt idx="2">
                  <c:v>43.22</c:v>
                </c:pt>
                <c:pt idx="3">
                  <c:v>43.26</c:v>
                </c:pt>
                <c:pt idx="4">
                  <c:v>42.96</c:v>
                </c:pt>
                <c:pt idx="5">
                  <c:v>42.29</c:v>
                </c:pt>
                <c:pt idx="6">
                  <c:v>42.31</c:v>
                </c:pt>
                <c:pt idx="7">
                  <c:v>42.27</c:v>
                </c:pt>
                <c:pt idx="8">
                  <c:v>42.4</c:v>
                </c:pt>
                <c:pt idx="9">
                  <c:v>42.17</c:v>
                </c:pt>
                <c:pt idx="10">
                  <c:v>42</c:v>
                </c:pt>
                <c:pt idx="11">
                  <c:v>42.1</c:v>
                </c:pt>
                <c:pt idx="12">
                  <c:v>42.01</c:v>
                </c:pt>
                <c:pt idx="13">
                  <c:v>42.18</c:v>
                </c:pt>
                <c:pt idx="14">
                  <c:v>42.81</c:v>
                </c:pt>
                <c:pt idx="15">
                  <c:v>41.93</c:v>
                </c:pt>
                <c:pt idx="16">
                  <c:v>42.57</c:v>
                </c:pt>
                <c:pt idx="17">
                  <c:v>42.48</c:v>
                </c:pt>
                <c:pt idx="18">
                  <c:v>42.5</c:v>
                </c:pt>
                <c:pt idx="19">
                  <c:v>42.14</c:v>
                </c:pt>
                <c:pt idx="20">
                  <c:v>42.18</c:v>
                </c:pt>
                <c:pt idx="21">
                  <c:v>42.41</c:v>
                </c:pt>
                <c:pt idx="22">
                  <c:v>42.06</c:v>
                </c:pt>
                <c:pt idx="23">
                  <c:v>42.16</c:v>
                </c:pt>
                <c:pt idx="24">
                  <c:v>42.22</c:v>
                </c:pt>
                <c:pt idx="25">
                  <c:v>42.18</c:v>
                </c:pt>
                <c:pt idx="26">
                  <c:v>42.04</c:v>
                </c:pt>
                <c:pt idx="27">
                  <c:v>42.04</c:v>
                </c:pt>
                <c:pt idx="28">
                  <c:v>42.15</c:v>
                </c:pt>
                <c:pt idx="29">
                  <c:v>42.03</c:v>
                </c:pt>
                <c:pt idx="30">
                  <c:v>42.15</c:v>
                </c:pt>
                <c:pt idx="31">
                  <c:v>42.01</c:v>
                </c:pt>
                <c:pt idx="32">
                  <c:v>42.07</c:v>
                </c:pt>
                <c:pt idx="33">
                  <c:v>42.01</c:v>
                </c:pt>
                <c:pt idx="34">
                  <c:v>41.83</c:v>
                </c:pt>
                <c:pt idx="35">
                  <c:v>42.25</c:v>
                </c:pt>
                <c:pt idx="36">
                  <c:v>41.79</c:v>
                </c:pt>
                <c:pt idx="37">
                  <c:v>42.11</c:v>
                </c:pt>
                <c:pt idx="38">
                  <c:v>42.11</c:v>
                </c:pt>
              </c:numCache>
            </c:numRef>
          </c:val>
        </c:ser>
        <c:ser>
          <c:idx val="3"/>
          <c:order val="3"/>
          <c:tx>
            <c:strRef>
              <c:f>RockNRolla!$K$24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RockNRolla!$B$25:$B$64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RockNRolla!$K$25:$K$64</c:f>
              <c:numCache>
                <c:formatCode>0.00</c:formatCode>
                <c:ptCount val="40"/>
                <c:pt idx="0">
                  <c:v>42.64</c:v>
                </c:pt>
                <c:pt idx="1">
                  <c:v>42.09</c:v>
                </c:pt>
                <c:pt idx="2">
                  <c:v>42.15</c:v>
                </c:pt>
                <c:pt idx="3">
                  <c:v>41.96</c:v>
                </c:pt>
                <c:pt idx="4">
                  <c:v>41.94</c:v>
                </c:pt>
                <c:pt idx="5">
                  <c:v>42.11</c:v>
                </c:pt>
                <c:pt idx="6">
                  <c:v>41.97</c:v>
                </c:pt>
                <c:pt idx="7">
                  <c:v>41.85</c:v>
                </c:pt>
                <c:pt idx="8">
                  <c:v>41.84</c:v>
                </c:pt>
                <c:pt idx="9">
                  <c:v>41.79</c:v>
                </c:pt>
                <c:pt idx="10">
                  <c:v>41.83</c:v>
                </c:pt>
                <c:pt idx="11">
                  <c:v>41.97</c:v>
                </c:pt>
                <c:pt idx="12">
                  <c:v>41.76</c:v>
                </c:pt>
                <c:pt idx="13">
                  <c:v>41.86</c:v>
                </c:pt>
                <c:pt idx="14">
                  <c:v>41.7</c:v>
                </c:pt>
                <c:pt idx="15">
                  <c:v>41.75</c:v>
                </c:pt>
                <c:pt idx="16">
                  <c:v>41.85</c:v>
                </c:pt>
                <c:pt idx="17">
                  <c:v>41.96</c:v>
                </c:pt>
                <c:pt idx="18">
                  <c:v>42.04</c:v>
                </c:pt>
                <c:pt idx="19">
                  <c:v>42.07</c:v>
                </c:pt>
                <c:pt idx="20">
                  <c:v>42.17</c:v>
                </c:pt>
                <c:pt idx="21">
                  <c:v>42.06</c:v>
                </c:pt>
                <c:pt idx="22">
                  <c:v>41.98</c:v>
                </c:pt>
                <c:pt idx="23">
                  <c:v>42.24</c:v>
                </c:pt>
                <c:pt idx="24">
                  <c:v>42.1</c:v>
                </c:pt>
                <c:pt idx="25">
                  <c:v>41.88</c:v>
                </c:pt>
                <c:pt idx="26">
                  <c:v>42.03</c:v>
                </c:pt>
                <c:pt idx="27">
                  <c:v>42.03</c:v>
                </c:pt>
                <c:pt idx="28">
                  <c:v>41.95</c:v>
                </c:pt>
              </c:numCache>
            </c:numRef>
          </c:val>
        </c:ser>
        <c:marker val="1"/>
        <c:axId val="40116224"/>
        <c:axId val="40117760"/>
      </c:lineChart>
      <c:catAx>
        <c:axId val="40116224"/>
        <c:scaling>
          <c:orientation val="minMax"/>
        </c:scaling>
        <c:axPos val="b"/>
        <c:numFmt formatCode="General" sourceLinked="1"/>
        <c:majorTickMark val="none"/>
        <c:tickLblPos val="nextTo"/>
        <c:crossAx val="40117760"/>
        <c:crosses val="autoZero"/>
        <c:auto val="1"/>
        <c:lblAlgn val="ctr"/>
        <c:lblOffset val="100"/>
      </c:catAx>
      <c:valAx>
        <c:axId val="40117760"/>
        <c:scaling>
          <c:orientation val="minMax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40116224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№9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</c:title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ser>
          <c:idx val="0"/>
          <c:order val="0"/>
          <c:tx>
            <c:strRef>
              <c:f>Mesnyki!$C$24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Mesnyki!$C$25:$C$88</c:f>
              <c:numCache>
                <c:formatCode>0.00</c:formatCode>
                <c:ptCount val="64"/>
                <c:pt idx="0">
                  <c:v>39.549999999999997</c:v>
                </c:pt>
                <c:pt idx="1">
                  <c:v>39.25</c:v>
                </c:pt>
                <c:pt idx="2">
                  <c:v>38.97</c:v>
                </c:pt>
                <c:pt idx="3">
                  <c:v>39.200000000000003</c:v>
                </c:pt>
                <c:pt idx="4">
                  <c:v>39.200000000000003</c:v>
                </c:pt>
                <c:pt idx="5">
                  <c:v>38.909999999999997</c:v>
                </c:pt>
                <c:pt idx="6">
                  <c:v>39.020000000000003</c:v>
                </c:pt>
                <c:pt idx="7">
                  <c:v>38.85</c:v>
                </c:pt>
                <c:pt idx="8">
                  <c:v>38.94</c:v>
                </c:pt>
                <c:pt idx="9">
                  <c:v>38.729999999999997</c:v>
                </c:pt>
                <c:pt idx="10">
                  <c:v>38.950000000000003</c:v>
                </c:pt>
                <c:pt idx="11">
                  <c:v>38.770000000000003</c:v>
                </c:pt>
                <c:pt idx="12">
                  <c:v>38.880000000000003</c:v>
                </c:pt>
                <c:pt idx="13">
                  <c:v>38.99</c:v>
                </c:pt>
                <c:pt idx="14">
                  <c:v>38.880000000000003</c:v>
                </c:pt>
                <c:pt idx="15">
                  <c:v>39.880000000000003</c:v>
                </c:pt>
                <c:pt idx="16">
                  <c:v>38.89</c:v>
                </c:pt>
                <c:pt idx="17">
                  <c:v>38.94</c:v>
                </c:pt>
                <c:pt idx="18">
                  <c:v>38.619999999999997</c:v>
                </c:pt>
                <c:pt idx="19">
                  <c:v>38.700000000000003</c:v>
                </c:pt>
                <c:pt idx="20">
                  <c:v>40.03</c:v>
                </c:pt>
                <c:pt idx="21">
                  <c:v>39.14</c:v>
                </c:pt>
                <c:pt idx="22">
                  <c:v>39.33</c:v>
                </c:pt>
                <c:pt idx="23">
                  <c:v>39.119999999999997</c:v>
                </c:pt>
                <c:pt idx="24">
                  <c:v>39.08</c:v>
                </c:pt>
                <c:pt idx="25">
                  <c:v>38.85</c:v>
                </c:pt>
                <c:pt idx="26">
                  <c:v>38.729999999999997</c:v>
                </c:pt>
                <c:pt idx="27">
                  <c:v>38.909999999999997</c:v>
                </c:pt>
                <c:pt idx="28">
                  <c:v>38.92</c:v>
                </c:pt>
                <c:pt idx="29">
                  <c:v>39</c:v>
                </c:pt>
                <c:pt idx="30">
                  <c:v>38.92</c:v>
                </c:pt>
                <c:pt idx="31">
                  <c:v>38.92</c:v>
                </c:pt>
                <c:pt idx="32">
                  <c:v>38.770000000000003</c:v>
                </c:pt>
                <c:pt idx="33">
                  <c:v>38.81</c:v>
                </c:pt>
                <c:pt idx="34">
                  <c:v>38.880000000000003</c:v>
                </c:pt>
                <c:pt idx="35">
                  <c:v>38.979999999999997</c:v>
                </c:pt>
                <c:pt idx="36">
                  <c:v>38.96</c:v>
                </c:pt>
                <c:pt idx="37">
                  <c:v>39</c:v>
                </c:pt>
                <c:pt idx="38">
                  <c:v>39.090000000000003</c:v>
                </c:pt>
                <c:pt idx="39">
                  <c:v>38.83</c:v>
                </c:pt>
                <c:pt idx="40">
                  <c:v>38.74</c:v>
                </c:pt>
                <c:pt idx="41">
                  <c:v>38.950000000000003</c:v>
                </c:pt>
                <c:pt idx="42">
                  <c:v>39.76</c:v>
                </c:pt>
                <c:pt idx="43">
                  <c:v>39.090000000000003</c:v>
                </c:pt>
              </c:numCache>
            </c:numRef>
          </c:val>
        </c:ser>
        <c:ser>
          <c:idx val="1"/>
          <c:order val="1"/>
          <c:tx>
            <c:strRef>
              <c:f>Mesnyki!$D$24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Mesnyki!$D$25:$D$88</c:f>
              <c:numCache>
                <c:formatCode>0.00</c:formatCode>
                <c:ptCount val="64"/>
                <c:pt idx="0">
                  <c:v>40.35</c:v>
                </c:pt>
                <c:pt idx="1">
                  <c:v>40.1</c:v>
                </c:pt>
                <c:pt idx="2">
                  <c:v>39.840000000000003</c:v>
                </c:pt>
                <c:pt idx="3">
                  <c:v>39.89</c:v>
                </c:pt>
                <c:pt idx="4">
                  <c:v>39.61</c:v>
                </c:pt>
                <c:pt idx="5">
                  <c:v>39.64</c:v>
                </c:pt>
                <c:pt idx="6">
                  <c:v>39.74</c:v>
                </c:pt>
                <c:pt idx="7">
                  <c:v>39.619999999999997</c:v>
                </c:pt>
                <c:pt idx="8">
                  <c:v>39.85</c:v>
                </c:pt>
                <c:pt idx="9">
                  <c:v>39.76</c:v>
                </c:pt>
                <c:pt idx="10">
                  <c:v>40.729999999999997</c:v>
                </c:pt>
                <c:pt idx="11">
                  <c:v>40.4</c:v>
                </c:pt>
                <c:pt idx="12">
                  <c:v>39.5</c:v>
                </c:pt>
                <c:pt idx="13">
                  <c:v>39.86</c:v>
                </c:pt>
                <c:pt idx="14">
                  <c:v>40.130000000000003</c:v>
                </c:pt>
                <c:pt idx="15">
                  <c:v>39.81</c:v>
                </c:pt>
                <c:pt idx="16">
                  <c:v>40.520000000000003</c:v>
                </c:pt>
                <c:pt idx="17">
                  <c:v>39.869999999999997</c:v>
                </c:pt>
                <c:pt idx="18">
                  <c:v>39.619999999999997</c:v>
                </c:pt>
                <c:pt idx="19">
                  <c:v>41.27</c:v>
                </c:pt>
                <c:pt idx="20">
                  <c:v>41.15</c:v>
                </c:pt>
              </c:numCache>
            </c:numRef>
          </c:val>
        </c:ser>
        <c:ser>
          <c:idx val="2"/>
          <c:order val="2"/>
          <c:tx>
            <c:strRef>
              <c:f>Mesnyki!$E$24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Mesnyki!$E$25:$E$88</c:f>
              <c:numCache>
                <c:formatCode>0.00</c:formatCode>
                <c:ptCount val="64"/>
                <c:pt idx="0">
                  <c:v>39.450000000000003</c:v>
                </c:pt>
                <c:pt idx="1">
                  <c:v>39.19</c:v>
                </c:pt>
                <c:pt idx="2">
                  <c:v>39.31</c:v>
                </c:pt>
                <c:pt idx="3">
                  <c:v>39.04</c:v>
                </c:pt>
                <c:pt idx="4">
                  <c:v>39.090000000000003</c:v>
                </c:pt>
                <c:pt idx="5">
                  <c:v>39.17</c:v>
                </c:pt>
                <c:pt idx="6">
                  <c:v>39.08</c:v>
                </c:pt>
                <c:pt idx="7">
                  <c:v>39.049999999999997</c:v>
                </c:pt>
                <c:pt idx="8">
                  <c:v>38.93</c:v>
                </c:pt>
                <c:pt idx="9">
                  <c:v>38.99</c:v>
                </c:pt>
                <c:pt idx="10">
                  <c:v>39.01</c:v>
                </c:pt>
                <c:pt idx="11">
                  <c:v>39.74</c:v>
                </c:pt>
                <c:pt idx="12">
                  <c:v>39.659999999999997</c:v>
                </c:pt>
                <c:pt idx="13">
                  <c:v>39.700000000000003</c:v>
                </c:pt>
                <c:pt idx="14">
                  <c:v>39.47</c:v>
                </c:pt>
                <c:pt idx="15">
                  <c:v>39.44</c:v>
                </c:pt>
                <c:pt idx="16">
                  <c:v>40.07</c:v>
                </c:pt>
                <c:pt idx="17">
                  <c:v>39.380000000000003</c:v>
                </c:pt>
                <c:pt idx="18">
                  <c:v>39.14</c:v>
                </c:pt>
                <c:pt idx="19">
                  <c:v>39.159999999999997</c:v>
                </c:pt>
                <c:pt idx="20">
                  <c:v>39.19</c:v>
                </c:pt>
                <c:pt idx="21">
                  <c:v>39.21</c:v>
                </c:pt>
                <c:pt idx="22">
                  <c:v>39.119999999999997</c:v>
                </c:pt>
                <c:pt idx="23">
                  <c:v>39.130000000000003</c:v>
                </c:pt>
                <c:pt idx="24">
                  <c:v>39.340000000000003</c:v>
                </c:pt>
                <c:pt idx="25">
                  <c:v>39.090000000000003</c:v>
                </c:pt>
                <c:pt idx="26">
                  <c:v>39.32</c:v>
                </c:pt>
                <c:pt idx="27">
                  <c:v>39.19</c:v>
                </c:pt>
                <c:pt idx="28">
                  <c:v>39.25</c:v>
                </c:pt>
                <c:pt idx="29">
                  <c:v>39.19</c:v>
                </c:pt>
                <c:pt idx="30">
                  <c:v>39.299999999999997</c:v>
                </c:pt>
                <c:pt idx="31">
                  <c:v>39.32</c:v>
                </c:pt>
                <c:pt idx="32">
                  <c:v>39.950000000000003</c:v>
                </c:pt>
                <c:pt idx="33">
                  <c:v>39.090000000000003</c:v>
                </c:pt>
                <c:pt idx="34">
                  <c:v>39.17</c:v>
                </c:pt>
                <c:pt idx="35">
                  <c:v>39.119999999999997</c:v>
                </c:pt>
                <c:pt idx="36">
                  <c:v>38.950000000000003</c:v>
                </c:pt>
                <c:pt idx="37">
                  <c:v>39.380000000000003</c:v>
                </c:pt>
                <c:pt idx="38">
                  <c:v>39.590000000000003</c:v>
                </c:pt>
                <c:pt idx="39">
                  <c:v>39.14</c:v>
                </c:pt>
                <c:pt idx="40">
                  <c:v>39.06</c:v>
                </c:pt>
                <c:pt idx="41">
                  <c:v>39.299999999999997</c:v>
                </c:pt>
                <c:pt idx="42">
                  <c:v>39.200000000000003</c:v>
                </c:pt>
                <c:pt idx="43">
                  <c:v>39.32</c:v>
                </c:pt>
                <c:pt idx="44">
                  <c:v>39.369999999999997</c:v>
                </c:pt>
                <c:pt idx="45">
                  <c:v>39.28</c:v>
                </c:pt>
                <c:pt idx="46">
                  <c:v>39.159999999999997</c:v>
                </c:pt>
                <c:pt idx="47">
                  <c:v>39.24</c:v>
                </c:pt>
                <c:pt idx="48">
                  <c:v>39.159999999999997</c:v>
                </c:pt>
                <c:pt idx="49">
                  <c:v>39.26</c:v>
                </c:pt>
                <c:pt idx="50">
                  <c:v>39.299999999999997</c:v>
                </c:pt>
                <c:pt idx="51">
                  <c:v>39.35</c:v>
                </c:pt>
                <c:pt idx="52">
                  <c:v>39.17</c:v>
                </c:pt>
                <c:pt idx="53">
                  <c:v>39.06</c:v>
                </c:pt>
                <c:pt idx="54">
                  <c:v>39.25</c:v>
                </c:pt>
                <c:pt idx="55">
                  <c:v>39.340000000000003</c:v>
                </c:pt>
                <c:pt idx="56">
                  <c:v>39.25</c:v>
                </c:pt>
                <c:pt idx="57">
                  <c:v>39.590000000000003</c:v>
                </c:pt>
                <c:pt idx="58">
                  <c:v>39.31</c:v>
                </c:pt>
                <c:pt idx="59">
                  <c:v>39.44</c:v>
                </c:pt>
                <c:pt idx="60">
                  <c:v>39.32</c:v>
                </c:pt>
                <c:pt idx="61">
                  <c:v>39.270000000000003</c:v>
                </c:pt>
                <c:pt idx="62">
                  <c:v>39.65</c:v>
                </c:pt>
              </c:numCache>
            </c:numRef>
          </c:val>
        </c:ser>
        <c:ser>
          <c:idx val="3"/>
          <c:order val="3"/>
          <c:tx>
            <c:strRef>
              <c:f>Mesnyki!$F$24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Mesnyki!$F$25:$F$88</c:f>
              <c:numCache>
                <c:formatCode>0.00</c:formatCode>
                <c:ptCount val="64"/>
                <c:pt idx="0">
                  <c:v>39.18</c:v>
                </c:pt>
                <c:pt idx="1">
                  <c:v>39.229999999999997</c:v>
                </c:pt>
                <c:pt idx="2">
                  <c:v>39</c:v>
                </c:pt>
                <c:pt idx="3">
                  <c:v>39.03</c:v>
                </c:pt>
                <c:pt idx="4">
                  <c:v>39.049999999999997</c:v>
                </c:pt>
                <c:pt idx="5">
                  <c:v>39.04</c:v>
                </c:pt>
                <c:pt idx="6">
                  <c:v>39.08</c:v>
                </c:pt>
                <c:pt idx="7">
                  <c:v>38.840000000000003</c:v>
                </c:pt>
                <c:pt idx="8">
                  <c:v>38.799999999999997</c:v>
                </c:pt>
                <c:pt idx="9">
                  <c:v>39.36</c:v>
                </c:pt>
                <c:pt idx="10">
                  <c:v>38.869999999999997</c:v>
                </c:pt>
                <c:pt idx="11">
                  <c:v>38.96</c:v>
                </c:pt>
                <c:pt idx="12">
                  <c:v>38.82</c:v>
                </c:pt>
                <c:pt idx="13">
                  <c:v>38.81</c:v>
                </c:pt>
                <c:pt idx="14">
                  <c:v>38.85</c:v>
                </c:pt>
                <c:pt idx="15">
                  <c:v>38.76</c:v>
                </c:pt>
                <c:pt idx="16">
                  <c:v>40.28</c:v>
                </c:pt>
                <c:pt idx="17">
                  <c:v>38.97</c:v>
                </c:pt>
                <c:pt idx="18">
                  <c:v>38.79</c:v>
                </c:pt>
                <c:pt idx="19">
                  <c:v>38.630000000000003</c:v>
                </c:pt>
                <c:pt idx="20">
                  <c:v>39.01</c:v>
                </c:pt>
                <c:pt idx="21">
                  <c:v>39.4</c:v>
                </c:pt>
                <c:pt idx="22">
                  <c:v>38.950000000000003</c:v>
                </c:pt>
                <c:pt idx="23">
                  <c:v>38.909999999999997</c:v>
                </c:pt>
                <c:pt idx="24">
                  <c:v>38.81</c:v>
                </c:pt>
                <c:pt idx="25">
                  <c:v>38.81</c:v>
                </c:pt>
                <c:pt idx="26">
                  <c:v>38.729999999999997</c:v>
                </c:pt>
                <c:pt idx="27">
                  <c:v>38.79</c:v>
                </c:pt>
                <c:pt idx="28">
                  <c:v>38.85</c:v>
                </c:pt>
                <c:pt idx="29">
                  <c:v>39.049999999999997</c:v>
                </c:pt>
                <c:pt idx="30">
                  <c:v>38.6</c:v>
                </c:pt>
                <c:pt idx="31">
                  <c:v>38.840000000000003</c:v>
                </c:pt>
                <c:pt idx="32">
                  <c:v>38.6</c:v>
                </c:pt>
                <c:pt idx="33">
                  <c:v>38.81</c:v>
                </c:pt>
                <c:pt idx="34">
                  <c:v>38.979999999999997</c:v>
                </c:pt>
                <c:pt idx="35">
                  <c:v>38.700000000000003</c:v>
                </c:pt>
                <c:pt idx="36">
                  <c:v>38.869999999999997</c:v>
                </c:pt>
                <c:pt idx="37">
                  <c:v>38.83</c:v>
                </c:pt>
                <c:pt idx="38">
                  <c:v>39.5</c:v>
                </c:pt>
                <c:pt idx="39">
                  <c:v>38.869999999999997</c:v>
                </c:pt>
                <c:pt idx="40">
                  <c:v>38.869999999999997</c:v>
                </c:pt>
                <c:pt idx="41">
                  <c:v>38.979999999999997</c:v>
                </c:pt>
                <c:pt idx="42">
                  <c:v>38.86</c:v>
                </c:pt>
                <c:pt idx="43">
                  <c:v>39.14</c:v>
                </c:pt>
                <c:pt idx="44">
                  <c:v>39.08</c:v>
                </c:pt>
                <c:pt idx="45">
                  <c:v>39.31</c:v>
                </c:pt>
                <c:pt idx="46">
                  <c:v>39.11</c:v>
                </c:pt>
                <c:pt idx="47">
                  <c:v>38.78</c:v>
                </c:pt>
                <c:pt idx="48">
                  <c:v>38.81</c:v>
                </c:pt>
                <c:pt idx="49">
                  <c:v>38.96</c:v>
                </c:pt>
                <c:pt idx="50">
                  <c:v>38.93</c:v>
                </c:pt>
                <c:pt idx="51">
                  <c:v>38.86</c:v>
                </c:pt>
                <c:pt idx="52">
                  <c:v>38.909999999999997</c:v>
                </c:pt>
                <c:pt idx="53">
                  <c:v>38.72</c:v>
                </c:pt>
                <c:pt idx="54">
                  <c:v>40.49</c:v>
                </c:pt>
              </c:numCache>
            </c:numRef>
          </c:val>
        </c:ser>
        <c:ser>
          <c:idx val="4"/>
          <c:order val="4"/>
          <c:tx>
            <c:strRef>
              <c:f>Mesnyki!$G$24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Mesnyki!$B$25:$B$88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Mesnyki!$G$25:$G$88</c:f>
              <c:numCache>
                <c:formatCode>0.00</c:formatCode>
                <c:ptCount val="64"/>
                <c:pt idx="0">
                  <c:v>39.590000000000003</c:v>
                </c:pt>
                <c:pt idx="1">
                  <c:v>40.119999999999997</c:v>
                </c:pt>
                <c:pt idx="2">
                  <c:v>40.409999999999997</c:v>
                </c:pt>
                <c:pt idx="3">
                  <c:v>40.08</c:v>
                </c:pt>
                <c:pt idx="4">
                  <c:v>39.75</c:v>
                </c:pt>
                <c:pt idx="5">
                  <c:v>40.520000000000003</c:v>
                </c:pt>
                <c:pt idx="6">
                  <c:v>39.56</c:v>
                </c:pt>
                <c:pt idx="7">
                  <c:v>39.479999999999997</c:v>
                </c:pt>
                <c:pt idx="8">
                  <c:v>39.61</c:v>
                </c:pt>
                <c:pt idx="9">
                  <c:v>39.81</c:v>
                </c:pt>
                <c:pt idx="10">
                  <c:v>39.979999999999997</c:v>
                </c:pt>
                <c:pt idx="11">
                  <c:v>39.79</c:v>
                </c:pt>
                <c:pt idx="12">
                  <c:v>39.82</c:v>
                </c:pt>
                <c:pt idx="13">
                  <c:v>39.72</c:v>
                </c:pt>
                <c:pt idx="14">
                  <c:v>39.72</c:v>
                </c:pt>
                <c:pt idx="15">
                  <c:v>39.909999999999997</c:v>
                </c:pt>
                <c:pt idx="16">
                  <c:v>39.619999999999997</c:v>
                </c:pt>
                <c:pt idx="17">
                  <c:v>39.78</c:v>
                </c:pt>
                <c:pt idx="18">
                  <c:v>40.96</c:v>
                </c:pt>
                <c:pt idx="19">
                  <c:v>39.590000000000003</c:v>
                </c:pt>
                <c:pt idx="20">
                  <c:v>39.68</c:v>
                </c:pt>
                <c:pt idx="21">
                  <c:v>39.840000000000003</c:v>
                </c:pt>
                <c:pt idx="22">
                  <c:v>39.590000000000003</c:v>
                </c:pt>
                <c:pt idx="23">
                  <c:v>39.68</c:v>
                </c:pt>
                <c:pt idx="24">
                  <c:v>39.72</c:v>
                </c:pt>
                <c:pt idx="25">
                  <c:v>39.6</c:v>
                </c:pt>
                <c:pt idx="26">
                  <c:v>39.68</c:v>
                </c:pt>
                <c:pt idx="27">
                  <c:v>39.64</c:v>
                </c:pt>
                <c:pt idx="28">
                  <c:v>39.6</c:v>
                </c:pt>
                <c:pt idx="29">
                  <c:v>40.01</c:v>
                </c:pt>
              </c:numCache>
            </c:numRef>
          </c:val>
        </c:ser>
        <c:ser>
          <c:idx val="5"/>
          <c:order val="5"/>
          <c:tx>
            <c:strRef>
              <c:f>Mesnyki!$H$24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Mesnyki!$B$25:$B$88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Mesnyki!$H$25:$H$88</c:f>
              <c:numCache>
                <c:formatCode>0.00</c:formatCode>
                <c:ptCount val="64"/>
                <c:pt idx="0">
                  <c:v>39.979999999999997</c:v>
                </c:pt>
                <c:pt idx="1">
                  <c:v>39.93</c:v>
                </c:pt>
              </c:numCache>
            </c:numRef>
          </c:val>
        </c:ser>
        <c:marker val="1"/>
        <c:axId val="72099328"/>
        <c:axId val="72100864"/>
      </c:lineChart>
      <c:catAx>
        <c:axId val="72099328"/>
        <c:scaling>
          <c:orientation val="minMax"/>
        </c:scaling>
        <c:axPos val="b"/>
        <c:numFmt formatCode="General" sourceLinked="1"/>
        <c:majorTickMark val="none"/>
        <c:tickLblPos val="nextTo"/>
        <c:crossAx val="72100864"/>
        <c:crosses val="autoZero"/>
        <c:auto val="1"/>
        <c:lblAlgn val="ctr"/>
        <c:lblOffset val="100"/>
      </c:catAx>
      <c:valAx>
        <c:axId val="72100864"/>
        <c:scaling>
          <c:orientation val="minMax"/>
          <c:min val="38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7209932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№5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</c:title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ser>
          <c:idx val="0"/>
          <c:order val="0"/>
          <c:tx>
            <c:strRef>
              <c:f>Mesnyki!$I$24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Mesnyki!$I$25:$I$75</c:f>
              <c:numCache>
                <c:formatCode>0.00</c:formatCode>
                <c:ptCount val="51"/>
                <c:pt idx="0">
                  <c:v>43.63</c:v>
                </c:pt>
                <c:pt idx="1">
                  <c:v>43.06</c:v>
                </c:pt>
                <c:pt idx="2">
                  <c:v>42.78</c:v>
                </c:pt>
                <c:pt idx="3">
                  <c:v>43.97</c:v>
                </c:pt>
                <c:pt idx="4">
                  <c:v>43.23</c:v>
                </c:pt>
                <c:pt idx="5">
                  <c:v>42.29</c:v>
                </c:pt>
                <c:pt idx="6">
                  <c:v>42.45</c:v>
                </c:pt>
                <c:pt idx="7">
                  <c:v>42.26</c:v>
                </c:pt>
                <c:pt idx="8">
                  <c:v>42.22</c:v>
                </c:pt>
                <c:pt idx="9">
                  <c:v>42.37</c:v>
                </c:pt>
                <c:pt idx="10">
                  <c:v>42.31</c:v>
                </c:pt>
                <c:pt idx="11">
                  <c:v>42.15</c:v>
                </c:pt>
                <c:pt idx="12">
                  <c:v>42.34</c:v>
                </c:pt>
                <c:pt idx="13">
                  <c:v>42.45</c:v>
                </c:pt>
                <c:pt idx="14">
                  <c:v>42.34</c:v>
                </c:pt>
                <c:pt idx="15">
                  <c:v>42.09</c:v>
                </c:pt>
                <c:pt idx="16">
                  <c:v>42.9</c:v>
                </c:pt>
                <c:pt idx="17">
                  <c:v>42.11</c:v>
                </c:pt>
                <c:pt idx="18">
                  <c:v>42.15</c:v>
                </c:pt>
                <c:pt idx="19">
                  <c:v>42.48</c:v>
                </c:pt>
                <c:pt idx="20">
                  <c:v>42.3</c:v>
                </c:pt>
                <c:pt idx="21">
                  <c:v>42.56</c:v>
                </c:pt>
                <c:pt idx="22">
                  <c:v>42.41</c:v>
                </c:pt>
                <c:pt idx="23">
                  <c:v>42.36</c:v>
                </c:pt>
                <c:pt idx="24">
                  <c:v>42.25</c:v>
                </c:pt>
                <c:pt idx="25">
                  <c:v>42.43</c:v>
                </c:pt>
                <c:pt idx="26">
                  <c:v>42.28</c:v>
                </c:pt>
                <c:pt idx="27">
                  <c:v>42.45</c:v>
                </c:pt>
                <c:pt idx="28">
                  <c:v>42.4</c:v>
                </c:pt>
                <c:pt idx="29">
                  <c:v>42.33</c:v>
                </c:pt>
                <c:pt idx="30">
                  <c:v>42.21</c:v>
                </c:pt>
                <c:pt idx="31">
                  <c:v>42.54</c:v>
                </c:pt>
                <c:pt idx="32">
                  <c:v>42.42</c:v>
                </c:pt>
                <c:pt idx="33">
                  <c:v>42.3</c:v>
                </c:pt>
                <c:pt idx="34">
                  <c:v>42.1</c:v>
                </c:pt>
                <c:pt idx="35">
                  <c:v>42.06</c:v>
                </c:pt>
                <c:pt idx="36">
                  <c:v>42.46</c:v>
                </c:pt>
                <c:pt idx="37">
                  <c:v>42.52</c:v>
                </c:pt>
                <c:pt idx="38">
                  <c:v>42.28</c:v>
                </c:pt>
                <c:pt idx="39">
                  <c:v>42.42</c:v>
                </c:pt>
                <c:pt idx="40">
                  <c:v>42.28</c:v>
                </c:pt>
                <c:pt idx="41">
                  <c:v>42.48</c:v>
                </c:pt>
              </c:numCache>
            </c:numRef>
          </c:val>
        </c:ser>
        <c:ser>
          <c:idx val="1"/>
          <c:order val="1"/>
          <c:tx>
            <c:strRef>
              <c:f>Mesnyki!$J$24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Mesnyki!$J$25:$J$75</c:f>
              <c:numCache>
                <c:formatCode>0.00</c:formatCode>
                <c:ptCount val="51"/>
                <c:pt idx="0">
                  <c:v>42.07</c:v>
                </c:pt>
                <c:pt idx="1">
                  <c:v>41.62</c:v>
                </c:pt>
                <c:pt idx="2">
                  <c:v>41.63</c:v>
                </c:pt>
                <c:pt idx="3">
                  <c:v>41.75</c:v>
                </c:pt>
                <c:pt idx="4">
                  <c:v>41.89</c:v>
                </c:pt>
                <c:pt idx="5">
                  <c:v>41.79</c:v>
                </c:pt>
                <c:pt idx="6">
                  <c:v>42.13</c:v>
                </c:pt>
                <c:pt idx="7">
                  <c:v>41.56</c:v>
                </c:pt>
                <c:pt idx="8">
                  <c:v>42.29</c:v>
                </c:pt>
                <c:pt idx="9">
                  <c:v>42.09</c:v>
                </c:pt>
                <c:pt idx="10">
                  <c:v>41.96</c:v>
                </c:pt>
                <c:pt idx="11">
                  <c:v>42.37</c:v>
                </c:pt>
                <c:pt idx="12">
                  <c:v>41.95</c:v>
                </c:pt>
                <c:pt idx="13">
                  <c:v>41.94</c:v>
                </c:pt>
                <c:pt idx="14">
                  <c:v>41.66</c:v>
                </c:pt>
                <c:pt idx="15">
                  <c:v>41.56</c:v>
                </c:pt>
                <c:pt idx="16">
                  <c:v>41.51</c:v>
                </c:pt>
                <c:pt idx="17">
                  <c:v>41.7</c:v>
                </c:pt>
                <c:pt idx="18">
                  <c:v>41.72</c:v>
                </c:pt>
                <c:pt idx="19">
                  <c:v>41.67</c:v>
                </c:pt>
                <c:pt idx="20">
                  <c:v>42.07</c:v>
                </c:pt>
                <c:pt idx="21">
                  <c:v>41.65</c:v>
                </c:pt>
                <c:pt idx="22">
                  <c:v>42.41</c:v>
                </c:pt>
              </c:numCache>
            </c:numRef>
          </c:val>
        </c:ser>
        <c:ser>
          <c:idx val="2"/>
          <c:order val="2"/>
          <c:tx>
            <c:strRef>
              <c:f>Mesnyki!$K$24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Mesnyki!$K$25:$K$75</c:f>
              <c:numCache>
                <c:formatCode>0.00</c:formatCode>
                <c:ptCount val="51"/>
                <c:pt idx="0">
                  <c:v>42.76</c:v>
                </c:pt>
                <c:pt idx="1">
                  <c:v>42.15</c:v>
                </c:pt>
                <c:pt idx="2">
                  <c:v>42.27</c:v>
                </c:pt>
                <c:pt idx="3">
                  <c:v>42.07</c:v>
                </c:pt>
                <c:pt idx="4">
                  <c:v>42.34</c:v>
                </c:pt>
                <c:pt idx="5">
                  <c:v>42.02</c:v>
                </c:pt>
                <c:pt idx="6">
                  <c:v>41.88</c:v>
                </c:pt>
                <c:pt idx="7">
                  <c:v>42.05</c:v>
                </c:pt>
                <c:pt idx="8">
                  <c:v>42.33</c:v>
                </c:pt>
                <c:pt idx="9">
                  <c:v>42.14</c:v>
                </c:pt>
                <c:pt idx="10">
                  <c:v>41.94</c:v>
                </c:pt>
                <c:pt idx="11">
                  <c:v>42.17</c:v>
                </c:pt>
                <c:pt idx="12">
                  <c:v>41.94</c:v>
                </c:pt>
                <c:pt idx="13">
                  <c:v>41.99</c:v>
                </c:pt>
                <c:pt idx="14">
                  <c:v>41.99</c:v>
                </c:pt>
                <c:pt idx="15">
                  <c:v>42.1</c:v>
                </c:pt>
                <c:pt idx="16">
                  <c:v>42.19</c:v>
                </c:pt>
                <c:pt idx="17">
                  <c:v>41.96</c:v>
                </c:pt>
                <c:pt idx="18">
                  <c:v>42.04</c:v>
                </c:pt>
                <c:pt idx="19">
                  <c:v>42.2</c:v>
                </c:pt>
                <c:pt idx="20">
                  <c:v>42.05</c:v>
                </c:pt>
                <c:pt idx="21">
                  <c:v>42.47</c:v>
                </c:pt>
                <c:pt idx="22">
                  <c:v>42.04</c:v>
                </c:pt>
                <c:pt idx="23">
                  <c:v>42.96</c:v>
                </c:pt>
                <c:pt idx="24">
                  <c:v>42.43</c:v>
                </c:pt>
                <c:pt idx="25">
                  <c:v>42.16</c:v>
                </c:pt>
                <c:pt idx="26">
                  <c:v>43.07</c:v>
                </c:pt>
                <c:pt idx="27">
                  <c:v>42.26</c:v>
                </c:pt>
                <c:pt idx="28">
                  <c:v>42.35</c:v>
                </c:pt>
                <c:pt idx="29">
                  <c:v>42.97</c:v>
                </c:pt>
                <c:pt idx="30">
                  <c:v>42.05</c:v>
                </c:pt>
                <c:pt idx="31">
                  <c:v>42.3</c:v>
                </c:pt>
                <c:pt idx="32">
                  <c:v>42.6</c:v>
                </c:pt>
                <c:pt idx="33">
                  <c:v>42.2</c:v>
                </c:pt>
                <c:pt idx="34">
                  <c:v>42.25</c:v>
                </c:pt>
                <c:pt idx="35">
                  <c:v>42.12</c:v>
                </c:pt>
                <c:pt idx="36">
                  <c:v>42.03</c:v>
                </c:pt>
                <c:pt idx="37">
                  <c:v>42.02</c:v>
                </c:pt>
                <c:pt idx="38">
                  <c:v>42.03</c:v>
                </c:pt>
                <c:pt idx="39">
                  <c:v>42.06</c:v>
                </c:pt>
                <c:pt idx="40">
                  <c:v>42.24</c:v>
                </c:pt>
                <c:pt idx="41">
                  <c:v>41.99</c:v>
                </c:pt>
                <c:pt idx="42">
                  <c:v>42.56</c:v>
                </c:pt>
                <c:pt idx="43">
                  <c:v>42.31</c:v>
                </c:pt>
                <c:pt idx="44">
                  <c:v>42.55</c:v>
                </c:pt>
                <c:pt idx="45">
                  <c:v>42.09</c:v>
                </c:pt>
                <c:pt idx="46">
                  <c:v>42.44</c:v>
                </c:pt>
                <c:pt idx="47">
                  <c:v>42.3</c:v>
                </c:pt>
                <c:pt idx="48">
                  <c:v>42.24</c:v>
                </c:pt>
                <c:pt idx="49">
                  <c:v>42.14</c:v>
                </c:pt>
              </c:numCache>
            </c:numRef>
          </c:val>
        </c:ser>
        <c:marker val="1"/>
        <c:axId val="72151424"/>
        <c:axId val="72152960"/>
      </c:lineChart>
      <c:catAx>
        <c:axId val="72151424"/>
        <c:scaling>
          <c:orientation val="minMax"/>
        </c:scaling>
        <c:axPos val="b"/>
        <c:numFmt formatCode="General" sourceLinked="1"/>
        <c:majorTickMark val="none"/>
        <c:tickLblPos val="nextTo"/>
        <c:crossAx val="72152960"/>
        <c:crosses val="autoZero"/>
        <c:auto val="1"/>
        <c:lblAlgn val="ctr"/>
        <c:lblOffset val="100"/>
      </c:catAx>
      <c:valAx>
        <c:axId val="72152960"/>
        <c:scaling>
          <c:orientation val="minMax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72151424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</c:title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ser>
          <c:idx val="0"/>
          <c:order val="0"/>
          <c:tx>
            <c:strRef>
              <c:f>Fury!$C$24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Fury!$B$25:$B$80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Fury!$C$25:$C$80</c:f>
              <c:numCache>
                <c:formatCode>0.00</c:formatCode>
                <c:ptCount val="56"/>
                <c:pt idx="0">
                  <c:v>41.62</c:v>
                </c:pt>
                <c:pt idx="1">
                  <c:v>39.71</c:v>
                </c:pt>
                <c:pt idx="2">
                  <c:v>41.09</c:v>
                </c:pt>
                <c:pt idx="3">
                  <c:v>39.090000000000003</c:v>
                </c:pt>
                <c:pt idx="4">
                  <c:v>39.020000000000003</c:v>
                </c:pt>
                <c:pt idx="5">
                  <c:v>39</c:v>
                </c:pt>
                <c:pt idx="6">
                  <c:v>38.96</c:v>
                </c:pt>
                <c:pt idx="7">
                  <c:v>38.770000000000003</c:v>
                </c:pt>
                <c:pt idx="8">
                  <c:v>38.94</c:v>
                </c:pt>
                <c:pt idx="9">
                  <c:v>39.020000000000003</c:v>
                </c:pt>
                <c:pt idx="10">
                  <c:v>38.99</c:v>
                </c:pt>
                <c:pt idx="11">
                  <c:v>38.92</c:v>
                </c:pt>
                <c:pt idx="12">
                  <c:v>38.93</c:v>
                </c:pt>
                <c:pt idx="13">
                  <c:v>39.049999999999997</c:v>
                </c:pt>
                <c:pt idx="14">
                  <c:v>38.85</c:v>
                </c:pt>
                <c:pt idx="15">
                  <c:v>39.06</c:v>
                </c:pt>
                <c:pt idx="16">
                  <c:v>39.229999999999997</c:v>
                </c:pt>
                <c:pt idx="17">
                  <c:v>39.07</c:v>
                </c:pt>
                <c:pt idx="18">
                  <c:v>39.04</c:v>
                </c:pt>
                <c:pt idx="19">
                  <c:v>38.909999999999997</c:v>
                </c:pt>
                <c:pt idx="20">
                  <c:v>39.049999999999997</c:v>
                </c:pt>
                <c:pt idx="21">
                  <c:v>38.85</c:v>
                </c:pt>
                <c:pt idx="22">
                  <c:v>38.909999999999997</c:v>
                </c:pt>
                <c:pt idx="23">
                  <c:v>39.299999999999997</c:v>
                </c:pt>
                <c:pt idx="24">
                  <c:v>40.880000000000003</c:v>
                </c:pt>
                <c:pt idx="25">
                  <c:v>40.24</c:v>
                </c:pt>
                <c:pt idx="26">
                  <c:v>39.159999999999997</c:v>
                </c:pt>
                <c:pt idx="27">
                  <c:v>39.11</c:v>
                </c:pt>
                <c:pt idx="28">
                  <c:v>39.229999999999997</c:v>
                </c:pt>
              </c:numCache>
            </c:numRef>
          </c:val>
        </c:ser>
        <c:ser>
          <c:idx val="1"/>
          <c:order val="1"/>
          <c:tx>
            <c:strRef>
              <c:f>Fury!$D$24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Fury!$B$25:$B$80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Fury!$D$25:$D$80</c:f>
              <c:numCache>
                <c:formatCode>0.00</c:formatCode>
                <c:ptCount val="56"/>
                <c:pt idx="0">
                  <c:v>40.22</c:v>
                </c:pt>
                <c:pt idx="1">
                  <c:v>39.68</c:v>
                </c:pt>
                <c:pt idx="2">
                  <c:v>39.22</c:v>
                </c:pt>
                <c:pt idx="3">
                  <c:v>39.25</c:v>
                </c:pt>
                <c:pt idx="4">
                  <c:v>39.049999999999997</c:v>
                </c:pt>
                <c:pt idx="5">
                  <c:v>39.270000000000003</c:v>
                </c:pt>
                <c:pt idx="6">
                  <c:v>39.340000000000003</c:v>
                </c:pt>
                <c:pt idx="7">
                  <c:v>39.07</c:v>
                </c:pt>
                <c:pt idx="8">
                  <c:v>39.03</c:v>
                </c:pt>
                <c:pt idx="9">
                  <c:v>38.93</c:v>
                </c:pt>
                <c:pt idx="10">
                  <c:v>38.9</c:v>
                </c:pt>
                <c:pt idx="11">
                  <c:v>38.69</c:v>
                </c:pt>
                <c:pt idx="12">
                  <c:v>38.96</c:v>
                </c:pt>
                <c:pt idx="13">
                  <c:v>38.880000000000003</c:v>
                </c:pt>
                <c:pt idx="14">
                  <c:v>39.049999999999997</c:v>
                </c:pt>
                <c:pt idx="15">
                  <c:v>38.61</c:v>
                </c:pt>
                <c:pt idx="16">
                  <c:v>38.93</c:v>
                </c:pt>
                <c:pt idx="17">
                  <c:v>38.840000000000003</c:v>
                </c:pt>
                <c:pt idx="18">
                  <c:v>39.21</c:v>
                </c:pt>
                <c:pt idx="19">
                  <c:v>39.01</c:v>
                </c:pt>
                <c:pt idx="20">
                  <c:v>39.03</c:v>
                </c:pt>
                <c:pt idx="21">
                  <c:v>38.71</c:v>
                </c:pt>
                <c:pt idx="22">
                  <c:v>38.83</c:v>
                </c:pt>
                <c:pt idx="23">
                  <c:v>38.67</c:v>
                </c:pt>
                <c:pt idx="24">
                  <c:v>38.71</c:v>
                </c:pt>
                <c:pt idx="25">
                  <c:v>39.630000000000003</c:v>
                </c:pt>
                <c:pt idx="26">
                  <c:v>39.14</c:v>
                </c:pt>
                <c:pt idx="27">
                  <c:v>38.950000000000003</c:v>
                </c:pt>
                <c:pt idx="28">
                  <c:v>38.93</c:v>
                </c:pt>
                <c:pt idx="29">
                  <c:v>39.409999999999997</c:v>
                </c:pt>
                <c:pt idx="30">
                  <c:v>39.49</c:v>
                </c:pt>
                <c:pt idx="31">
                  <c:v>39.270000000000003</c:v>
                </c:pt>
                <c:pt idx="32">
                  <c:v>39.51</c:v>
                </c:pt>
                <c:pt idx="33">
                  <c:v>39.06</c:v>
                </c:pt>
                <c:pt idx="34">
                  <c:v>39.020000000000003</c:v>
                </c:pt>
                <c:pt idx="35">
                  <c:v>39.18</c:v>
                </c:pt>
                <c:pt idx="36">
                  <c:v>39.04</c:v>
                </c:pt>
                <c:pt idx="37">
                  <c:v>38.86</c:v>
                </c:pt>
                <c:pt idx="38">
                  <c:v>38.94</c:v>
                </c:pt>
                <c:pt idx="39">
                  <c:v>38.799999999999997</c:v>
                </c:pt>
                <c:pt idx="40">
                  <c:v>39.049999999999997</c:v>
                </c:pt>
                <c:pt idx="41">
                  <c:v>38.619999999999997</c:v>
                </c:pt>
                <c:pt idx="42">
                  <c:v>38.85</c:v>
                </c:pt>
                <c:pt idx="43">
                  <c:v>38.83</c:v>
                </c:pt>
                <c:pt idx="44">
                  <c:v>38.86</c:v>
                </c:pt>
                <c:pt idx="45">
                  <c:v>38.86</c:v>
                </c:pt>
                <c:pt idx="46">
                  <c:v>38.75</c:v>
                </c:pt>
                <c:pt idx="47">
                  <c:v>38.950000000000003</c:v>
                </c:pt>
                <c:pt idx="48">
                  <c:v>38.97</c:v>
                </c:pt>
                <c:pt idx="49">
                  <c:v>39.5</c:v>
                </c:pt>
                <c:pt idx="50">
                  <c:v>39.39</c:v>
                </c:pt>
              </c:numCache>
            </c:numRef>
          </c:val>
        </c:ser>
        <c:ser>
          <c:idx val="2"/>
          <c:order val="2"/>
          <c:tx>
            <c:strRef>
              <c:f>Fury!$E$24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Fury!$B$25:$B$80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Fury!$E$25:$E$80</c:f>
              <c:numCache>
                <c:formatCode>0.00</c:formatCode>
                <c:ptCount val="56"/>
                <c:pt idx="0">
                  <c:v>39.19</c:v>
                </c:pt>
                <c:pt idx="1">
                  <c:v>39.299999999999997</c:v>
                </c:pt>
                <c:pt idx="2">
                  <c:v>39.28</c:v>
                </c:pt>
                <c:pt idx="3">
                  <c:v>39.04</c:v>
                </c:pt>
                <c:pt idx="4">
                  <c:v>39.11</c:v>
                </c:pt>
                <c:pt idx="5">
                  <c:v>39.22</c:v>
                </c:pt>
                <c:pt idx="6">
                  <c:v>39.1</c:v>
                </c:pt>
                <c:pt idx="7">
                  <c:v>39</c:v>
                </c:pt>
                <c:pt idx="8">
                  <c:v>39.01</c:v>
                </c:pt>
                <c:pt idx="9">
                  <c:v>38.89</c:v>
                </c:pt>
                <c:pt idx="10">
                  <c:v>39</c:v>
                </c:pt>
                <c:pt idx="11">
                  <c:v>39.020000000000003</c:v>
                </c:pt>
                <c:pt idx="12">
                  <c:v>39.29</c:v>
                </c:pt>
                <c:pt idx="13">
                  <c:v>38.909999999999997</c:v>
                </c:pt>
                <c:pt idx="14">
                  <c:v>39</c:v>
                </c:pt>
                <c:pt idx="15">
                  <c:v>38.950000000000003</c:v>
                </c:pt>
                <c:pt idx="16">
                  <c:v>38.869999999999997</c:v>
                </c:pt>
                <c:pt idx="17">
                  <c:v>39.08</c:v>
                </c:pt>
                <c:pt idx="18">
                  <c:v>38.880000000000003</c:v>
                </c:pt>
                <c:pt idx="19">
                  <c:v>39.22</c:v>
                </c:pt>
                <c:pt idx="20">
                  <c:v>39.049999999999997</c:v>
                </c:pt>
                <c:pt idx="21">
                  <c:v>38.97</c:v>
                </c:pt>
                <c:pt idx="22">
                  <c:v>38.9</c:v>
                </c:pt>
                <c:pt idx="23">
                  <c:v>39.03</c:v>
                </c:pt>
                <c:pt idx="24">
                  <c:v>39.19</c:v>
                </c:pt>
                <c:pt idx="25">
                  <c:v>39.08</c:v>
                </c:pt>
                <c:pt idx="26">
                  <c:v>39.04</c:v>
                </c:pt>
                <c:pt idx="27">
                  <c:v>38.94</c:v>
                </c:pt>
                <c:pt idx="28">
                  <c:v>38.92</c:v>
                </c:pt>
                <c:pt idx="29">
                  <c:v>39.04</c:v>
                </c:pt>
                <c:pt idx="30">
                  <c:v>39.299999999999997</c:v>
                </c:pt>
                <c:pt idx="31">
                  <c:v>39.51</c:v>
                </c:pt>
                <c:pt idx="32">
                  <c:v>42.66</c:v>
                </c:pt>
                <c:pt idx="33">
                  <c:v>39.4</c:v>
                </c:pt>
                <c:pt idx="34">
                  <c:v>39.14</c:v>
                </c:pt>
                <c:pt idx="35">
                  <c:v>38.96</c:v>
                </c:pt>
                <c:pt idx="36">
                  <c:v>38.950000000000003</c:v>
                </c:pt>
                <c:pt idx="37">
                  <c:v>39.380000000000003</c:v>
                </c:pt>
                <c:pt idx="38">
                  <c:v>39.520000000000003</c:v>
                </c:pt>
                <c:pt idx="39">
                  <c:v>39.08</c:v>
                </c:pt>
                <c:pt idx="40">
                  <c:v>38.950000000000003</c:v>
                </c:pt>
                <c:pt idx="41">
                  <c:v>39.15</c:v>
                </c:pt>
                <c:pt idx="42">
                  <c:v>39.14</c:v>
                </c:pt>
                <c:pt idx="43">
                  <c:v>38.97</c:v>
                </c:pt>
                <c:pt idx="44">
                  <c:v>38.950000000000003</c:v>
                </c:pt>
                <c:pt idx="45">
                  <c:v>38.979999999999997</c:v>
                </c:pt>
                <c:pt idx="46">
                  <c:v>38.869999999999997</c:v>
                </c:pt>
                <c:pt idx="47">
                  <c:v>38.92</c:v>
                </c:pt>
                <c:pt idx="48">
                  <c:v>38.97</c:v>
                </c:pt>
              </c:numCache>
            </c:numRef>
          </c:val>
        </c:ser>
        <c:ser>
          <c:idx val="3"/>
          <c:order val="3"/>
          <c:tx>
            <c:strRef>
              <c:f>Fury!$F$24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Fury!$B$25:$B$80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Fury!$F$25:$F$80</c:f>
              <c:numCache>
                <c:formatCode>0.00</c:formatCode>
                <c:ptCount val="56"/>
                <c:pt idx="0">
                  <c:v>39.549999999999997</c:v>
                </c:pt>
                <c:pt idx="1">
                  <c:v>39.56</c:v>
                </c:pt>
                <c:pt idx="2">
                  <c:v>39.32</c:v>
                </c:pt>
                <c:pt idx="3">
                  <c:v>39.14</c:v>
                </c:pt>
                <c:pt idx="4">
                  <c:v>39.06</c:v>
                </c:pt>
                <c:pt idx="5">
                  <c:v>39.11</c:v>
                </c:pt>
                <c:pt idx="6">
                  <c:v>39</c:v>
                </c:pt>
                <c:pt idx="7">
                  <c:v>38.950000000000003</c:v>
                </c:pt>
                <c:pt idx="8">
                  <c:v>39.159999999999997</c:v>
                </c:pt>
                <c:pt idx="9">
                  <c:v>38.97</c:v>
                </c:pt>
                <c:pt idx="10">
                  <c:v>39.119999999999997</c:v>
                </c:pt>
                <c:pt idx="11">
                  <c:v>38.950000000000003</c:v>
                </c:pt>
                <c:pt idx="12">
                  <c:v>39.14</c:v>
                </c:pt>
                <c:pt idx="13">
                  <c:v>38.880000000000003</c:v>
                </c:pt>
                <c:pt idx="14">
                  <c:v>39.020000000000003</c:v>
                </c:pt>
                <c:pt idx="15">
                  <c:v>39.049999999999997</c:v>
                </c:pt>
                <c:pt idx="16">
                  <c:v>39.130000000000003</c:v>
                </c:pt>
                <c:pt idx="17">
                  <c:v>39.229999999999997</c:v>
                </c:pt>
                <c:pt idx="18">
                  <c:v>39.32</c:v>
                </c:pt>
                <c:pt idx="19">
                  <c:v>39.04</c:v>
                </c:pt>
                <c:pt idx="20">
                  <c:v>38.97</c:v>
                </c:pt>
                <c:pt idx="21">
                  <c:v>38.85</c:v>
                </c:pt>
                <c:pt idx="22">
                  <c:v>38.99</c:v>
                </c:pt>
                <c:pt idx="23">
                  <c:v>39.03</c:v>
                </c:pt>
                <c:pt idx="24">
                  <c:v>39.21</c:v>
                </c:pt>
                <c:pt idx="25">
                  <c:v>38.92</c:v>
                </c:pt>
                <c:pt idx="26">
                  <c:v>38.96</c:v>
                </c:pt>
                <c:pt idx="27">
                  <c:v>38.94</c:v>
                </c:pt>
                <c:pt idx="28">
                  <c:v>39.729999999999997</c:v>
                </c:pt>
                <c:pt idx="29">
                  <c:v>38.85</c:v>
                </c:pt>
                <c:pt idx="30">
                  <c:v>39.29</c:v>
                </c:pt>
                <c:pt idx="31">
                  <c:v>39.04</c:v>
                </c:pt>
                <c:pt idx="32">
                  <c:v>39.33</c:v>
                </c:pt>
                <c:pt idx="33">
                  <c:v>39.17</c:v>
                </c:pt>
                <c:pt idx="34">
                  <c:v>39</c:v>
                </c:pt>
                <c:pt idx="35">
                  <c:v>39.01</c:v>
                </c:pt>
                <c:pt idx="36">
                  <c:v>39</c:v>
                </c:pt>
                <c:pt idx="37">
                  <c:v>39.299999999999997</c:v>
                </c:pt>
                <c:pt idx="38">
                  <c:v>39.1</c:v>
                </c:pt>
                <c:pt idx="39">
                  <c:v>39.049999999999997</c:v>
                </c:pt>
                <c:pt idx="40">
                  <c:v>39.479999999999997</c:v>
                </c:pt>
                <c:pt idx="41">
                  <c:v>39.200000000000003</c:v>
                </c:pt>
                <c:pt idx="42">
                  <c:v>39.36</c:v>
                </c:pt>
                <c:pt idx="43">
                  <c:v>39.22</c:v>
                </c:pt>
                <c:pt idx="44">
                  <c:v>39.090000000000003</c:v>
                </c:pt>
                <c:pt idx="45">
                  <c:v>39.35</c:v>
                </c:pt>
                <c:pt idx="46">
                  <c:v>39.26</c:v>
                </c:pt>
                <c:pt idx="47">
                  <c:v>39.119999999999997</c:v>
                </c:pt>
                <c:pt idx="48">
                  <c:v>39.270000000000003</c:v>
                </c:pt>
                <c:pt idx="49">
                  <c:v>38.97</c:v>
                </c:pt>
                <c:pt idx="50">
                  <c:v>39.51</c:v>
                </c:pt>
                <c:pt idx="51">
                  <c:v>39.36</c:v>
                </c:pt>
                <c:pt idx="52">
                  <c:v>39.11</c:v>
                </c:pt>
                <c:pt idx="53">
                  <c:v>39.17</c:v>
                </c:pt>
                <c:pt idx="54">
                  <c:v>39.79</c:v>
                </c:pt>
              </c:numCache>
            </c:numRef>
          </c:val>
        </c:ser>
        <c:ser>
          <c:idx val="4"/>
          <c:order val="4"/>
          <c:tx>
            <c:strRef>
              <c:f>Fury!$G$24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Fury!$B$25:$B$80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Fury!$G$25:$G$80</c:f>
              <c:numCache>
                <c:formatCode>General</c:formatCode>
                <c:ptCount val="56"/>
                <c:pt idx="0">
                  <c:v>40.340000000000003</c:v>
                </c:pt>
                <c:pt idx="1">
                  <c:v>39.700000000000003</c:v>
                </c:pt>
                <c:pt idx="2">
                  <c:v>41.03</c:v>
                </c:pt>
                <c:pt idx="3">
                  <c:v>39.340000000000003</c:v>
                </c:pt>
                <c:pt idx="4">
                  <c:v>39.4</c:v>
                </c:pt>
                <c:pt idx="5">
                  <c:v>39.450000000000003</c:v>
                </c:pt>
                <c:pt idx="6">
                  <c:v>38.93</c:v>
                </c:pt>
                <c:pt idx="7">
                  <c:v>39.46</c:v>
                </c:pt>
                <c:pt idx="8">
                  <c:v>39.28</c:v>
                </c:pt>
                <c:pt idx="9">
                  <c:v>39.200000000000003</c:v>
                </c:pt>
                <c:pt idx="10">
                  <c:v>38.950000000000003</c:v>
                </c:pt>
                <c:pt idx="11">
                  <c:v>39.03</c:v>
                </c:pt>
                <c:pt idx="12">
                  <c:v>39.1</c:v>
                </c:pt>
                <c:pt idx="13">
                  <c:v>39.4</c:v>
                </c:pt>
                <c:pt idx="14">
                  <c:v>39.04</c:v>
                </c:pt>
                <c:pt idx="15">
                  <c:v>39.15</c:v>
                </c:pt>
                <c:pt idx="16">
                  <c:v>39.07</c:v>
                </c:pt>
                <c:pt idx="17">
                  <c:v>39.15</c:v>
                </c:pt>
                <c:pt idx="18">
                  <c:v>39.17</c:v>
                </c:pt>
                <c:pt idx="19">
                  <c:v>39.04</c:v>
                </c:pt>
                <c:pt idx="20">
                  <c:v>38.97</c:v>
                </c:pt>
                <c:pt idx="21">
                  <c:v>39.06</c:v>
                </c:pt>
                <c:pt idx="22">
                  <c:v>38.979999999999997</c:v>
                </c:pt>
                <c:pt idx="23">
                  <c:v>39.11</c:v>
                </c:pt>
                <c:pt idx="24">
                  <c:v>38.950000000000003</c:v>
                </c:pt>
                <c:pt idx="25">
                  <c:v>39.369999999999997</c:v>
                </c:pt>
                <c:pt idx="26">
                  <c:v>39.549999999999997</c:v>
                </c:pt>
                <c:pt idx="27">
                  <c:v>39.07</c:v>
                </c:pt>
                <c:pt idx="28">
                  <c:v>38.909999999999997</c:v>
                </c:pt>
                <c:pt idx="29">
                  <c:v>38.85</c:v>
                </c:pt>
                <c:pt idx="30">
                  <c:v>39.119999999999997</c:v>
                </c:pt>
                <c:pt idx="31">
                  <c:v>39.270000000000003</c:v>
                </c:pt>
                <c:pt idx="32">
                  <c:v>39.46</c:v>
                </c:pt>
                <c:pt idx="33">
                  <c:v>39.630000000000003</c:v>
                </c:pt>
                <c:pt idx="34">
                  <c:v>39.35</c:v>
                </c:pt>
              </c:numCache>
            </c:numRef>
          </c:val>
        </c:ser>
        <c:marker val="1"/>
        <c:axId val="74605696"/>
        <c:axId val="74607232"/>
      </c:lineChart>
      <c:catAx>
        <c:axId val="74605696"/>
        <c:scaling>
          <c:orientation val="minMax"/>
        </c:scaling>
        <c:axPos val="b"/>
        <c:numFmt formatCode="General" sourceLinked="1"/>
        <c:majorTickMark val="none"/>
        <c:tickLblPos val="nextTo"/>
        <c:crossAx val="74607232"/>
        <c:crosses val="autoZero"/>
        <c:auto val="1"/>
        <c:lblAlgn val="ctr"/>
        <c:lblOffset val="100"/>
      </c:catAx>
      <c:valAx>
        <c:axId val="74607232"/>
        <c:scaling>
          <c:orientation val="minMax"/>
          <c:min val="38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7460569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</c:title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ser>
          <c:idx val="0"/>
          <c:order val="0"/>
          <c:tx>
            <c:strRef>
              <c:f>Fury!$H$24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Fury!$B$25:$B$78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Fury!$H$25:$H$78</c:f>
              <c:numCache>
                <c:formatCode>General</c:formatCode>
                <c:ptCount val="54"/>
                <c:pt idx="0">
                  <c:v>42.97</c:v>
                </c:pt>
                <c:pt idx="1">
                  <c:v>43.24</c:v>
                </c:pt>
                <c:pt idx="2">
                  <c:v>42.48</c:v>
                </c:pt>
                <c:pt idx="3">
                  <c:v>43.33</c:v>
                </c:pt>
              </c:numCache>
            </c:numRef>
          </c:val>
        </c:ser>
        <c:ser>
          <c:idx val="1"/>
          <c:order val="1"/>
          <c:tx>
            <c:strRef>
              <c:f>Fury!$I$24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Fury!$B$25:$B$78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Fury!$I$25:$I$78</c:f>
              <c:numCache>
                <c:formatCode>General</c:formatCode>
                <c:ptCount val="54"/>
                <c:pt idx="0">
                  <c:v>42.66</c:v>
                </c:pt>
                <c:pt idx="1">
                  <c:v>42.33</c:v>
                </c:pt>
                <c:pt idx="2">
                  <c:v>42.16</c:v>
                </c:pt>
                <c:pt idx="3">
                  <c:v>42.34</c:v>
                </c:pt>
                <c:pt idx="4">
                  <c:v>41.93</c:v>
                </c:pt>
                <c:pt idx="5">
                  <c:v>42.04</c:v>
                </c:pt>
                <c:pt idx="6">
                  <c:v>42.16</c:v>
                </c:pt>
                <c:pt idx="7">
                  <c:v>41.72</c:v>
                </c:pt>
                <c:pt idx="8">
                  <c:v>41.92</c:v>
                </c:pt>
                <c:pt idx="9">
                  <c:v>42</c:v>
                </c:pt>
                <c:pt idx="10">
                  <c:v>41.86</c:v>
                </c:pt>
                <c:pt idx="11">
                  <c:v>42.01</c:v>
                </c:pt>
                <c:pt idx="12">
                  <c:v>42.02</c:v>
                </c:pt>
                <c:pt idx="13">
                  <c:v>41.8</c:v>
                </c:pt>
                <c:pt idx="14">
                  <c:v>41.83</c:v>
                </c:pt>
                <c:pt idx="15">
                  <c:v>41.93</c:v>
                </c:pt>
                <c:pt idx="16">
                  <c:v>41.68</c:v>
                </c:pt>
                <c:pt idx="17">
                  <c:v>42.77</c:v>
                </c:pt>
                <c:pt idx="18">
                  <c:v>42.02</c:v>
                </c:pt>
                <c:pt idx="19">
                  <c:v>41.98</c:v>
                </c:pt>
                <c:pt idx="20">
                  <c:v>41.98</c:v>
                </c:pt>
                <c:pt idx="21">
                  <c:v>42.08</c:v>
                </c:pt>
                <c:pt idx="22">
                  <c:v>41.99</c:v>
                </c:pt>
                <c:pt idx="23">
                  <c:v>42.69</c:v>
                </c:pt>
              </c:numCache>
            </c:numRef>
          </c:val>
        </c:ser>
        <c:ser>
          <c:idx val="2"/>
          <c:order val="2"/>
          <c:tx>
            <c:strRef>
              <c:f>Fury!$J$24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Fury!$B$25:$B$78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Fury!$J$25:$J$78</c:f>
              <c:numCache>
                <c:formatCode>General</c:formatCode>
                <c:ptCount val="54"/>
                <c:pt idx="0">
                  <c:v>42.76</c:v>
                </c:pt>
                <c:pt idx="1">
                  <c:v>42.56</c:v>
                </c:pt>
                <c:pt idx="2">
                  <c:v>42.48</c:v>
                </c:pt>
                <c:pt idx="3">
                  <c:v>42.19</c:v>
                </c:pt>
                <c:pt idx="4">
                  <c:v>42.4</c:v>
                </c:pt>
                <c:pt idx="5">
                  <c:v>42.41</c:v>
                </c:pt>
                <c:pt idx="6">
                  <c:v>42.31</c:v>
                </c:pt>
                <c:pt idx="7">
                  <c:v>42.5</c:v>
                </c:pt>
                <c:pt idx="8">
                  <c:v>42.43</c:v>
                </c:pt>
                <c:pt idx="9">
                  <c:v>42.32</c:v>
                </c:pt>
                <c:pt idx="10">
                  <c:v>43.53</c:v>
                </c:pt>
                <c:pt idx="11">
                  <c:v>42.56</c:v>
                </c:pt>
                <c:pt idx="12">
                  <c:v>42.47</c:v>
                </c:pt>
                <c:pt idx="13">
                  <c:v>42.46</c:v>
                </c:pt>
                <c:pt idx="14">
                  <c:v>42.62</c:v>
                </c:pt>
                <c:pt idx="15">
                  <c:v>42.43</c:v>
                </c:pt>
                <c:pt idx="16">
                  <c:v>42.39</c:v>
                </c:pt>
                <c:pt idx="17">
                  <c:v>42.74</c:v>
                </c:pt>
                <c:pt idx="18">
                  <c:v>43.84</c:v>
                </c:pt>
                <c:pt idx="19">
                  <c:v>43</c:v>
                </c:pt>
                <c:pt idx="20">
                  <c:v>42.42</c:v>
                </c:pt>
                <c:pt idx="21">
                  <c:v>42.41</c:v>
                </c:pt>
                <c:pt idx="22">
                  <c:v>42.4</c:v>
                </c:pt>
                <c:pt idx="23">
                  <c:v>42.71</c:v>
                </c:pt>
                <c:pt idx="24">
                  <c:v>42.65</c:v>
                </c:pt>
                <c:pt idx="25">
                  <c:v>42.53</c:v>
                </c:pt>
                <c:pt idx="26">
                  <c:v>42.41</c:v>
                </c:pt>
                <c:pt idx="27">
                  <c:v>44.3</c:v>
                </c:pt>
                <c:pt idx="28">
                  <c:v>43.28</c:v>
                </c:pt>
                <c:pt idx="29">
                  <c:v>42.97</c:v>
                </c:pt>
              </c:numCache>
            </c:numRef>
          </c:val>
        </c:ser>
        <c:ser>
          <c:idx val="3"/>
          <c:order val="3"/>
          <c:tx>
            <c:strRef>
              <c:f>Fury!$K$24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Fury!$B$25:$B$78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Fury!$K$25:$K$78</c:f>
              <c:numCache>
                <c:formatCode>General</c:formatCode>
                <c:ptCount val="54"/>
                <c:pt idx="0">
                  <c:v>44.19</c:v>
                </c:pt>
                <c:pt idx="1">
                  <c:v>44.11</c:v>
                </c:pt>
                <c:pt idx="2">
                  <c:v>42.94</c:v>
                </c:pt>
                <c:pt idx="3">
                  <c:v>42.25</c:v>
                </c:pt>
                <c:pt idx="4">
                  <c:v>42.18</c:v>
                </c:pt>
                <c:pt idx="5">
                  <c:v>42.47</c:v>
                </c:pt>
                <c:pt idx="6">
                  <c:v>42.26</c:v>
                </c:pt>
                <c:pt idx="7">
                  <c:v>42.3</c:v>
                </c:pt>
                <c:pt idx="8">
                  <c:v>42.36</c:v>
                </c:pt>
                <c:pt idx="9">
                  <c:v>42.27</c:v>
                </c:pt>
                <c:pt idx="10">
                  <c:v>42.02</c:v>
                </c:pt>
                <c:pt idx="11">
                  <c:v>42.21</c:v>
                </c:pt>
                <c:pt idx="12">
                  <c:v>42.35</c:v>
                </c:pt>
                <c:pt idx="13">
                  <c:v>42.38</c:v>
                </c:pt>
                <c:pt idx="14">
                  <c:v>42.47</c:v>
                </c:pt>
                <c:pt idx="15">
                  <c:v>42.36</c:v>
                </c:pt>
                <c:pt idx="16">
                  <c:v>42.21</c:v>
                </c:pt>
                <c:pt idx="17">
                  <c:v>42.34</c:v>
                </c:pt>
                <c:pt idx="18">
                  <c:v>42.24</c:v>
                </c:pt>
                <c:pt idx="19">
                  <c:v>42.26</c:v>
                </c:pt>
                <c:pt idx="20">
                  <c:v>42.18</c:v>
                </c:pt>
                <c:pt idx="21">
                  <c:v>42.33</c:v>
                </c:pt>
                <c:pt idx="22">
                  <c:v>42.42</c:v>
                </c:pt>
                <c:pt idx="23">
                  <c:v>42.59</c:v>
                </c:pt>
                <c:pt idx="24">
                  <c:v>42.53</c:v>
                </c:pt>
                <c:pt idx="25">
                  <c:v>42.43</c:v>
                </c:pt>
                <c:pt idx="26">
                  <c:v>42.32</c:v>
                </c:pt>
                <c:pt idx="27">
                  <c:v>42.5</c:v>
                </c:pt>
                <c:pt idx="28">
                  <c:v>42.5</c:v>
                </c:pt>
                <c:pt idx="29">
                  <c:v>42.27</c:v>
                </c:pt>
                <c:pt idx="30">
                  <c:v>42.5</c:v>
                </c:pt>
                <c:pt idx="31">
                  <c:v>42.62</c:v>
                </c:pt>
                <c:pt idx="32">
                  <c:v>42.28</c:v>
                </c:pt>
                <c:pt idx="33">
                  <c:v>42.73</c:v>
                </c:pt>
                <c:pt idx="34">
                  <c:v>42.49</c:v>
                </c:pt>
                <c:pt idx="35">
                  <c:v>42.24</c:v>
                </c:pt>
                <c:pt idx="36">
                  <c:v>42.45</c:v>
                </c:pt>
                <c:pt idx="37">
                  <c:v>43.84</c:v>
                </c:pt>
                <c:pt idx="38">
                  <c:v>42.77</c:v>
                </c:pt>
                <c:pt idx="39">
                  <c:v>42.78</c:v>
                </c:pt>
                <c:pt idx="40">
                  <c:v>43.41</c:v>
                </c:pt>
                <c:pt idx="41">
                  <c:v>42.36</c:v>
                </c:pt>
                <c:pt idx="42">
                  <c:v>42.23</c:v>
                </c:pt>
                <c:pt idx="43">
                  <c:v>42.2</c:v>
                </c:pt>
                <c:pt idx="44">
                  <c:v>42.77</c:v>
                </c:pt>
                <c:pt idx="45">
                  <c:v>42.41</c:v>
                </c:pt>
                <c:pt idx="46">
                  <c:v>42.38</c:v>
                </c:pt>
                <c:pt idx="47">
                  <c:v>42.57</c:v>
                </c:pt>
                <c:pt idx="48">
                  <c:v>42.42</c:v>
                </c:pt>
                <c:pt idx="49">
                  <c:v>42.56</c:v>
                </c:pt>
                <c:pt idx="50">
                  <c:v>42.26</c:v>
                </c:pt>
                <c:pt idx="51">
                  <c:v>42.58</c:v>
                </c:pt>
                <c:pt idx="52">
                  <c:v>42.61</c:v>
                </c:pt>
              </c:numCache>
            </c:numRef>
          </c:val>
        </c:ser>
        <c:marker val="1"/>
        <c:axId val="74916608"/>
        <c:axId val="74918144"/>
      </c:lineChart>
      <c:catAx>
        <c:axId val="74916608"/>
        <c:scaling>
          <c:orientation val="minMax"/>
        </c:scaling>
        <c:axPos val="b"/>
        <c:numFmt formatCode="General" sourceLinked="1"/>
        <c:majorTickMark val="none"/>
        <c:tickLblPos val="nextTo"/>
        <c:crossAx val="74918144"/>
        <c:crosses val="autoZero"/>
        <c:auto val="1"/>
        <c:lblAlgn val="ctr"/>
        <c:lblOffset val="100"/>
      </c:catAx>
      <c:valAx>
        <c:axId val="74918144"/>
        <c:scaling>
          <c:orientation val="minMax"/>
          <c:min val="41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74916608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</c:title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ser>
          <c:idx val="0"/>
          <c:order val="0"/>
          <c:tx>
            <c:strRef>
              <c:f>Дружба!$C$24</c:f>
              <c:strCache>
                <c:ptCount val="1"/>
                <c:pt idx="0">
                  <c:v>Кравчонок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Дружба!$B$25:$B$75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Дружба!$C$25:$C$75</c:f>
              <c:numCache>
                <c:formatCode>0.00</c:formatCode>
                <c:ptCount val="51"/>
                <c:pt idx="0">
                  <c:v>41.14</c:v>
                </c:pt>
                <c:pt idx="1">
                  <c:v>40.01</c:v>
                </c:pt>
                <c:pt idx="2">
                  <c:v>42.23</c:v>
                </c:pt>
                <c:pt idx="3">
                  <c:v>39.83</c:v>
                </c:pt>
                <c:pt idx="4">
                  <c:v>39.72</c:v>
                </c:pt>
                <c:pt idx="5">
                  <c:v>39.840000000000003</c:v>
                </c:pt>
                <c:pt idx="6">
                  <c:v>39.68</c:v>
                </c:pt>
                <c:pt idx="7">
                  <c:v>39.51</c:v>
                </c:pt>
                <c:pt idx="8">
                  <c:v>39.619999999999997</c:v>
                </c:pt>
                <c:pt idx="9">
                  <c:v>39.549999999999997</c:v>
                </c:pt>
                <c:pt idx="10">
                  <c:v>39.64</c:v>
                </c:pt>
                <c:pt idx="11">
                  <c:v>39.520000000000003</c:v>
                </c:pt>
                <c:pt idx="12">
                  <c:v>39.619999999999997</c:v>
                </c:pt>
                <c:pt idx="13">
                  <c:v>39.31</c:v>
                </c:pt>
                <c:pt idx="14">
                  <c:v>39.64</c:v>
                </c:pt>
                <c:pt idx="15">
                  <c:v>39.659999999999997</c:v>
                </c:pt>
                <c:pt idx="16">
                  <c:v>39.729999999999997</c:v>
                </c:pt>
                <c:pt idx="17">
                  <c:v>39.340000000000003</c:v>
                </c:pt>
                <c:pt idx="18">
                  <c:v>39.78</c:v>
                </c:pt>
                <c:pt idx="19">
                  <c:v>39.549999999999997</c:v>
                </c:pt>
                <c:pt idx="20">
                  <c:v>39.590000000000003</c:v>
                </c:pt>
                <c:pt idx="21">
                  <c:v>39.56</c:v>
                </c:pt>
                <c:pt idx="22">
                  <c:v>39.56</c:v>
                </c:pt>
                <c:pt idx="23">
                  <c:v>39.53</c:v>
                </c:pt>
                <c:pt idx="24">
                  <c:v>39.79</c:v>
                </c:pt>
                <c:pt idx="25">
                  <c:v>39.97</c:v>
                </c:pt>
                <c:pt idx="26">
                  <c:v>39.71</c:v>
                </c:pt>
                <c:pt idx="27">
                  <c:v>40.229999999999997</c:v>
                </c:pt>
              </c:numCache>
            </c:numRef>
          </c:val>
        </c:ser>
        <c:ser>
          <c:idx val="1"/>
          <c:order val="1"/>
          <c:tx>
            <c:strRef>
              <c:f>Дружба!$D$24</c:f>
              <c:strCache>
                <c:ptCount val="1"/>
                <c:pt idx="0">
                  <c:v>Паненко Евгений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Дружба!$B$25:$B$75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Дружба!$D$25:$D$75</c:f>
              <c:numCache>
                <c:formatCode>0.00</c:formatCode>
                <c:ptCount val="51"/>
                <c:pt idx="0">
                  <c:v>39.950000000000003</c:v>
                </c:pt>
                <c:pt idx="1">
                  <c:v>39.56</c:v>
                </c:pt>
                <c:pt idx="2">
                  <c:v>39.58</c:v>
                </c:pt>
                <c:pt idx="3">
                  <c:v>39.549999999999997</c:v>
                </c:pt>
                <c:pt idx="4">
                  <c:v>39.71</c:v>
                </c:pt>
                <c:pt idx="5">
                  <c:v>39.35</c:v>
                </c:pt>
                <c:pt idx="6">
                  <c:v>39.11</c:v>
                </c:pt>
                <c:pt idx="7">
                  <c:v>39.4</c:v>
                </c:pt>
                <c:pt idx="8">
                  <c:v>39.25</c:v>
                </c:pt>
                <c:pt idx="9">
                  <c:v>39.200000000000003</c:v>
                </c:pt>
                <c:pt idx="10">
                  <c:v>39.25</c:v>
                </c:pt>
                <c:pt idx="11">
                  <c:v>39.22</c:v>
                </c:pt>
                <c:pt idx="12">
                  <c:v>39.299999999999997</c:v>
                </c:pt>
                <c:pt idx="13">
                  <c:v>39.520000000000003</c:v>
                </c:pt>
                <c:pt idx="14">
                  <c:v>39.090000000000003</c:v>
                </c:pt>
                <c:pt idx="15">
                  <c:v>39.119999999999997</c:v>
                </c:pt>
                <c:pt idx="16">
                  <c:v>39.28</c:v>
                </c:pt>
                <c:pt idx="17">
                  <c:v>39.159999999999997</c:v>
                </c:pt>
                <c:pt idx="18">
                  <c:v>39.19</c:v>
                </c:pt>
                <c:pt idx="19">
                  <c:v>39.17</c:v>
                </c:pt>
                <c:pt idx="20">
                  <c:v>39.340000000000003</c:v>
                </c:pt>
                <c:pt idx="21">
                  <c:v>39.1</c:v>
                </c:pt>
                <c:pt idx="22">
                  <c:v>39.32</c:v>
                </c:pt>
                <c:pt idx="23">
                  <c:v>39.11</c:v>
                </c:pt>
                <c:pt idx="24">
                  <c:v>39.11</c:v>
                </c:pt>
                <c:pt idx="25">
                  <c:v>39.090000000000003</c:v>
                </c:pt>
                <c:pt idx="26">
                  <c:v>39.119999999999997</c:v>
                </c:pt>
                <c:pt idx="27">
                  <c:v>39.14</c:v>
                </c:pt>
                <c:pt idx="28">
                  <c:v>39.340000000000003</c:v>
                </c:pt>
                <c:pt idx="29">
                  <c:v>39.729999999999997</c:v>
                </c:pt>
                <c:pt idx="30">
                  <c:v>39.36</c:v>
                </c:pt>
                <c:pt idx="31">
                  <c:v>39.200000000000003</c:v>
                </c:pt>
                <c:pt idx="32">
                  <c:v>39.090000000000003</c:v>
                </c:pt>
                <c:pt idx="33">
                  <c:v>39.17</c:v>
                </c:pt>
                <c:pt idx="34">
                  <c:v>39.07</c:v>
                </c:pt>
                <c:pt idx="35">
                  <c:v>39.29</c:v>
                </c:pt>
                <c:pt idx="36">
                  <c:v>39.049999999999997</c:v>
                </c:pt>
                <c:pt idx="37">
                  <c:v>39.67</c:v>
                </c:pt>
                <c:pt idx="38">
                  <c:v>39.47</c:v>
                </c:pt>
                <c:pt idx="39">
                  <c:v>39.21</c:v>
                </c:pt>
                <c:pt idx="40">
                  <c:v>39.159999999999997</c:v>
                </c:pt>
                <c:pt idx="41">
                  <c:v>39.229999999999997</c:v>
                </c:pt>
                <c:pt idx="42">
                  <c:v>39.380000000000003</c:v>
                </c:pt>
                <c:pt idx="43">
                  <c:v>39.21</c:v>
                </c:pt>
                <c:pt idx="44">
                  <c:v>39.18</c:v>
                </c:pt>
                <c:pt idx="45">
                  <c:v>39.380000000000003</c:v>
                </c:pt>
                <c:pt idx="46">
                  <c:v>39.44</c:v>
                </c:pt>
                <c:pt idx="47">
                  <c:v>39.119999999999997</c:v>
                </c:pt>
                <c:pt idx="48">
                  <c:v>39.15</c:v>
                </c:pt>
                <c:pt idx="49">
                  <c:v>39.08</c:v>
                </c:pt>
                <c:pt idx="50">
                  <c:v>39.6</c:v>
                </c:pt>
              </c:numCache>
            </c:numRef>
          </c:val>
        </c:ser>
        <c:ser>
          <c:idx val="2"/>
          <c:order val="2"/>
          <c:tx>
            <c:strRef>
              <c:f>Дружба!$E$24</c:f>
              <c:strCache>
                <c:ptCount val="1"/>
                <c:pt idx="0">
                  <c:v>Кравчонок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Дружба!$B$25:$B$75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Дружба!$E$25:$E$75</c:f>
              <c:numCache>
                <c:formatCode>0.00</c:formatCode>
                <c:ptCount val="51"/>
                <c:pt idx="0">
                  <c:v>39.369999999999997</c:v>
                </c:pt>
                <c:pt idx="1">
                  <c:v>39.56</c:v>
                </c:pt>
                <c:pt idx="2">
                  <c:v>40</c:v>
                </c:pt>
                <c:pt idx="3">
                  <c:v>39.74</c:v>
                </c:pt>
                <c:pt idx="4">
                  <c:v>39.76</c:v>
                </c:pt>
                <c:pt idx="5">
                  <c:v>39.49</c:v>
                </c:pt>
                <c:pt idx="6">
                  <c:v>39.57</c:v>
                </c:pt>
                <c:pt idx="7">
                  <c:v>39.630000000000003</c:v>
                </c:pt>
                <c:pt idx="8">
                  <c:v>40.03</c:v>
                </c:pt>
                <c:pt idx="9">
                  <c:v>39.130000000000003</c:v>
                </c:pt>
                <c:pt idx="10">
                  <c:v>39.4</c:v>
                </c:pt>
                <c:pt idx="11">
                  <c:v>39.630000000000003</c:v>
                </c:pt>
                <c:pt idx="12">
                  <c:v>39.590000000000003</c:v>
                </c:pt>
                <c:pt idx="13">
                  <c:v>39.4</c:v>
                </c:pt>
                <c:pt idx="14">
                  <c:v>39.29</c:v>
                </c:pt>
                <c:pt idx="15">
                  <c:v>39.07</c:v>
                </c:pt>
                <c:pt idx="16">
                  <c:v>39.18</c:v>
                </c:pt>
                <c:pt idx="17">
                  <c:v>39.31</c:v>
                </c:pt>
                <c:pt idx="18">
                  <c:v>39.340000000000003</c:v>
                </c:pt>
                <c:pt idx="19">
                  <c:v>39.79</c:v>
                </c:pt>
                <c:pt idx="20">
                  <c:v>40.020000000000003</c:v>
                </c:pt>
                <c:pt idx="21">
                  <c:v>40.22</c:v>
                </c:pt>
                <c:pt idx="22">
                  <c:v>39.83</c:v>
                </c:pt>
                <c:pt idx="23">
                  <c:v>40.619999999999997</c:v>
                </c:pt>
                <c:pt idx="24">
                  <c:v>39.96</c:v>
                </c:pt>
                <c:pt idx="25">
                  <c:v>40.17</c:v>
                </c:pt>
                <c:pt idx="26">
                  <c:v>39.22</c:v>
                </c:pt>
                <c:pt idx="27">
                  <c:v>39.54</c:v>
                </c:pt>
                <c:pt idx="28">
                  <c:v>39.42</c:v>
                </c:pt>
                <c:pt idx="29">
                  <c:v>39.36</c:v>
                </c:pt>
                <c:pt idx="30">
                  <c:v>39.619999999999997</c:v>
                </c:pt>
              </c:numCache>
            </c:numRef>
          </c:val>
        </c:ser>
        <c:ser>
          <c:idx val="3"/>
          <c:order val="3"/>
          <c:tx>
            <c:strRef>
              <c:f>Дружба!$F$24</c:f>
              <c:strCache>
                <c:ptCount val="1"/>
                <c:pt idx="0">
                  <c:v>Паненко Евгений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Дружба!$B$25:$B$75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Дружба!$F$25:$F$75</c:f>
              <c:numCache>
                <c:formatCode>0.00</c:formatCode>
                <c:ptCount val="51"/>
                <c:pt idx="0">
                  <c:v>39.58</c:v>
                </c:pt>
                <c:pt idx="1">
                  <c:v>39.44</c:v>
                </c:pt>
                <c:pt idx="2">
                  <c:v>39.33</c:v>
                </c:pt>
                <c:pt idx="3">
                  <c:v>39.29</c:v>
                </c:pt>
                <c:pt idx="4">
                  <c:v>39.26</c:v>
                </c:pt>
                <c:pt idx="5">
                  <c:v>39.32</c:v>
                </c:pt>
                <c:pt idx="6">
                  <c:v>39.17</c:v>
                </c:pt>
                <c:pt idx="7">
                  <c:v>39.159999999999997</c:v>
                </c:pt>
                <c:pt idx="8">
                  <c:v>39.36</c:v>
                </c:pt>
                <c:pt idx="9">
                  <c:v>39.15</c:v>
                </c:pt>
                <c:pt idx="10">
                  <c:v>39.36</c:v>
                </c:pt>
                <c:pt idx="11">
                  <c:v>39.299999999999997</c:v>
                </c:pt>
                <c:pt idx="12">
                  <c:v>39.119999999999997</c:v>
                </c:pt>
                <c:pt idx="13">
                  <c:v>39.07</c:v>
                </c:pt>
                <c:pt idx="14">
                  <c:v>39.229999999999997</c:v>
                </c:pt>
                <c:pt idx="15">
                  <c:v>39.21</c:v>
                </c:pt>
                <c:pt idx="16">
                  <c:v>39.369999999999997</c:v>
                </c:pt>
                <c:pt idx="17">
                  <c:v>39.22</c:v>
                </c:pt>
                <c:pt idx="18">
                  <c:v>39.299999999999997</c:v>
                </c:pt>
                <c:pt idx="19">
                  <c:v>39.67</c:v>
                </c:pt>
                <c:pt idx="20">
                  <c:v>39.200000000000003</c:v>
                </c:pt>
                <c:pt idx="21">
                  <c:v>39.130000000000003</c:v>
                </c:pt>
                <c:pt idx="22">
                  <c:v>39.229999999999997</c:v>
                </c:pt>
                <c:pt idx="23">
                  <c:v>39.119999999999997</c:v>
                </c:pt>
                <c:pt idx="24">
                  <c:v>39.229999999999997</c:v>
                </c:pt>
                <c:pt idx="25">
                  <c:v>39.4</c:v>
                </c:pt>
                <c:pt idx="26">
                  <c:v>39.159999999999997</c:v>
                </c:pt>
                <c:pt idx="27">
                  <c:v>39.11</c:v>
                </c:pt>
                <c:pt idx="28">
                  <c:v>39.119999999999997</c:v>
                </c:pt>
                <c:pt idx="29">
                  <c:v>39.14</c:v>
                </c:pt>
                <c:pt idx="30">
                  <c:v>39.1</c:v>
                </c:pt>
                <c:pt idx="31">
                  <c:v>39.25</c:v>
                </c:pt>
                <c:pt idx="32">
                  <c:v>39.22</c:v>
                </c:pt>
                <c:pt idx="33">
                  <c:v>39.1</c:v>
                </c:pt>
                <c:pt idx="34">
                  <c:v>39.229999999999997</c:v>
                </c:pt>
                <c:pt idx="35">
                  <c:v>39.130000000000003</c:v>
                </c:pt>
                <c:pt idx="36">
                  <c:v>39.44</c:v>
                </c:pt>
              </c:numCache>
            </c:numRef>
          </c:val>
        </c:ser>
        <c:ser>
          <c:idx val="4"/>
          <c:order val="4"/>
          <c:tx>
            <c:strRef>
              <c:f>Дружба!$G$24</c:f>
              <c:strCache>
                <c:ptCount val="1"/>
                <c:pt idx="0">
                  <c:v>Кравчонок Саша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Дружба!$B$25:$B$75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Дружба!$G$25:$G$75</c:f>
              <c:numCache>
                <c:formatCode>0.00</c:formatCode>
                <c:ptCount val="51"/>
                <c:pt idx="0">
                  <c:v>39.549999999999997</c:v>
                </c:pt>
                <c:pt idx="1">
                  <c:v>39.46</c:v>
                </c:pt>
                <c:pt idx="2">
                  <c:v>39.479999999999997</c:v>
                </c:pt>
                <c:pt idx="3">
                  <c:v>39.659999999999997</c:v>
                </c:pt>
                <c:pt idx="4">
                  <c:v>39.39</c:v>
                </c:pt>
                <c:pt idx="5">
                  <c:v>39.47</c:v>
                </c:pt>
                <c:pt idx="6">
                  <c:v>39.76</c:v>
                </c:pt>
                <c:pt idx="7">
                  <c:v>39.369999999999997</c:v>
                </c:pt>
                <c:pt idx="8">
                  <c:v>39.229999999999997</c:v>
                </c:pt>
                <c:pt idx="9">
                  <c:v>39.33</c:v>
                </c:pt>
                <c:pt idx="10">
                  <c:v>39.49</c:v>
                </c:pt>
                <c:pt idx="11">
                  <c:v>39.44</c:v>
                </c:pt>
                <c:pt idx="12">
                  <c:v>39.19</c:v>
                </c:pt>
                <c:pt idx="13">
                  <c:v>39.369999999999997</c:v>
                </c:pt>
                <c:pt idx="14">
                  <c:v>39.35</c:v>
                </c:pt>
                <c:pt idx="15">
                  <c:v>39.840000000000003</c:v>
                </c:pt>
                <c:pt idx="16">
                  <c:v>39.47</c:v>
                </c:pt>
                <c:pt idx="17">
                  <c:v>39.65</c:v>
                </c:pt>
                <c:pt idx="18">
                  <c:v>39.89</c:v>
                </c:pt>
                <c:pt idx="19">
                  <c:v>39.659999999999997</c:v>
                </c:pt>
                <c:pt idx="20">
                  <c:v>39.590000000000003</c:v>
                </c:pt>
                <c:pt idx="21">
                  <c:v>39.6</c:v>
                </c:pt>
                <c:pt idx="22">
                  <c:v>39.57</c:v>
                </c:pt>
                <c:pt idx="23">
                  <c:v>39.46</c:v>
                </c:pt>
                <c:pt idx="24">
                  <c:v>39.340000000000003</c:v>
                </c:pt>
                <c:pt idx="25">
                  <c:v>39.94</c:v>
                </c:pt>
                <c:pt idx="26">
                  <c:v>39.19</c:v>
                </c:pt>
                <c:pt idx="27">
                  <c:v>39.229999999999997</c:v>
                </c:pt>
              </c:numCache>
            </c:numRef>
          </c:val>
        </c:ser>
        <c:ser>
          <c:idx val="5"/>
          <c:order val="5"/>
          <c:tx>
            <c:strRef>
              <c:f>Дружба!$H$24</c:f>
              <c:strCache>
                <c:ptCount val="1"/>
                <c:pt idx="0">
                  <c:v>Паненко Евгений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Дружба!$B$25:$B$75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Дружба!$H$25:$H$75</c:f>
              <c:numCache>
                <c:formatCode>0.00</c:formatCode>
                <c:ptCount val="51"/>
                <c:pt idx="0">
                  <c:v>40.08</c:v>
                </c:pt>
                <c:pt idx="1">
                  <c:v>39.590000000000003</c:v>
                </c:pt>
                <c:pt idx="2">
                  <c:v>39.47</c:v>
                </c:pt>
                <c:pt idx="3">
                  <c:v>39.409999999999997</c:v>
                </c:pt>
                <c:pt idx="4">
                  <c:v>40.64</c:v>
                </c:pt>
                <c:pt idx="5">
                  <c:v>39.4</c:v>
                </c:pt>
                <c:pt idx="6">
                  <c:v>40.33</c:v>
                </c:pt>
                <c:pt idx="7">
                  <c:v>39.56</c:v>
                </c:pt>
                <c:pt idx="8">
                  <c:v>39.72</c:v>
                </c:pt>
                <c:pt idx="9">
                  <c:v>39.57</c:v>
                </c:pt>
                <c:pt idx="10">
                  <c:v>39.369999999999997</c:v>
                </c:pt>
                <c:pt idx="11">
                  <c:v>39.35</c:v>
                </c:pt>
                <c:pt idx="12">
                  <c:v>39.17</c:v>
                </c:pt>
                <c:pt idx="13">
                  <c:v>39.56</c:v>
                </c:pt>
                <c:pt idx="14">
                  <c:v>39.340000000000003</c:v>
                </c:pt>
                <c:pt idx="15">
                  <c:v>39.119999999999997</c:v>
                </c:pt>
                <c:pt idx="16">
                  <c:v>39.6</c:v>
                </c:pt>
                <c:pt idx="17">
                  <c:v>39.450000000000003</c:v>
                </c:pt>
                <c:pt idx="18">
                  <c:v>39.25</c:v>
                </c:pt>
                <c:pt idx="19">
                  <c:v>39.909999999999997</c:v>
                </c:pt>
                <c:pt idx="20">
                  <c:v>39.22</c:v>
                </c:pt>
                <c:pt idx="21">
                  <c:v>39.4</c:v>
                </c:pt>
                <c:pt idx="22">
                  <c:v>39.31</c:v>
                </c:pt>
                <c:pt idx="23">
                  <c:v>39.56</c:v>
                </c:pt>
                <c:pt idx="24">
                  <c:v>39.64</c:v>
                </c:pt>
                <c:pt idx="25">
                  <c:v>39.29</c:v>
                </c:pt>
                <c:pt idx="26">
                  <c:v>39.31</c:v>
                </c:pt>
                <c:pt idx="27">
                  <c:v>39.36</c:v>
                </c:pt>
                <c:pt idx="28">
                  <c:v>39.24</c:v>
                </c:pt>
                <c:pt idx="29">
                  <c:v>39.49</c:v>
                </c:pt>
                <c:pt idx="30">
                  <c:v>39.43</c:v>
                </c:pt>
                <c:pt idx="31">
                  <c:v>39.28</c:v>
                </c:pt>
                <c:pt idx="32">
                  <c:v>39.32</c:v>
                </c:pt>
                <c:pt idx="33">
                  <c:v>39.22</c:v>
                </c:pt>
                <c:pt idx="34">
                  <c:v>39.299999999999997</c:v>
                </c:pt>
                <c:pt idx="35">
                  <c:v>39.369999999999997</c:v>
                </c:pt>
                <c:pt idx="36">
                  <c:v>39.76</c:v>
                </c:pt>
                <c:pt idx="37">
                  <c:v>39.5</c:v>
                </c:pt>
                <c:pt idx="38">
                  <c:v>39.659999999999997</c:v>
                </c:pt>
                <c:pt idx="39">
                  <c:v>39.54</c:v>
                </c:pt>
              </c:numCache>
            </c:numRef>
          </c:val>
        </c:ser>
        <c:marker val="1"/>
        <c:axId val="75024640"/>
        <c:axId val="75046912"/>
      </c:lineChart>
      <c:catAx>
        <c:axId val="75024640"/>
        <c:scaling>
          <c:orientation val="minMax"/>
        </c:scaling>
        <c:axPos val="b"/>
        <c:numFmt formatCode="General" sourceLinked="1"/>
        <c:majorTickMark val="none"/>
        <c:tickLblPos val="nextTo"/>
        <c:crossAx val="75046912"/>
        <c:crosses val="autoZero"/>
        <c:auto val="1"/>
        <c:lblAlgn val="ctr"/>
        <c:lblOffset val="100"/>
      </c:catAx>
      <c:valAx>
        <c:axId val="75046912"/>
        <c:scaling>
          <c:orientation val="minMax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75024640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</c:title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ser>
          <c:idx val="0"/>
          <c:order val="0"/>
          <c:tx>
            <c:strRef>
              <c:f>Дружба!$I$24</c:f>
              <c:strCache>
                <c:ptCount val="1"/>
                <c:pt idx="0">
                  <c:v>Паненко Евгений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Дружба!$B$25:$B$85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Дружба!$I$25:$I$85</c:f>
              <c:numCache>
                <c:formatCode>0.00</c:formatCode>
                <c:ptCount val="61"/>
                <c:pt idx="0">
                  <c:v>43.49</c:v>
                </c:pt>
                <c:pt idx="1">
                  <c:v>43.2</c:v>
                </c:pt>
                <c:pt idx="2">
                  <c:v>43.33</c:v>
                </c:pt>
                <c:pt idx="3">
                  <c:v>42.97</c:v>
                </c:pt>
              </c:numCache>
            </c:numRef>
          </c:val>
        </c:ser>
        <c:ser>
          <c:idx val="1"/>
          <c:order val="1"/>
          <c:tx>
            <c:strRef>
              <c:f>Дружба!$J$24</c:f>
              <c:strCache>
                <c:ptCount val="1"/>
                <c:pt idx="0">
                  <c:v>Кравчонок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Дружба!$B$25:$B$85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Дружба!$J$25:$J$85</c:f>
              <c:numCache>
                <c:formatCode>0.00</c:formatCode>
                <c:ptCount val="61"/>
                <c:pt idx="0">
                  <c:v>43.22</c:v>
                </c:pt>
                <c:pt idx="1">
                  <c:v>43.01</c:v>
                </c:pt>
                <c:pt idx="2">
                  <c:v>42.77</c:v>
                </c:pt>
                <c:pt idx="3">
                  <c:v>43.71</c:v>
                </c:pt>
                <c:pt idx="4">
                  <c:v>42.62</c:v>
                </c:pt>
                <c:pt idx="5">
                  <c:v>42.37</c:v>
                </c:pt>
                <c:pt idx="6">
                  <c:v>42.59</c:v>
                </c:pt>
                <c:pt idx="7">
                  <c:v>42.96</c:v>
                </c:pt>
                <c:pt idx="8">
                  <c:v>42.81</c:v>
                </c:pt>
                <c:pt idx="9">
                  <c:v>42.75</c:v>
                </c:pt>
                <c:pt idx="10">
                  <c:v>43.12</c:v>
                </c:pt>
                <c:pt idx="11">
                  <c:v>42.41</c:v>
                </c:pt>
                <c:pt idx="12">
                  <c:v>42.59</c:v>
                </c:pt>
                <c:pt idx="13">
                  <c:v>43.6</c:v>
                </c:pt>
                <c:pt idx="14">
                  <c:v>42.86</c:v>
                </c:pt>
                <c:pt idx="15">
                  <c:v>42.56</c:v>
                </c:pt>
                <c:pt idx="16">
                  <c:v>42.72</c:v>
                </c:pt>
                <c:pt idx="17">
                  <c:v>42.54</c:v>
                </c:pt>
                <c:pt idx="18">
                  <c:v>42.91</c:v>
                </c:pt>
                <c:pt idx="19">
                  <c:v>42.35</c:v>
                </c:pt>
                <c:pt idx="20">
                  <c:v>42.5</c:v>
                </c:pt>
                <c:pt idx="21">
                  <c:v>42.9</c:v>
                </c:pt>
                <c:pt idx="22">
                  <c:v>42.58</c:v>
                </c:pt>
                <c:pt idx="23">
                  <c:v>42.81</c:v>
                </c:pt>
                <c:pt idx="24">
                  <c:v>42.78</c:v>
                </c:pt>
                <c:pt idx="25">
                  <c:v>42.15</c:v>
                </c:pt>
                <c:pt idx="26">
                  <c:v>42.41</c:v>
                </c:pt>
                <c:pt idx="27">
                  <c:v>42.44</c:v>
                </c:pt>
                <c:pt idx="28">
                  <c:v>42.73</c:v>
                </c:pt>
                <c:pt idx="29">
                  <c:v>42.41</c:v>
                </c:pt>
                <c:pt idx="30">
                  <c:v>42.4</c:v>
                </c:pt>
                <c:pt idx="31">
                  <c:v>42.41</c:v>
                </c:pt>
                <c:pt idx="32">
                  <c:v>42.68</c:v>
                </c:pt>
                <c:pt idx="33">
                  <c:v>42.18</c:v>
                </c:pt>
                <c:pt idx="34">
                  <c:v>42.35</c:v>
                </c:pt>
                <c:pt idx="35">
                  <c:v>43.86</c:v>
                </c:pt>
                <c:pt idx="36">
                  <c:v>42.33</c:v>
                </c:pt>
                <c:pt idx="37">
                  <c:v>42.34</c:v>
                </c:pt>
                <c:pt idx="38">
                  <c:v>42.06</c:v>
                </c:pt>
                <c:pt idx="39">
                  <c:v>42.03</c:v>
                </c:pt>
                <c:pt idx="40">
                  <c:v>42.76</c:v>
                </c:pt>
                <c:pt idx="41">
                  <c:v>43.05</c:v>
                </c:pt>
                <c:pt idx="42">
                  <c:v>42.35</c:v>
                </c:pt>
                <c:pt idx="43">
                  <c:v>42.43</c:v>
                </c:pt>
                <c:pt idx="44">
                  <c:v>42.44</c:v>
                </c:pt>
                <c:pt idx="45">
                  <c:v>42.18</c:v>
                </c:pt>
                <c:pt idx="46">
                  <c:v>42.21</c:v>
                </c:pt>
                <c:pt idx="47">
                  <c:v>42.23</c:v>
                </c:pt>
                <c:pt idx="48">
                  <c:v>42.23</c:v>
                </c:pt>
                <c:pt idx="49">
                  <c:v>42.7</c:v>
                </c:pt>
                <c:pt idx="50">
                  <c:v>42.48</c:v>
                </c:pt>
                <c:pt idx="51">
                  <c:v>42.27</c:v>
                </c:pt>
                <c:pt idx="52">
                  <c:v>42.47</c:v>
                </c:pt>
                <c:pt idx="53">
                  <c:v>42.23</c:v>
                </c:pt>
                <c:pt idx="54">
                  <c:v>42.79</c:v>
                </c:pt>
                <c:pt idx="55">
                  <c:v>42.22</c:v>
                </c:pt>
                <c:pt idx="56">
                  <c:v>42.42</c:v>
                </c:pt>
                <c:pt idx="57">
                  <c:v>42.67</c:v>
                </c:pt>
                <c:pt idx="58">
                  <c:v>42.43</c:v>
                </c:pt>
                <c:pt idx="59">
                  <c:v>43.31</c:v>
                </c:pt>
              </c:numCache>
            </c:numRef>
          </c:val>
        </c:ser>
        <c:ser>
          <c:idx val="2"/>
          <c:order val="2"/>
          <c:tx>
            <c:strRef>
              <c:f>Дружба!$K$24</c:f>
              <c:strCache>
                <c:ptCount val="1"/>
                <c:pt idx="0">
                  <c:v>Паненко Евгений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Дружба!$B$25:$B$85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Дружба!$K$25:$K$85</c:f>
              <c:numCache>
                <c:formatCode>0.00</c:formatCode>
                <c:ptCount val="61"/>
                <c:pt idx="0">
                  <c:v>42.33</c:v>
                </c:pt>
                <c:pt idx="1">
                  <c:v>42.51</c:v>
                </c:pt>
                <c:pt idx="2">
                  <c:v>42.33</c:v>
                </c:pt>
                <c:pt idx="3">
                  <c:v>42.31</c:v>
                </c:pt>
                <c:pt idx="4">
                  <c:v>42.31</c:v>
                </c:pt>
                <c:pt idx="5">
                  <c:v>42.09</c:v>
                </c:pt>
                <c:pt idx="6">
                  <c:v>42</c:v>
                </c:pt>
                <c:pt idx="7">
                  <c:v>42.14</c:v>
                </c:pt>
                <c:pt idx="8">
                  <c:v>41.98</c:v>
                </c:pt>
                <c:pt idx="9">
                  <c:v>42.26</c:v>
                </c:pt>
                <c:pt idx="10">
                  <c:v>42.01</c:v>
                </c:pt>
                <c:pt idx="11">
                  <c:v>42.19</c:v>
                </c:pt>
                <c:pt idx="12">
                  <c:v>42.07</c:v>
                </c:pt>
                <c:pt idx="13">
                  <c:v>41.91</c:v>
                </c:pt>
                <c:pt idx="14">
                  <c:v>42.4</c:v>
                </c:pt>
                <c:pt idx="15">
                  <c:v>42.25</c:v>
                </c:pt>
                <c:pt idx="16">
                  <c:v>42.82</c:v>
                </c:pt>
                <c:pt idx="17">
                  <c:v>42.24</c:v>
                </c:pt>
                <c:pt idx="18">
                  <c:v>41.99</c:v>
                </c:pt>
                <c:pt idx="19">
                  <c:v>42.04</c:v>
                </c:pt>
                <c:pt idx="20">
                  <c:v>42.24</c:v>
                </c:pt>
                <c:pt idx="21">
                  <c:v>42.24</c:v>
                </c:pt>
                <c:pt idx="22">
                  <c:v>42.21</c:v>
                </c:pt>
                <c:pt idx="23">
                  <c:v>42.02</c:v>
                </c:pt>
                <c:pt idx="24">
                  <c:v>42.1</c:v>
                </c:pt>
                <c:pt idx="25">
                  <c:v>42.26</c:v>
                </c:pt>
                <c:pt idx="26">
                  <c:v>42.08</c:v>
                </c:pt>
                <c:pt idx="27">
                  <c:v>42.14</c:v>
                </c:pt>
                <c:pt idx="28">
                  <c:v>42.17</c:v>
                </c:pt>
                <c:pt idx="29">
                  <c:v>41.85</c:v>
                </c:pt>
                <c:pt idx="30">
                  <c:v>42.13</c:v>
                </c:pt>
                <c:pt idx="31">
                  <c:v>42.02</c:v>
                </c:pt>
                <c:pt idx="32">
                  <c:v>41.83</c:v>
                </c:pt>
                <c:pt idx="33">
                  <c:v>41.93</c:v>
                </c:pt>
                <c:pt idx="34">
                  <c:v>41.94</c:v>
                </c:pt>
                <c:pt idx="35">
                  <c:v>41.91</c:v>
                </c:pt>
                <c:pt idx="36">
                  <c:v>42.03</c:v>
                </c:pt>
                <c:pt idx="37">
                  <c:v>42.11</c:v>
                </c:pt>
                <c:pt idx="38">
                  <c:v>41.9</c:v>
                </c:pt>
                <c:pt idx="39">
                  <c:v>42.23</c:v>
                </c:pt>
                <c:pt idx="40">
                  <c:v>42.14</c:v>
                </c:pt>
                <c:pt idx="41">
                  <c:v>43.22</c:v>
                </c:pt>
                <c:pt idx="42">
                  <c:v>42.16</c:v>
                </c:pt>
                <c:pt idx="43">
                  <c:v>41.86</c:v>
                </c:pt>
                <c:pt idx="44">
                  <c:v>42.76</c:v>
                </c:pt>
                <c:pt idx="45">
                  <c:v>42.16</c:v>
                </c:pt>
                <c:pt idx="46">
                  <c:v>42.24</c:v>
                </c:pt>
                <c:pt idx="47">
                  <c:v>42.1</c:v>
                </c:pt>
                <c:pt idx="48">
                  <c:v>41.94</c:v>
                </c:pt>
                <c:pt idx="49">
                  <c:v>42.03</c:v>
                </c:pt>
              </c:numCache>
            </c:numRef>
          </c:val>
        </c:ser>
        <c:marker val="1"/>
        <c:axId val="75076736"/>
        <c:axId val="75078272"/>
      </c:lineChart>
      <c:catAx>
        <c:axId val="75076736"/>
        <c:scaling>
          <c:orientation val="minMax"/>
        </c:scaling>
        <c:axPos val="b"/>
        <c:numFmt formatCode="General" sourceLinked="1"/>
        <c:majorTickMark val="none"/>
        <c:tickLblPos val="nextTo"/>
        <c:crossAx val="75078272"/>
        <c:crosses val="autoZero"/>
        <c:auto val="1"/>
        <c:lblAlgn val="ctr"/>
        <c:lblOffset val="100"/>
      </c:catAx>
      <c:valAx>
        <c:axId val="75078272"/>
        <c:scaling>
          <c:orientation val="minMax"/>
          <c:min val="41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7507673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</c:title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ser>
          <c:idx val="0"/>
          <c:order val="0"/>
          <c:tx>
            <c:strRef>
              <c:f>'Слепой Поворот'!$C$24</c:f>
              <c:strCache>
                <c:ptCount val="1"/>
                <c:pt idx="0">
                  <c:v>Плохов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'Слепой Поворот'!$B$25:$B$89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'Слепой Поворот'!$C$25:$C$89</c:f>
              <c:numCache>
                <c:formatCode>0.00</c:formatCode>
                <c:ptCount val="65"/>
                <c:pt idx="0">
                  <c:v>40.950000000000003</c:v>
                </c:pt>
                <c:pt idx="1">
                  <c:v>40.799999999999997</c:v>
                </c:pt>
                <c:pt idx="2">
                  <c:v>40.31</c:v>
                </c:pt>
                <c:pt idx="3">
                  <c:v>40.14</c:v>
                </c:pt>
                <c:pt idx="4">
                  <c:v>40.17</c:v>
                </c:pt>
                <c:pt idx="5">
                  <c:v>40.869999999999997</c:v>
                </c:pt>
                <c:pt idx="6">
                  <c:v>40.1</c:v>
                </c:pt>
                <c:pt idx="7">
                  <c:v>39.880000000000003</c:v>
                </c:pt>
                <c:pt idx="8">
                  <c:v>39.86</c:v>
                </c:pt>
                <c:pt idx="9">
                  <c:v>41.41</c:v>
                </c:pt>
                <c:pt idx="10">
                  <c:v>40.39</c:v>
                </c:pt>
                <c:pt idx="11">
                  <c:v>43.46</c:v>
                </c:pt>
                <c:pt idx="12">
                  <c:v>40.479999999999997</c:v>
                </c:pt>
                <c:pt idx="13">
                  <c:v>40.53</c:v>
                </c:pt>
                <c:pt idx="14">
                  <c:v>40.19</c:v>
                </c:pt>
                <c:pt idx="15">
                  <c:v>39.79</c:v>
                </c:pt>
                <c:pt idx="16">
                  <c:v>42.79</c:v>
                </c:pt>
                <c:pt idx="17">
                  <c:v>40.68</c:v>
                </c:pt>
                <c:pt idx="18">
                  <c:v>40.14</c:v>
                </c:pt>
                <c:pt idx="19">
                  <c:v>41.41</c:v>
                </c:pt>
                <c:pt idx="20">
                  <c:v>43.68</c:v>
                </c:pt>
                <c:pt idx="21">
                  <c:v>40.51</c:v>
                </c:pt>
                <c:pt idx="22">
                  <c:v>39.86</c:v>
                </c:pt>
                <c:pt idx="23">
                  <c:v>41.5</c:v>
                </c:pt>
                <c:pt idx="24">
                  <c:v>41.54</c:v>
                </c:pt>
                <c:pt idx="25">
                  <c:v>39.93</c:v>
                </c:pt>
                <c:pt idx="26">
                  <c:v>40.89</c:v>
                </c:pt>
                <c:pt idx="27">
                  <c:v>39.71</c:v>
                </c:pt>
                <c:pt idx="28">
                  <c:v>39.58</c:v>
                </c:pt>
                <c:pt idx="29">
                  <c:v>42.14</c:v>
                </c:pt>
                <c:pt idx="30">
                  <c:v>39.909999999999997</c:v>
                </c:pt>
                <c:pt idx="31">
                  <c:v>39.56</c:v>
                </c:pt>
                <c:pt idx="32">
                  <c:v>39.880000000000003</c:v>
                </c:pt>
                <c:pt idx="33">
                  <c:v>39.72</c:v>
                </c:pt>
                <c:pt idx="34">
                  <c:v>39.65</c:v>
                </c:pt>
                <c:pt idx="35">
                  <c:v>39.85</c:v>
                </c:pt>
                <c:pt idx="36">
                  <c:v>39.78</c:v>
                </c:pt>
                <c:pt idx="37">
                  <c:v>39.81</c:v>
                </c:pt>
                <c:pt idx="38">
                  <c:v>40</c:v>
                </c:pt>
                <c:pt idx="39">
                  <c:v>39.9</c:v>
                </c:pt>
                <c:pt idx="40">
                  <c:v>39.65</c:v>
                </c:pt>
                <c:pt idx="41">
                  <c:v>40.07</c:v>
                </c:pt>
              </c:numCache>
            </c:numRef>
          </c:val>
        </c:ser>
        <c:ser>
          <c:idx val="1"/>
          <c:order val="1"/>
          <c:tx>
            <c:strRef>
              <c:f>'Слепой Поворот'!$D$24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'Слепой Поворот'!$B$25:$B$89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'Слепой Поворот'!$D$25:$D$89</c:f>
              <c:numCache>
                <c:formatCode>0.00</c:formatCode>
                <c:ptCount val="65"/>
                <c:pt idx="0">
                  <c:v>41.93</c:v>
                </c:pt>
                <c:pt idx="1">
                  <c:v>39.83</c:v>
                </c:pt>
                <c:pt idx="2">
                  <c:v>39.78</c:v>
                </c:pt>
                <c:pt idx="3">
                  <c:v>40.15</c:v>
                </c:pt>
                <c:pt idx="4">
                  <c:v>39.880000000000003</c:v>
                </c:pt>
                <c:pt idx="5">
                  <c:v>40.36</c:v>
                </c:pt>
                <c:pt idx="6">
                  <c:v>39.799999999999997</c:v>
                </c:pt>
                <c:pt idx="7">
                  <c:v>39.74</c:v>
                </c:pt>
                <c:pt idx="8">
                  <c:v>39.68</c:v>
                </c:pt>
                <c:pt idx="9">
                  <c:v>39.47</c:v>
                </c:pt>
                <c:pt idx="10">
                  <c:v>39.81</c:v>
                </c:pt>
                <c:pt idx="11">
                  <c:v>39.75</c:v>
                </c:pt>
                <c:pt idx="12">
                  <c:v>39.65</c:v>
                </c:pt>
                <c:pt idx="13">
                  <c:v>39.770000000000003</c:v>
                </c:pt>
                <c:pt idx="14">
                  <c:v>39.549999999999997</c:v>
                </c:pt>
                <c:pt idx="15">
                  <c:v>40.17</c:v>
                </c:pt>
                <c:pt idx="16">
                  <c:v>39.81</c:v>
                </c:pt>
                <c:pt idx="17">
                  <c:v>39.58</c:v>
                </c:pt>
                <c:pt idx="18">
                  <c:v>39.72</c:v>
                </c:pt>
                <c:pt idx="19">
                  <c:v>39.79</c:v>
                </c:pt>
                <c:pt idx="20">
                  <c:v>39.83</c:v>
                </c:pt>
                <c:pt idx="21">
                  <c:v>39.729999999999997</c:v>
                </c:pt>
                <c:pt idx="22">
                  <c:v>39.82</c:v>
                </c:pt>
                <c:pt idx="23">
                  <c:v>39.94</c:v>
                </c:pt>
                <c:pt idx="24">
                  <c:v>39.590000000000003</c:v>
                </c:pt>
                <c:pt idx="25">
                  <c:v>39.630000000000003</c:v>
                </c:pt>
                <c:pt idx="26">
                  <c:v>39.57</c:v>
                </c:pt>
                <c:pt idx="27">
                  <c:v>39.950000000000003</c:v>
                </c:pt>
                <c:pt idx="28">
                  <c:v>39.69</c:v>
                </c:pt>
                <c:pt idx="29">
                  <c:v>39.75</c:v>
                </c:pt>
                <c:pt idx="30">
                  <c:v>39.72</c:v>
                </c:pt>
                <c:pt idx="31">
                  <c:v>39.909999999999997</c:v>
                </c:pt>
                <c:pt idx="32">
                  <c:v>39.81</c:v>
                </c:pt>
                <c:pt idx="33">
                  <c:v>39.659999999999997</c:v>
                </c:pt>
                <c:pt idx="34">
                  <c:v>39.6</c:v>
                </c:pt>
                <c:pt idx="35">
                  <c:v>39.81</c:v>
                </c:pt>
                <c:pt idx="36">
                  <c:v>41.72</c:v>
                </c:pt>
                <c:pt idx="37">
                  <c:v>39.93</c:v>
                </c:pt>
                <c:pt idx="38">
                  <c:v>39.71</c:v>
                </c:pt>
                <c:pt idx="39">
                  <c:v>39.82</c:v>
                </c:pt>
                <c:pt idx="40">
                  <c:v>39.81</c:v>
                </c:pt>
                <c:pt idx="41">
                  <c:v>39.96</c:v>
                </c:pt>
                <c:pt idx="42">
                  <c:v>39.78</c:v>
                </c:pt>
                <c:pt idx="43">
                  <c:v>39.770000000000003</c:v>
                </c:pt>
                <c:pt idx="44">
                  <c:v>39.950000000000003</c:v>
                </c:pt>
                <c:pt idx="45">
                  <c:v>39.950000000000003</c:v>
                </c:pt>
                <c:pt idx="46">
                  <c:v>39.76</c:v>
                </c:pt>
                <c:pt idx="47">
                  <c:v>39.79</c:v>
                </c:pt>
                <c:pt idx="48">
                  <c:v>39.799999999999997</c:v>
                </c:pt>
                <c:pt idx="49">
                  <c:v>39.67</c:v>
                </c:pt>
                <c:pt idx="50">
                  <c:v>39.619999999999997</c:v>
                </c:pt>
                <c:pt idx="51">
                  <c:v>39.950000000000003</c:v>
                </c:pt>
                <c:pt idx="52">
                  <c:v>39.85</c:v>
                </c:pt>
                <c:pt idx="53">
                  <c:v>39.880000000000003</c:v>
                </c:pt>
                <c:pt idx="54">
                  <c:v>39.799999999999997</c:v>
                </c:pt>
                <c:pt idx="55">
                  <c:v>39.71</c:v>
                </c:pt>
                <c:pt idx="56">
                  <c:v>39.57</c:v>
                </c:pt>
                <c:pt idx="57">
                  <c:v>39.729999999999997</c:v>
                </c:pt>
                <c:pt idx="58">
                  <c:v>40.61</c:v>
                </c:pt>
                <c:pt idx="59">
                  <c:v>39.94</c:v>
                </c:pt>
                <c:pt idx="60">
                  <c:v>40.119999999999997</c:v>
                </c:pt>
                <c:pt idx="61">
                  <c:v>39.729999999999997</c:v>
                </c:pt>
                <c:pt idx="62">
                  <c:v>39.869999999999997</c:v>
                </c:pt>
                <c:pt idx="63">
                  <c:v>39.93</c:v>
                </c:pt>
                <c:pt idx="64">
                  <c:v>40.31</c:v>
                </c:pt>
              </c:numCache>
            </c:numRef>
          </c:val>
        </c:ser>
        <c:ser>
          <c:idx val="2"/>
          <c:order val="2"/>
          <c:tx>
            <c:strRef>
              <c:f>'Слепой Поворот'!$E$24</c:f>
              <c:strCache>
                <c:ptCount val="1"/>
                <c:pt idx="0">
                  <c:v>Плохов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'Слепой Поворот'!$B$25:$B$89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'Слепой Поворот'!$E$25:$E$89</c:f>
              <c:numCache>
                <c:formatCode>0.00</c:formatCode>
                <c:ptCount val="65"/>
                <c:pt idx="0">
                  <c:v>40.14</c:v>
                </c:pt>
                <c:pt idx="1">
                  <c:v>39.67</c:v>
                </c:pt>
                <c:pt idx="2">
                  <c:v>40.15</c:v>
                </c:pt>
                <c:pt idx="3">
                  <c:v>39.590000000000003</c:v>
                </c:pt>
                <c:pt idx="4">
                  <c:v>39.74</c:v>
                </c:pt>
                <c:pt idx="5">
                  <c:v>39.479999999999997</c:v>
                </c:pt>
                <c:pt idx="6">
                  <c:v>39.619999999999997</c:v>
                </c:pt>
                <c:pt idx="7">
                  <c:v>39.39</c:v>
                </c:pt>
                <c:pt idx="8">
                  <c:v>39.630000000000003</c:v>
                </c:pt>
                <c:pt idx="9">
                  <c:v>39.75</c:v>
                </c:pt>
                <c:pt idx="10">
                  <c:v>39.39</c:v>
                </c:pt>
                <c:pt idx="11">
                  <c:v>39.369999999999997</c:v>
                </c:pt>
                <c:pt idx="12">
                  <c:v>40.18</c:v>
                </c:pt>
                <c:pt idx="13">
                  <c:v>39.43</c:v>
                </c:pt>
                <c:pt idx="14">
                  <c:v>40.35</c:v>
                </c:pt>
                <c:pt idx="15">
                  <c:v>39.659999999999997</c:v>
                </c:pt>
                <c:pt idx="16">
                  <c:v>39.270000000000003</c:v>
                </c:pt>
                <c:pt idx="17">
                  <c:v>39.33</c:v>
                </c:pt>
                <c:pt idx="18">
                  <c:v>39.369999999999997</c:v>
                </c:pt>
                <c:pt idx="19">
                  <c:v>39.51</c:v>
                </c:pt>
                <c:pt idx="20">
                  <c:v>40.090000000000003</c:v>
                </c:pt>
                <c:pt idx="21">
                  <c:v>39.61</c:v>
                </c:pt>
                <c:pt idx="22">
                  <c:v>39.68</c:v>
                </c:pt>
                <c:pt idx="23">
                  <c:v>40.19</c:v>
                </c:pt>
                <c:pt idx="24">
                  <c:v>39.85</c:v>
                </c:pt>
                <c:pt idx="25">
                  <c:v>40.06</c:v>
                </c:pt>
                <c:pt idx="26">
                  <c:v>39.53</c:v>
                </c:pt>
                <c:pt idx="27">
                  <c:v>39.200000000000003</c:v>
                </c:pt>
                <c:pt idx="28">
                  <c:v>39.409999999999997</c:v>
                </c:pt>
                <c:pt idx="29">
                  <c:v>39.33</c:v>
                </c:pt>
                <c:pt idx="30">
                  <c:v>39.659999999999997</c:v>
                </c:pt>
                <c:pt idx="31">
                  <c:v>39.76</c:v>
                </c:pt>
                <c:pt idx="32">
                  <c:v>39.78</c:v>
                </c:pt>
                <c:pt idx="33">
                  <c:v>39.42</c:v>
                </c:pt>
                <c:pt idx="34">
                  <c:v>39.270000000000003</c:v>
                </c:pt>
                <c:pt idx="35">
                  <c:v>39.549999999999997</c:v>
                </c:pt>
                <c:pt idx="36">
                  <c:v>39.659999999999997</c:v>
                </c:pt>
                <c:pt idx="37">
                  <c:v>39.68</c:v>
                </c:pt>
                <c:pt idx="38">
                  <c:v>41.54</c:v>
                </c:pt>
                <c:pt idx="39">
                  <c:v>39.79</c:v>
                </c:pt>
                <c:pt idx="40">
                  <c:v>39.729999999999997</c:v>
                </c:pt>
                <c:pt idx="41">
                  <c:v>39.5</c:v>
                </c:pt>
                <c:pt idx="42">
                  <c:v>39.46</c:v>
                </c:pt>
                <c:pt idx="43">
                  <c:v>39.56</c:v>
                </c:pt>
                <c:pt idx="44">
                  <c:v>39.590000000000003</c:v>
                </c:pt>
                <c:pt idx="45">
                  <c:v>39.770000000000003</c:v>
                </c:pt>
                <c:pt idx="46">
                  <c:v>39.56</c:v>
                </c:pt>
                <c:pt idx="47">
                  <c:v>39.83</c:v>
                </c:pt>
                <c:pt idx="48">
                  <c:v>40.130000000000003</c:v>
                </c:pt>
                <c:pt idx="49">
                  <c:v>39.21</c:v>
                </c:pt>
                <c:pt idx="50">
                  <c:v>39.56</c:v>
                </c:pt>
                <c:pt idx="51">
                  <c:v>39.22</c:v>
                </c:pt>
                <c:pt idx="52">
                  <c:v>39.43</c:v>
                </c:pt>
                <c:pt idx="53">
                  <c:v>39.28</c:v>
                </c:pt>
                <c:pt idx="54">
                  <c:v>39.840000000000003</c:v>
                </c:pt>
                <c:pt idx="55">
                  <c:v>39.479999999999997</c:v>
                </c:pt>
                <c:pt idx="56">
                  <c:v>39.979999999999997</c:v>
                </c:pt>
                <c:pt idx="57">
                  <c:v>39.46</c:v>
                </c:pt>
                <c:pt idx="58">
                  <c:v>39.47</c:v>
                </c:pt>
                <c:pt idx="59">
                  <c:v>39.549999999999997</c:v>
                </c:pt>
                <c:pt idx="60">
                  <c:v>39.43</c:v>
                </c:pt>
                <c:pt idx="61">
                  <c:v>39.69</c:v>
                </c:pt>
                <c:pt idx="62">
                  <c:v>39.549999999999997</c:v>
                </c:pt>
                <c:pt idx="63">
                  <c:v>39.840000000000003</c:v>
                </c:pt>
                <c:pt idx="64">
                  <c:v>39.81</c:v>
                </c:pt>
              </c:numCache>
            </c:numRef>
          </c:val>
        </c:ser>
        <c:ser>
          <c:idx val="3"/>
          <c:order val="3"/>
          <c:tx>
            <c:strRef>
              <c:f>'Слепой Поворот'!$F$24</c:f>
              <c:strCache>
                <c:ptCount val="1"/>
                <c:pt idx="0">
                  <c:v>Коняшкин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'Слепой Поворот'!$B$25:$B$89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'Слепой Поворот'!$F$25:$F$89</c:f>
              <c:numCache>
                <c:formatCode>0.00</c:formatCode>
                <c:ptCount val="65"/>
                <c:pt idx="0">
                  <c:v>40.79</c:v>
                </c:pt>
                <c:pt idx="1">
                  <c:v>40.42</c:v>
                </c:pt>
                <c:pt idx="2">
                  <c:v>40.56</c:v>
                </c:pt>
                <c:pt idx="3">
                  <c:v>40.81</c:v>
                </c:pt>
                <c:pt idx="4">
                  <c:v>40.39</c:v>
                </c:pt>
                <c:pt idx="5">
                  <c:v>40.9</c:v>
                </c:pt>
                <c:pt idx="6">
                  <c:v>40.72</c:v>
                </c:pt>
                <c:pt idx="7">
                  <c:v>41.66</c:v>
                </c:pt>
                <c:pt idx="8">
                  <c:v>40.799999999999997</c:v>
                </c:pt>
                <c:pt idx="9">
                  <c:v>40.090000000000003</c:v>
                </c:pt>
                <c:pt idx="10">
                  <c:v>40.32</c:v>
                </c:pt>
                <c:pt idx="11">
                  <c:v>40.380000000000003</c:v>
                </c:pt>
                <c:pt idx="12">
                  <c:v>40.85</c:v>
                </c:pt>
                <c:pt idx="13">
                  <c:v>41.32</c:v>
                </c:pt>
                <c:pt idx="14">
                  <c:v>41.47</c:v>
                </c:pt>
                <c:pt idx="15">
                  <c:v>40.35</c:v>
                </c:pt>
                <c:pt idx="16">
                  <c:v>40.32</c:v>
                </c:pt>
                <c:pt idx="17">
                  <c:v>40.369999999999997</c:v>
                </c:pt>
                <c:pt idx="18">
                  <c:v>40.31</c:v>
                </c:pt>
                <c:pt idx="19">
                  <c:v>40.15</c:v>
                </c:pt>
                <c:pt idx="20">
                  <c:v>40.21</c:v>
                </c:pt>
                <c:pt idx="21">
                  <c:v>40.85</c:v>
                </c:pt>
                <c:pt idx="22">
                  <c:v>41.03</c:v>
                </c:pt>
                <c:pt idx="23">
                  <c:v>40.33</c:v>
                </c:pt>
                <c:pt idx="24">
                  <c:v>39.799999999999997</c:v>
                </c:pt>
                <c:pt idx="25">
                  <c:v>40.380000000000003</c:v>
                </c:pt>
                <c:pt idx="26">
                  <c:v>40.14</c:v>
                </c:pt>
                <c:pt idx="27">
                  <c:v>40.380000000000003</c:v>
                </c:pt>
                <c:pt idx="28">
                  <c:v>40.32</c:v>
                </c:pt>
                <c:pt idx="29">
                  <c:v>40.4</c:v>
                </c:pt>
                <c:pt idx="30">
                  <c:v>40.44</c:v>
                </c:pt>
                <c:pt idx="31">
                  <c:v>40</c:v>
                </c:pt>
                <c:pt idx="32">
                  <c:v>40.5</c:v>
                </c:pt>
                <c:pt idx="33">
                  <c:v>41.03</c:v>
                </c:pt>
                <c:pt idx="34">
                  <c:v>40.19</c:v>
                </c:pt>
                <c:pt idx="35">
                  <c:v>40.21</c:v>
                </c:pt>
                <c:pt idx="36">
                  <c:v>40.35</c:v>
                </c:pt>
                <c:pt idx="37">
                  <c:v>40.409999999999997</c:v>
                </c:pt>
                <c:pt idx="38">
                  <c:v>40.200000000000003</c:v>
                </c:pt>
                <c:pt idx="39">
                  <c:v>40.11</c:v>
                </c:pt>
                <c:pt idx="40">
                  <c:v>40.700000000000003</c:v>
                </c:pt>
              </c:numCache>
            </c:numRef>
          </c:val>
        </c:ser>
        <c:ser>
          <c:idx val="4"/>
          <c:order val="4"/>
          <c:tx>
            <c:strRef>
              <c:f>'Слепой Поворот'!$G$24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'Слепой Поворот'!$B$25:$B$89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'Слепой Поворот'!$G$25:$G$89</c:f>
              <c:numCache>
                <c:formatCode>General</c:formatCode>
                <c:ptCount val="65"/>
                <c:pt idx="0">
                  <c:v>41.27</c:v>
                </c:pt>
                <c:pt idx="1">
                  <c:v>40.53</c:v>
                </c:pt>
              </c:numCache>
            </c:numRef>
          </c:val>
        </c:ser>
        <c:marker val="1"/>
        <c:axId val="75147136"/>
        <c:axId val="75148672"/>
      </c:lineChart>
      <c:catAx>
        <c:axId val="75147136"/>
        <c:scaling>
          <c:orientation val="minMax"/>
        </c:scaling>
        <c:axPos val="b"/>
        <c:numFmt formatCode="General" sourceLinked="1"/>
        <c:majorTickMark val="none"/>
        <c:tickLblPos val="nextTo"/>
        <c:crossAx val="75148672"/>
        <c:crosses val="autoZero"/>
        <c:auto val="1"/>
        <c:lblAlgn val="ctr"/>
        <c:lblOffset val="100"/>
      </c:catAx>
      <c:valAx>
        <c:axId val="75148672"/>
        <c:scaling>
          <c:orientation val="minMax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7514713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</c:title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ser>
          <c:idx val="0"/>
          <c:order val="0"/>
          <c:tx>
            <c:strRef>
              <c:f>'Слепой Поворот'!$H$24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'Слепой Поворот'!$B$25:$B$57</c:f>
              <c:numCache>
                <c:formatCode>General</c:formatCode>
                <c:ptCount val="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</c:numCache>
            </c:numRef>
          </c:cat>
          <c:val>
            <c:numRef>
              <c:f>'Слепой Поворот'!$H$25:$H$57</c:f>
              <c:numCache>
                <c:formatCode>General</c:formatCode>
                <c:ptCount val="33"/>
                <c:pt idx="0">
                  <c:v>44.62</c:v>
                </c:pt>
                <c:pt idx="1">
                  <c:v>43.01</c:v>
                </c:pt>
                <c:pt idx="2">
                  <c:v>44.75</c:v>
                </c:pt>
                <c:pt idx="3">
                  <c:v>44.12</c:v>
                </c:pt>
                <c:pt idx="4">
                  <c:v>42.73</c:v>
                </c:pt>
                <c:pt idx="5">
                  <c:v>42.6</c:v>
                </c:pt>
                <c:pt idx="6">
                  <c:v>42.54</c:v>
                </c:pt>
                <c:pt idx="7">
                  <c:v>42.74</c:v>
                </c:pt>
                <c:pt idx="8">
                  <c:v>42.38</c:v>
                </c:pt>
                <c:pt idx="9">
                  <c:v>42.75</c:v>
                </c:pt>
                <c:pt idx="10">
                  <c:v>42.6</c:v>
                </c:pt>
                <c:pt idx="11">
                  <c:v>42.46</c:v>
                </c:pt>
                <c:pt idx="12">
                  <c:v>42.65</c:v>
                </c:pt>
                <c:pt idx="13">
                  <c:v>42.54</c:v>
                </c:pt>
                <c:pt idx="14">
                  <c:v>42.64</c:v>
                </c:pt>
                <c:pt idx="15">
                  <c:v>42.57</c:v>
                </c:pt>
                <c:pt idx="16">
                  <c:v>42.39</c:v>
                </c:pt>
                <c:pt idx="17">
                  <c:v>42.46</c:v>
                </c:pt>
                <c:pt idx="18">
                  <c:v>42.66</c:v>
                </c:pt>
                <c:pt idx="19">
                  <c:v>42.66</c:v>
                </c:pt>
                <c:pt idx="20">
                  <c:v>42.22</c:v>
                </c:pt>
                <c:pt idx="21">
                  <c:v>42.36</c:v>
                </c:pt>
                <c:pt idx="22">
                  <c:v>42.65</c:v>
                </c:pt>
                <c:pt idx="23">
                  <c:v>42.41</c:v>
                </c:pt>
                <c:pt idx="24">
                  <c:v>43.27</c:v>
                </c:pt>
                <c:pt idx="25">
                  <c:v>42.81</c:v>
                </c:pt>
                <c:pt idx="26">
                  <c:v>42.74</c:v>
                </c:pt>
                <c:pt idx="27">
                  <c:v>42.51</c:v>
                </c:pt>
                <c:pt idx="28">
                  <c:v>42.41</c:v>
                </c:pt>
                <c:pt idx="29">
                  <c:v>42.78</c:v>
                </c:pt>
                <c:pt idx="30">
                  <c:v>42.45</c:v>
                </c:pt>
                <c:pt idx="31">
                  <c:v>42.68</c:v>
                </c:pt>
              </c:numCache>
            </c:numRef>
          </c:val>
        </c:ser>
        <c:ser>
          <c:idx val="1"/>
          <c:order val="1"/>
          <c:tx>
            <c:strRef>
              <c:f>'Слепой Поворот'!$I$24</c:f>
              <c:strCache>
                <c:ptCount val="1"/>
                <c:pt idx="0">
                  <c:v>Коняшкин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'Слепой Поворот'!$B$25:$B$57</c:f>
              <c:numCache>
                <c:formatCode>General</c:formatCode>
                <c:ptCount val="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</c:numCache>
            </c:numRef>
          </c:cat>
          <c:val>
            <c:numRef>
              <c:f>'Слепой Поворот'!$I$25:$I$57</c:f>
              <c:numCache>
                <c:formatCode>General</c:formatCode>
                <c:ptCount val="33"/>
                <c:pt idx="0">
                  <c:v>44.14</c:v>
                </c:pt>
                <c:pt idx="1">
                  <c:v>43.58</c:v>
                </c:pt>
                <c:pt idx="2">
                  <c:v>44.75</c:v>
                </c:pt>
                <c:pt idx="3">
                  <c:v>44.54</c:v>
                </c:pt>
                <c:pt idx="4">
                  <c:v>44</c:v>
                </c:pt>
                <c:pt idx="5">
                  <c:v>43.83</c:v>
                </c:pt>
                <c:pt idx="6">
                  <c:v>43.67</c:v>
                </c:pt>
                <c:pt idx="7">
                  <c:v>43.96</c:v>
                </c:pt>
                <c:pt idx="8">
                  <c:v>44.15</c:v>
                </c:pt>
                <c:pt idx="9">
                  <c:v>43.13</c:v>
                </c:pt>
                <c:pt idx="10">
                  <c:v>43.81</c:v>
                </c:pt>
                <c:pt idx="11">
                  <c:v>43.02</c:v>
                </c:pt>
                <c:pt idx="12">
                  <c:v>43</c:v>
                </c:pt>
                <c:pt idx="13">
                  <c:v>43.53</c:v>
                </c:pt>
                <c:pt idx="14">
                  <c:v>44.76</c:v>
                </c:pt>
                <c:pt idx="15">
                  <c:v>43.67</c:v>
                </c:pt>
                <c:pt idx="16">
                  <c:v>43.36</c:v>
                </c:pt>
                <c:pt idx="17">
                  <c:v>45.13</c:v>
                </c:pt>
                <c:pt idx="18">
                  <c:v>43.3</c:v>
                </c:pt>
                <c:pt idx="19">
                  <c:v>43.47</c:v>
                </c:pt>
                <c:pt idx="20">
                  <c:v>43.92</c:v>
                </c:pt>
                <c:pt idx="21">
                  <c:v>43.84</c:v>
                </c:pt>
                <c:pt idx="22">
                  <c:v>44.3</c:v>
                </c:pt>
                <c:pt idx="23">
                  <c:v>43.25</c:v>
                </c:pt>
                <c:pt idx="24">
                  <c:v>43.71</c:v>
                </c:pt>
                <c:pt idx="25">
                  <c:v>43.47</c:v>
                </c:pt>
                <c:pt idx="26">
                  <c:v>43.37</c:v>
                </c:pt>
              </c:numCache>
            </c:numRef>
          </c:val>
        </c:ser>
        <c:ser>
          <c:idx val="2"/>
          <c:order val="2"/>
          <c:tx>
            <c:strRef>
              <c:f>'Слепой Поворот'!$J$24</c:f>
              <c:strCache>
                <c:ptCount val="1"/>
                <c:pt idx="0">
                  <c:v>Плохов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'Слепой Поворот'!$B$25:$B$57</c:f>
              <c:numCache>
                <c:formatCode>General</c:formatCode>
                <c:ptCount val="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</c:numCache>
            </c:numRef>
          </c:cat>
          <c:val>
            <c:numRef>
              <c:f>'Слепой Поворот'!$J$25:$J$57</c:f>
              <c:numCache>
                <c:formatCode>General</c:formatCode>
                <c:ptCount val="33"/>
                <c:pt idx="0">
                  <c:v>43.88</c:v>
                </c:pt>
                <c:pt idx="1">
                  <c:v>43.71</c:v>
                </c:pt>
                <c:pt idx="2">
                  <c:v>43.53</c:v>
                </c:pt>
                <c:pt idx="3">
                  <c:v>43.35</c:v>
                </c:pt>
                <c:pt idx="4">
                  <c:v>43.2</c:v>
                </c:pt>
                <c:pt idx="5">
                  <c:v>43.38</c:v>
                </c:pt>
                <c:pt idx="6">
                  <c:v>43.31</c:v>
                </c:pt>
                <c:pt idx="7">
                  <c:v>43.01</c:v>
                </c:pt>
                <c:pt idx="8">
                  <c:v>43.02</c:v>
                </c:pt>
                <c:pt idx="9">
                  <c:v>43.6</c:v>
                </c:pt>
                <c:pt idx="10">
                  <c:v>43.24</c:v>
                </c:pt>
                <c:pt idx="11">
                  <c:v>42.84</c:v>
                </c:pt>
                <c:pt idx="12">
                  <c:v>43.61</c:v>
                </c:pt>
                <c:pt idx="13">
                  <c:v>42.83</c:v>
                </c:pt>
                <c:pt idx="14">
                  <c:v>42.82</c:v>
                </c:pt>
                <c:pt idx="15">
                  <c:v>43.18</c:v>
                </c:pt>
                <c:pt idx="16">
                  <c:v>42.83</c:v>
                </c:pt>
                <c:pt idx="17">
                  <c:v>43.68</c:v>
                </c:pt>
                <c:pt idx="18">
                  <c:v>42.79</c:v>
                </c:pt>
                <c:pt idx="19">
                  <c:v>43.16</c:v>
                </c:pt>
                <c:pt idx="20">
                  <c:v>43.1</c:v>
                </c:pt>
              </c:numCache>
            </c:numRef>
          </c:val>
        </c:ser>
        <c:ser>
          <c:idx val="3"/>
          <c:order val="3"/>
          <c:tx>
            <c:strRef>
              <c:f>'Слепой Поворот'!$K$24</c:f>
              <c:strCache>
                <c:ptCount val="1"/>
                <c:pt idx="0">
                  <c:v>Коняшкин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'Слепой Поворот'!$B$25:$B$57</c:f>
              <c:numCache>
                <c:formatCode>General</c:formatCode>
                <c:ptCount val="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</c:numCache>
            </c:numRef>
          </c:cat>
          <c:val>
            <c:numRef>
              <c:f>'Слепой Поворот'!$K$25:$K$57</c:f>
              <c:numCache>
                <c:formatCode>General</c:formatCode>
                <c:ptCount val="33"/>
                <c:pt idx="0">
                  <c:v>43.77</c:v>
                </c:pt>
                <c:pt idx="1">
                  <c:v>45.92</c:v>
                </c:pt>
                <c:pt idx="2">
                  <c:v>44.06</c:v>
                </c:pt>
                <c:pt idx="3">
                  <c:v>43.54</c:v>
                </c:pt>
                <c:pt idx="4">
                  <c:v>44.01</c:v>
                </c:pt>
                <c:pt idx="5">
                  <c:v>44.27</c:v>
                </c:pt>
                <c:pt idx="6">
                  <c:v>43.78</c:v>
                </c:pt>
                <c:pt idx="7">
                  <c:v>43.71</c:v>
                </c:pt>
                <c:pt idx="8">
                  <c:v>43.89</c:v>
                </c:pt>
                <c:pt idx="9">
                  <c:v>43.45</c:v>
                </c:pt>
                <c:pt idx="10">
                  <c:v>43.81</c:v>
                </c:pt>
                <c:pt idx="11">
                  <c:v>44.17</c:v>
                </c:pt>
                <c:pt idx="12">
                  <c:v>43.82</c:v>
                </c:pt>
                <c:pt idx="13">
                  <c:v>45.15</c:v>
                </c:pt>
                <c:pt idx="14">
                  <c:v>43.88</c:v>
                </c:pt>
                <c:pt idx="15">
                  <c:v>43.87</c:v>
                </c:pt>
                <c:pt idx="16">
                  <c:v>43.92</c:v>
                </c:pt>
                <c:pt idx="17">
                  <c:v>43.87</c:v>
                </c:pt>
                <c:pt idx="18">
                  <c:v>44.41</c:v>
                </c:pt>
                <c:pt idx="19">
                  <c:v>44.14</c:v>
                </c:pt>
                <c:pt idx="20">
                  <c:v>45.14</c:v>
                </c:pt>
                <c:pt idx="21">
                  <c:v>44.02</c:v>
                </c:pt>
                <c:pt idx="22">
                  <c:v>44.11</c:v>
                </c:pt>
                <c:pt idx="23">
                  <c:v>43.98</c:v>
                </c:pt>
                <c:pt idx="24">
                  <c:v>43.98</c:v>
                </c:pt>
                <c:pt idx="25">
                  <c:v>43.58</c:v>
                </c:pt>
                <c:pt idx="26">
                  <c:v>43.87</c:v>
                </c:pt>
                <c:pt idx="27">
                  <c:v>44.3</c:v>
                </c:pt>
              </c:numCache>
            </c:numRef>
          </c:val>
        </c:ser>
        <c:marker val="1"/>
        <c:axId val="75269632"/>
        <c:axId val="75271168"/>
      </c:lineChart>
      <c:catAx>
        <c:axId val="75269632"/>
        <c:scaling>
          <c:orientation val="minMax"/>
        </c:scaling>
        <c:axPos val="b"/>
        <c:numFmt formatCode="General" sourceLinked="1"/>
        <c:majorTickMark val="none"/>
        <c:tickLblPos val="nextTo"/>
        <c:crossAx val="75271168"/>
        <c:crosses val="autoZero"/>
        <c:auto val="1"/>
        <c:lblAlgn val="ctr"/>
        <c:lblOffset val="100"/>
      </c:catAx>
      <c:valAx>
        <c:axId val="75271168"/>
        <c:scaling>
          <c:orientation val="minMax"/>
          <c:min val="41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75269632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</a:t>
            </a:r>
            <a:r>
              <a:rPr lang="ru-RU" baseline="0"/>
              <a:t> №9</a:t>
            </a:r>
            <a:endParaRPr lang="ru-RU"/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Brabus!$C$24</c:f>
              <c:strCache>
                <c:ptCount val="1"/>
                <c:pt idx="0">
                  <c:v>Замула Илья</c:v>
                </c:pt>
              </c:strCache>
            </c:strRef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Brabus!$B$25:$B$82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Brabus!$C$25:$C$82</c:f>
              <c:numCache>
                <c:formatCode>0.00</c:formatCode>
                <c:ptCount val="58"/>
                <c:pt idx="0">
                  <c:v>40.96</c:v>
                </c:pt>
                <c:pt idx="1">
                  <c:v>40.44</c:v>
                </c:pt>
                <c:pt idx="2">
                  <c:v>40.380000000000003</c:v>
                </c:pt>
                <c:pt idx="3">
                  <c:v>39.979999999999997</c:v>
                </c:pt>
                <c:pt idx="4">
                  <c:v>40.549999999999997</c:v>
                </c:pt>
                <c:pt idx="5">
                  <c:v>40.340000000000003</c:v>
                </c:pt>
                <c:pt idx="6">
                  <c:v>40.17</c:v>
                </c:pt>
                <c:pt idx="7">
                  <c:v>40.07</c:v>
                </c:pt>
                <c:pt idx="8">
                  <c:v>39.950000000000003</c:v>
                </c:pt>
                <c:pt idx="9">
                  <c:v>41.81</c:v>
                </c:pt>
                <c:pt idx="10">
                  <c:v>40</c:v>
                </c:pt>
                <c:pt idx="11">
                  <c:v>42.82</c:v>
                </c:pt>
                <c:pt idx="12">
                  <c:v>40.619999999999997</c:v>
                </c:pt>
                <c:pt idx="13">
                  <c:v>40.98</c:v>
                </c:pt>
                <c:pt idx="14">
                  <c:v>40</c:v>
                </c:pt>
                <c:pt idx="15">
                  <c:v>40.15</c:v>
                </c:pt>
                <c:pt idx="16">
                  <c:v>42.95</c:v>
                </c:pt>
                <c:pt idx="17">
                  <c:v>40.200000000000003</c:v>
                </c:pt>
                <c:pt idx="18">
                  <c:v>40.76</c:v>
                </c:pt>
                <c:pt idx="19">
                  <c:v>41.91</c:v>
                </c:pt>
                <c:pt idx="20">
                  <c:v>41.75</c:v>
                </c:pt>
                <c:pt idx="21">
                  <c:v>42.54</c:v>
                </c:pt>
                <c:pt idx="22">
                  <c:v>40.46</c:v>
                </c:pt>
                <c:pt idx="23">
                  <c:v>40.200000000000003</c:v>
                </c:pt>
                <c:pt idx="24">
                  <c:v>40.68</c:v>
                </c:pt>
                <c:pt idx="25">
                  <c:v>40.4</c:v>
                </c:pt>
                <c:pt idx="26">
                  <c:v>40.17</c:v>
                </c:pt>
                <c:pt idx="27">
                  <c:v>40.1</c:v>
                </c:pt>
                <c:pt idx="28">
                  <c:v>40.18</c:v>
                </c:pt>
                <c:pt idx="29">
                  <c:v>43.01</c:v>
                </c:pt>
              </c:numCache>
            </c:numRef>
          </c:val>
        </c:ser>
        <c:ser>
          <c:idx val="1"/>
          <c:order val="1"/>
          <c:tx>
            <c:strRef>
              <c:f>Brabus!$D$24</c:f>
              <c:strCache>
                <c:ptCount val="1"/>
                <c:pt idx="0">
                  <c:v>Конан</c:v>
                </c:pt>
              </c:strCache>
            </c:strRef>
          </c:tx>
          <c:spPr>
            <a:ln>
              <a:solidFill>
                <a:srgbClr val="E21CA0"/>
              </a:solidFill>
            </a:ln>
          </c:spPr>
          <c:marker>
            <c:symbol val="none"/>
          </c:marker>
          <c:cat>
            <c:numRef>
              <c:f>Brabus!$B$25:$B$82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Brabus!$D$25:$D$82</c:f>
              <c:numCache>
                <c:formatCode>0.00</c:formatCode>
                <c:ptCount val="58"/>
                <c:pt idx="0">
                  <c:v>41.05</c:v>
                </c:pt>
                <c:pt idx="1">
                  <c:v>40.65</c:v>
                </c:pt>
                <c:pt idx="2">
                  <c:v>40.200000000000003</c:v>
                </c:pt>
                <c:pt idx="3">
                  <c:v>39.86</c:v>
                </c:pt>
                <c:pt idx="4">
                  <c:v>40.75</c:v>
                </c:pt>
                <c:pt idx="5">
                  <c:v>39.770000000000003</c:v>
                </c:pt>
                <c:pt idx="6">
                  <c:v>40.22</c:v>
                </c:pt>
                <c:pt idx="7">
                  <c:v>41.18</c:v>
                </c:pt>
                <c:pt idx="8">
                  <c:v>39.590000000000003</c:v>
                </c:pt>
                <c:pt idx="9">
                  <c:v>40.47</c:v>
                </c:pt>
                <c:pt idx="10">
                  <c:v>39.89</c:v>
                </c:pt>
                <c:pt idx="11">
                  <c:v>39.65</c:v>
                </c:pt>
                <c:pt idx="12">
                  <c:v>42.56</c:v>
                </c:pt>
                <c:pt idx="13">
                  <c:v>39.729999999999997</c:v>
                </c:pt>
                <c:pt idx="14">
                  <c:v>40.119999999999997</c:v>
                </c:pt>
                <c:pt idx="15">
                  <c:v>40.04</c:v>
                </c:pt>
                <c:pt idx="16">
                  <c:v>40.26</c:v>
                </c:pt>
                <c:pt idx="17">
                  <c:v>40.14</c:v>
                </c:pt>
                <c:pt idx="18">
                  <c:v>39.65</c:v>
                </c:pt>
                <c:pt idx="19">
                  <c:v>40.049999999999997</c:v>
                </c:pt>
                <c:pt idx="20">
                  <c:v>39.840000000000003</c:v>
                </c:pt>
                <c:pt idx="21">
                  <c:v>39.58</c:v>
                </c:pt>
                <c:pt idx="22">
                  <c:v>39.770000000000003</c:v>
                </c:pt>
                <c:pt idx="23">
                  <c:v>39.58</c:v>
                </c:pt>
                <c:pt idx="24">
                  <c:v>39.76</c:v>
                </c:pt>
                <c:pt idx="25">
                  <c:v>39.979999999999997</c:v>
                </c:pt>
                <c:pt idx="26">
                  <c:v>39.74</c:v>
                </c:pt>
                <c:pt idx="27">
                  <c:v>39.9</c:v>
                </c:pt>
                <c:pt idx="28">
                  <c:v>39.61</c:v>
                </c:pt>
                <c:pt idx="29">
                  <c:v>40.770000000000003</c:v>
                </c:pt>
                <c:pt idx="30">
                  <c:v>40.659999999999997</c:v>
                </c:pt>
                <c:pt idx="31">
                  <c:v>40.22</c:v>
                </c:pt>
                <c:pt idx="32">
                  <c:v>39.909999999999997</c:v>
                </c:pt>
                <c:pt idx="33">
                  <c:v>40.4</c:v>
                </c:pt>
                <c:pt idx="34">
                  <c:v>39.94</c:v>
                </c:pt>
                <c:pt idx="35">
                  <c:v>39.75</c:v>
                </c:pt>
                <c:pt idx="36">
                  <c:v>39.67</c:v>
                </c:pt>
                <c:pt idx="37">
                  <c:v>39.92</c:v>
                </c:pt>
                <c:pt idx="38">
                  <c:v>40.799999999999997</c:v>
                </c:pt>
                <c:pt idx="39">
                  <c:v>40.75</c:v>
                </c:pt>
                <c:pt idx="40">
                  <c:v>39.979999999999997</c:v>
                </c:pt>
                <c:pt idx="41">
                  <c:v>40.049999999999997</c:v>
                </c:pt>
                <c:pt idx="42">
                  <c:v>40.47</c:v>
                </c:pt>
                <c:pt idx="43">
                  <c:v>39.659999999999997</c:v>
                </c:pt>
                <c:pt idx="44">
                  <c:v>39.64</c:v>
                </c:pt>
                <c:pt idx="45">
                  <c:v>39.659999999999997</c:v>
                </c:pt>
                <c:pt idx="46">
                  <c:v>39.590000000000003</c:v>
                </c:pt>
                <c:pt idx="47">
                  <c:v>39.72</c:v>
                </c:pt>
                <c:pt idx="48">
                  <c:v>39.76</c:v>
                </c:pt>
                <c:pt idx="49">
                  <c:v>39.729999999999997</c:v>
                </c:pt>
                <c:pt idx="50">
                  <c:v>39.24</c:v>
                </c:pt>
                <c:pt idx="51">
                  <c:v>39.630000000000003</c:v>
                </c:pt>
                <c:pt idx="52">
                  <c:v>42.09</c:v>
                </c:pt>
                <c:pt idx="53">
                  <c:v>39.71</c:v>
                </c:pt>
                <c:pt idx="54">
                  <c:v>39.549999999999997</c:v>
                </c:pt>
                <c:pt idx="55">
                  <c:v>40.54</c:v>
                </c:pt>
              </c:numCache>
            </c:numRef>
          </c:val>
        </c:ser>
        <c:ser>
          <c:idx val="2"/>
          <c:order val="2"/>
          <c:tx>
            <c:strRef>
              <c:f>Brabus!$E$24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Brabus!$B$25:$B$82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Brabus!$E$25:$E$82</c:f>
              <c:numCache>
                <c:formatCode>0.00</c:formatCode>
                <c:ptCount val="58"/>
                <c:pt idx="0">
                  <c:v>42.25</c:v>
                </c:pt>
                <c:pt idx="1">
                  <c:v>40.81</c:v>
                </c:pt>
                <c:pt idx="2">
                  <c:v>41.24</c:v>
                </c:pt>
                <c:pt idx="3">
                  <c:v>42.07</c:v>
                </c:pt>
                <c:pt idx="4">
                  <c:v>40.35</c:v>
                </c:pt>
                <c:pt idx="5">
                  <c:v>40.65</c:v>
                </c:pt>
                <c:pt idx="6">
                  <c:v>42.62</c:v>
                </c:pt>
                <c:pt idx="7">
                  <c:v>40.43</c:v>
                </c:pt>
                <c:pt idx="8">
                  <c:v>40.659999999999997</c:v>
                </c:pt>
                <c:pt idx="9">
                  <c:v>41.17</c:v>
                </c:pt>
                <c:pt idx="10">
                  <c:v>40.42</c:v>
                </c:pt>
                <c:pt idx="11">
                  <c:v>40.17</c:v>
                </c:pt>
                <c:pt idx="12">
                  <c:v>40.68</c:v>
                </c:pt>
                <c:pt idx="13">
                  <c:v>41.37</c:v>
                </c:pt>
                <c:pt idx="14">
                  <c:v>40.98</c:v>
                </c:pt>
                <c:pt idx="15">
                  <c:v>40.14</c:v>
                </c:pt>
                <c:pt idx="16">
                  <c:v>40.799999999999997</c:v>
                </c:pt>
                <c:pt idx="17">
                  <c:v>40.44</c:v>
                </c:pt>
                <c:pt idx="18">
                  <c:v>41.16</c:v>
                </c:pt>
                <c:pt idx="19">
                  <c:v>40.39</c:v>
                </c:pt>
                <c:pt idx="20">
                  <c:v>40.72</c:v>
                </c:pt>
                <c:pt idx="21">
                  <c:v>40.700000000000003</c:v>
                </c:pt>
                <c:pt idx="22">
                  <c:v>40.840000000000003</c:v>
                </c:pt>
                <c:pt idx="23">
                  <c:v>41.32</c:v>
                </c:pt>
                <c:pt idx="24">
                  <c:v>40.409999999999997</c:v>
                </c:pt>
                <c:pt idx="25">
                  <c:v>40.799999999999997</c:v>
                </c:pt>
                <c:pt idx="26">
                  <c:v>40.479999999999997</c:v>
                </c:pt>
                <c:pt idx="27">
                  <c:v>41.35</c:v>
                </c:pt>
                <c:pt idx="28">
                  <c:v>40.01</c:v>
                </c:pt>
                <c:pt idx="29">
                  <c:v>40.229999999999997</c:v>
                </c:pt>
                <c:pt idx="30">
                  <c:v>40.299999999999997</c:v>
                </c:pt>
                <c:pt idx="31">
                  <c:v>40.39</c:v>
                </c:pt>
                <c:pt idx="32">
                  <c:v>40.17</c:v>
                </c:pt>
                <c:pt idx="33">
                  <c:v>40.1</c:v>
                </c:pt>
                <c:pt idx="34">
                  <c:v>41.02</c:v>
                </c:pt>
                <c:pt idx="35">
                  <c:v>40.299999999999997</c:v>
                </c:pt>
                <c:pt idx="36">
                  <c:v>40.450000000000003</c:v>
                </c:pt>
                <c:pt idx="37">
                  <c:v>40.590000000000003</c:v>
                </c:pt>
                <c:pt idx="38">
                  <c:v>40.119999999999997</c:v>
                </c:pt>
                <c:pt idx="39">
                  <c:v>41.89</c:v>
                </c:pt>
                <c:pt idx="40">
                  <c:v>39.94</c:v>
                </c:pt>
                <c:pt idx="41">
                  <c:v>39.979999999999997</c:v>
                </c:pt>
                <c:pt idx="42">
                  <c:v>40.020000000000003</c:v>
                </c:pt>
                <c:pt idx="43">
                  <c:v>39.93</c:v>
                </c:pt>
                <c:pt idx="44">
                  <c:v>40.04</c:v>
                </c:pt>
                <c:pt idx="45">
                  <c:v>40.07</c:v>
                </c:pt>
                <c:pt idx="46">
                  <c:v>40.24</c:v>
                </c:pt>
                <c:pt idx="47">
                  <c:v>39.99</c:v>
                </c:pt>
                <c:pt idx="48">
                  <c:v>40.130000000000003</c:v>
                </c:pt>
                <c:pt idx="49">
                  <c:v>40.119999999999997</c:v>
                </c:pt>
                <c:pt idx="50">
                  <c:v>40.03</c:v>
                </c:pt>
                <c:pt idx="51">
                  <c:v>39.99</c:v>
                </c:pt>
                <c:pt idx="52">
                  <c:v>40.32</c:v>
                </c:pt>
              </c:numCache>
            </c:numRef>
          </c:val>
        </c:ser>
        <c:ser>
          <c:idx val="3"/>
          <c:order val="3"/>
          <c:tx>
            <c:strRef>
              <c:f>Brabus!$F$24</c:f>
              <c:strCache>
                <c:ptCount val="1"/>
                <c:pt idx="0">
                  <c:v>Замула Илья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Brabus!$B$25:$B$82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Brabus!$F$25:$F$82</c:f>
              <c:numCache>
                <c:formatCode>0.00</c:formatCode>
                <c:ptCount val="58"/>
                <c:pt idx="0">
                  <c:v>40.21</c:v>
                </c:pt>
                <c:pt idx="1">
                  <c:v>40.26</c:v>
                </c:pt>
                <c:pt idx="2">
                  <c:v>40.06</c:v>
                </c:pt>
                <c:pt idx="3">
                  <c:v>39.76</c:v>
                </c:pt>
                <c:pt idx="4">
                  <c:v>39.89</c:v>
                </c:pt>
                <c:pt idx="5">
                  <c:v>39.659999999999997</c:v>
                </c:pt>
                <c:pt idx="6">
                  <c:v>40.01</c:v>
                </c:pt>
                <c:pt idx="7">
                  <c:v>40.01</c:v>
                </c:pt>
                <c:pt idx="8">
                  <c:v>40</c:v>
                </c:pt>
                <c:pt idx="9">
                  <c:v>40.06</c:v>
                </c:pt>
                <c:pt idx="10">
                  <c:v>40.04</c:v>
                </c:pt>
                <c:pt idx="11">
                  <c:v>40.04</c:v>
                </c:pt>
                <c:pt idx="12">
                  <c:v>40.24</c:v>
                </c:pt>
                <c:pt idx="13">
                  <c:v>40.700000000000003</c:v>
                </c:pt>
                <c:pt idx="14">
                  <c:v>39.950000000000003</c:v>
                </c:pt>
                <c:pt idx="15">
                  <c:v>40.03</c:v>
                </c:pt>
                <c:pt idx="16">
                  <c:v>40.159999999999997</c:v>
                </c:pt>
                <c:pt idx="17">
                  <c:v>39.85</c:v>
                </c:pt>
                <c:pt idx="18">
                  <c:v>40.17</c:v>
                </c:pt>
                <c:pt idx="19">
                  <c:v>39.950000000000003</c:v>
                </c:pt>
                <c:pt idx="20">
                  <c:v>40.19</c:v>
                </c:pt>
                <c:pt idx="21">
                  <c:v>40.08</c:v>
                </c:pt>
                <c:pt idx="22">
                  <c:v>41.38</c:v>
                </c:pt>
                <c:pt idx="23">
                  <c:v>39.79</c:v>
                </c:pt>
                <c:pt idx="24">
                  <c:v>40.22</c:v>
                </c:pt>
                <c:pt idx="25">
                  <c:v>39.83</c:v>
                </c:pt>
                <c:pt idx="26">
                  <c:v>40.54</c:v>
                </c:pt>
                <c:pt idx="27">
                  <c:v>40.56</c:v>
                </c:pt>
                <c:pt idx="28">
                  <c:v>40.270000000000003</c:v>
                </c:pt>
                <c:pt idx="29">
                  <c:v>40.49</c:v>
                </c:pt>
                <c:pt idx="30">
                  <c:v>40.26</c:v>
                </c:pt>
                <c:pt idx="31">
                  <c:v>39.97</c:v>
                </c:pt>
                <c:pt idx="32">
                  <c:v>40.159999999999997</c:v>
                </c:pt>
                <c:pt idx="33">
                  <c:v>41.17</c:v>
                </c:pt>
              </c:numCache>
            </c:numRef>
          </c:val>
        </c:ser>
        <c:ser>
          <c:idx val="4"/>
          <c:order val="4"/>
          <c:tx>
            <c:strRef>
              <c:f>Brabus!$G$24</c:f>
              <c:strCache>
                <c:ptCount val="1"/>
                <c:pt idx="0">
                  <c:v>Конан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Brabus!$B$25:$B$82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Brabus!$G$25:$G$82</c:f>
              <c:numCache>
                <c:formatCode>0.00</c:formatCode>
                <c:ptCount val="58"/>
                <c:pt idx="0">
                  <c:v>40.67</c:v>
                </c:pt>
                <c:pt idx="1">
                  <c:v>41.26</c:v>
                </c:pt>
                <c:pt idx="2">
                  <c:v>41.35</c:v>
                </c:pt>
                <c:pt idx="3">
                  <c:v>40.72</c:v>
                </c:pt>
                <c:pt idx="4">
                  <c:v>40.69</c:v>
                </c:pt>
                <c:pt idx="5">
                  <c:v>40.71</c:v>
                </c:pt>
                <c:pt idx="6">
                  <c:v>41.4</c:v>
                </c:pt>
                <c:pt idx="7">
                  <c:v>48.58</c:v>
                </c:pt>
                <c:pt idx="8">
                  <c:v>40.69</c:v>
                </c:pt>
                <c:pt idx="9">
                  <c:v>40.42</c:v>
                </c:pt>
                <c:pt idx="10">
                  <c:v>40.049999999999997</c:v>
                </c:pt>
                <c:pt idx="11">
                  <c:v>40.22</c:v>
                </c:pt>
                <c:pt idx="12">
                  <c:v>40.39</c:v>
                </c:pt>
                <c:pt idx="13">
                  <c:v>40.15</c:v>
                </c:pt>
                <c:pt idx="14">
                  <c:v>40.83</c:v>
                </c:pt>
                <c:pt idx="15">
                  <c:v>40.6</c:v>
                </c:pt>
                <c:pt idx="16">
                  <c:v>39.99</c:v>
                </c:pt>
                <c:pt idx="17">
                  <c:v>39.99</c:v>
                </c:pt>
                <c:pt idx="18">
                  <c:v>40.01</c:v>
                </c:pt>
                <c:pt idx="19">
                  <c:v>39.97</c:v>
                </c:pt>
                <c:pt idx="20">
                  <c:v>40.32</c:v>
                </c:pt>
              </c:numCache>
            </c:numRef>
          </c:val>
        </c:ser>
        <c:ser>
          <c:idx val="5"/>
          <c:order val="5"/>
          <c:tx>
            <c:strRef>
              <c:f>Brabus!$H$24</c:f>
              <c:strCache>
                <c:ptCount val="1"/>
                <c:pt idx="0">
                  <c:v>Загорулько Иван</c:v>
                </c:pt>
              </c:strCache>
            </c:strRef>
          </c:tx>
          <c:marker>
            <c:symbol val="none"/>
          </c:marker>
          <c:cat>
            <c:numRef>
              <c:f>Brabus!$B$25:$B$82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Brabus!$H$25:$H$82</c:f>
              <c:numCache>
                <c:formatCode>0.00</c:formatCode>
                <c:ptCount val="58"/>
                <c:pt idx="0">
                  <c:v>40.770000000000003</c:v>
                </c:pt>
                <c:pt idx="1">
                  <c:v>40.26</c:v>
                </c:pt>
                <c:pt idx="2">
                  <c:v>40.299999999999997</c:v>
                </c:pt>
                <c:pt idx="3">
                  <c:v>40.950000000000003</c:v>
                </c:pt>
                <c:pt idx="4">
                  <c:v>40.28</c:v>
                </c:pt>
                <c:pt idx="5">
                  <c:v>41.1</c:v>
                </c:pt>
                <c:pt idx="6">
                  <c:v>40.409999999999997</c:v>
                </c:pt>
                <c:pt idx="7">
                  <c:v>39.659999999999997</c:v>
                </c:pt>
                <c:pt idx="8">
                  <c:v>39.79</c:v>
                </c:pt>
                <c:pt idx="9">
                  <c:v>39.869999999999997</c:v>
                </c:pt>
                <c:pt idx="10">
                  <c:v>40</c:v>
                </c:pt>
                <c:pt idx="11">
                  <c:v>40.22</c:v>
                </c:pt>
                <c:pt idx="12">
                  <c:v>40.72</c:v>
                </c:pt>
                <c:pt idx="13">
                  <c:v>40.36</c:v>
                </c:pt>
                <c:pt idx="14">
                  <c:v>40.1</c:v>
                </c:pt>
              </c:numCache>
            </c:numRef>
          </c:val>
        </c:ser>
        <c:marker val="1"/>
        <c:axId val="75426816"/>
        <c:axId val="75440896"/>
      </c:lineChart>
      <c:catAx>
        <c:axId val="75426816"/>
        <c:scaling>
          <c:orientation val="minMax"/>
        </c:scaling>
        <c:axPos val="b"/>
        <c:numFmt formatCode="General" sourceLinked="1"/>
        <c:majorTickMark val="none"/>
        <c:tickLblPos val="nextTo"/>
        <c:crossAx val="75440896"/>
        <c:crosses val="autoZero"/>
        <c:auto val="1"/>
        <c:lblAlgn val="ctr"/>
        <c:lblOffset val="100"/>
      </c:catAx>
      <c:valAx>
        <c:axId val="75440896"/>
        <c:scaling>
          <c:orientation val="minMax"/>
          <c:max val="49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7542681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</a:t>
            </a:r>
            <a:r>
              <a:rPr lang="ru-RU" baseline="0"/>
              <a:t> №5</a:t>
            </a:r>
            <a:endParaRPr lang="ru-RU"/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Brabus!$I$24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Brabus!$B$25:$B$75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Brabus!$I$25:$I$75</c:f>
              <c:numCache>
                <c:formatCode>0.00</c:formatCode>
                <c:ptCount val="51"/>
                <c:pt idx="0">
                  <c:v>45.43</c:v>
                </c:pt>
                <c:pt idx="1">
                  <c:v>45.85</c:v>
                </c:pt>
                <c:pt idx="2">
                  <c:v>45.44</c:v>
                </c:pt>
                <c:pt idx="3">
                  <c:v>44.33</c:v>
                </c:pt>
                <c:pt idx="4">
                  <c:v>44.46</c:v>
                </c:pt>
                <c:pt idx="5">
                  <c:v>43.89</c:v>
                </c:pt>
                <c:pt idx="6">
                  <c:v>43.97</c:v>
                </c:pt>
                <c:pt idx="7">
                  <c:v>43.84</c:v>
                </c:pt>
                <c:pt idx="8">
                  <c:v>43.91</c:v>
                </c:pt>
                <c:pt idx="9">
                  <c:v>43.51</c:v>
                </c:pt>
                <c:pt idx="10">
                  <c:v>43.31</c:v>
                </c:pt>
                <c:pt idx="11">
                  <c:v>44.95</c:v>
                </c:pt>
                <c:pt idx="12">
                  <c:v>43.43</c:v>
                </c:pt>
                <c:pt idx="13">
                  <c:v>43.72</c:v>
                </c:pt>
                <c:pt idx="14">
                  <c:v>43.49</c:v>
                </c:pt>
                <c:pt idx="15">
                  <c:v>43.4</c:v>
                </c:pt>
                <c:pt idx="16">
                  <c:v>43.18</c:v>
                </c:pt>
                <c:pt idx="17">
                  <c:v>44.07</c:v>
                </c:pt>
                <c:pt idx="18">
                  <c:v>43.97</c:v>
                </c:pt>
                <c:pt idx="19">
                  <c:v>43.61</c:v>
                </c:pt>
                <c:pt idx="20">
                  <c:v>43.15</c:v>
                </c:pt>
                <c:pt idx="21">
                  <c:v>43.79</c:v>
                </c:pt>
                <c:pt idx="22">
                  <c:v>43.38</c:v>
                </c:pt>
                <c:pt idx="23">
                  <c:v>45.36</c:v>
                </c:pt>
                <c:pt idx="24">
                  <c:v>43.54</c:v>
                </c:pt>
                <c:pt idx="25">
                  <c:v>43.75</c:v>
                </c:pt>
                <c:pt idx="26">
                  <c:v>44.24</c:v>
                </c:pt>
                <c:pt idx="27">
                  <c:v>44.06</c:v>
                </c:pt>
                <c:pt idx="28">
                  <c:v>43.43</c:v>
                </c:pt>
              </c:numCache>
            </c:numRef>
          </c:val>
        </c:ser>
        <c:ser>
          <c:idx val="1"/>
          <c:order val="1"/>
          <c:tx>
            <c:strRef>
              <c:f>Brabus!$J$24</c:f>
              <c:strCache>
                <c:ptCount val="1"/>
                <c:pt idx="0">
                  <c:v>Замула Илья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Brabus!$B$25:$B$75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Brabus!$J$25:$J$75</c:f>
              <c:numCache>
                <c:formatCode>0.00</c:formatCode>
                <c:ptCount val="51"/>
                <c:pt idx="0">
                  <c:v>44.05</c:v>
                </c:pt>
                <c:pt idx="1">
                  <c:v>44.05</c:v>
                </c:pt>
                <c:pt idx="2">
                  <c:v>43.65</c:v>
                </c:pt>
                <c:pt idx="3">
                  <c:v>43.54</c:v>
                </c:pt>
                <c:pt idx="4">
                  <c:v>43.53</c:v>
                </c:pt>
                <c:pt idx="5">
                  <c:v>44.24</c:v>
                </c:pt>
                <c:pt idx="6">
                  <c:v>43.93</c:v>
                </c:pt>
                <c:pt idx="7">
                  <c:v>43.44</c:v>
                </c:pt>
                <c:pt idx="8">
                  <c:v>43.55</c:v>
                </c:pt>
                <c:pt idx="9">
                  <c:v>43.64</c:v>
                </c:pt>
                <c:pt idx="10">
                  <c:v>43.38</c:v>
                </c:pt>
                <c:pt idx="11">
                  <c:v>43.95</c:v>
                </c:pt>
                <c:pt idx="12">
                  <c:v>44.03</c:v>
                </c:pt>
                <c:pt idx="13">
                  <c:v>43.71</c:v>
                </c:pt>
                <c:pt idx="14">
                  <c:v>43.55</c:v>
                </c:pt>
                <c:pt idx="15">
                  <c:v>44.2</c:v>
                </c:pt>
                <c:pt idx="16">
                  <c:v>43.45</c:v>
                </c:pt>
                <c:pt idx="17">
                  <c:v>43.44</c:v>
                </c:pt>
                <c:pt idx="18">
                  <c:v>43.28</c:v>
                </c:pt>
                <c:pt idx="19">
                  <c:v>43.14</c:v>
                </c:pt>
                <c:pt idx="20">
                  <c:v>43.78</c:v>
                </c:pt>
                <c:pt idx="21">
                  <c:v>43.11</c:v>
                </c:pt>
                <c:pt idx="22">
                  <c:v>43.66</c:v>
                </c:pt>
                <c:pt idx="23">
                  <c:v>43.1</c:v>
                </c:pt>
                <c:pt idx="24">
                  <c:v>43.91</c:v>
                </c:pt>
                <c:pt idx="25">
                  <c:v>43.45</c:v>
                </c:pt>
                <c:pt idx="26">
                  <c:v>43.31</c:v>
                </c:pt>
                <c:pt idx="27">
                  <c:v>44.69</c:v>
                </c:pt>
                <c:pt idx="28">
                  <c:v>44.18</c:v>
                </c:pt>
                <c:pt idx="29">
                  <c:v>44.24</c:v>
                </c:pt>
                <c:pt idx="30">
                  <c:v>43.49</c:v>
                </c:pt>
                <c:pt idx="31">
                  <c:v>44.57</c:v>
                </c:pt>
              </c:numCache>
            </c:numRef>
          </c:val>
        </c:ser>
        <c:ser>
          <c:idx val="2"/>
          <c:order val="2"/>
          <c:tx>
            <c:strRef>
              <c:f>Brabus!$K$24</c:f>
              <c:strCache>
                <c:ptCount val="1"/>
                <c:pt idx="0">
                  <c:v>Конан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Brabus!$B$25:$B$75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Brabus!$K$25:$K$75</c:f>
              <c:numCache>
                <c:formatCode>0.00</c:formatCode>
                <c:ptCount val="51"/>
                <c:pt idx="0">
                  <c:v>44.07</c:v>
                </c:pt>
                <c:pt idx="1">
                  <c:v>43.76</c:v>
                </c:pt>
                <c:pt idx="2">
                  <c:v>43.79</c:v>
                </c:pt>
                <c:pt idx="3">
                  <c:v>43.29</c:v>
                </c:pt>
                <c:pt idx="4">
                  <c:v>43.63</c:v>
                </c:pt>
                <c:pt idx="5">
                  <c:v>43.19</c:v>
                </c:pt>
                <c:pt idx="6">
                  <c:v>43.11</c:v>
                </c:pt>
                <c:pt idx="7">
                  <c:v>43.34</c:v>
                </c:pt>
                <c:pt idx="8">
                  <c:v>43.32</c:v>
                </c:pt>
                <c:pt idx="9">
                  <c:v>43.35</c:v>
                </c:pt>
                <c:pt idx="10">
                  <c:v>42.91</c:v>
                </c:pt>
                <c:pt idx="11">
                  <c:v>42.69</c:v>
                </c:pt>
                <c:pt idx="12">
                  <c:v>43.51</c:v>
                </c:pt>
                <c:pt idx="13">
                  <c:v>43.52</c:v>
                </c:pt>
                <c:pt idx="14">
                  <c:v>43.1</c:v>
                </c:pt>
                <c:pt idx="15">
                  <c:v>42.67</c:v>
                </c:pt>
                <c:pt idx="16">
                  <c:v>42.81</c:v>
                </c:pt>
                <c:pt idx="17">
                  <c:v>44.69</c:v>
                </c:pt>
                <c:pt idx="18">
                  <c:v>43.28</c:v>
                </c:pt>
                <c:pt idx="19">
                  <c:v>44.19</c:v>
                </c:pt>
                <c:pt idx="20">
                  <c:v>43.13</c:v>
                </c:pt>
                <c:pt idx="21">
                  <c:v>43.37</c:v>
                </c:pt>
                <c:pt idx="22">
                  <c:v>44.31</c:v>
                </c:pt>
                <c:pt idx="23">
                  <c:v>43.49</c:v>
                </c:pt>
                <c:pt idx="24">
                  <c:v>44.09</c:v>
                </c:pt>
                <c:pt idx="25">
                  <c:v>43.46</c:v>
                </c:pt>
                <c:pt idx="26">
                  <c:v>42.8</c:v>
                </c:pt>
                <c:pt idx="27">
                  <c:v>43.13</c:v>
                </c:pt>
                <c:pt idx="28">
                  <c:v>43.12</c:v>
                </c:pt>
                <c:pt idx="29">
                  <c:v>52.3</c:v>
                </c:pt>
                <c:pt idx="30">
                  <c:v>43.2</c:v>
                </c:pt>
                <c:pt idx="31">
                  <c:v>42.99</c:v>
                </c:pt>
                <c:pt idx="32">
                  <c:v>42.59</c:v>
                </c:pt>
                <c:pt idx="33">
                  <c:v>42.94</c:v>
                </c:pt>
                <c:pt idx="34">
                  <c:v>43.09</c:v>
                </c:pt>
                <c:pt idx="35">
                  <c:v>42.42</c:v>
                </c:pt>
                <c:pt idx="36">
                  <c:v>45.49</c:v>
                </c:pt>
                <c:pt idx="37">
                  <c:v>42.52</c:v>
                </c:pt>
                <c:pt idx="38">
                  <c:v>42.61</c:v>
                </c:pt>
                <c:pt idx="39">
                  <c:v>42.78</c:v>
                </c:pt>
                <c:pt idx="40">
                  <c:v>42.84</c:v>
                </c:pt>
                <c:pt idx="41">
                  <c:v>44.63</c:v>
                </c:pt>
                <c:pt idx="42">
                  <c:v>43.47</c:v>
                </c:pt>
                <c:pt idx="43">
                  <c:v>43.22</c:v>
                </c:pt>
                <c:pt idx="44">
                  <c:v>44.44</c:v>
                </c:pt>
                <c:pt idx="45">
                  <c:v>42.87</c:v>
                </c:pt>
                <c:pt idx="46">
                  <c:v>42.9</c:v>
                </c:pt>
                <c:pt idx="47">
                  <c:v>42.81</c:v>
                </c:pt>
                <c:pt idx="48">
                  <c:v>43.77</c:v>
                </c:pt>
                <c:pt idx="49">
                  <c:v>42.84</c:v>
                </c:pt>
              </c:numCache>
            </c:numRef>
          </c:val>
        </c:ser>
        <c:marker val="1"/>
        <c:axId val="75470720"/>
        <c:axId val="75472256"/>
      </c:lineChart>
      <c:catAx>
        <c:axId val="75470720"/>
        <c:scaling>
          <c:orientation val="minMax"/>
        </c:scaling>
        <c:axPos val="b"/>
        <c:numFmt formatCode="General" sourceLinked="1"/>
        <c:majorTickMark val="none"/>
        <c:tickLblPos val="nextTo"/>
        <c:crossAx val="75472256"/>
        <c:crosses val="autoZero"/>
        <c:auto val="1"/>
        <c:lblAlgn val="ctr"/>
        <c:lblOffset val="100"/>
      </c:catAx>
      <c:valAx>
        <c:axId val="75472256"/>
        <c:scaling>
          <c:orientation val="minMax"/>
          <c:max val="53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75470720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№9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</c:title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ser>
          <c:idx val="0"/>
          <c:order val="0"/>
          <c:tx>
            <c:strRef>
              <c:f>'Captain Slow'!$C$24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Slow'!$C$25:$C$83</c:f>
              <c:numCache>
                <c:formatCode>0.00</c:formatCode>
                <c:ptCount val="59"/>
                <c:pt idx="0">
                  <c:v>41.39</c:v>
                </c:pt>
                <c:pt idx="1">
                  <c:v>40.29</c:v>
                </c:pt>
                <c:pt idx="2">
                  <c:v>40.44</c:v>
                </c:pt>
                <c:pt idx="3">
                  <c:v>40.5</c:v>
                </c:pt>
                <c:pt idx="4">
                  <c:v>40.31</c:v>
                </c:pt>
                <c:pt idx="5">
                  <c:v>40.76</c:v>
                </c:pt>
                <c:pt idx="6">
                  <c:v>40.35</c:v>
                </c:pt>
                <c:pt idx="7">
                  <c:v>40</c:v>
                </c:pt>
                <c:pt idx="8">
                  <c:v>39.82</c:v>
                </c:pt>
                <c:pt idx="9">
                  <c:v>40.590000000000003</c:v>
                </c:pt>
                <c:pt idx="10">
                  <c:v>40.119999999999997</c:v>
                </c:pt>
                <c:pt idx="11">
                  <c:v>42.77</c:v>
                </c:pt>
                <c:pt idx="12">
                  <c:v>40.18</c:v>
                </c:pt>
                <c:pt idx="13">
                  <c:v>41.41</c:v>
                </c:pt>
                <c:pt idx="14">
                  <c:v>40.25</c:v>
                </c:pt>
                <c:pt idx="15">
                  <c:v>40.04</c:v>
                </c:pt>
                <c:pt idx="16">
                  <c:v>41.55</c:v>
                </c:pt>
                <c:pt idx="17">
                  <c:v>40.31</c:v>
                </c:pt>
                <c:pt idx="18">
                  <c:v>40.24</c:v>
                </c:pt>
                <c:pt idx="19">
                  <c:v>39.93</c:v>
                </c:pt>
                <c:pt idx="20">
                  <c:v>39.89</c:v>
                </c:pt>
                <c:pt idx="21">
                  <c:v>41.09</c:v>
                </c:pt>
                <c:pt idx="22">
                  <c:v>39.880000000000003</c:v>
                </c:pt>
                <c:pt idx="23">
                  <c:v>39.68</c:v>
                </c:pt>
                <c:pt idx="24">
                  <c:v>39.43</c:v>
                </c:pt>
                <c:pt idx="25">
                  <c:v>39.54</c:v>
                </c:pt>
                <c:pt idx="26">
                  <c:v>41.25</c:v>
                </c:pt>
                <c:pt idx="27">
                  <c:v>39.869999999999997</c:v>
                </c:pt>
                <c:pt idx="28">
                  <c:v>39.85</c:v>
                </c:pt>
                <c:pt idx="29">
                  <c:v>40.1</c:v>
                </c:pt>
                <c:pt idx="30">
                  <c:v>39.72</c:v>
                </c:pt>
                <c:pt idx="31">
                  <c:v>40.01</c:v>
                </c:pt>
                <c:pt idx="32">
                  <c:v>40.46</c:v>
                </c:pt>
                <c:pt idx="33">
                  <c:v>39.799999999999997</c:v>
                </c:pt>
                <c:pt idx="34">
                  <c:v>39.79</c:v>
                </c:pt>
                <c:pt idx="35">
                  <c:v>40.090000000000003</c:v>
                </c:pt>
                <c:pt idx="36">
                  <c:v>39.979999999999997</c:v>
                </c:pt>
                <c:pt idx="37">
                  <c:v>40.01</c:v>
                </c:pt>
                <c:pt idx="38">
                  <c:v>39.75</c:v>
                </c:pt>
                <c:pt idx="39">
                  <c:v>39.4</c:v>
                </c:pt>
                <c:pt idx="40">
                  <c:v>39.79</c:v>
                </c:pt>
                <c:pt idx="41">
                  <c:v>39.630000000000003</c:v>
                </c:pt>
                <c:pt idx="42">
                  <c:v>40.89</c:v>
                </c:pt>
              </c:numCache>
            </c:numRef>
          </c:val>
        </c:ser>
        <c:ser>
          <c:idx val="1"/>
          <c:order val="1"/>
          <c:tx>
            <c:strRef>
              <c:f>'Captain Slow'!$D$24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Slow'!$D$25:$D$83</c:f>
              <c:numCache>
                <c:formatCode>0.00</c:formatCode>
                <c:ptCount val="59"/>
                <c:pt idx="0">
                  <c:v>41.26</c:v>
                </c:pt>
                <c:pt idx="1">
                  <c:v>41.73</c:v>
                </c:pt>
                <c:pt idx="2">
                  <c:v>41.52</c:v>
                </c:pt>
                <c:pt idx="3">
                  <c:v>41.41</c:v>
                </c:pt>
                <c:pt idx="4">
                  <c:v>42.04</c:v>
                </c:pt>
                <c:pt idx="5">
                  <c:v>40.200000000000003</c:v>
                </c:pt>
                <c:pt idx="6">
                  <c:v>40.86</c:v>
                </c:pt>
                <c:pt idx="7">
                  <c:v>40.409999999999997</c:v>
                </c:pt>
                <c:pt idx="8">
                  <c:v>40.53</c:v>
                </c:pt>
                <c:pt idx="9">
                  <c:v>40.78</c:v>
                </c:pt>
                <c:pt idx="10">
                  <c:v>40.770000000000003</c:v>
                </c:pt>
                <c:pt idx="11">
                  <c:v>40.25</c:v>
                </c:pt>
                <c:pt idx="12">
                  <c:v>40.729999999999997</c:v>
                </c:pt>
                <c:pt idx="13">
                  <c:v>40.15</c:v>
                </c:pt>
                <c:pt idx="14">
                  <c:v>41.58</c:v>
                </c:pt>
                <c:pt idx="15">
                  <c:v>40.4</c:v>
                </c:pt>
                <c:pt idx="16">
                  <c:v>40.130000000000003</c:v>
                </c:pt>
                <c:pt idx="17">
                  <c:v>41.01</c:v>
                </c:pt>
                <c:pt idx="18">
                  <c:v>41.86</c:v>
                </c:pt>
                <c:pt idx="19">
                  <c:v>41.76</c:v>
                </c:pt>
                <c:pt idx="20">
                  <c:v>40.92</c:v>
                </c:pt>
                <c:pt idx="21">
                  <c:v>40.1</c:v>
                </c:pt>
                <c:pt idx="22">
                  <c:v>40.22</c:v>
                </c:pt>
              </c:numCache>
            </c:numRef>
          </c:val>
        </c:ser>
        <c:ser>
          <c:idx val="2"/>
          <c:order val="2"/>
          <c:tx>
            <c:strRef>
              <c:f>'Captain Slow'!$E$24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Slow'!$E$25:$E$83</c:f>
              <c:numCache>
                <c:formatCode>0.00</c:formatCode>
                <c:ptCount val="59"/>
                <c:pt idx="0">
                  <c:v>45.53</c:v>
                </c:pt>
                <c:pt idx="1">
                  <c:v>41.08</c:v>
                </c:pt>
                <c:pt idx="2">
                  <c:v>40.44</c:v>
                </c:pt>
                <c:pt idx="3">
                  <c:v>41.41</c:v>
                </c:pt>
                <c:pt idx="4">
                  <c:v>40.4</c:v>
                </c:pt>
                <c:pt idx="5">
                  <c:v>41.83</c:v>
                </c:pt>
                <c:pt idx="6">
                  <c:v>41.19</c:v>
                </c:pt>
                <c:pt idx="7">
                  <c:v>41.96</c:v>
                </c:pt>
                <c:pt idx="8">
                  <c:v>40.5</c:v>
                </c:pt>
                <c:pt idx="9">
                  <c:v>40.76</c:v>
                </c:pt>
                <c:pt idx="10">
                  <c:v>40.090000000000003</c:v>
                </c:pt>
                <c:pt idx="11">
                  <c:v>39.83</c:v>
                </c:pt>
                <c:pt idx="12">
                  <c:v>40.54</c:v>
                </c:pt>
                <c:pt idx="13">
                  <c:v>40.42</c:v>
                </c:pt>
                <c:pt idx="14">
                  <c:v>39.94</c:v>
                </c:pt>
                <c:pt idx="15">
                  <c:v>40.28</c:v>
                </c:pt>
                <c:pt idx="16">
                  <c:v>40.53</c:v>
                </c:pt>
                <c:pt idx="17">
                  <c:v>39.89</c:v>
                </c:pt>
                <c:pt idx="18">
                  <c:v>40.659999999999997</c:v>
                </c:pt>
                <c:pt idx="19">
                  <c:v>39.9</c:v>
                </c:pt>
                <c:pt idx="20">
                  <c:v>39.68</c:v>
                </c:pt>
                <c:pt idx="21">
                  <c:v>39.42</c:v>
                </c:pt>
                <c:pt idx="22">
                  <c:v>39.880000000000003</c:v>
                </c:pt>
                <c:pt idx="23">
                  <c:v>40.53</c:v>
                </c:pt>
                <c:pt idx="24">
                  <c:v>40.39</c:v>
                </c:pt>
                <c:pt idx="25">
                  <c:v>42.05</c:v>
                </c:pt>
                <c:pt idx="26">
                  <c:v>40.14</c:v>
                </c:pt>
                <c:pt idx="27">
                  <c:v>39.78</c:v>
                </c:pt>
                <c:pt idx="28">
                  <c:v>39.75</c:v>
                </c:pt>
                <c:pt idx="29">
                  <c:v>40.590000000000003</c:v>
                </c:pt>
                <c:pt idx="30">
                  <c:v>40.049999999999997</c:v>
                </c:pt>
                <c:pt idx="31">
                  <c:v>40.15</c:v>
                </c:pt>
                <c:pt idx="32">
                  <c:v>39.83</c:v>
                </c:pt>
                <c:pt idx="33">
                  <c:v>40.65</c:v>
                </c:pt>
                <c:pt idx="34">
                  <c:v>40.090000000000003</c:v>
                </c:pt>
                <c:pt idx="35">
                  <c:v>41.31</c:v>
                </c:pt>
                <c:pt idx="36">
                  <c:v>40.46</c:v>
                </c:pt>
                <c:pt idx="37">
                  <c:v>41.41</c:v>
                </c:pt>
                <c:pt idx="38">
                  <c:v>40.24</c:v>
                </c:pt>
                <c:pt idx="39">
                  <c:v>40.5</c:v>
                </c:pt>
                <c:pt idx="40">
                  <c:v>40.53</c:v>
                </c:pt>
                <c:pt idx="41">
                  <c:v>41.08</c:v>
                </c:pt>
                <c:pt idx="42">
                  <c:v>40.590000000000003</c:v>
                </c:pt>
                <c:pt idx="43">
                  <c:v>40.86</c:v>
                </c:pt>
                <c:pt idx="44">
                  <c:v>40.47</c:v>
                </c:pt>
                <c:pt idx="45">
                  <c:v>40.49</c:v>
                </c:pt>
                <c:pt idx="46">
                  <c:v>40.200000000000003</c:v>
                </c:pt>
                <c:pt idx="47">
                  <c:v>40.880000000000003</c:v>
                </c:pt>
                <c:pt idx="48">
                  <c:v>40.08</c:v>
                </c:pt>
                <c:pt idx="49">
                  <c:v>40.08</c:v>
                </c:pt>
                <c:pt idx="50">
                  <c:v>40.24</c:v>
                </c:pt>
                <c:pt idx="51">
                  <c:v>41.19</c:v>
                </c:pt>
                <c:pt idx="52">
                  <c:v>40.42</c:v>
                </c:pt>
                <c:pt idx="53">
                  <c:v>40.28</c:v>
                </c:pt>
                <c:pt idx="54">
                  <c:v>41.05</c:v>
                </c:pt>
                <c:pt idx="55">
                  <c:v>40.29</c:v>
                </c:pt>
                <c:pt idx="56">
                  <c:v>40.65</c:v>
                </c:pt>
                <c:pt idx="57">
                  <c:v>40.51</c:v>
                </c:pt>
              </c:numCache>
            </c:numRef>
          </c:val>
        </c:ser>
        <c:ser>
          <c:idx val="3"/>
          <c:order val="3"/>
          <c:tx>
            <c:strRef>
              <c:f>'Captain Slow'!$F$24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Slow'!$F$25:$F$83</c:f>
              <c:numCache>
                <c:formatCode>0.00</c:formatCode>
                <c:ptCount val="59"/>
                <c:pt idx="0">
                  <c:v>42.97</c:v>
                </c:pt>
                <c:pt idx="1">
                  <c:v>42.92</c:v>
                </c:pt>
                <c:pt idx="2">
                  <c:v>41.06</c:v>
                </c:pt>
                <c:pt idx="3">
                  <c:v>41.51</c:v>
                </c:pt>
                <c:pt idx="4">
                  <c:v>41.05</c:v>
                </c:pt>
                <c:pt idx="5">
                  <c:v>40.94</c:v>
                </c:pt>
                <c:pt idx="6">
                  <c:v>40.51</c:v>
                </c:pt>
                <c:pt idx="7">
                  <c:v>41.07</c:v>
                </c:pt>
                <c:pt idx="8">
                  <c:v>41.11</c:v>
                </c:pt>
                <c:pt idx="9">
                  <c:v>40.79</c:v>
                </c:pt>
                <c:pt idx="10">
                  <c:v>40.39</c:v>
                </c:pt>
                <c:pt idx="11">
                  <c:v>40.49</c:v>
                </c:pt>
                <c:pt idx="12">
                  <c:v>40.74</c:v>
                </c:pt>
                <c:pt idx="13">
                  <c:v>40.92</c:v>
                </c:pt>
                <c:pt idx="14">
                  <c:v>41.7</c:v>
                </c:pt>
                <c:pt idx="15">
                  <c:v>41.52</c:v>
                </c:pt>
                <c:pt idx="16">
                  <c:v>41.46</c:v>
                </c:pt>
                <c:pt idx="17">
                  <c:v>40.61</c:v>
                </c:pt>
                <c:pt idx="18">
                  <c:v>40.25</c:v>
                </c:pt>
                <c:pt idx="19">
                  <c:v>40.67</c:v>
                </c:pt>
                <c:pt idx="20">
                  <c:v>40.83</c:v>
                </c:pt>
                <c:pt idx="21">
                  <c:v>40.83</c:v>
                </c:pt>
                <c:pt idx="22">
                  <c:v>40.79</c:v>
                </c:pt>
                <c:pt idx="23">
                  <c:v>40.450000000000003</c:v>
                </c:pt>
                <c:pt idx="24">
                  <c:v>40.200000000000003</c:v>
                </c:pt>
                <c:pt idx="25">
                  <c:v>41.54</c:v>
                </c:pt>
                <c:pt idx="26">
                  <c:v>40.46</c:v>
                </c:pt>
                <c:pt idx="27">
                  <c:v>41.22</c:v>
                </c:pt>
                <c:pt idx="28">
                  <c:v>40.1</c:v>
                </c:pt>
                <c:pt idx="29">
                  <c:v>40.729999999999997</c:v>
                </c:pt>
                <c:pt idx="30">
                  <c:v>41.04</c:v>
                </c:pt>
                <c:pt idx="31">
                  <c:v>41</c:v>
                </c:pt>
                <c:pt idx="32">
                  <c:v>40.369999999999997</c:v>
                </c:pt>
                <c:pt idx="33">
                  <c:v>40.47</c:v>
                </c:pt>
                <c:pt idx="34">
                  <c:v>40.72</c:v>
                </c:pt>
                <c:pt idx="35">
                  <c:v>41.73</c:v>
                </c:pt>
              </c:numCache>
            </c:numRef>
          </c:val>
        </c:ser>
        <c:ser>
          <c:idx val="4"/>
          <c:order val="4"/>
          <c:tx>
            <c:strRef>
              <c:f>'Captain Slow'!$G$24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Slow'!$G$25:$G$83</c:f>
              <c:numCache>
                <c:formatCode>0.00</c:formatCode>
                <c:ptCount val="59"/>
                <c:pt idx="0">
                  <c:v>41.31</c:v>
                </c:pt>
                <c:pt idx="1">
                  <c:v>41.11</c:v>
                </c:pt>
                <c:pt idx="2">
                  <c:v>40.4</c:v>
                </c:pt>
                <c:pt idx="3">
                  <c:v>41.89</c:v>
                </c:pt>
                <c:pt idx="4">
                  <c:v>41.06</c:v>
                </c:pt>
                <c:pt idx="5">
                  <c:v>40.17</c:v>
                </c:pt>
                <c:pt idx="6">
                  <c:v>40.64</c:v>
                </c:pt>
                <c:pt idx="7">
                  <c:v>40.07</c:v>
                </c:pt>
                <c:pt idx="8">
                  <c:v>40.58</c:v>
                </c:pt>
                <c:pt idx="9">
                  <c:v>40.520000000000003</c:v>
                </c:pt>
                <c:pt idx="10">
                  <c:v>40.24</c:v>
                </c:pt>
                <c:pt idx="11">
                  <c:v>40.1</c:v>
                </c:pt>
                <c:pt idx="12">
                  <c:v>39.9</c:v>
                </c:pt>
                <c:pt idx="13">
                  <c:v>39.81</c:v>
                </c:pt>
                <c:pt idx="14">
                  <c:v>39.979999999999997</c:v>
                </c:pt>
                <c:pt idx="15">
                  <c:v>39.729999999999997</c:v>
                </c:pt>
                <c:pt idx="16">
                  <c:v>39.869999999999997</c:v>
                </c:pt>
                <c:pt idx="17">
                  <c:v>40.08</c:v>
                </c:pt>
                <c:pt idx="18">
                  <c:v>39.75</c:v>
                </c:pt>
                <c:pt idx="19">
                  <c:v>39.840000000000003</c:v>
                </c:pt>
                <c:pt idx="20">
                  <c:v>39.94</c:v>
                </c:pt>
                <c:pt idx="21">
                  <c:v>40.14</c:v>
                </c:pt>
                <c:pt idx="22">
                  <c:v>41.05</c:v>
                </c:pt>
                <c:pt idx="23">
                  <c:v>39.9</c:v>
                </c:pt>
                <c:pt idx="24">
                  <c:v>40.42</c:v>
                </c:pt>
                <c:pt idx="25">
                  <c:v>40.380000000000003</c:v>
                </c:pt>
                <c:pt idx="26">
                  <c:v>39.840000000000003</c:v>
                </c:pt>
                <c:pt idx="27">
                  <c:v>40.15</c:v>
                </c:pt>
                <c:pt idx="28">
                  <c:v>40.08</c:v>
                </c:pt>
                <c:pt idx="29">
                  <c:v>40.159999999999997</c:v>
                </c:pt>
                <c:pt idx="30">
                  <c:v>40.369999999999997</c:v>
                </c:pt>
                <c:pt idx="31">
                  <c:v>40.11</c:v>
                </c:pt>
                <c:pt idx="32">
                  <c:v>41.88</c:v>
                </c:pt>
                <c:pt idx="33">
                  <c:v>39.82</c:v>
                </c:pt>
                <c:pt idx="34">
                  <c:v>40.520000000000003</c:v>
                </c:pt>
                <c:pt idx="35">
                  <c:v>40.04</c:v>
                </c:pt>
                <c:pt idx="36">
                  <c:v>40.39</c:v>
                </c:pt>
                <c:pt idx="37">
                  <c:v>39.909999999999997</c:v>
                </c:pt>
                <c:pt idx="38">
                  <c:v>39.76</c:v>
                </c:pt>
                <c:pt idx="39">
                  <c:v>40.89</c:v>
                </c:pt>
                <c:pt idx="40">
                  <c:v>40.880000000000003</c:v>
                </c:pt>
                <c:pt idx="41">
                  <c:v>41.23</c:v>
                </c:pt>
                <c:pt idx="42">
                  <c:v>39.86</c:v>
                </c:pt>
                <c:pt idx="43">
                  <c:v>40.29</c:v>
                </c:pt>
                <c:pt idx="44">
                  <c:v>40.729999999999997</c:v>
                </c:pt>
              </c:numCache>
            </c:numRef>
          </c:val>
        </c:ser>
        <c:ser>
          <c:idx val="5"/>
          <c:order val="5"/>
          <c:tx>
            <c:strRef>
              <c:f>'Captain Slow'!$H$24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Slow'!$H$25:$H$83</c:f>
              <c:numCache>
                <c:formatCode>0.00</c:formatCode>
                <c:ptCount val="59"/>
                <c:pt idx="0">
                  <c:v>41.09</c:v>
                </c:pt>
                <c:pt idx="1">
                  <c:v>42.43</c:v>
                </c:pt>
              </c:numCache>
            </c:numRef>
          </c:val>
        </c:ser>
        <c:marker val="1"/>
        <c:axId val="75578752"/>
        <c:axId val="75617408"/>
      </c:lineChart>
      <c:catAx>
        <c:axId val="75578752"/>
        <c:scaling>
          <c:orientation val="minMax"/>
        </c:scaling>
        <c:axPos val="b"/>
        <c:numFmt formatCode="General" sourceLinked="1"/>
        <c:majorTickMark val="none"/>
        <c:tickLblPos val="nextTo"/>
        <c:crossAx val="75617408"/>
        <c:crosses val="autoZero"/>
        <c:auto val="1"/>
        <c:lblAlgn val="ctr"/>
        <c:lblOffset val="100"/>
      </c:catAx>
      <c:valAx>
        <c:axId val="75617408"/>
        <c:scaling>
          <c:orientation val="minMax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75578752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№5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</c:title>
    <c:plotArea>
      <c:layout>
        <c:manualLayout>
          <c:layoutTarget val="inner"/>
          <c:xMode val="edge"/>
          <c:yMode val="edge"/>
          <c:x val="4.8344187524109905E-2"/>
          <c:y val="8.8393171037106602E-2"/>
          <c:w val="0.94457397523296116"/>
          <c:h val="0.76879060132119836"/>
        </c:manualLayout>
      </c:layout>
      <c:lineChart>
        <c:grouping val="standard"/>
        <c:ser>
          <c:idx val="0"/>
          <c:order val="0"/>
          <c:tx>
            <c:strRef>
              <c:f>'Captain Slow'!$I$24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Slow'!$I$25:$I$83</c:f>
              <c:numCache>
                <c:formatCode>0.00</c:formatCode>
                <c:ptCount val="59"/>
                <c:pt idx="0">
                  <c:v>45.28</c:v>
                </c:pt>
                <c:pt idx="1">
                  <c:v>43.84</c:v>
                </c:pt>
                <c:pt idx="2">
                  <c:v>44.66</c:v>
                </c:pt>
                <c:pt idx="3">
                  <c:v>43.6</c:v>
                </c:pt>
                <c:pt idx="4">
                  <c:v>43.25</c:v>
                </c:pt>
                <c:pt idx="5">
                  <c:v>43.64</c:v>
                </c:pt>
              </c:numCache>
            </c:numRef>
          </c:val>
        </c:ser>
        <c:ser>
          <c:idx val="1"/>
          <c:order val="1"/>
          <c:tx>
            <c:strRef>
              <c:f>'Captain Slow'!$J$24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Slow'!$J$25:$J$83</c:f>
              <c:numCache>
                <c:formatCode>0.00</c:formatCode>
                <c:ptCount val="59"/>
                <c:pt idx="0">
                  <c:v>42.94</c:v>
                </c:pt>
                <c:pt idx="1">
                  <c:v>43.92</c:v>
                </c:pt>
                <c:pt idx="2">
                  <c:v>43.51</c:v>
                </c:pt>
                <c:pt idx="3">
                  <c:v>44.76</c:v>
                </c:pt>
                <c:pt idx="4">
                  <c:v>42.86</c:v>
                </c:pt>
                <c:pt idx="5">
                  <c:v>42.95</c:v>
                </c:pt>
                <c:pt idx="6">
                  <c:v>42.77</c:v>
                </c:pt>
                <c:pt idx="7">
                  <c:v>43.62</c:v>
                </c:pt>
                <c:pt idx="8">
                  <c:v>43.09</c:v>
                </c:pt>
                <c:pt idx="9">
                  <c:v>42.58</c:v>
                </c:pt>
                <c:pt idx="10">
                  <c:v>42.96</c:v>
                </c:pt>
                <c:pt idx="11">
                  <c:v>43.44</c:v>
                </c:pt>
                <c:pt idx="12">
                  <c:v>42.89</c:v>
                </c:pt>
                <c:pt idx="13">
                  <c:v>43.72</c:v>
                </c:pt>
                <c:pt idx="14">
                  <c:v>43.67</c:v>
                </c:pt>
                <c:pt idx="15">
                  <c:v>43.04</c:v>
                </c:pt>
                <c:pt idx="16">
                  <c:v>43.31</c:v>
                </c:pt>
                <c:pt idx="17">
                  <c:v>43.23</c:v>
                </c:pt>
                <c:pt idx="18">
                  <c:v>43.09</c:v>
                </c:pt>
                <c:pt idx="19">
                  <c:v>43.97</c:v>
                </c:pt>
                <c:pt idx="20">
                  <c:v>43.91</c:v>
                </c:pt>
                <c:pt idx="21">
                  <c:v>42.92</c:v>
                </c:pt>
                <c:pt idx="22">
                  <c:v>43.13</c:v>
                </c:pt>
                <c:pt idx="23">
                  <c:v>43.66</c:v>
                </c:pt>
                <c:pt idx="24">
                  <c:v>43.23</c:v>
                </c:pt>
                <c:pt idx="25">
                  <c:v>42.92</c:v>
                </c:pt>
                <c:pt idx="26">
                  <c:v>43.26</c:v>
                </c:pt>
                <c:pt idx="27">
                  <c:v>43.2</c:v>
                </c:pt>
                <c:pt idx="28">
                  <c:v>43.46</c:v>
                </c:pt>
                <c:pt idx="29">
                  <c:v>43.13</c:v>
                </c:pt>
                <c:pt idx="30">
                  <c:v>43.33</c:v>
                </c:pt>
                <c:pt idx="31">
                  <c:v>43.56</c:v>
                </c:pt>
                <c:pt idx="32">
                  <c:v>43.23</c:v>
                </c:pt>
                <c:pt idx="33">
                  <c:v>43.61</c:v>
                </c:pt>
                <c:pt idx="34">
                  <c:v>43.35</c:v>
                </c:pt>
                <c:pt idx="35">
                  <c:v>43.78</c:v>
                </c:pt>
                <c:pt idx="36">
                  <c:v>43.16</c:v>
                </c:pt>
                <c:pt idx="37">
                  <c:v>43.09</c:v>
                </c:pt>
                <c:pt idx="38">
                  <c:v>43.27</c:v>
                </c:pt>
                <c:pt idx="39">
                  <c:v>43.44</c:v>
                </c:pt>
                <c:pt idx="40">
                  <c:v>42.97</c:v>
                </c:pt>
                <c:pt idx="41">
                  <c:v>43.63</c:v>
                </c:pt>
                <c:pt idx="42">
                  <c:v>43.01</c:v>
                </c:pt>
                <c:pt idx="43">
                  <c:v>43.08</c:v>
                </c:pt>
                <c:pt idx="44">
                  <c:v>43.29</c:v>
                </c:pt>
                <c:pt idx="45">
                  <c:v>43.15</c:v>
                </c:pt>
                <c:pt idx="46">
                  <c:v>43.19</c:v>
                </c:pt>
              </c:numCache>
            </c:numRef>
          </c:val>
        </c:ser>
        <c:ser>
          <c:idx val="2"/>
          <c:order val="2"/>
          <c:tx>
            <c:strRef>
              <c:f>'Captain Slow'!$K$24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Slow'!$K$25:$K$83</c:f>
              <c:numCache>
                <c:formatCode>0.00</c:formatCode>
                <c:ptCount val="59"/>
                <c:pt idx="0">
                  <c:v>44.5</c:v>
                </c:pt>
                <c:pt idx="1">
                  <c:v>44.81</c:v>
                </c:pt>
                <c:pt idx="2">
                  <c:v>43.57</c:v>
                </c:pt>
                <c:pt idx="3">
                  <c:v>46</c:v>
                </c:pt>
                <c:pt idx="4">
                  <c:v>43.29</c:v>
                </c:pt>
                <c:pt idx="5">
                  <c:v>44.4</c:v>
                </c:pt>
                <c:pt idx="6">
                  <c:v>44.21</c:v>
                </c:pt>
                <c:pt idx="7">
                  <c:v>43.99</c:v>
                </c:pt>
                <c:pt idx="8">
                  <c:v>43.53</c:v>
                </c:pt>
                <c:pt idx="9">
                  <c:v>44.12</c:v>
                </c:pt>
                <c:pt idx="10">
                  <c:v>43.22</c:v>
                </c:pt>
                <c:pt idx="11">
                  <c:v>43.64</c:v>
                </c:pt>
                <c:pt idx="12">
                  <c:v>43.44</c:v>
                </c:pt>
                <c:pt idx="13">
                  <c:v>43.09</c:v>
                </c:pt>
                <c:pt idx="14">
                  <c:v>43.25</c:v>
                </c:pt>
                <c:pt idx="15">
                  <c:v>43.16</c:v>
                </c:pt>
                <c:pt idx="16">
                  <c:v>43.55</c:v>
                </c:pt>
                <c:pt idx="17">
                  <c:v>43.6</c:v>
                </c:pt>
                <c:pt idx="18">
                  <c:v>43.82</c:v>
                </c:pt>
                <c:pt idx="19">
                  <c:v>44.11</c:v>
                </c:pt>
                <c:pt idx="20">
                  <c:v>43.88</c:v>
                </c:pt>
                <c:pt idx="21">
                  <c:v>42.94</c:v>
                </c:pt>
                <c:pt idx="22">
                  <c:v>43.74</c:v>
                </c:pt>
                <c:pt idx="23">
                  <c:v>43.19</c:v>
                </c:pt>
                <c:pt idx="24">
                  <c:v>43.29</c:v>
                </c:pt>
                <c:pt idx="25">
                  <c:v>45.27</c:v>
                </c:pt>
                <c:pt idx="26">
                  <c:v>44.04</c:v>
                </c:pt>
                <c:pt idx="27">
                  <c:v>43.76</c:v>
                </c:pt>
                <c:pt idx="28">
                  <c:v>43.3</c:v>
                </c:pt>
                <c:pt idx="29">
                  <c:v>43.16</c:v>
                </c:pt>
                <c:pt idx="30">
                  <c:v>44.57</c:v>
                </c:pt>
                <c:pt idx="31">
                  <c:v>43.07</c:v>
                </c:pt>
                <c:pt idx="32">
                  <c:v>44.3</c:v>
                </c:pt>
                <c:pt idx="33">
                  <c:v>43.23</c:v>
                </c:pt>
                <c:pt idx="34">
                  <c:v>44.76</c:v>
                </c:pt>
                <c:pt idx="35">
                  <c:v>43.53</c:v>
                </c:pt>
                <c:pt idx="36">
                  <c:v>43.11</c:v>
                </c:pt>
                <c:pt idx="37">
                  <c:v>43.45</c:v>
                </c:pt>
                <c:pt idx="38">
                  <c:v>43.31</c:v>
                </c:pt>
                <c:pt idx="39">
                  <c:v>43.68</c:v>
                </c:pt>
                <c:pt idx="40">
                  <c:v>42.95</c:v>
                </c:pt>
                <c:pt idx="41">
                  <c:v>43.83</c:v>
                </c:pt>
                <c:pt idx="42">
                  <c:v>42.88</c:v>
                </c:pt>
                <c:pt idx="43">
                  <c:v>43.65</c:v>
                </c:pt>
                <c:pt idx="44">
                  <c:v>43.53</c:v>
                </c:pt>
                <c:pt idx="45">
                  <c:v>43.34</c:v>
                </c:pt>
                <c:pt idx="46">
                  <c:v>43.39</c:v>
                </c:pt>
                <c:pt idx="47">
                  <c:v>43.23</c:v>
                </c:pt>
                <c:pt idx="48">
                  <c:v>43.68</c:v>
                </c:pt>
                <c:pt idx="49">
                  <c:v>44.04</c:v>
                </c:pt>
                <c:pt idx="50">
                  <c:v>43.34</c:v>
                </c:pt>
                <c:pt idx="51">
                  <c:v>43.56</c:v>
                </c:pt>
                <c:pt idx="52">
                  <c:v>43.36</c:v>
                </c:pt>
                <c:pt idx="53">
                  <c:v>44.29</c:v>
                </c:pt>
                <c:pt idx="54">
                  <c:v>44.87</c:v>
                </c:pt>
                <c:pt idx="55">
                  <c:v>44.72</c:v>
                </c:pt>
                <c:pt idx="56">
                  <c:v>44.71</c:v>
                </c:pt>
                <c:pt idx="57">
                  <c:v>43.29</c:v>
                </c:pt>
              </c:numCache>
            </c:numRef>
          </c:val>
        </c:ser>
        <c:marker val="1"/>
        <c:axId val="75892992"/>
        <c:axId val="75902976"/>
      </c:lineChart>
      <c:catAx>
        <c:axId val="75892992"/>
        <c:scaling>
          <c:orientation val="minMax"/>
        </c:scaling>
        <c:axPos val="b"/>
        <c:numFmt formatCode="General" sourceLinked="1"/>
        <c:majorTickMark val="none"/>
        <c:tickLblPos val="nextTo"/>
        <c:crossAx val="75902976"/>
        <c:crosses val="autoZero"/>
        <c:auto val="1"/>
        <c:lblAlgn val="ctr"/>
        <c:lblOffset val="100"/>
      </c:catAx>
      <c:valAx>
        <c:axId val="75902976"/>
        <c:scaling>
          <c:orientation val="minMax"/>
          <c:min val="42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75892992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114300</xdr:colOff>
      <xdr:row>19</xdr:row>
      <xdr:rowOff>209549</xdr:rowOff>
    </xdr:from>
    <xdr:to>
      <xdr:col>23</xdr:col>
      <xdr:colOff>190500</xdr:colOff>
      <xdr:row>43</xdr:row>
      <xdr:rowOff>101601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127000</xdr:colOff>
      <xdr:row>44</xdr:row>
      <xdr:rowOff>12700</xdr:rowOff>
    </xdr:from>
    <xdr:to>
      <xdr:col>23</xdr:col>
      <xdr:colOff>203200</xdr:colOff>
      <xdr:row>65</xdr:row>
      <xdr:rowOff>101600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41</xdr:row>
      <xdr:rowOff>0</xdr:rowOff>
    </xdr:from>
    <xdr:to>
      <xdr:col>23</xdr:col>
      <xdr:colOff>76200</xdr:colOff>
      <xdr:row>67</xdr:row>
      <xdr:rowOff>82552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304800</xdr:colOff>
      <xdr:row>40</xdr:row>
      <xdr:rowOff>177800</xdr:rowOff>
    </xdr:from>
    <xdr:to>
      <xdr:col>23</xdr:col>
      <xdr:colOff>381000</xdr:colOff>
      <xdr:row>67</xdr:row>
      <xdr:rowOff>69852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25400</xdr:colOff>
      <xdr:row>18</xdr:row>
      <xdr:rowOff>146048</xdr:rowOff>
    </xdr:from>
    <xdr:to>
      <xdr:col>23</xdr:col>
      <xdr:colOff>101600</xdr:colOff>
      <xdr:row>45</xdr:row>
      <xdr:rowOff>114300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165100</xdr:colOff>
      <xdr:row>46</xdr:row>
      <xdr:rowOff>76200</xdr:rowOff>
    </xdr:from>
    <xdr:to>
      <xdr:col>23</xdr:col>
      <xdr:colOff>241300</xdr:colOff>
      <xdr:row>72</xdr:row>
      <xdr:rowOff>158752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355600</xdr:colOff>
      <xdr:row>41</xdr:row>
      <xdr:rowOff>50800</xdr:rowOff>
    </xdr:from>
    <xdr:to>
      <xdr:col>23</xdr:col>
      <xdr:colOff>431800</xdr:colOff>
      <xdr:row>67</xdr:row>
      <xdr:rowOff>133352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42</xdr:row>
      <xdr:rowOff>0</xdr:rowOff>
    </xdr:from>
    <xdr:to>
      <xdr:col>23</xdr:col>
      <xdr:colOff>76200</xdr:colOff>
      <xdr:row>68</xdr:row>
      <xdr:rowOff>82552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42</xdr:row>
      <xdr:rowOff>0</xdr:rowOff>
    </xdr:from>
    <xdr:to>
      <xdr:col>23</xdr:col>
      <xdr:colOff>76200</xdr:colOff>
      <xdr:row>68</xdr:row>
      <xdr:rowOff>82552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42</xdr:row>
      <xdr:rowOff>0</xdr:rowOff>
    </xdr:from>
    <xdr:to>
      <xdr:col>23</xdr:col>
      <xdr:colOff>76200</xdr:colOff>
      <xdr:row>68</xdr:row>
      <xdr:rowOff>82552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50800</xdr:colOff>
      <xdr:row>18</xdr:row>
      <xdr:rowOff>63500</xdr:rowOff>
    </xdr:from>
    <xdr:to>
      <xdr:col>22</xdr:col>
      <xdr:colOff>215900</xdr:colOff>
      <xdr:row>38</xdr:row>
      <xdr:rowOff>44449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50800</xdr:colOff>
      <xdr:row>38</xdr:row>
      <xdr:rowOff>114300</xdr:rowOff>
    </xdr:from>
    <xdr:to>
      <xdr:col>22</xdr:col>
      <xdr:colOff>215900</xdr:colOff>
      <xdr:row>62</xdr:row>
      <xdr:rowOff>82549</xdr:rowOff>
    </xdr:to>
    <xdr:graphicFrame macro="">
      <xdr:nvGraphicFramePr>
        <xdr:cNvPr id="4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42</xdr:row>
      <xdr:rowOff>0</xdr:rowOff>
    </xdr:from>
    <xdr:to>
      <xdr:col>23</xdr:col>
      <xdr:colOff>76200</xdr:colOff>
      <xdr:row>63</xdr:row>
      <xdr:rowOff>152400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9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6"/>
  <sheetViews>
    <sheetView tabSelected="1" workbookViewId="0">
      <selection sqref="A1:J1"/>
    </sheetView>
  </sheetViews>
  <sheetFormatPr defaultRowHeight="1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>
      <c r="A1" s="317" t="s">
        <v>262</v>
      </c>
      <c r="B1" s="317"/>
      <c r="C1" s="317"/>
      <c r="D1" s="317"/>
      <c r="E1" s="317"/>
      <c r="F1" s="317"/>
      <c r="G1" s="317"/>
      <c r="H1" s="317"/>
      <c r="I1" s="317"/>
      <c r="J1" s="317"/>
    </row>
    <row r="2" spans="1:12" ht="17.25">
      <c r="A2" s="318" t="s">
        <v>261</v>
      </c>
      <c r="B2" s="318"/>
      <c r="C2" s="318"/>
      <c r="D2" s="318"/>
      <c r="E2" s="318"/>
      <c r="F2" s="318"/>
      <c r="G2" s="318"/>
      <c r="H2" s="318"/>
      <c r="I2" s="318"/>
      <c r="J2" s="318"/>
    </row>
    <row r="3" spans="1:12" ht="6" customHeight="1" thickBot="1"/>
    <row r="4" spans="1:12" s="3" customFormat="1" ht="15" customHeight="1">
      <c r="A4" s="319" t="s">
        <v>0</v>
      </c>
      <c r="B4" s="321" t="s">
        <v>1</v>
      </c>
      <c r="C4" s="323" t="s">
        <v>2</v>
      </c>
      <c r="D4" s="325" t="s">
        <v>3</v>
      </c>
      <c r="E4" s="326"/>
      <c r="F4" s="327" t="s">
        <v>4</v>
      </c>
      <c r="G4" s="328"/>
      <c r="H4" s="321"/>
      <c r="I4" s="325" t="s">
        <v>5</v>
      </c>
      <c r="J4" s="326"/>
    </row>
    <row r="5" spans="1:12" s="8" customFormat="1" ht="15.75" thickBot="1">
      <c r="A5" s="320"/>
      <c r="B5" s="322"/>
      <c r="C5" s="324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>
      <c r="A6" s="275">
        <v>1</v>
      </c>
      <c r="B6" s="309" t="s">
        <v>76</v>
      </c>
      <c r="C6" s="9">
        <v>3</v>
      </c>
      <c r="D6" s="100">
        <v>40.39</v>
      </c>
      <c r="E6" s="10">
        <v>3</v>
      </c>
      <c r="F6" s="103">
        <v>340</v>
      </c>
      <c r="G6" s="197">
        <v>0.16718750000000002</v>
      </c>
      <c r="H6" s="201" t="s">
        <v>75</v>
      </c>
      <c r="I6" s="11">
        <v>38.53</v>
      </c>
      <c r="J6" s="10">
        <v>14</v>
      </c>
    </row>
    <row r="7" spans="1:12" s="3" customFormat="1" ht="24.95" customHeight="1">
      <c r="A7" s="23">
        <v>2</v>
      </c>
      <c r="B7" s="310" t="s">
        <v>83</v>
      </c>
      <c r="C7" s="12">
        <v>10</v>
      </c>
      <c r="D7" s="25">
        <v>40.475000000000001</v>
      </c>
      <c r="E7" s="14">
        <v>4</v>
      </c>
      <c r="F7" s="19">
        <v>340</v>
      </c>
      <c r="G7" s="200">
        <v>23.8</v>
      </c>
      <c r="H7" s="16">
        <v>23.8</v>
      </c>
      <c r="I7" s="17">
        <v>38.520000000000003</v>
      </c>
      <c r="J7" s="14">
        <v>191</v>
      </c>
    </row>
    <row r="8" spans="1:12" s="3" customFormat="1" ht="24.95" customHeight="1">
      <c r="A8" s="23">
        <v>3</v>
      </c>
      <c r="B8" s="310" t="s">
        <v>84</v>
      </c>
      <c r="C8" s="12">
        <v>4</v>
      </c>
      <c r="D8" s="13">
        <v>40.295000000000002</v>
      </c>
      <c r="E8" s="14">
        <v>2</v>
      </c>
      <c r="F8" s="15">
        <v>339</v>
      </c>
      <c r="G8" s="198" t="s">
        <v>146</v>
      </c>
      <c r="H8" s="24">
        <v>24</v>
      </c>
      <c r="I8" s="17">
        <v>38.58</v>
      </c>
      <c r="J8" s="14">
        <v>78</v>
      </c>
    </row>
    <row r="9" spans="1:12" s="3" customFormat="1" ht="24.95" customHeight="1">
      <c r="A9" s="23">
        <v>4</v>
      </c>
      <c r="B9" s="311" t="s">
        <v>70</v>
      </c>
      <c r="C9" s="20">
        <v>9</v>
      </c>
      <c r="D9" s="21">
        <v>40.594999999999999</v>
      </c>
      <c r="E9" s="22">
        <v>5</v>
      </c>
      <c r="F9" s="23">
        <v>339</v>
      </c>
      <c r="G9" s="198" t="s">
        <v>146</v>
      </c>
      <c r="H9" s="24">
        <v>10</v>
      </c>
      <c r="I9" s="19">
        <v>38.71</v>
      </c>
      <c r="J9" s="14">
        <v>162</v>
      </c>
      <c r="L9" s="18"/>
    </row>
    <row r="10" spans="1:12" s="3" customFormat="1" ht="24.95" customHeight="1">
      <c r="A10" s="23">
        <v>5</v>
      </c>
      <c r="B10" s="310" t="s">
        <v>61</v>
      </c>
      <c r="C10" s="12">
        <v>5</v>
      </c>
      <c r="D10" s="13">
        <v>40.204999999999998</v>
      </c>
      <c r="E10" s="14">
        <v>1</v>
      </c>
      <c r="F10" s="15">
        <v>338</v>
      </c>
      <c r="G10" s="198" t="s">
        <v>100</v>
      </c>
      <c r="H10" s="16">
        <v>26</v>
      </c>
      <c r="I10" s="17">
        <v>38.6</v>
      </c>
      <c r="J10" s="14">
        <v>164</v>
      </c>
      <c r="L10" s="18"/>
    </row>
    <row r="11" spans="1:12" s="3" customFormat="1" ht="24.95" customHeight="1">
      <c r="A11" s="23">
        <v>6</v>
      </c>
      <c r="B11" s="310" t="s">
        <v>116</v>
      </c>
      <c r="C11" s="12">
        <v>8</v>
      </c>
      <c r="D11" s="13">
        <v>40.619999999999997</v>
      </c>
      <c r="E11" s="14">
        <v>6</v>
      </c>
      <c r="F11" s="15">
        <v>338</v>
      </c>
      <c r="G11" s="198" t="s">
        <v>100</v>
      </c>
      <c r="H11" s="16">
        <v>13</v>
      </c>
      <c r="I11" s="17">
        <v>38.61</v>
      </c>
      <c r="J11" s="14">
        <v>46</v>
      </c>
    </row>
    <row r="12" spans="1:12" s="3" customFormat="1" ht="24.95" customHeight="1">
      <c r="A12" s="23">
        <v>7</v>
      </c>
      <c r="B12" s="310" t="s">
        <v>122</v>
      </c>
      <c r="C12" s="12">
        <v>11</v>
      </c>
      <c r="D12" s="13">
        <v>40.78</v>
      </c>
      <c r="E12" s="14">
        <v>7</v>
      </c>
      <c r="F12" s="15">
        <v>337</v>
      </c>
      <c r="G12" s="199" t="s">
        <v>101</v>
      </c>
      <c r="H12" s="202" t="s">
        <v>99</v>
      </c>
      <c r="I12" s="23">
        <v>39.049999999999997</v>
      </c>
      <c r="J12" s="22">
        <v>66</v>
      </c>
    </row>
    <row r="13" spans="1:12" s="3" customFormat="1" ht="24.95" customHeight="1">
      <c r="A13" s="23">
        <v>8</v>
      </c>
      <c r="B13" s="312" t="s">
        <v>136</v>
      </c>
      <c r="C13" s="20">
        <v>7</v>
      </c>
      <c r="D13" s="23">
        <v>40.98</v>
      </c>
      <c r="E13" s="22">
        <v>8</v>
      </c>
      <c r="F13" s="23">
        <v>331</v>
      </c>
      <c r="G13" s="199" t="s">
        <v>147</v>
      </c>
      <c r="H13" s="202" t="s">
        <v>150</v>
      </c>
      <c r="I13" s="314">
        <v>39.200000000000003</v>
      </c>
      <c r="J13" s="22">
        <v>137</v>
      </c>
    </row>
    <row r="14" spans="1:12" s="3" customFormat="1" ht="26.25" customHeight="1">
      <c r="A14" s="23">
        <v>9</v>
      </c>
      <c r="B14" s="310" t="s">
        <v>129</v>
      </c>
      <c r="C14" s="12">
        <v>1</v>
      </c>
      <c r="D14" s="13">
        <v>42.05</v>
      </c>
      <c r="E14" s="14">
        <v>10</v>
      </c>
      <c r="F14" s="15">
        <v>328</v>
      </c>
      <c r="G14" s="200" t="s">
        <v>148</v>
      </c>
      <c r="H14" s="203" t="s">
        <v>101</v>
      </c>
      <c r="I14" s="17">
        <v>39.24</v>
      </c>
      <c r="J14" s="14">
        <v>82</v>
      </c>
    </row>
    <row r="15" spans="1:12" s="3" customFormat="1" ht="24.95" customHeight="1" thickBot="1">
      <c r="A15" s="308">
        <v>10</v>
      </c>
      <c r="B15" s="313" t="s">
        <v>65</v>
      </c>
      <c r="C15" s="303">
        <v>6</v>
      </c>
      <c r="D15" s="304">
        <v>41.66</v>
      </c>
      <c r="E15" s="305">
        <v>9</v>
      </c>
      <c r="F15" s="306">
        <v>326</v>
      </c>
      <c r="G15" s="307" t="s">
        <v>149</v>
      </c>
      <c r="H15" s="307" t="s">
        <v>149</v>
      </c>
      <c r="I15" s="315">
        <v>39.4</v>
      </c>
      <c r="J15" s="305">
        <v>40</v>
      </c>
    </row>
    <row r="16" spans="1:12" ht="23.25" hidden="1" customHeight="1" thickBot="1">
      <c r="A16" s="26">
        <v>12</v>
      </c>
      <c r="B16" s="98"/>
      <c r="C16" s="99"/>
      <c r="D16" s="101"/>
      <c r="E16" s="102"/>
      <c r="F16" s="104"/>
      <c r="G16" s="105"/>
      <c r="H16" s="302"/>
      <c r="I16" s="106"/>
      <c r="J16" s="102"/>
    </row>
    <row r="17" spans="1:1" ht="2.25" customHeight="1">
      <c r="A17" s="27"/>
    </row>
    <row r="18" spans="1:1" s="2" customFormat="1">
      <c r="A18" s="27"/>
    </row>
    <row r="19" spans="1:1" s="2" customFormat="1">
      <c r="A19" s="27"/>
    </row>
    <row r="20" spans="1:1" s="2" customFormat="1">
      <c r="A20" s="27"/>
    </row>
    <row r="21" spans="1:1" s="2" customFormat="1" ht="6.75" customHeight="1">
      <c r="A21" s="27"/>
    </row>
    <row r="22" spans="1:1" s="2" customFormat="1">
      <c r="A22" s="27"/>
    </row>
    <row r="23" spans="1:1" s="2" customFormat="1">
      <c r="A23" s="28"/>
    </row>
    <row r="24" spans="1:1" s="2" customFormat="1">
      <c r="A24" s="28"/>
    </row>
    <row r="25" spans="1:1" s="2" customFormat="1" ht="6.75" customHeight="1">
      <c r="A25" s="28"/>
    </row>
    <row r="26" spans="1:1" s="2" customFormat="1">
      <c r="A26" s="28"/>
    </row>
    <row r="27" spans="1:1" s="2" customFormat="1">
      <c r="A27" s="28"/>
    </row>
    <row r="28" spans="1:1" s="2" customFormat="1">
      <c r="A28" s="28"/>
    </row>
    <row r="29" spans="1:1" s="2" customFormat="1">
      <c r="A29" s="28"/>
    </row>
    <row r="30" spans="1:1" s="2" customFormat="1" ht="7.5" customHeight="1">
      <c r="A30" s="27"/>
    </row>
    <row r="31" spans="1:1" s="2" customFormat="1">
      <c r="A31" s="27"/>
    </row>
    <row r="32" spans="1:1" s="2" customFormat="1">
      <c r="A32" s="27"/>
    </row>
    <row r="33" spans="1:1" s="2" customFormat="1">
      <c r="A33" s="27"/>
    </row>
    <row r="34" spans="1:1" s="2" customFormat="1" ht="6.75" customHeight="1"/>
    <row r="35" spans="1:1" s="2" customFormat="1">
      <c r="A35" s="27"/>
    </row>
    <row r="36" spans="1:1" s="2" customFormat="1">
      <c r="A36" s="27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P39"/>
  <sheetViews>
    <sheetView zoomScale="50" zoomScaleNormal="50" workbookViewId="0">
      <selection activeCell="C39" sqref="C39"/>
    </sheetView>
  </sheetViews>
  <sheetFormatPr defaultRowHeight="1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6384" width="9.140625" style="1"/>
  </cols>
  <sheetData>
    <row r="1" spans="1:14" ht="48" customHeight="1">
      <c r="A1" s="357" t="s">
        <v>60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</row>
    <row r="2" spans="1:14" ht="5.25" customHeight="1"/>
    <row r="3" spans="1:14" ht="19.5" customHeight="1">
      <c r="A3" s="358" t="s">
        <v>12</v>
      </c>
      <c r="B3" s="358"/>
      <c r="C3" s="358"/>
      <c r="D3" s="358"/>
      <c r="E3" s="358"/>
      <c r="F3" s="358"/>
      <c r="G3" s="358"/>
      <c r="H3" s="358"/>
      <c r="I3" s="358"/>
      <c r="J3" s="358"/>
      <c r="K3" s="358"/>
      <c r="L3" s="358"/>
    </row>
    <row r="4" spans="1:14" ht="15.75" customHeight="1" thickBot="1">
      <c r="A4" s="29"/>
      <c r="B4" s="29"/>
      <c r="C4" s="29"/>
      <c r="D4" s="29"/>
      <c r="E4" s="29"/>
      <c r="F4" s="29"/>
      <c r="G4" s="29"/>
      <c r="H4" s="29"/>
      <c r="I4" s="29"/>
      <c r="J4" s="29"/>
    </row>
    <row r="5" spans="1:14" s="2" customFormat="1" ht="30" customHeight="1">
      <c r="A5" s="359" t="s">
        <v>2</v>
      </c>
      <c r="B5" s="361" t="s">
        <v>1</v>
      </c>
      <c r="C5" s="363" t="s">
        <v>13</v>
      </c>
      <c r="D5" s="365" t="s">
        <v>14</v>
      </c>
      <c r="E5" s="367" t="s">
        <v>15</v>
      </c>
      <c r="F5" s="367" t="s">
        <v>16</v>
      </c>
      <c r="G5" s="369" t="s">
        <v>17</v>
      </c>
      <c r="H5" s="365"/>
      <c r="I5" s="365"/>
      <c r="J5" s="370"/>
      <c r="K5" s="370"/>
      <c r="L5" s="371"/>
    </row>
    <row r="6" spans="1:14" s="2" customFormat="1" ht="30" customHeight="1" thickBot="1">
      <c r="A6" s="360"/>
      <c r="B6" s="362"/>
      <c r="C6" s="364"/>
      <c r="D6" s="366"/>
      <c r="E6" s="368"/>
      <c r="F6" s="368"/>
      <c r="G6" s="122" t="s">
        <v>18</v>
      </c>
      <c r="H6" s="123" t="s">
        <v>6</v>
      </c>
      <c r="I6" s="123" t="s">
        <v>19</v>
      </c>
      <c r="J6" s="124" t="s">
        <v>20</v>
      </c>
      <c r="K6" s="97" t="s">
        <v>21</v>
      </c>
      <c r="L6" s="31" t="s">
        <v>7</v>
      </c>
    </row>
    <row r="7" spans="1:14" s="3" customFormat="1" ht="30" customHeight="1">
      <c r="A7" s="341">
        <v>1</v>
      </c>
      <c r="B7" s="344" t="s">
        <v>129</v>
      </c>
      <c r="C7" s="143" t="s">
        <v>130</v>
      </c>
      <c r="D7" s="130" t="s">
        <v>22</v>
      </c>
      <c r="E7" s="144">
        <v>93.1</v>
      </c>
      <c r="F7" s="145">
        <v>25</v>
      </c>
      <c r="G7" s="135">
        <v>3</v>
      </c>
      <c r="H7" s="136">
        <v>43.68</v>
      </c>
      <c r="I7" s="34">
        <f>F7/100</f>
        <v>0.25</v>
      </c>
      <c r="J7" s="32">
        <f t="shared" ref="J7:J39" si="0">H7-I7</f>
        <v>43.43</v>
      </c>
      <c r="K7" s="335">
        <f>AVERAGE(J7,J9)</f>
        <v>42.05</v>
      </c>
      <c r="L7" s="338">
        <v>10</v>
      </c>
    </row>
    <row r="8" spans="1:14" s="3" customFormat="1" ht="30" customHeight="1">
      <c r="A8" s="348"/>
      <c r="B8" s="345"/>
      <c r="C8" s="146" t="s">
        <v>131</v>
      </c>
      <c r="D8" s="131" t="s">
        <v>23</v>
      </c>
      <c r="E8" s="41">
        <v>65.3</v>
      </c>
      <c r="F8" s="35"/>
      <c r="G8" s="137">
        <v>2</v>
      </c>
      <c r="H8" s="125">
        <v>43.45</v>
      </c>
      <c r="I8" s="45">
        <f>F8/100</f>
        <v>0</v>
      </c>
      <c r="J8" s="36">
        <f t="shared" si="0"/>
        <v>43.45</v>
      </c>
      <c r="K8" s="353"/>
      <c r="L8" s="339"/>
    </row>
    <row r="9" spans="1:14" s="3" customFormat="1" ht="30" customHeight="1" thickBot="1">
      <c r="A9" s="349"/>
      <c r="B9" s="345"/>
      <c r="C9" s="146" t="s">
        <v>132</v>
      </c>
      <c r="D9" s="131" t="s">
        <v>103</v>
      </c>
      <c r="E9" s="37">
        <v>64.2</v>
      </c>
      <c r="F9" s="35"/>
      <c r="G9" s="137">
        <v>4</v>
      </c>
      <c r="H9" s="125">
        <v>40.67</v>
      </c>
      <c r="I9" s="45">
        <f t="shared" ref="I9:I37" si="1">F9/100</f>
        <v>0</v>
      </c>
      <c r="J9" s="36">
        <f t="shared" si="0"/>
        <v>40.67</v>
      </c>
      <c r="K9" s="347"/>
      <c r="L9" s="340"/>
    </row>
    <row r="10" spans="1:14" s="3" customFormat="1" ht="30" hidden="1" customHeight="1">
      <c r="A10" s="348">
        <v>2</v>
      </c>
      <c r="B10" s="345"/>
      <c r="C10" s="146"/>
      <c r="D10" s="131" t="s">
        <v>24</v>
      </c>
      <c r="E10" s="37"/>
      <c r="F10" s="35"/>
      <c r="G10" s="137"/>
      <c r="H10" s="125"/>
      <c r="I10" s="45">
        <f t="shared" si="1"/>
        <v>0</v>
      </c>
      <c r="J10" s="36">
        <f t="shared" si="0"/>
        <v>0</v>
      </c>
      <c r="K10" s="347"/>
      <c r="L10" s="338" t="e">
        <f t="shared" ref="L10:L36" si="2">RANK(K10,K$5:K$28,1)</f>
        <v>#N/A</v>
      </c>
    </row>
    <row r="11" spans="1:14" s="3" customFormat="1" ht="30" hidden="1" customHeight="1">
      <c r="A11" s="348"/>
      <c r="B11" s="345"/>
      <c r="C11" s="146"/>
      <c r="D11" s="131" t="s">
        <v>25</v>
      </c>
      <c r="E11" s="37"/>
      <c r="F11" s="35"/>
      <c r="G11" s="137"/>
      <c r="H11" s="125"/>
      <c r="I11" s="45">
        <f t="shared" si="1"/>
        <v>0</v>
      </c>
      <c r="J11" s="36">
        <f t="shared" si="0"/>
        <v>0</v>
      </c>
      <c r="K11" s="347"/>
      <c r="L11" s="339" t="e">
        <f t="shared" si="2"/>
        <v>#N/A</v>
      </c>
    </row>
    <row r="12" spans="1:14" s="3" customFormat="1" ht="30" hidden="1" customHeight="1" thickBot="1">
      <c r="A12" s="350"/>
      <c r="B12" s="352"/>
      <c r="C12" s="161"/>
      <c r="D12" s="162" t="s">
        <v>104</v>
      </c>
      <c r="E12" s="163"/>
      <c r="F12" s="164"/>
      <c r="G12" s="165"/>
      <c r="H12" s="166"/>
      <c r="I12" s="167">
        <f t="shared" si="1"/>
        <v>0</v>
      </c>
      <c r="J12" s="168">
        <f t="shared" si="0"/>
        <v>0</v>
      </c>
      <c r="K12" s="354"/>
      <c r="L12" s="356" t="e">
        <f t="shared" si="2"/>
        <v>#N/A</v>
      </c>
    </row>
    <row r="13" spans="1:14" s="3" customFormat="1" ht="30" customHeight="1">
      <c r="A13" s="341">
        <v>3</v>
      </c>
      <c r="B13" s="344" t="s">
        <v>76</v>
      </c>
      <c r="C13" s="143" t="s">
        <v>77</v>
      </c>
      <c r="D13" s="130" t="s">
        <v>26</v>
      </c>
      <c r="E13" s="174">
        <v>81</v>
      </c>
      <c r="F13" s="145"/>
      <c r="G13" s="135">
        <v>4</v>
      </c>
      <c r="H13" s="136">
        <v>41.67</v>
      </c>
      <c r="I13" s="34">
        <f t="shared" si="1"/>
        <v>0</v>
      </c>
      <c r="J13" s="32">
        <f t="shared" si="0"/>
        <v>41.67</v>
      </c>
      <c r="K13" s="335">
        <f>AVERAGE(J13,J14)</f>
        <v>40.39</v>
      </c>
      <c r="L13" s="338">
        <v>3</v>
      </c>
    </row>
    <row r="14" spans="1:14" s="3" customFormat="1" ht="30" customHeight="1">
      <c r="A14" s="349"/>
      <c r="B14" s="345"/>
      <c r="C14" s="146" t="s">
        <v>120</v>
      </c>
      <c r="D14" s="131" t="s">
        <v>27</v>
      </c>
      <c r="E14" s="128">
        <v>86.3</v>
      </c>
      <c r="F14" s="35">
        <v>10</v>
      </c>
      <c r="G14" s="137">
        <v>5</v>
      </c>
      <c r="H14" s="125">
        <v>39.21</v>
      </c>
      <c r="I14" s="45">
        <f t="shared" si="1"/>
        <v>0.1</v>
      </c>
      <c r="J14" s="36">
        <f t="shared" si="0"/>
        <v>39.11</v>
      </c>
      <c r="K14" s="347"/>
      <c r="L14" s="339" t="e">
        <f t="shared" si="2"/>
        <v>#N/A</v>
      </c>
    </row>
    <row r="15" spans="1:14" s="3" customFormat="1" ht="30" customHeight="1" thickBot="1">
      <c r="A15" s="343"/>
      <c r="B15" s="346"/>
      <c r="C15" s="175" t="s">
        <v>78</v>
      </c>
      <c r="D15" s="132" t="s">
        <v>105</v>
      </c>
      <c r="E15" s="176">
        <v>88.1</v>
      </c>
      <c r="F15" s="177">
        <v>15</v>
      </c>
      <c r="G15" s="178">
        <v>3</v>
      </c>
      <c r="H15" s="179">
        <v>42.11</v>
      </c>
      <c r="I15" s="141">
        <f t="shared" si="1"/>
        <v>0.15</v>
      </c>
      <c r="J15" s="142">
        <f t="shared" si="0"/>
        <v>41.96</v>
      </c>
      <c r="K15" s="337"/>
      <c r="L15" s="355" t="e">
        <f t="shared" si="2"/>
        <v>#N/A</v>
      </c>
    </row>
    <row r="16" spans="1:14" s="3" customFormat="1" ht="30" customHeight="1">
      <c r="A16" s="348">
        <v>4</v>
      </c>
      <c r="B16" s="351" t="s">
        <v>84</v>
      </c>
      <c r="C16" s="169" t="s">
        <v>68</v>
      </c>
      <c r="D16" s="170" t="s">
        <v>28</v>
      </c>
      <c r="E16" s="171">
        <v>85.4</v>
      </c>
      <c r="F16" s="39">
        <v>10</v>
      </c>
      <c r="G16" s="172">
        <v>6</v>
      </c>
      <c r="H16" s="173">
        <v>38.82</v>
      </c>
      <c r="I16" s="38">
        <f t="shared" si="1"/>
        <v>0.1</v>
      </c>
      <c r="J16" s="119">
        <f t="shared" si="0"/>
        <v>38.72</v>
      </c>
      <c r="K16" s="353">
        <f>AVERAGE(J17,J16)</f>
        <v>40.295000000000002</v>
      </c>
      <c r="L16" s="339">
        <v>2</v>
      </c>
      <c r="N16" s="3" t="s">
        <v>29</v>
      </c>
    </row>
    <row r="17" spans="1:16" s="3" customFormat="1" ht="30" customHeight="1">
      <c r="A17" s="348"/>
      <c r="B17" s="345"/>
      <c r="C17" s="146" t="s">
        <v>81</v>
      </c>
      <c r="D17" s="131" t="s">
        <v>30</v>
      </c>
      <c r="E17" s="128">
        <v>81</v>
      </c>
      <c r="F17" s="35"/>
      <c r="G17" s="137">
        <v>5</v>
      </c>
      <c r="H17" s="125">
        <v>41.87</v>
      </c>
      <c r="I17" s="45">
        <f t="shared" si="1"/>
        <v>0</v>
      </c>
      <c r="J17" s="36">
        <f t="shared" si="0"/>
        <v>41.87</v>
      </c>
      <c r="K17" s="347"/>
      <c r="L17" s="339" t="e">
        <f t="shared" si="2"/>
        <v>#N/A</v>
      </c>
    </row>
    <row r="18" spans="1:16" s="3" customFormat="1" ht="30" customHeight="1" thickBot="1">
      <c r="A18" s="350"/>
      <c r="B18" s="352"/>
      <c r="C18" s="161" t="s">
        <v>126</v>
      </c>
      <c r="D18" s="162" t="s">
        <v>106</v>
      </c>
      <c r="E18" s="163">
        <v>93.6</v>
      </c>
      <c r="F18" s="164">
        <v>25</v>
      </c>
      <c r="G18" s="165">
        <v>4</v>
      </c>
      <c r="H18" s="166">
        <v>42.35</v>
      </c>
      <c r="I18" s="167">
        <f t="shared" si="1"/>
        <v>0.25</v>
      </c>
      <c r="J18" s="168">
        <f t="shared" si="0"/>
        <v>42.1</v>
      </c>
      <c r="K18" s="354"/>
      <c r="L18" s="356" t="e">
        <f t="shared" si="2"/>
        <v>#N/A</v>
      </c>
      <c r="P18" s="3" t="s">
        <v>29</v>
      </c>
    </row>
    <row r="19" spans="1:16" s="3" customFormat="1" ht="30" customHeight="1">
      <c r="A19" s="341">
        <v>5</v>
      </c>
      <c r="B19" s="344" t="s">
        <v>61</v>
      </c>
      <c r="C19" s="143" t="s">
        <v>62</v>
      </c>
      <c r="D19" s="130" t="s">
        <v>31</v>
      </c>
      <c r="E19" s="33">
        <v>77.5</v>
      </c>
      <c r="F19" s="145"/>
      <c r="G19" s="135">
        <v>6</v>
      </c>
      <c r="H19" s="136">
        <v>41.5</v>
      </c>
      <c r="I19" s="34">
        <f t="shared" si="1"/>
        <v>0</v>
      </c>
      <c r="J19" s="32">
        <f t="shared" si="0"/>
        <v>41.5</v>
      </c>
      <c r="K19" s="335">
        <f>AVERAGE(J19,J20)</f>
        <v>40.204999999999998</v>
      </c>
      <c r="L19" s="338">
        <v>1</v>
      </c>
    </row>
    <row r="20" spans="1:16" s="3" customFormat="1" ht="30" customHeight="1">
      <c r="A20" s="349"/>
      <c r="B20" s="345"/>
      <c r="C20" s="146" t="s">
        <v>73</v>
      </c>
      <c r="D20" s="131" t="s">
        <v>32</v>
      </c>
      <c r="E20" s="37">
        <v>72.599999999999994</v>
      </c>
      <c r="F20" s="35"/>
      <c r="G20" s="137">
        <v>7</v>
      </c>
      <c r="H20" s="125">
        <v>38.909999999999997</v>
      </c>
      <c r="I20" s="45">
        <f t="shared" si="1"/>
        <v>0</v>
      </c>
      <c r="J20" s="36">
        <f t="shared" si="0"/>
        <v>38.909999999999997</v>
      </c>
      <c r="K20" s="347"/>
      <c r="L20" s="339" t="e">
        <f t="shared" si="2"/>
        <v>#N/A</v>
      </c>
    </row>
    <row r="21" spans="1:16" s="3" customFormat="1" ht="30" customHeight="1" thickBot="1">
      <c r="A21" s="343"/>
      <c r="B21" s="346"/>
      <c r="C21" s="175" t="s">
        <v>143</v>
      </c>
      <c r="D21" s="132" t="s">
        <v>107</v>
      </c>
      <c r="E21" s="121">
        <v>96.5</v>
      </c>
      <c r="F21" s="177">
        <v>30</v>
      </c>
      <c r="G21" s="178">
        <v>5</v>
      </c>
      <c r="H21" s="179">
        <v>42.53</v>
      </c>
      <c r="I21" s="141">
        <f t="shared" si="1"/>
        <v>0.3</v>
      </c>
      <c r="J21" s="142">
        <f t="shared" si="0"/>
        <v>42.230000000000004</v>
      </c>
      <c r="K21" s="337"/>
      <c r="L21" s="355" t="e">
        <f t="shared" si="2"/>
        <v>#N/A</v>
      </c>
    </row>
    <row r="22" spans="1:16" ht="27.75" customHeight="1">
      <c r="A22" s="348">
        <v>6</v>
      </c>
      <c r="B22" s="351" t="s">
        <v>65</v>
      </c>
      <c r="C22" s="169" t="s">
        <v>66</v>
      </c>
      <c r="D22" s="170" t="s">
        <v>33</v>
      </c>
      <c r="E22" s="42" t="s">
        <v>114</v>
      </c>
      <c r="F22" s="118"/>
      <c r="G22" s="180">
        <v>9</v>
      </c>
      <c r="H22" s="181">
        <v>43.3</v>
      </c>
      <c r="I22" s="38">
        <f t="shared" si="1"/>
        <v>0</v>
      </c>
      <c r="J22" s="119">
        <f t="shared" si="0"/>
        <v>43.3</v>
      </c>
      <c r="K22" s="353">
        <f>AVERAGE(J22:J23)</f>
        <v>41.66</v>
      </c>
      <c r="L22" s="339">
        <v>9</v>
      </c>
    </row>
    <row r="23" spans="1:16" ht="27.75" customHeight="1">
      <c r="A23" s="349"/>
      <c r="B23" s="345"/>
      <c r="C23" s="146" t="s">
        <v>67</v>
      </c>
      <c r="D23" s="131" t="s">
        <v>34</v>
      </c>
      <c r="E23" s="40" t="s">
        <v>115</v>
      </c>
      <c r="F23" s="133"/>
      <c r="G23" s="138">
        <v>10</v>
      </c>
      <c r="H23" s="126">
        <v>40.020000000000003</v>
      </c>
      <c r="I23" s="45">
        <f t="shared" si="1"/>
        <v>0</v>
      </c>
      <c r="J23" s="36">
        <f t="shared" si="0"/>
        <v>40.020000000000003</v>
      </c>
      <c r="K23" s="347"/>
      <c r="L23" s="339"/>
    </row>
    <row r="24" spans="1:16" ht="27.75" customHeight="1" thickBot="1">
      <c r="A24" s="350"/>
      <c r="B24" s="352"/>
      <c r="C24" s="161"/>
      <c r="D24" s="162" t="s">
        <v>108</v>
      </c>
      <c r="E24" s="44"/>
      <c r="F24" s="182"/>
      <c r="G24" s="183"/>
      <c r="H24" s="184"/>
      <c r="I24" s="167">
        <f t="shared" si="1"/>
        <v>0</v>
      </c>
      <c r="J24" s="168">
        <f t="shared" si="0"/>
        <v>0</v>
      </c>
      <c r="K24" s="354"/>
      <c r="L24" s="340"/>
    </row>
    <row r="25" spans="1:16" ht="29.25" customHeight="1">
      <c r="A25" s="341">
        <v>7</v>
      </c>
      <c r="B25" s="344" t="s">
        <v>136</v>
      </c>
      <c r="C25" s="143" t="s">
        <v>137</v>
      </c>
      <c r="D25" s="130" t="s">
        <v>35</v>
      </c>
      <c r="E25" s="185" t="s">
        <v>141</v>
      </c>
      <c r="F25" s="186">
        <v>20</v>
      </c>
      <c r="G25" s="187">
        <v>7</v>
      </c>
      <c r="H25" s="188">
        <v>42.82</v>
      </c>
      <c r="I25" s="34">
        <f t="shared" si="1"/>
        <v>0.2</v>
      </c>
      <c r="J25" s="32">
        <f t="shared" si="0"/>
        <v>42.62</v>
      </c>
      <c r="K25" s="335">
        <f>AVERAGE(J25,J27)</f>
        <v>40.980000000000004</v>
      </c>
      <c r="L25" s="338">
        <v>8</v>
      </c>
      <c r="P25" s="43"/>
    </row>
    <row r="26" spans="1:16" ht="29.25" customHeight="1">
      <c r="A26" s="348"/>
      <c r="B26" s="345"/>
      <c r="C26" s="146" t="s">
        <v>138</v>
      </c>
      <c r="D26" s="131" t="s">
        <v>36</v>
      </c>
      <c r="E26" s="40" t="s">
        <v>140</v>
      </c>
      <c r="F26" s="133">
        <v>25</v>
      </c>
      <c r="G26" s="138">
        <v>9</v>
      </c>
      <c r="H26" s="126">
        <v>44.29</v>
      </c>
      <c r="I26" s="45">
        <f t="shared" si="1"/>
        <v>0.25</v>
      </c>
      <c r="J26" s="36">
        <f t="shared" si="0"/>
        <v>44.04</v>
      </c>
      <c r="K26" s="347"/>
      <c r="L26" s="339"/>
      <c r="P26" s="43"/>
    </row>
    <row r="27" spans="1:16" ht="29.25" customHeight="1" thickBot="1">
      <c r="A27" s="343"/>
      <c r="B27" s="346"/>
      <c r="C27" s="175" t="s">
        <v>79</v>
      </c>
      <c r="D27" s="132" t="s">
        <v>109</v>
      </c>
      <c r="E27" s="46" t="s">
        <v>139</v>
      </c>
      <c r="F27" s="189"/>
      <c r="G27" s="190">
        <v>13</v>
      </c>
      <c r="H27" s="191">
        <v>39.340000000000003</v>
      </c>
      <c r="I27" s="141">
        <f t="shared" si="1"/>
        <v>0</v>
      </c>
      <c r="J27" s="142">
        <f t="shared" si="0"/>
        <v>39.340000000000003</v>
      </c>
      <c r="K27" s="337"/>
      <c r="L27" s="340"/>
      <c r="P27" s="43"/>
    </row>
    <row r="28" spans="1:16" ht="29.25" customHeight="1">
      <c r="A28" s="348">
        <v>8</v>
      </c>
      <c r="B28" s="351" t="s">
        <v>116</v>
      </c>
      <c r="C28" s="169" t="s">
        <v>117</v>
      </c>
      <c r="D28" s="170" t="s">
        <v>37</v>
      </c>
      <c r="E28" s="42" t="s">
        <v>119</v>
      </c>
      <c r="F28" s="118"/>
      <c r="G28" s="180">
        <v>21</v>
      </c>
      <c r="H28" s="181">
        <v>39.21</v>
      </c>
      <c r="I28" s="38">
        <f t="shared" si="1"/>
        <v>0</v>
      </c>
      <c r="J28" s="119">
        <f t="shared" si="0"/>
        <v>39.21</v>
      </c>
      <c r="K28" s="353">
        <f>AVERAGE(J30,J28)</f>
        <v>40.620000000000005</v>
      </c>
      <c r="L28" s="338">
        <v>6</v>
      </c>
    </row>
    <row r="29" spans="1:16" ht="29.25" customHeight="1">
      <c r="A29" s="349"/>
      <c r="B29" s="345"/>
      <c r="C29" s="146" t="s">
        <v>118</v>
      </c>
      <c r="D29" s="131" t="s">
        <v>38</v>
      </c>
      <c r="E29" s="40" t="s">
        <v>133</v>
      </c>
      <c r="F29" s="133"/>
      <c r="G29" s="138">
        <v>13</v>
      </c>
      <c r="H29" s="126">
        <v>42.24</v>
      </c>
      <c r="I29" s="45">
        <f t="shared" si="1"/>
        <v>0</v>
      </c>
      <c r="J29" s="36">
        <f t="shared" si="0"/>
        <v>42.24</v>
      </c>
      <c r="K29" s="347"/>
      <c r="L29" s="339" t="e">
        <f t="shared" si="2"/>
        <v>#N/A</v>
      </c>
    </row>
    <row r="30" spans="1:16" ht="29.25" customHeight="1" thickBot="1">
      <c r="A30" s="350"/>
      <c r="B30" s="352"/>
      <c r="C30" s="161" t="s">
        <v>80</v>
      </c>
      <c r="D30" s="162" t="s">
        <v>110</v>
      </c>
      <c r="E30" s="44" t="s">
        <v>82</v>
      </c>
      <c r="F30" s="182"/>
      <c r="G30" s="183">
        <v>10</v>
      </c>
      <c r="H30" s="184">
        <v>42.03</v>
      </c>
      <c r="I30" s="167">
        <f t="shared" si="1"/>
        <v>0</v>
      </c>
      <c r="J30" s="168">
        <f t="shared" si="0"/>
        <v>42.03</v>
      </c>
      <c r="K30" s="354"/>
      <c r="L30" s="340" t="e">
        <f t="shared" si="2"/>
        <v>#N/A</v>
      </c>
    </row>
    <row r="31" spans="1:16" ht="29.25" customHeight="1">
      <c r="A31" s="341">
        <v>9</v>
      </c>
      <c r="B31" s="344" t="s">
        <v>70</v>
      </c>
      <c r="C31" s="143" t="s">
        <v>71</v>
      </c>
      <c r="D31" s="130" t="s">
        <v>39</v>
      </c>
      <c r="E31" s="185" t="s">
        <v>142</v>
      </c>
      <c r="F31" s="186"/>
      <c r="G31" s="187">
        <v>69</v>
      </c>
      <c r="H31" s="188">
        <v>39.22</v>
      </c>
      <c r="I31" s="34">
        <f t="shared" si="1"/>
        <v>0</v>
      </c>
      <c r="J31" s="32">
        <f t="shared" si="0"/>
        <v>39.22</v>
      </c>
      <c r="K31" s="335">
        <f>AVERAGE(J31,J32)</f>
        <v>40.594999999999999</v>
      </c>
      <c r="L31" s="338">
        <v>5</v>
      </c>
    </row>
    <row r="32" spans="1:16" ht="29.25" customHeight="1">
      <c r="A32" s="342"/>
      <c r="B32" s="345"/>
      <c r="C32" s="146" t="s">
        <v>72</v>
      </c>
      <c r="D32" s="131" t="s">
        <v>40</v>
      </c>
      <c r="E32" s="40" t="s">
        <v>121</v>
      </c>
      <c r="F32" s="133"/>
      <c r="G32" s="138">
        <v>21</v>
      </c>
      <c r="H32" s="126">
        <v>41.97</v>
      </c>
      <c r="I32" s="45">
        <f t="shared" si="1"/>
        <v>0</v>
      </c>
      <c r="J32" s="36">
        <f t="shared" si="0"/>
        <v>41.97</v>
      </c>
      <c r="K32" s="347"/>
      <c r="L32" s="339" t="e">
        <f t="shared" si="2"/>
        <v>#N/A</v>
      </c>
    </row>
    <row r="33" spans="1:12" ht="29.25" customHeight="1" thickBot="1">
      <c r="A33" s="343"/>
      <c r="B33" s="346"/>
      <c r="C33" s="175" t="s">
        <v>69</v>
      </c>
      <c r="D33" s="132" t="s">
        <v>111</v>
      </c>
      <c r="E33" s="46" t="s">
        <v>125</v>
      </c>
      <c r="F33" s="189">
        <v>10</v>
      </c>
      <c r="G33" s="190">
        <v>33</v>
      </c>
      <c r="H33" s="191">
        <v>42.12</v>
      </c>
      <c r="I33" s="141">
        <f t="shared" si="1"/>
        <v>0.1</v>
      </c>
      <c r="J33" s="142">
        <f t="shared" si="0"/>
        <v>42.019999999999996</v>
      </c>
      <c r="K33" s="337"/>
      <c r="L33" s="340" t="e">
        <f t="shared" si="2"/>
        <v>#N/A</v>
      </c>
    </row>
    <row r="34" spans="1:12" ht="29.25" customHeight="1">
      <c r="A34" s="348">
        <v>10</v>
      </c>
      <c r="B34" s="351" t="s">
        <v>83</v>
      </c>
      <c r="C34" s="169" t="s">
        <v>63</v>
      </c>
      <c r="D34" s="170" t="s">
        <v>41</v>
      </c>
      <c r="E34" s="42" t="s">
        <v>135</v>
      </c>
      <c r="F34" s="118"/>
      <c r="G34" s="180">
        <v>1</v>
      </c>
      <c r="H34" s="181">
        <v>38.85</v>
      </c>
      <c r="I34" s="38">
        <f t="shared" si="1"/>
        <v>0</v>
      </c>
      <c r="J34" s="119">
        <f t="shared" si="0"/>
        <v>38.85</v>
      </c>
      <c r="K34" s="353">
        <f>AVERAGE(J34,J35)</f>
        <v>40.475000000000001</v>
      </c>
      <c r="L34" s="338">
        <v>4</v>
      </c>
    </row>
    <row r="35" spans="1:12" ht="29.25" customHeight="1">
      <c r="A35" s="349"/>
      <c r="B35" s="345"/>
      <c r="C35" s="146" t="s">
        <v>127</v>
      </c>
      <c r="D35" s="131" t="s">
        <v>42</v>
      </c>
      <c r="E35" s="40" t="s">
        <v>134</v>
      </c>
      <c r="F35" s="133"/>
      <c r="G35" s="138">
        <v>69</v>
      </c>
      <c r="H35" s="126">
        <v>42.1</v>
      </c>
      <c r="I35" s="45">
        <f t="shared" si="1"/>
        <v>0</v>
      </c>
      <c r="J35" s="36">
        <f t="shared" si="0"/>
        <v>42.1</v>
      </c>
      <c r="K35" s="347"/>
      <c r="L35" s="339" t="e">
        <f t="shared" si="2"/>
        <v>#N/A</v>
      </c>
    </row>
    <row r="36" spans="1:12" ht="27" customHeight="1" thickBot="1">
      <c r="A36" s="350"/>
      <c r="B36" s="352"/>
      <c r="C36" s="161" t="s">
        <v>74</v>
      </c>
      <c r="D36" s="162" t="s">
        <v>112</v>
      </c>
      <c r="E36" s="44" t="s">
        <v>128</v>
      </c>
      <c r="F36" s="182">
        <v>10</v>
      </c>
      <c r="G36" s="183">
        <v>33</v>
      </c>
      <c r="H36" s="184">
        <v>42.32</v>
      </c>
      <c r="I36" s="167">
        <f t="shared" si="1"/>
        <v>0.1</v>
      </c>
      <c r="J36" s="168">
        <f t="shared" si="0"/>
        <v>42.22</v>
      </c>
      <c r="K36" s="354"/>
      <c r="L36" s="340" t="e">
        <f t="shared" si="2"/>
        <v>#N/A</v>
      </c>
    </row>
    <row r="37" spans="1:12" ht="35.25" customHeight="1">
      <c r="A37" s="329">
        <v>11</v>
      </c>
      <c r="B37" s="332" t="s">
        <v>122</v>
      </c>
      <c r="C37" s="192" t="s">
        <v>123</v>
      </c>
      <c r="D37" s="130" t="s">
        <v>43</v>
      </c>
      <c r="E37" s="193">
        <v>70.2</v>
      </c>
      <c r="F37" s="194"/>
      <c r="G37" s="195">
        <v>2</v>
      </c>
      <c r="H37" s="196">
        <v>39.409999999999997</v>
      </c>
      <c r="I37" s="34">
        <f t="shared" si="1"/>
        <v>0</v>
      </c>
      <c r="J37" s="32">
        <f t="shared" si="0"/>
        <v>39.409999999999997</v>
      </c>
      <c r="K37" s="335">
        <f>AVERAGE(J37:J38)</f>
        <v>40.78</v>
      </c>
      <c r="L37" s="338">
        <v>7</v>
      </c>
    </row>
    <row r="38" spans="1:12" ht="35.25" customHeight="1">
      <c r="A38" s="330"/>
      <c r="B38" s="333"/>
      <c r="C38" s="147" t="s">
        <v>124</v>
      </c>
      <c r="D38" s="131" t="s">
        <v>44</v>
      </c>
      <c r="E38" s="129">
        <v>85.4</v>
      </c>
      <c r="F38" s="134">
        <v>16</v>
      </c>
      <c r="G38" s="139">
        <v>1</v>
      </c>
      <c r="H38" s="127">
        <v>42.25</v>
      </c>
      <c r="I38" s="45">
        <v>0.1</v>
      </c>
      <c r="J38" s="36">
        <f t="shared" si="0"/>
        <v>42.15</v>
      </c>
      <c r="K38" s="336"/>
      <c r="L38" s="339"/>
    </row>
    <row r="39" spans="1:12" ht="33.75" customHeight="1" thickBot="1">
      <c r="A39" s="331"/>
      <c r="B39" s="334"/>
      <c r="C39" s="148"/>
      <c r="D39" s="132" t="s">
        <v>113</v>
      </c>
      <c r="E39" s="120"/>
      <c r="F39" s="149"/>
      <c r="G39" s="140"/>
      <c r="H39" s="30"/>
      <c r="I39" s="141">
        <f t="shared" ref="I39" si="3">F39/80</f>
        <v>0</v>
      </c>
      <c r="J39" s="142">
        <f t="shared" si="0"/>
        <v>0</v>
      </c>
      <c r="K39" s="337"/>
      <c r="L39" s="340"/>
    </row>
  </sheetData>
  <mergeCells count="53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9"/>
    <mergeCell ref="B7:B9"/>
    <mergeCell ref="K7:K9"/>
    <mergeCell ref="L7:L9"/>
    <mergeCell ref="A10:A12"/>
    <mergeCell ref="B10:B12"/>
    <mergeCell ref="K10:K12"/>
    <mergeCell ref="L10:L12"/>
    <mergeCell ref="A13:A15"/>
    <mergeCell ref="B13:B15"/>
    <mergeCell ref="K13:K15"/>
    <mergeCell ref="L13:L15"/>
    <mergeCell ref="A16:A18"/>
    <mergeCell ref="B16:B18"/>
    <mergeCell ref="K16:K18"/>
    <mergeCell ref="L16:L18"/>
    <mergeCell ref="A19:A21"/>
    <mergeCell ref="B19:B21"/>
    <mergeCell ref="K19:K21"/>
    <mergeCell ref="L19:L21"/>
    <mergeCell ref="A22:A24"/>
    <mergeCell ref="B22:B24"/>
    <mergeCell ref="K22:K24"/>
    <mergeCell ref="L22:L24"/>
    <mergeCell ref="A25:A27"/>
    <mergeCell ref="B25:B27"/>
    <mergeCell ref="K25:K27"/>
    <mergeCell ref="L25:L27"/>
    <mergeCell ref="A28:A30"/>
    <mergeCell ref="B28:B30"/>
    <mergeCell ref="K28:K30"/>
    <mergeCell ref="L28:L30"/>
    <mergeCell ref="A37:A39"/>
    <mergeCell ref="B37:B39"/>
    <mergeCell ref="K37:K39"/>
    <mergeCell ref="L37:L39"/>
    <mergeCell ref="A31:A33"/>
    <mergeCell ref="B31:B33"/>
    <mergeCell ref="K31:K33"/>
    <mergeCell ref="L31:L33"/>
    <mergeCell ref="A34:A36"/>
    <mergeCell ref="B34:B36"/>
    <mergeCell ref="K34:K36"/>
    <mergeCell ref="L34:L36"/>
  </mergeCells>
  <pageMargins left="0.31496062992125984" right="0.31496062992125984" top="0.15748031496062992" bottom="0.11811023622047245" header="0.31496062992125984" footer="0.31496062992125984"/>
  <pageSetup paperSize="9" scale="56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3"/>
  <sheetViews>
    <sheetView workbookViewId="0">
      <selection activeCell="B27" sqref="B27"/>
    </sheetView>
  </sheetViews>
  <sheetFormatPr defaultRowHeight="15"/>
  <cols>
    <col min="1" max="1" width="9" customWidth="1"/>
    <col min="4" max="5" width="10.42578125" customWidth="1"/>
  </cols>
  <sheetData>
    <row r="1" spans="1:11" ht="19.5">
      <c r="A1" s="405" t="s">
        <v>242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</row>
    <row r="2" spans="1:11" ht="15.75" thickBot="1">
      <c r="B2" s="278"/>
      <c r="C2" s="278"/>
      <c r="D2" s="278"/>
      <c r="E2" s="278"/>
      <c r="F2" s="278"/>
      <c r="G2" s="278"/>
      <c r="H2" s="278"/>
      <c r="I2" s="278"/>
      <c r="J2" s="278"/>
      <c r="K2" s="278"/>
    </row>
    <row r="3" spans="1:11" ht="32.25" customHeight="1" thickBot="1">
      <c r="A3" s="289" t="s">
        <v>260</v>
      </c>
      <c r="B3" s="282" t="s">
        <v>76</v>
      </c>
      <c r="C3" s="280" t="s">
        <v>83</v>
      </c>
      <c r="D3" s="280" t="s">
        <v>84</v>
      </c>
      <c r="E3" s="280" t="s">
        <v>70</v>
      </c>
      <c r="F3" s="280" t="s">
        <v>61</v>
      </c>
      <c r="G3" s="280" t="s">
        <v>116</v>
      </c>
      <c r="H3" s="280" t="s">
        <v>122</v>
      </c>
      <c r="I3" s="280" t="s">
        <v>136</v>
      </c>
      <c r="J3" s="280" t="s">
        <v>129</v>
      </c>
      <c r="K3" s="281" t="s">
        <v>65</v>
      </c>
    </row>
    <row r="4" spans="1:11" ht="15.75">
      <c r="A4" s="290">
        <v>1</v>
      </c>
      <c r="B4" s="283" t="s">
        <v>163</v>
      </c>
      <c r="C4" s="279" t="s">
        <v>224</v>
      </c>
      <c r="D4" s="207" t="s">
        <v>171</v>
      </c>
      <c r="E4" s="207" t="s">
        <v>216</v>
      </c>
      <c r="F4" s="207" t="s">
        <v>180</v>
      </c>
      <c r="G4" s="207" t="s">
        <v>208</v>
      </c>
      <c r="H4" s="279" t="s">
        <v>231</v>
      </c>
      <c r="I4" s="279" t="s">
        <v>199</v>
      </c>
      <c r="J4" s="207" t="s">
        <v>151</v>
      </c>
      <c r="K4" s="293" t="s">
        <v>191</v>
      </c>
    </row>
    <row r="5" spans="1:11" ht="15.75">
      <c r="A5" s="262">
        <v>2</v>
      </c>
      <c r="B5" s="284" t="s">
        <v>164</v>
      </c>
      <c r="C5" s="59" t="s">
        <v>225</v>
      </c>
      <c r="D5" s="59" t="s">
        <v>172</v>
      </c>
      <c r="E5" s="243" t="s">
        <v>217</v>
      </c>
      <c r="F5" s="59" t="s">
        <v>181</v>
      </c>
      <c r="G5" s="59" t="s">
        <v>209</v>
      </c>
      <c r="H5" s="59" t="s">
        <v>232</v>
      </c>
      <c r="I5" s="243" t="s">
        <v>200</v>
      </c>
      <c r="J5" s="59" t="s">
        <v>152</v>
      </c>
      <c r="K5" s="294" t="s">
        <v>192</v>
      </c>
    </row>
    <row r="6" spans="1:11" ht="15.75">
      <c r="A6" s="262">
        <v>3</v>
      </c>
      <c r="B6" s="284" t="s">
        <v>165</v>
      </c>
      <c r="C6" s="59" t="s">
        <v>226</v>
      </c>
      <c r="D6" s="247" t="s">
        <v>173</v>
      </c>
      <c r="E6" s="59" t="s">
        <v>218</v>
      </c>
      <c r="F6" s="59" t="s">
        <v>183</v>
      </c>
      <c r="G6" s="59" t="s">
        <v>210</v>
      </c>
      <c r="H6" s="247" t="s">
        <v>166</v>
      </c>
      <c r="I6" s="59" t="s">
        <v>201</v>
      </c>
      <c r="J6" s="59" t="s">
        <v>153</v>
      </c>
      <c r="K6" s="294" t="s">
        <v>193</v>
      </c>
    </row>
    <row r="7" spans="1:11" ht="15.75">
      <c r="A7" s="262">
        <v>4</v>
      </c>
      <c r="B7" s="285" t="s">
        <v>166</v>
      </c>
      <c r="C7" s="206" t="s">
        <v>227</v>
      </c>
      <c r="D7" s="206" t="s">
        <v>174</v>
      </c>
      <c r="E7" s="59" t="s">
        <v>219</v>
      </c>
      <c r="F7" s="59" t="s">
        <v>184</v>
      </c>
      <c r="G7" s="59" t="s">
        <v>211</v>
      </c>
      <c r="H7" s="59" t="s">
        <v>233</v>
      </c>
      <c r="I7" s="243" t="s">
        <v>202</v>
      </c>
      <c r="J7" s="59" t="s">
        <v>154</v>
      </c>
      <c r="K7" s="294" t="s">
        <v>194</v>
      </c>
    </row>
    <row r="8" spans="1:11" ht="15.75">
      <c r="A8" s="262">
        <v>5</v>
      </c>
      <c r="B8" s="286" t="s">
        <v>167</v>
      </c>
      <c r="C8" s="207" t="s">
        <v>95</v>
      </c>
      <c r="D8" s="207" t="s">
        <v>176</v>
      </c>
      <c r="E8" s="59" t="s">
        <v>220</v>
      </c>
      <c r="F8" s="237" t="s">
        <v>185</v>
      </c>
      <c r="G8" s="59" t="s">
        <v>213</v>
      </c>
      <c r="H8" s="247" t="s">
        <v>234</v>
      </c>
      <c r="I8" s="59" t="s">
        <v>204</v>
      </c>
      <c r="J8" s="206" t="s">
        <v>155</v>
      </c>
      <c r="K8" s="294" t="s">
        <v>195</v>
      </c>
    </row>
    <row r="9" spans="1:11" ht="15.75">
      <c r="A9" s="262">
        <v>6</v>
      </c>
      <c r="B9" s="283" t="s">
        <v>158</v>
      </c>
      <c r="C9" s="247" t="s">
        <v>229</v>
      </c>
      <c r="D9" s="59" t="s">
        <v>177</v>
      </c>
      <c r="E9" s="59" t="s">
        <v>221</v>
      </c>
      <c r="F9" s="207" t="s">
        <v>187</v>
      </c>
      <c r="G9" s="59" t="s">
        <v>214</v>
      </c>
      <c r="H9" s="59" t="s">
        <v>236</v>
      </c>
      <c r="I9" s="59" t="s">
        <v>205</v>
      </c>
      <c r="J9" s="207" t="s">
        <v>157</v>
      </c>
      <c r="K9" s="294" t="s">
        <v>197</v>
      </c>
    </row>
    <row r="10" spans="1:11" ht="15.75">
      <c r="A10" s="262">
        <v>7</v>
      </c>
      <c r="B10" s="284" t="s">
        <v>169</v>
      </c>
      <c r="C10" s="247" t="s">
        <v>230</v>
      </c>
      <c r="D10" s="59" t="s">
        <v>178</v>
      </c>
      <c r="E10" s="59" t="s">
        <v>223</v>
      </c>
      <c r="F10" s="59" t="s">
        <v>188</v>
      </c>
      <c r="G10" s="59" t="s">
        <v>215</v>
      </c>
      <c r="H10" s="243" t="s">
        <v>237</v>
      </c>
      <c r="I10" s="59" t="s">
        <v>206</v>
      </c>
      <c r="J10" s="59" t="s">
        <v>158</v>
      </c>
      <c r="K10" s="294" t="s">
        <v>198</v>
      </c>
    </row>
    <row r="11" spans="1:11" s="296" customFormat="1" ht="15.75">
      <c r="A11" s="297" t="s">
        <v>258</v>
      </c>
      <c r="B11" s="298"/>
      <c r="C11" s="299" t="s">
        <v>252</v>
      </c>
      <c r="D11" s="300"/>
      <c r="E11" s="300" t="s">
        <v>253</v>
      </c>
      <c r="F11" s="300" t="s">
        <v>253</v>
      </c>
      <c r="G11" s="300"/>
      <c r="H11" s="300" t="s">
        <v>254</v>
      </c>
      <c r="I11" s="300" t="s">
        <v>255</v>
      </c>
      <c r="J11" s="300"/>
      <c r="K11" s="301"/>
    </row>
    <row r="12" spans="1:11" ht="16.5" thickBot="1">
      <c r="A12" s="291" t="s">
        <v>259</v>
      </c>
      <c r="B12" s="287">
        <v>9.7222222222222224E-3</v>
      </c>
      <c r="C12" s="206">
        <v>9.7222222222222224E-3</v>
      </c>
      <c r="D12" s="206">
        <v>9.7222222222222224E-3</v>
      </c>
      <c r="E12" s="206">
        <v>9.7222222222222224E-3</v>
      </c>
      <c r="F12" s="206">
        <v>9.7222222222222224E-3</v>
      </c>
      <c r="G12" s="206">
        <v>9.7222222222222224E-3</v>
      </c>
      <c r="H12" s="206">
        <v>9.7222222222222224E-3</v>
      </c>
      <c r="I12" s="206">
        <v>9.7222222222222224E-3</v>
      </c>
      <c r="J12" s="206">
        <v>9.7222222222222224E-3</v>
      </c>
      <c r="K12" s="295">
        <v>9.7222222222222224E-3</v>
      </c>
    </row>
    <row r="13" spans="1:11" ht="30" customHeight="1" thickBot="1">
      <c r="A13" s="292" t="s">
        <v>257</v>
      </c>
      <c r="B13" s="288">
        <f t="shared" ref="B13:K13" si="0">B4+B5+B6+B7+B8+B9+B10+B11-B12</f>
        <v>1.8379629629629822E-4</v>
      </c>
      <c r="C13" s="276">
        <f t="shared" si="0"/>
        <v>2.4780092592592735E-4</v>
      </c>
      <c r="D13" s="276">
        <f t="shared" si="0"/>
        <v>3.6886574074074079E-4</v>
      </c>
      <c r="E13" s="276">
        <f t="shared" si="0"/>
        <v>3.7777777777777549E-4</v>
      </c>
      <c r="F13" s="276">
        <f t="shared" si="0"/>
        <v>4.221064814814799E-4</v>
      </c>
      <c r="G13" s="276">
        <f t="shared" si="0"/>
        <v>3.6388888888888929E-4</v>
      </c>
      <c r="H13" s="276">
        <f t="shared" si="0"/>
        <v>2.6759259259259358E-4</v>
      </c>
      <c r="I13" s="276">
        <f t="shared" si="0"/>
        <v>4.9351851851851813E-4</v>
      </c>
      <c r="J13" s="276">
        <f t="shared" si="0"/>
        <v>5.1157407407407401E-4</v>
      </c>
      <c r="K13" s="277">
        <f t="shared" si="0"/>
        <v>9.9421296296296237E-4</v>
      </c>
    </row>
  </sheetData>
  <mergeCells count="1">
    <mergeCell ref="A1:K1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4:P89"/>
  <sheetViews>
    <sheetView zoomScale="75" zoomScaleNormal="75" workbookViewId="0">
      <selection activeCell="K18" sqref="K17:K18"/>
    </sheetView>
  </sheetViews>
  <sheetFormatPr defaultRowHeight="15"/>
  <cols>
    <col min="1" max="1" width="8.7109375" style="1" customWidth="1"/>
    <col min="2" max="2" width="24.2851562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384" t="s">
        <v>102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</row>
    <row r="5" spans="1:16" ht="7.5" customHeight="1"/>
    <row r="6" spans="1:16" ht="17.25">
      <c r="A6" s="318" t="s">
        <v>76</v>
      </c>
      <c r="B6" s="318"/>
      <c r="C6" s="318"/>
      <c r="D6" s="318"/>
      <c r="E6" s="318"/>
      <c r="F6" s="318"/>
      <c r="G6" s="318"/>
      <c r="H6" s="318"/>
      <c r="I6" s="318"/>
      <c r="J6" s="318"/>
      <c r="K6" s="318"/>
      <c r="L6" s="318"/>
    </row>
    <row r="7" spans="1:16" ht="7.5" customHeight="1"/>
    <row r="8" spans="1:16" s="2" customFormat="1" ht="20.25" customHeight="1">
      <c r="A8" s="385" t="s">
        <v>45</v>
      </c>
      <c r="B8" s="386" t="s">
        <v>13</v>
      </c>
      <c r="C8" s="387" t="s">
        <v>18</v>
      </c>
      <c r="D8" s="386" t="s">
        <v>46</v>
      </c>
      <c r="E8" s="389" t="s">
        <v>47</v>
      </c>
      <c r="F8" s="391" t="s">
        <v>48</v>
      </c>
      <c r="G8" s="392"/>
      <c r="H8" s="392"/>
      <c r="I8" s="393"/>
      <c r="J8" s="394" t="s">
        <v>49</v>
      </c>
      <c r="K8" s="385" t="s">
        <v>50</v>
      </c>
      <c r="L8" s="385"/>
      <c r="M8" s="47"/>
      <c r="N8" s="47"/>
    </row>
    <row r="9" spans="1:16" s="2" customFormat="1" ht="27.75" customHeight="1" thickBot="1">
      <c r="A9" s="385"/>
      <c r="B9" s="386"/>
      <c r="C9" s="388"/>
      <c r="D9" s="386"/>
      <c r="E9" s="390"/>
      <c r="F9" s="48" t="s">
        <v>51</v>
      </c>
      <c r="G9" s="48" t="s">
        <v>52</v>
      </c>
      <c r="H9" s="48" t="s">
        <v>53</v>
      </c>
      <c r="I9" s="49" t="s">
        <v>54</v>
      </c>
      <c r="J9" s="395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thickBot="1">
      <c r="A10" s="51">
        <v>1</v>
      </c>
      <c r="B10" s="52" t="s">
        <v>77</v>
      </c>
      <c r="C10" s="53">
        <v>2</v>
      </c>
      <c r="D10" s="53">
        <v>44</v>
      </c>
      <c r="E10" s="54">
        <f>D10</f>
        <v>44</v>
      </c>
      <c r="F10" s="114">
        <f>MIN(C25:C89)</f>
        <v>38.53</v>
      </c>
      <c r="G10" s="108">
        <f>AVERAGE(C25:C89)</f>
        <v>38.897727272727273</v>
      </c>
      <c r="H10" s="55">
        <v>2</v>
      </c>
      <c r="I10" s="56">
        <f>G10-F10</f>
        <v>0.36772727272727224</v>
      </c>
      <c r="J10" s="57">
        <v>1.9849537037037037E-2</v>
      </c>
      <c r="K10" s="57">
        <f>J10</f>
        <v>1.9849537037037037E-2</v>
      </c>
      <c r="L10" s="58">
        <f>K10</f>
        <v>1.9849537037037037E-2</v>
      </c>
      <c r="M10" s="59" t="s">
        <v>163</v>
      </c>
      <c r="N10" s="60">
        <v>-25</v>
      </c>
      <c r="O10" s="226" t="s">
        <v>96</v>
      </c>
      <c r="P10" s="62"/>
    </row>
    <row r="11" spans="1:16" s="3" customFormat="1" ht="30" customHeight="1">
      <c r="A11" s="51">
        <v>2</v>
      </c>
      <c r="B11" s="52" t="s">
        <v>120</v>
      </c>
      <c r="C11" s="53">
        <v>9</v>
      </c>
      <c r="D11" s="53">
        <v>91</v>
      </c>
      <c r="E11" s="54">
        <f>D11-D10</f>
        <v>47</v>
      </c>
      <c r="F11" s="115">
        <f>MIN(D25:D89)</f>
        <v>38.82</v>
      </c>
      <c r="G11" s="107">
        <f>AVERAGE(D25:D89)</f>
        <v>39.20000000000001</v>
      </c>
      <c r="H11" s="55">
        <v>5</v>
      </c>
      <c r="I11" s="56">
        <f t="shared" ref="I11:I16" si="0">G11-F11</f>
        <v>0.38000000000000966</v>
      </c>
      <c r="J11" s="57">
        <v>4.2164351851851856E-2</v>
      </c>
      <c r="K11" s="57">
        <f>J11-J10</f>
        <v>2.2314814814814819E-2</v>
      </c>
      <c r="L11" s="58">
        <f>K11</f>
        <v>2.2314814814814819E-2</v>
      </c>
      <c r="M11" s="59" t="s">
        <v>164</v>
      </c>
      <c r="N11" s="60">
        <v>10</v>
      </c>
      <c r="O11" s="226" t="s">
        <v>162</v>
      </c>
      <c r="P11" s="62"/>
    </row>
    <row r="12" spans="1:16" s="3" customFormat="1" ht="30" customHeight="1">
      <c r="A12" s="51">
        <v>3</v>
      </c>
      <c r="B12" s="52" t="s">
        <v>77</v>
      </c>
      <c r="C12" s="53">
        <v>5</v>
      </c>
      <c r="D12" s="53">
        <v>119</v>
      </c>
      <c r="E12" s="54">
        <f t="shared" ref="E12:E18" si="1">D12-D11</f>
        <v>28</v>
      </c>
      <c r="F12" s="84">
        <f>MIN(E25:E89)</f>
        <v>38.700000000000003</v>
      </c>
      <c r="G12" s="108">
        <f>AVERAGE(E25:E89)</f>
        <v>38.99814814814814</v>
      </c>
      <c r="H12" s="55">
        <v>2</v>
      </c>
      <c r="I12" s="56">
        <f t="shared" si="0"/>
        <v>0.29814814814813673</v>
      </c>
      <c r="J12" s="57">
        <v>5.5787037037037031E-2</v>
      </c>
      <c r="K12" s="57">
        <f t="shared" ref="K12:K18" si="2">J12-J11</f>
        <v>1.3622685185185175E-2</v>
      </c>
      <c r="L12" s="58">
        <f>K12+L10</f>
        <v>3.3472222222222209E-2</v>
      </c>
      <c r="M12" s="59" t="s">
        <v>165</v>
      </c>
      <c r="N12" s="60"/>
      <c r="O12" s="109"/>
      <c r="P12" s="62"/>
    </row>
    <row r="13" spans="1:16" s="3" customFormat="1" ht="30" customHeight="1">
      <c r="A13" s="51">
        <v>4</v>
      </c>
      <c r="B13" s="52" t="s">
        <v>120</v>
      </c>
      <c r="C13" s="53">
        <v>9</v>
      </c>
      <c r="D13" s="53">
        <v>140</v>
      </c>
      <c r="E13" s="54">
        <f t="shared" si="1"/>
        <v>21</v>
      </c>
      <c r="F13" s="84">
        <f>MIN(F25:F89)</f>
        <v>39</v>
      </c>
      <c r="G13" s="85">
        <f>AVERAGE(F25:F89)</f>
        <v>39.2532</v>
      </c>
      <c r="H13" s="55">
        <v>5</v>
      </c>
      <c r="I13" s="56">
        <f t="shared" si="0"/>
        <v>0.25319999999999965</v>
      </c>
      <c r="J13" s="57">
        <v>6.8564814814814815E-2</v>
      </c>
      <c r="K13" s="57">
        <f t="shared" si="2"/>
        <v>1.2777777777777784E-2</v>
      </c>
      <c r="L13" s="58">
        <f>K13+L11</f>
        <v>3.5092592592592606E-2</v>
      </c>
      <c r="M13" s="247" t="s">
        <v>166</v>
      </c>
      <c r="N13" s="60"/>
      <c r="O13" s="109"/>
      <c r="P13" s="62"/>
    </row>
    <row r="14" spans="1:16" s="3" customFormat="1" ht="30" customHeight="1" thickBot="1">
      <c r="A14" s="51">
        <v>5</v>
      </c>
      <c r="B14" s="52" t="s">
        <v>78</v>
      </c>
      <c r="C14" s="53">
        <v>6</v>
      </c>
      <c r="D14" s="65">
        <v>206</v>
      </c>
      <c r="E14" s="213">
        <f t="shared" si="1"/>
        <v>66</v>
      </c>
      <c r="F14" s="84">
        <f>MIN(G25:G89)</f>
        <v>38.619999999999997</v>
      </c>
      <c r="G14" s="112">
        <f>AVERAGE(G25:G89)</f>
        <v>38.866833333333346</v>
      </c>
      <c r="H14" s="86">
        <v>15</v>
      </c>
      <c r="I14" s="66">
        <f t="shared" si="0"/>
        <v>0.246833333333349</v>
      </c>
      <c r="J14" s="57">
        <v>9.6956018518518525E-2</v>
      </c>
      <c r="K14" s="57">
        <f t="shared" si="2"/>
        <v>2.839120370370371E-2</v>
      </c>
      <c r="L14" s="58">
        <f>K14</f>
        <v>2.839120370370371E-2</v>
      </c>
      <c r="M14" s="248" t="s">
        <v>167</v>
      </c>
      <c r="N14" s="60"/>
      <c r="O14" s="109"/>
      <c r="P14" s="62"/>
    </row>
    <row r="15" spans="1:16" s="3" customFormat="1" ht="30" customHeight="1" thickBot="1">
      <c r="A15" s="372">
        <v>6</v>
      </c>
      <c r="B15" s="376" t="s">
        <v>120</v>
      </c>
      <c r="C15" s="374">
        <v>4</v>
      </c>
      <c r="D15" s="214">
        <v>222</v>
      </c>
      <c r="E15" s="215">
        <f>D15-D14</f>
        <v>16</v>
      </c>
      <c r="F15" s="216">
        <f>MIN(H25:H89)</f>
        <v>39.11</v>
      </c>
      <c r="G15" s="229">
        <f>AVERAGE(H25:H89)</f>
        <v>39.506</v>
      </c>
      <c r="H15" s="218">
        <v>2</v>
      </c>
      <c r="I15" s="66">
        <f t="shared" si="0"/>
        <v>0.3960000000000008</v>
      </c>
      <c r="J15" s="382">
        <v>0.11172453703703704</v>
      </c>
      <c r="K15" s="380">
        <f t="shared" si="2"/>
        <v>1.4768518518518514E-2</v>
      </c>
      <c r="L15" s="378">
        <f>K15+L13</f>
        <v>4.986111111111112E-2</v>
      </c>
      <c r="M15" s="208" t="s">
        <v>168</v>
      </c>
      <c r="N15" s="205"/>
      <c r="O15" s="109"/>
      <c r="P15" s="62"/>
    </row>
    <row r="16" spans="1:16" s="3" customFormat="1" ht="30" customHeight="1" thickBot="1">
      <c r="A16" s="373"/>
      <c r="B16" s="377"/>
      <c r="C16" s="375"/>
      <c r="D16" s="220">
        <v>230</v>
      </c>
      <c r="E16" s="54">
        <f t="shared" si="1"/>
        <v>8</v>
      </c>
      <c r="F16" s="84">
        <f>MIN(I25:I89)</f>
        <v>42.05</v>
      </c>
      <c r="G16" s="108">
        <f>AVERAGE(I25:I89)</f>
        <v>42.438571428571429</v>
      </c>
      <c r="H16" s="55">
        <v>0</v>
      </c>
      <c r="I16" s="66">
        <f t="shared" si="0"/>
        <v>0.38857142857143145</v>
      </c>
      <c r="J16" s="383"/>
      <c r="K16" s="381"/>
      <c r="L16" s="379"/>
      <c r="M16" s="207" t="s">
        <v>158</v>
      </c>
      <c r="N16" s="60"/>
      <c r="O16" s="61"/>
      <c r="P16" s="62"/>
    </row>
    <row r="17" spans="1:15" s="3" customFormat="1" ht="30" customHeight="1" thickBot="1">
      <c r="A17" s="51">
        <v>7</v>
      </c>
      <c r="B17" s="52" t="s">
        <v>78</v>
      </c>
      <c r="C17" s="210">
        <v>10</v>
      </c>
      <c r="D17" s="220">
        <v>286</v>
      </c>
      <c r="E17" s="54">
        <f t="shared" si="1"/>
        <v>56</v>
      </c>
      <c r="F17" s="114">
        <f>MIN(J25:J89)</f>
        <v>41.63</v>
      </c>
      <c r="G17" s="112">
        <f>AVERAGE(J25:J89)</f>
        <v>41.974000000000004</v>
      </c>
      <c r="H17" s="55">
        <v>0</v>
      </c>
      <c r="I17" s="221">
        <f>G16-F16</f>
        <v>0.38857142857143145</v>
      </c>
      <c r="J17" s="212">
        <v>0.13987268518518517</v>
      </c>
      <c r="K17" s="57">
        <f>J17-J15</f>
        <v>2.814814814814813E-2</v>
      </c>
      <c r="L17" s="57">
        <f>K17+L14</f>
        <v>5.6539351851851841E-2</v>
      </c>
      <c r="M17" s="59" t="s">
        <v>169</v>
      </c>
      <c r="N17" s="60"/>
      <c r="O17" s="18"/>
    </row>
    <row r="18" spans="1:15" s="3" customFormat="1" ht="30" customHeight="1" thickBot="1">
      <c r="A18" s="63" t="s">
        <v>59</v>
      </c>
      <c r="B18" s="64" t="s">
        <v>77</v>
      </c>
      <c r="C18" s="211">
        <v>9</v>
      </c>
      <c r="D18" s="222">
        <v>340</v>
      </c>
      <c r="E18" s="230">
        <f t="shared" si="1"/>
        <v>54</v>
      </c>
      <c r="F18" s="231">
        <f>MIN(K25:K89)</f>
        <v>41.65</v>
      </c>
      <c r="G18" s="240">
        <f>AVERAGE(K25:K89)</f>
        <v>42.097547169811321</v>
      </c>
      <c r="H18" s="224">
        <v>1</v>
      </c>
      <c r="I18" s="225">
        <f>G17-F17</f>
        <v>0.34400000000000119</v>
      </c>
      <c r="J18" s="212">
        <v>0.16707175925925924</v>
      </c>
      <c r="K18" s="57">
        <f t="shared" si="2"/>
        <v>2.719907407407407E-2</v>
      </c>
      <c r="L18" s="67">
        <f>K18+L12</f>
        <v>6.0671296296296279E-2</v>
      </c>
      <c r="M18" s="59"/>
      <c r="N18" s="60"/>
    </row>
    <row r="19" spans="1:15" s="3" customFormat="1" ht="30" customHeight="1">
      <c r="A19" s="68"/>
      <c r="B19" s="69"/>
      <c r="C19" s="70"/>
      <c r="D19" s="158"/>
      <c r="E19" s="158"/>
      <c r="F19" s="113">
        <f>AVERAGE(F10,F12,F18)</f>
        <v>39.626666666666665</v>
      </c>
      <c r="G19" s="159">
        <f>AVERAGE(G10,G12,G18)</f>
        <v>39.997807530228911</v>
      </c>
      <c r="H19" s="159" t="s">
        <v>88</v>
      </c>
      <c r="I19" s="160">
        <f>AVERAGE(I10,I12,I18)</f>
        <v>0.3366251402918034</v>
      </c>
      <c r="J19" s="70"/>
      <c r="K19" s="70"/>
      <c r="L19" s="70"/>
      <c r="M19" s="71"/>
      <c r="N19" s="71"/>
    </row>
    <row r="20" spans="1:15" s="3" customFormat="1" ht="30" customHeight="1">
      <c r="A20" s="156"/>
      <c r="B20" s="157"/>
      <c r="C20" s="158"/>
      <c r="D20" s="158"/>
      <c r="E20" s="158"/>
      <c r="F20" s="113">
        <f>AVERAGE(F11,F13,F15:F16)</f>
        <v>39.744999999999997</v>
      </c>
      <c r="G20" s="159">
        <f>AVERAGE(G11,G13,G15:G16)</f>
        <v>40.099442857142861</v>
      </c>
      <c r="H20" s="159" t="s">
        <v>170</v>
      </c>
      <c r="I20" s="160">
        <f>AVERAGE(I11,I13,I15:I16)</f>
        <v>0.35444285714286039</v>
      </c>
      <c r="J20" s="158"/>
      <c r="K20" s="158"/>
      <c r="L20" s="158"/>
      <c r="M20" s="71"/>
      <c r="N20" s="71"/>
    </row>
    <row r="21" spans="1:15" ht="27.75" customHeight="1">
      <c r="A21" s="72"/>
      <c r="B21" s="72"/>
      <c r="C21" s="72"/>
      <c r="D21" s="73"/>
      <c r="E21" s="74"/>
      <c r="F21" s="75">
        <f>AVERAGE(F14,F17)</f>
        <v>40.125</v>
      </c>
      <c r="G21" s="76">
        <f>AVERAGE(G14,G17)</f>
        <v>40.420416666666675</v>
      </c>
      <c r="H21" s="76" t="s">
        <v>87</v>
      </c>
      <c r="I21" s="77">
        <f>AVERAGE(I14,I17)</f>
        <v>0.31770238095239023</v>
      </c>
      <c r="J21" s="74"/>
      <c r="K21" s="74" t="s">
        <v>29</v>
      </c>
      <c r="L21" s="74"/>
      <c r="M21" s="71"/>
      <c r="N21" s="71"/>
    </row>
    <row r="22" spans="1:15" ht="30" customHeight="1" thickBot="1">
      <c r="A22" s="78"/>
      <c r="B22" s="78"/>
      <c r="C22" s="78"/>
      <c r="D22" s="74"/>
      <c r="E22" s="74"/>
      <c r="F22" s="79">
        <f>AVERAGE(F10:F18)</f>
        <v>39.79</v>
      </c>
      <c r="G22" s="80">
        <f>AVERAGE(G10:G18)</f>
        <v>40.136891928065722</v>
      </c>
      <c r="H22" s="81"/>
      <c r="I22" s="82">
        <f>AVERAGE(I10:I18)</f>
        <v>0.34033906792795915</v>
      </c>
      <c r="J22" s="74"/>
      <c r="K22" s="74"/>
      <c r="L22" s="74"/>
      <c r="M22" s="78"/>
      <c r="N22" s="78"/>
    </row>
    <row r="23" spans="1:15" ht="15.75" thickBot="1"/>
    <row r="24" spans="1:15" ht="15.75" thickBot="1">
      <c r="C24" s="233" t="str">
        <f>B10</f>
        <v>Бахмацкий Олег</v>
      </c>
      <c r="D24" s="234" t="str">
        <f>B11</f>
        <v>Голубченко Саша</v>
      </c>
      <c r="E24" s="234" t="str">
        <f>B12</f>
        <v>Бахмацкий Олег</v>
      </c>
      <c r="F24" s="234" t="str">
        <f>B13</f>
        <v>Голубченко Саша</v>
      </c>
      <c r="G24" s="234" t="str">
        <f>B14</f>
        <v>Горошко Игорь</v>
      </c>
      <c r="H24" s="235" t="str">
        <f>B15</f>
        <v>Голубченко Саша</v>
      </c>
      <c r="I24" s="87" t="str">
        <f>B15</f>
        <v>Голубченко Саша</v>
      </c>
      <c r="J24" s="87" t="str">
        <f>B17</f>
        <v>Горошко Игорь</v>
      </c>
      <c r="K24" s="2" t="str">
        <f>B18</f>
        <v>Бахмацкий Олег</v>
      </c>
    </row>
    <row r="25" spans="1:15">
      <c r="B25" s="1">
        <v>1</v>
      </c>
      <c r="C25" s="88">
        <v>39.659999999999997</v>
      </c>
      <c r="D25" s="89">
        <v>42.79</v>
      </c>
      <c r="E25" s="89">
        <v>39.49</v>
      </c>
      <c r="F25" s="89">
        <v>39.590000000000003</v>
      </c>
      <c r="G25" s="89">
        <v>39.19</v>
      </c>
      <c r="H25" s="90">
        <v>39.409999999999997</v>
      </c>
      <c r="I25" s="89">
        <v>42.82</v>
      </c>
      <c r="J25" s="89">
        <v>42.22</v>
      </c>
      <c r="K25" s="90">
        <v>43.8</v>
      </c>
      <c r="M25" s="2"/>
      <c r="N25" s="2"/>
    </row>
    <row r="26" spans="1:15">
      <c r="B26" s="1">
        <v>2</v>
      </c>
      <c r="C26" s="91">
        <v>39.06</v>
      </c>
      <c r="D26" s="92">
        <v>39.35</v>
      </c>
      <c r="E26" s="92">
        <v>39.22</v>
      </c>
      <c r="F26" s="92">
        <v>39.68</v>
      </c>
      <c r="G26" s="92">
        <v>38.950000000000003</v>
      </c>
      <c r="H26" s="93">
        <v>39.21</v>
      </c>
      <c r="I26" s="92">
        <v>42.65</v>
      </c>
      <c r="J26" s="92">
        <v>41.93</v>
      </c>
      <c r="K26" s="93">
        <v>42.64</v>
      </c>
      <c r="M26" s="3"/>
      <c r="N26" s="3"/>
    </row>
    <row r="27" spans="1:15">
      <c r="B27" s="1">
        <v>3</v>
      </c>
      <c r="C27" s="91">
        <v>39.69</v>
      </c>
      <c r="D27" s="92">
        <v>39.33</v>
      </c>
      <c r="E27" s="92">
        <v>39.17</v>
      </c>
      <c r="F27" s="92">
        <v>39.479999999999997</v>
      </c>
      <c r="G27" s="92">
        <v>39.11</v>
      </c>
      <c r="H27" s="93">
        <v>39.42</v>
      </c>
      <c r="I27" s="92">
        <v>42.36</v>
      </c>
      <c r="J27" s="92">
        <v>42.76</v>
      </c>
      <c r="K27" s="93">
        <v>42.32</v>
      </c>
      <c r="M27" s="3"/>
      <c r="N27" s="3"/>
    </row>
    <row r="28" spans="1:15">
      <c r="B28" s="1">
        <v>4</v>
      </c>
      <c r="C28" s="91">
        <v>39.69</v>
      </c>
      <c r="D28" s="92">
        <v>39.049999999999997</v>
      </c>
      <c r="E28" s="92">
        <v>38.99</v>
      </c>
      <c r="F28" s="92">
        <v>39.18</v>
      </c>
      <c r="G28" s="92">
        <v>39.04</v>
      </c>
      <c r="H28" s="93">
        <v>39.619999999999997</v>
      </c>
      <c r="I28" s="92">
        <v>42.41</v>
      </c>
      <c r="J28" s="92">
        <v>42.45</v>
      </c>
      <c r="K28" s="93">
        <v>42.59</v>
      </c>
      <c r="M28" s="3"/>
      <c r="N28" s="3"/>
    </row>
    <row r="29" spans="1:15">
      <c r="B29" s="1">
        <v>5</v>
      </c>
      <c r="C29" s="91">
        <v>38.92</v>
      </c>
      <c r="D29" s="92">
        <v>39.15</v>
      </c>
      <c r="E29" s="92">
        <v>38.94</v>
      </c>
      <c r="F29" s="92">
        <v>39.17</v>
      </c>
      <c r="G29" s="92">
        <v>38.81</v>
      </c>
      <c r="H29" s="93">
        <v>39.99</v>
      </c>
      <c r="I29" s="92">
        <v>42.05</v>
      </c>
      <c r="J29" s="92">
        <v>42.18</v>
      </c>
      <c r="K29" s="93">
        <v>42.29</v>
      </c>
    </row>
    <row r="30" spans="1:15">
      <c r="B30" s="1">
        <v>6</v>
      </c>
      <c r="C30" s="91">
        <v>39.119999999999997</v>
      </c>
      <c r="D30" s="92">
        <v>39.11</v>
      </c>
      <c r="E30" s="92">
        <v>38.979999999999997</v>
      </c>
      <c r="F30" s="92">
        <v>39.33</v>
      </c>
      <c r="G30" s="92">
        <v>39.380000000000003</v>
      </c>
      <c r="H30" s="93">
        <v>40.18</v>
      </c>
      <c r="I30" s="92">
        <v>42.32</v>
      </c>
      <c r="J30" s="92">
        <v>41.79</v>
      </c>
      <c r="K30" s="93">
        <v>41.76</v>
      </c>
    </row>
    <row r="31" spans="1:15">
      <c r="B31" s="1">
        <v>7</v>
      </c>
      <c r="C31" s="91">
        <v>38.81</v>
      </c>
      <c r="D31" s="92">
        <v>39.25</v>
      </c>
      <c r="E31" s="92">
        <v>38.97</v>
      </c>
      <c r="F31" s="92">
        <v>39.25</v>
      </c>
      <c r="G31" s="92">
        <v>38.92</v>
      </c>
      <c r="H31" s="93">
        <v>39.369999999999997</v>
      </c>
      <c r="I31" s="92">
        <v>42.46</v>
      </c>
      <c r="J31" s="92">
        <v>41.87</v>
      </c>
      <c r="K31" s="93">
        <v>42</v>
      </c>
    </row>
    <row r="32" spans="1:15">
      <c r="B32" s="1">
        <v>8</v>
      </c>
      <c r="C32" s="91">
        <v>38.770000000000003</v>
      </c>
      <c r="D32" s="92">
        <v>39.58</v>
      </c>
      <c r="E32" s="92">
        <v>38.9</v>
      </c>
      <c r="F32" s="92">
        <v>39.020000000000003</v>
      </c>
      <c r="G32" s="92">
        <v>38.72</v>
      </c>
      <c r="H32" s="93">
        <v>39.25</v>
      </c>
      <c r="I32" s="92"/>
      <c r="J32" s="92">
        <v>41.83</v>
      </c>
      <c r="K32" s="93">
        <v>41.96</v>
      </c>
    </row>
    <row r="33" spans="2:11">
      <c r="B33" s="1">
        <v>9</v>
      </c>
      <c r="C33" s="91">
        <v>38.619999999999997</v>
      </c>
      <c r="D33" s="92">
        <v>39.229999999999997</v>
      </c>
      <c r="E33" s="92">
        <v>38.950000000000003</v>
      </c>
      <c r="F33" s="92">
        <v>39.04</v>
      </c>
      <c r="G33" s="92">
        <v>38.67</v>
      </c>
      <c r="H33" s="93">
        <v>39.11</v>
      </c>
      <c r="I33" s="92"/>
      <c r="J33" s="92">
        <v>41.86</v>
      </c>
      <c r="K33" s="93">
        <v>41.83</v>
      </c>
    </row>
    <row r="34" spans="2:11">
      <c r="B34" s="1">
        <v>10</v>
      </c>
      <c r="C34" s="91">
        <v>38.799999999999997</v>
      </c>
      <c r="D34" s="92">
        <v>39.11</v>
      </c>
      <c r="E34" s="92">
        <v>39.049999999999997</v>
      </c>
      <c r="F34" s="92">
        <v>39.01</v>
      </c>
      <c r="G34" s="92">
        <v>39</v>
      </c>
      <c r="H34" s="93">
        <v>39.19</v>
      </c>
      <c r="I34" s="92"/>
      <c r="J34" s="92">
        <v>41.81</v>
      </c>
      <c r="K34" s="93">
        <v>41.8</v>
      </c>
    </row>
    <row r="35" spans="2:11">
      <c r="B35" s="1">
        <v>11</v>
      </c>
      <c r="C35" s="91">
        <v>38.68</v>
      </c>
      <c r="D35" s="92">
        <v>38.93</v>
      </c>
      <c r="E35" s="92">
        <v>38.82</v>
      </c>
      <c r="F35" s="92">
        <v>39.24</v>
      </c>
      <c r="G35" s="92">
        <v>38.799999999999997</v>
      </c>
      <c r="H35" s="93">
        <v>39.39</v>
      </c>
      <c r="I35" s="92"/>
      <c r="J35" s="92">
        <v>42.43</v>
      </c>
      <c r="K35" s="93">
        <v>41.85</v>
      </c>
    </row>
    <row r="36" spans="2:11">
      <c r="B36" s="1">
        <v>12</v>
      </c>
      <c r="C36" s="91">
        <v>38.65</v>
      </c>
      <c r="D36" s="92">
        <v>38.82</v>
      </c>
      <c r="E36" s="92">
        <v>39.1</v>
      </c>
      <c r="F36" s="92">
        <v>39.85</v>
      </c>
      <c r="G36" s="92">
        <v>38.799999999999997</v>
      </c>
      <c r="H36" s="93">
        <v>40.200000000000003</v>
      </c>
      <c r="I36" s="92"/>
      <c r="J36" s="92">
        <v>42.71</v>
      </c>
      <c r="K36" s="93">
        <v>41.9</v>
      </c>
    </row>
    <row r="37" spans="2:11">
      <c r="B37" s="1">
        <v>13</v>
      </c>
      <c r="C37" s="91">
        <v>38.71</v>
      </c>
      <c r="D37" s="92">
        <v>39.03</v>
      </c>
      <c r="E37" s="92">
        <v>38.82</v>
      </c>
      <c r="F37" s="92">
        <v>39</v>
      </c>
      <c r="G37" s="92">
        <v>38.619999999999997</v>
      </c>
      <c r="H37" s="93">
        <v>39.270000000000003</v>
      </c>
      <c r="I37" s="92"/>
      <c r="J37" s="92">
        <v>41.93</v>
      </c>
      <c r="K37" s="93">
        <v>41.8</v>
      </c>
    </row>
    <row r="38" spans="2:11">
      <c r="B38" s="1">
        <v>14</v>
      </c>
      <c r="C38" s="111">
        <v>38.53</v>
      </c>
      <c r="D38" s="92">
        <v>38.93</v>
      </c>
      <c r="E38" s="92">
        <v>39.54</v>
      </c>
      <c r="F38" s="92">
        <v>39.1</v>
      </c>
      <c r="G38" s="92">
        <v>38.64</v>
      </c>
      <c r="H38" s="93">
        <v>39.51</v>
      </c>
      <c r="I38" s="92"/>
      <c r="J38" s="92">
        <v>41.9</v>
      </c>
      <c r="K38" s="93">
        <v>42.02</v>
      </c>
    </row>
    <row r="39" spans="2:11">
      <c r="B39" s="1">
        <v>15</v>
      </c>
      <c r="C39" s="91">
        <v>38.72</v>
      </c>
      <c r="D39" s="92">
        <v>38.96</v>
      </c>
      <c r="E39" s="92">
        <v>38.979999999999997</v>
      </c>
      <c r="F39" s="92">
        <v>39.11</v>
      </c>
      <c r="G39" s="92">
        <v>38.799999999999997</v>
      </c>
      <c r="H39" s="93">
        <v>39.47</v>
      </c>
      <c r="I39" s="92"/>
      <c r="J39" s="92">
        <v>42</v>
      </c>
      <c r="K39" s="93">
        <v>41.83</v>
      </c>
    </row>
    <row r="40" spans="2:11">
      <c r="B40" s="1">
        <v>16</v>
      </c>
      <c r="C40" s="91">
        <v>39.14</v>
      </c>
      <c r="D40" s="92">
        <v>39.159999999999997</v>
      </c>
      <c r="E40" s="92">
        <v>38.93</v>
      </c>
      <c r="F40" s="92">
        <v>39.229999999999997</v>
      </c>
      <c r="G40" s="92">
        <v>38.75</v>
      </c>
      <c r="H40" s="93"/>
      <c r="I40" s="92"/>
      <c r="J40" s="92">
        <v>41.85</v>
      </c>
      <c r="K40" s="93">
        <v>41.9</v>
      </c>
    </row>
    <row r="41" spans="2:11">
      <c r="B41" s="1">
        <v>17</v>
      </c>
      <c r="C41" s="91">
        <v>38.76</v>
      </c>
      <c r="D41" s="92">
        <v>38.880000000000003</v>
      </c>
      <c r="E41" s="92">
        <v>38.83</v>
      </c>
      <c r="F41" s="92">
        <v>39.18</v>
      </c>
      <c r="G41" s="92">
        <v>38.65</v>
      </c>
      <c r="H41" s="93"/>
      <c r="I41" s="92"/>
      <c r="J41" s="92">
        <v>41.9</v>
      </c>
      <c r="K41" s="93">
        <v>42.23</v>
      </c>
    </row>
    <row r="42" spans="2:11">
      <c r="B42" s="1">
        <v>18</v>
      </c>
      <c r="C42" s="91">
        <v>38.799999999999997</v>
      </c>
      <c r="D42" s="92">
        <v>38.85</v>
      </c>
      <c r="E42" s="92">
        <v>38.92</v>
      </c>
      <c r="F42" s="92">
        <v>39.090000000000003</v>
      </c>
      <c r="G42" s="92">
        <v>38.82</v>
      </c>
      <c r="H42" s="93"/>
      <c r="I42" s="92"/>
      <c r="J42" s="92">
        <v>42.06</v>
      </c>
      <c r="K42" s="93">
        <v>41.65</v>
      </c>
    </row>
    <row r="43" spans="2:11">
      <c r="B43" s="1">
        <v>19</v>
      </c>
      <c r="C43" s="91">
        <v>38.590000000000003</v>
      </c>
      <c r="D43" s="92">
        <v>38.979999999999997</v>
      </c>
      <c r="E43" s="92">
        <v>39.15</v>
      </c>
      <c r="F43" s="92">
        <v>39.29</v>
      </c>
      <c r="G43" s="92">
        <v>38.71</v>
      </c>
      <c r="H43" s="93"/>
      <c r="I43" s="92"/>
      <c r="J43" s="92">
        <v>41.99</v>
      </c>
      <c r="K43" s="93">
        <v>41.83</v>
      </c>
    </row>
    <row r="44" spans="2:11">
      <c r="B44" s="1">
        <v>20</v>
      </c>
      <c r="C44" s="91">
        <v>38.71</v>
      </c>
      <c r="D44" s="92">
        <v>39.020000000000003</v>
      </c>
      <c r="E44" s="92">
        <v>38.93</v>
      </c>
      <c r="F44" s="92">
        <v>39.159999999999997</v>
      </c>
      <c r="G44" s="92">
        <v>38.69</v>
      </c>
      <c r="H44" s="93"/>
      <c r="I44" s="92"/>
      <c r="J44" s="92">
        <v>42.04</v>
      </c>
      <c r="K44" s="93">
        <v>41.85</v>
      </c>
    </row>
    <row r="45" spans="2:11">
      <c r="B45" s="1">
        <v>21</v>
      </c>
      <c r="C45" s="91">
        <v>39.99</v>
      </c>
      <c r="D45" s="92">
        <v>38.96</v>
      </c>
      <c r="E45" s="92">
        <v>38.85</v>
      </c>
      <c r="F45" s="92">
        <v>39.130000000000003</v>
      </c>
      <c r="G45" s="92">
        <v>38.630000000000003</v>
      </c>
      <c r="H45" s="93"/>
      <c r="I45" s="92"/>
      <c r="J45" s="92">
        <v>41.92</v>
      </c>
      <c r="K45" s="93">
        <v>41.79</v>
      </c>
    </row>
    <row r="46" spans="2:11">
      <c r="B46" s="1">
        <v>22</v>
      </c>
      <c r="C46" s="91">
        <v>38.71</v>
      </c>
      <c r="D46" s="92">
        <v>39.119999999999997</v>
      </c>
      <c r="E46" s="92">
        <v>38.79</v>
      </c>
      <c r="F46" s="92">
        <v>39.4</v>
      </c>
      <c r="G46" s="92">
        <v>38.69</v>
      </c>
      <c r="H46" s="93"/>
      <c r="I46" s="92"/>
      <c r="J46" s="92">
        <v>42.04</v>
      </c>
      <c r="K46" s="93">
        <v>42.09</v>
      </c>
    </row>
    <row r="47" spans="2:11">
      <c r="B47" s="1">
        <v>23</v>
      </c>
      <c r="C47" s="91">
        <v>39.159999999999997</v>
      </c>
      <c r="D47" s="92">
        <v>38.96</v>
      </c>
      <c r="E47" s="92">
        <v>38.700000000000003</v>
      </c>
      <c r="F47" s="92">
        <v>39.270000000000003</v>
      </c>
      <c r="G47" s="92">
        <v>38.799999999999997</v>
      </c>
      <c r="H47" s="93"/>
      <c r="I47" s="92"/>
      <c r="J47" s="92">
        <v>41.85</v>
      </c>
      <c r="K47" s="93">
        <v>41.87</v>
      </c>
    </row>
    <row r="48" spans="2:11">
      <c r="B48" s="1">
        <v>24</v>
      </c>
      <c r="C48" s="91">
        <v>38.909999999999997</v>
      </c>
      <c r="D48" s="92">
        <v>39.159999999999997</v>
      </c>
      <c r="E48" s="92">
        <v>38.799999999999997</v>
      </c>
      <c r="F48" s="92">
        <v>39.119999999999997</v>
      </c>
      <c r="G48" s="92">
        <v>38.799999999999997</v>
      </c>
      <c r="H48" s="93"/>
      <c r="I48" s="92"/>
      <c r="J48" s="92">
        <v>41.89</v>
      </c>
      <c r="K48" s="93">
        <v>41.91</v>
      </c>
    </row>
    <row r="49" spans="2:11">
      <c r="B49" s="1">
        <v>25</v>
      </c>
      <c r="C49" s="91">
        <v>38.79</v>
      </c>
      <c r="D49" s="92">
        <v>39.19</v>
      </c>
      <c r="E49" s="92">
        <v>38.93</v>
      </c>
      <c r="F49" s="92">
        <v>39.409999999999997</v>
      </c>
      <c r="G49" s="92">
        <v>38.840000000000003</v>
      </c>
      <c r="H49" s="93"/>
      <c r="I49" s="92"/>
      <c r="J49" s="92">
        <v>41.87</v>
      </c>
      <c r="K49" s="93">
        <v>41.92</v>
      </c>
    </row>
    <row r="50" spans="2:11">
      <c r="B50" s="1">
        <v>26</v>
      </c>
      <c r="C50" s="91">
        <v>38.82</v>
      </c>
      <c r="D50" s="92">
        <v>39.08</v>
      </c>
      <c r="E50" s="92">
        <v>38.94</v>
      </c>
      <c r="F50" s="92"/>
      <c r="G50" s="92">
        <v>38.96</v>
      </c>
      <c r="H50" s="93"/>
      <c r="I50" s="92"/>
      <c r="J50" s="92">
        <v>41.75</v>
      </c>
      <c r="K50" s="93">
        <v>41.84</v>
      </c>
    </row>
    <row r="51" spans="2:11">
      <c r="B51" s="1">
        <v>27</v>
      </c>
      <c r="C51" s="91">
        <v>38.79</v>
      </c>
      <c r="D51" s="92">
        <v>39</v>
      </c>
      <c r="E51" s="92">
        <v>39.26</v>
      </c>
      <c r="F51" s="92"/>
      <c r="G51" s="92">
        <v>39.119999999999997</v>
      </c>
      <c r="H51" s="93"/>
      <c r="I51" s="92"/>
      <c r="J51" s="92">
        <v>42.01</v>
      </c>
      <c r="K51" s="93">
        <v>42.39</v>
      </c>
    </row>
    <row r="52" spans="2:11">
      <c r="B52" s="1">
        <v>28</v>
      </c>
      <c r="C52" s="91">
        <v>38.76</v>
      </c>
      <c r="D52" s="92">
        <v>38.909999999999997</v>
      </c>
      <c r="E52" s="92"/>
      <c r="F52" s="92"/>
      <c r="G52" s="92">
        <v>39.56</v>
      </c>
      <c r="H52" s="93"/>
      <c r="I52" s="92"/>
      <c r="J52" s="92">
        <v>41.83</v>
      </c>
      <c r="K52" s="93">
        <v>41.91</v>
      </c>
    </row>
    <row r="53" spans="2:11">
      <c r="B53" s="1">
        <v>29</v>
      </c>
      <c r="C53" s="91">
        <v>38.94</v>
      </c>
      <c r="D53" s="92">
        <v>39.340000000000003</v>
      </c>
      <c r="E53" s="92"/>
      <c r="F53" s="92"/>
      <c r="G53" s="92">
        <v>38.99</v>
      </c>
      <c r="H53" s="93"/>
      <c r="I53" s="92"/>
      <c r="J53" s="92">
        <v>41.75</v>
      </c>
      <c r="K53" s="93">
        <v>42.09</v>
      </c>
    </row>
    <row r="54" spans="2:11">
      <c r="B54" s="1">
        <v>30</v>
      </c>
      <c r="C54" s="91">
        <v>38.89</v>
      </c>
      <c r="D54" s="92">
        <v>39.26</v>
      </c>
      <c r="E54" s="92"/>
      <c r="F54" s="92"/>
      <c r="G54" s="92">
        <v>38.85</v>
      </c>
      <c r="H54" s="93"/>
      <c r="I54" s="92"/>
      <c r="J54" s="92">
        <v>42</v>
      </c>
      <c r="K54" s="93">
        <v>43.71</v>
      </c>
    </row>
    <row r="55" spans="2:11">
      <c r="B55" s="1">
        <v>31</v>
      </c>
      <c r="C55" s="91">
        <v>38.729999999999997</v>
      </c>
      <c r="D55" s="92">
        <v>39.200000000000003</v>
      </c>
      <c r="E55" s="92"/>
      <c r="F55" s="92"/>
      <c r="G55" s="92">
        <v>38.89</v>
      </c>
      <c r="H55" s="93"/>
      <c r="I55" s="92"/>
      <c r="J55" s="92">
        <v>41.91</v>
      </c>
      <c r="K55" s="93">
        <v>41.96</v>
      </c>
    </row>
    <row r="56" spans="2:11">
      <c r="B56" s="1">
        <v>32</v>
      </c>
      <c r="C56" s="91">
        <v>38.75</v>
      </c>
      <c r="D56" s="92">
        <v>39.08</v>
      </c>
      <c r="E56" s="92"/>
      <c r="F56" s="92"/>
      <c r="G56" s="92">
        <v>38.78</v>
      </c>
      <c r="H56" s="93"/>
      <c r="I56" s="92"/>
      <c r="J56" s="92">
        <v>41.9</v>
      </c>
      <c r="K56" s="93">
        <v>42.18</v>
      </c>
    </row>
    <row r="57" spans="2:11">
      <c r="B57" s="1">
        <v>33</v>
      </c>
      <c r="C57" s="91">
        <v>38.770000000000003</v>
      </c>
      <c r="D57" s="92">
        <v>38.9</v>
      </c>
      <c r="E57" s="92"/>
      <c r="F57" s="92"/>
      <c r="G57" s="92">
        <v>38.92</v>
      </c>
      <c r="H57" s="93"/>
      <c r="I57" s="92"/>
      <c r="J57" s="92">
        <v>41.8</v>
      </c>
      <c r="K57" s="93">
        <v>44.09</v>
      </c>
    </row>
    <row r="58" spans="2:11">
      <c r="B58" s="1">
        <v>34</v>
      </c>
      <c r="C58" s="91">
        <v>38.67</v>
      </c>
      <c r="D58" s="92">
        <v>39.19</v>
      </c>
      <c r="E58" s="92"/>
      <c r="F58" s="92"/>
      <c r="G58" s="92">
        <v>38.85</v>
      </c>
      <c r="H58" s="93"/>
      <c r="I58" s="92"/>
      <c r="J58" s="92">
        <v>41.74</v>
      </c>
      <c r="K58" s="93">
        <v>41.89</v>
      </c>
    </row>
    <row r="59" spans="2:11">
      <c r="B59" s="1">
        <v>35</v>
      </c>
      <c r="C59" s="91">
        <v>38.770000000000003</v>
      </c>
      <c r="D59" s="92">
        <v>39.159999999999997</v>
      </c>
      <c r="E59" s="92"/>
      <c r="F59" s="92"/>
      <c r="G59" s="92">
        <v>38.67</v>
      </c>
      <c r="H59" s="93"/>
      <c r="I59" s="92"/>
      <c r="J59" s="92">
        <v>41.93</v>
      </c>
      <c r="K59" s="93">
        <v>42.16</v>
      </c>
    </row>
    <row r="60" spans="2:11">
      <c r="B60" s="1">
        <v>36</v>
      </c>
      <c r="C60" s="91">
        <v>38.79</v>
      </c>
      <c r="D60" s="92">
        <v>38.93</v>
      </c>
      <c r="E60" s="92"/>
      <c r="F60" s="92"/>
      <c r="G60" s="92">
        <v>38.74</v>
      </c>
      <c r="H60" s="93"/>
      <c r="I60" s="92"/>
      <c r="J60" s="92">
        <v>41.93</v>
      </c>
      <c r="K60" s="93">
        <v>42.01</v>
      </c>
    </row>
    <row r="61" spans="2:11">
      <c r="B61" s="1">
        <v>37</v>
      </c>
      <c r="C61" s="91">
        <v>38.79</v>
      </c>
      <c r="D61" s="92">
        <v>39.14</v>
      </c>
      <c r="E61" s="92"/>
      <c r="F61" s="92"/>
      <c r="G61" s="92">
        <v>38.96</v>
      </c>
      <c r="H61" s="93"/>
      <c r="I61" s="92"/>
      <c r="J61" s="92">
        <v>42.15</v>
      </c>
      <c r="K61" s="93">
        <v>42.08</v>
      </c>
    </row>
    <row r="62" spans="2:11">
      <c r="B62" s="1">
        <v>38</v>
      </c>
      <c r="C62" s="91">
        <v>38.72</v>
      </c>
      <c r="D62" s="92">
        <v>39.14</v>
      </c>
      <c r="E62" s="92"/>
      <c r="F62" s="92"/>
      <c r="G62" s="92">
        <v>38.69</v>
      </c>
      <c r="H62" s="93"/>
      <c r="I62" s="92"/>
      <c r="J62" s="92">
        <v>41.8</v>
      </c>
      <c r="K62" s="93">
        <v>41.94</v>
      </c>
    </row>
    <row r="63" spans="2:11">
      <c r="B63" s="1">
        <v>39</v>
      </c>
      <c r="C63" s="91">
        <v>38.81</v>
      </c>
      <c r="D63" s="92">
        <v>40.36</v>
      </c>
      <c r="E63" s="92"/>
      <c r="F63" s="92"/>
      <c r="G63" s="92">
        <v>38.78</v>
      </c>
      <c r="H63" s="93"/>
      <c r="I63" s="92"/>
      <c r="J63" s="92">
        <v>41.97</v>
      </c>
      <c r="K63" s="93">
        <v>41.99</v>
      </c>
    </row>
    <row r="64" spans="2:11">
      <c r="B64" s="1">
        <v>40</v>
      </c>
      <c r="C64" s="91">
        <v>38.99</v>
      </c>
      <c r="D64" s="92">
        <v>39.29</v>
      </c>
      <c r="E64" s="92"/>
      <c r="F64" s="92"/>
      <c r="G64" s="92">
        <v>38.67</v>
      </c>
      <c r="H64" s="93"/>
      <c r="I64" s="92"/>
      <c r="J64" s="92">
        <v>41.87</v>
      </c>
      <c r="K64" s="93">
        <v>42.07</v>
      </c>
    </row>
    <row r="65" spans="2:11">
      <c r="B65" s="1">
        <v>41</v>
      </c>
      <c r="C65" s="91">
        <v>38.71</v>
      </c>
      <c r="D65" s="92">
        <v>39.08</v>
      </c>
      <c r="E65" s="92"/>
      <c r="F65" s="92"/>
      <c r="G65" s="92">
        <v>38.75</v>
      </c>
      <c r="H65" s="93"/>
      <c r="I65" s="92"/>
      <c r="J65" s="92">
        <v>41.85</v>
      </c>
      <c r="K65" s="93">
        <v>42</v>
      </c>
    </row>
    <row r="66" spans="2:11">
      <c r="B66" s="1">
        <v>42</v>
      </c>
      <c r="C66" s="91">
        <v>38.799999999999997</v>
      </c>
      <c r="D66" s="92">
        <v>38.89</v>
      </c>
      <c r="E66" s="92"/>
      <c r="F66" s="92"/>
      <c r="G66" s="92">
        <v>39.42</v>
      </c>
      <c r="H66" s="93"/>
      <c r="I66" s="92"/>
      <c r="J66" s="92">
        <v>41.86</v>
      </c>
      <c r="K66" s="93">
        <v>41.85</v>
      </c>
    </row>
    <row r="67" spans="2:11">
      <c r="B67" s="1">
        <v>43</v>
      </c>
      <c r="C67" s="91">
        <v>38.82</v>
      </c>
      <c r="D67" s="92">
        <v>38.99</v>
      </c>
      <c r="E67" s="92"/>
      <c r="F67" s="92"/>
      <c r="G67" s="92">
        <v>39.32</v>
      </c>
      <c r="H67" s="93"/>
      <c r="I67" s="92"/>
      <c r="J67" s="92">
        <v>41.63</v>
      </c>
      <c r="K67" s="93">
        <v>41.77</v>
      </c>
    </row>
    <row r="68" spans="2:11">
      <c r="B68" s="1">
        <v>44</v>
      </c>
      <c r="C68" s="91">
        <v>39.19</v>
      </c>
      <c r="D68" s="92">
        <v>38.94</v>
      </c>
      <c r="E68" s="92"/>
      <c r="F68" s="92"/>
      <c r="G68" s="92">
        <v>39.200000000000003</v>
      </c>
      <c r="H68" s="93"/>
      <c r="I68" s="92"/>
      <c r="J68" s="92">
        <v>41.88</v>
      </c>
      <c r="K68" s="93">
        <v>41.95</v>
      </c>
    </row>
    <row r="69" spans="2:11">
      <c r="B69" s="1">
        <v>45</v>
      </c>
      <c r="C69" s="91"/>
      <c r="D69" s="92">
        <v>39.01</v>
      </c>
      <c r="E69" s="92"/>
      <c r="F69" s="92"/>
      <c r="G69" s="92">
        <v>38.82</v>
      </c>
      <c r="H69" s="93"/>
      <c r="I69" s="92"/>
      <c r="J69" s="92">
        <v>41.82</v>
      </c>
      <c r="K69" s="93">
        <v>41.9</v>
      </c>
    </row>
    <row r="70" spans="2:11">
      <c r="B70" s="1">
        <v>46</v>
      </c>
      <c r="C70" s="91"/>
      <c r="D70" s="92">
        <v>39.409999999999997</v>
      </c>
      <c r="E70" s="92"/>
      <c r="F70" s="92"/>
      <c r="G70" s="92">
        <v>39.229999999999997</v>
      </c>
      <c r="H70" s="93"/>
      <c r="I70" s="92"/>
      <c r="J70" s="92">
        <v>41.79</v>
      </c>
      <c r="K70" s="93">
        <v>42.37</v>
      </c>
    </row>
    <row r="71" spans="2:11">
      <c r="B71" s="1">
        <v>47</v>
      </c>
      <c r="C71" s="91"/>
      <c r="D71" s="92"/>
      <c r="E71" s="92"/>
      <c r="F71" s="92"/>
      <c r="G71" s="92">
        <v>38.92</v>
      </c>
      <c r="H71" s="93"/>
      <c r="I71" s="92"/>
      <c r="J71" s="92">
        <v>41.94</v>
      </c>
      <c r="K71" s="93">
        <v>41.98</v>
      </c>
    </row>
    <row r="72" spans="2:11">
      <c r="B72" s="1">
        <v>48</v>
      </c>
      <c r="C72" s="91"/>
      <c r="D72" s="92"/>
      <c r="E72" s="92"/>
      <c r="F72" s="92"/>
      <c r="G72" s="92">
        <v>38.83</v>
      </c>
      <c r="H72" s="93"/>
      <c r="I72" s="92"/>
      <c r="J72" s="92">
        <v>41.81</v>
      </c>
      <c r="K72" s="93">
        <v>41.96</v>
      </c>
    </row>
    <row r="73" spans="2:11">
      <c r="B73" s="1">
        <v>49</v>
      </c>
      <c r="C73" s="91"/>
      <c r="D73" s="92"/>
      <c r="E73" s="92"/>
      <c r="F73" s="92"/>
      <c r="G73" s="92">
        <v>38.9</v>
      </c>
      <c r="H73" s="93"/>
      <c r="I73" s="92"/>
      <c r="J73" s="92">
        <v>42.17</v>
      </c>
      <c r="K73" s="93">
        <v>41.7</v>
      </c>
    </row>
    <row r="74" spans="2:11">
      <c r="B74" s="1">
        <v>50</v>
      </c>
      <c r="C74" s="91"/>
      <c r="D74" s="92"/>
      <c r="E74" s="92"/>
      <c r="F74" s="92"/>
      <c r="G74" s="92">
        <v>38.75</v>
      </c>
      <c r="H74" s="93"/>
      <c r="I74" s="92"/>
      <c r="J74" s="92">
        <v>42.48</v>
      </c>
      <c r="K74" s="93">
        <v>42.01</v>
      </c>
    </row>
    <row r="75" spans="2:11">
      <c r="B75" s="1">
        <v>51</v>
      </c>
      <c r="C75" s="91"/>
      <c r="D75" s="92"/>
      <c r="E75" s="92"/>
      <c r="F75" s="92"/>
      <c r="G75" s="92">
        <v>38.700000000000003</v>
      </c>
      <c r="H75" s="93"/>
      <c r="I75" s="92"/>
      <c r="J75" s="92">
        <v>42.02</v>
      </c>
      <c r="K75" s="93">
        <v>41.91</v>
      </c>
    </row>
    <row r="76" spans="2:11">
      <c r="B76" s="1">
        <v>52</v>
      </c>
      <c r="C76" s="91"/>
      <c r="D76" s="92"/>
      <c r="E76" s="92"/>
      <c r="F76" s="92"/>
      <c r="G76" s="92">
        <v>38.700000000000003</v>
      </c>
      <c r="H76" s="93"/>
      <c r="I76" s="92"/>
      <c r="J76" s="92">
        <v>41.98</v>
      </c>
      <c r="K76" s="93">
        <v>41.99</v>
      </c>
    </row>
    <row r="77" spans="2:11">
      <c r="B77" s="1">
        <v>53</v>
      </c>
      <c r="C77" s="91"/>
      <c r="D77" s="92"/>
      <c r="E77" s="92"/>
      <c r="F77" s="92"/>
      <c r="G77" s="92">
        <v>38.78</v>
      </c>
      <c r="H77" s="93"/>
      <c r="I77" s="92"/>
      <c r="J77" s="92">
        <v>41.88</v>
      </c>
      <c r="K77" s="93">
        <v>42.04</v>
      </c>
    </row>
    <row r="78" spans="2:11">
      <c r="B78" s="1">
        <v>54</v>
      </c>
      <c r="C78" s="91"/>
      <c r="D78" s="92"/>
      <c r="E78" s="92"/>
      <c r="F78" s="92"/>
      <c r="G78" s="92">
        <v>38.729999999999997</v>
      </c>
      <c r="H78" s="93"/>
      <c r="I78" s="92"/>
      <c r="J78" s="92">
        <v>41.99</v>
      </c>
      <c r="K78" s="93"/>
    </row>
    <row r="79" spans="2:11">
      <c r="B79" s="1">
        <v>55</v>
      </c>
      <c r="C79" s="91"/>
      <c r="D79" s="92"/>
      <c r="E79" s="92"/>
      <c r="F79" s="92"/>
      <c r="G79" s="92">
        <v>38.86</v>
      </c>
      <c r="H79" s="93"/>
      <c r="I79" s="92"/>
      <c r="J79" s="92">
        <v>42.05</v>
      </c>
      <c r="K79" s="93"/>
    </row>
    <row r="80" spans="2:11">
      <c r="B80" s="1">
        <v>56</v>
      </c>
      <c r="C80" s="91"/>
      <c r="D80" s="92"/>
      <c r="E80" s="92"/>
      <c r="F80" s="92"/>
      <c r="G80" s="92">
        <v>38.69</v>
      </c>
      <c r="H80" s="93"/>
      <c r="I80" s="92"/>
      <c r="J80" s="92"/>
      <c r="K80" s="93"/>
    </row>
    <row r="81" spans="2:11">
      <c r="B81" s="1">
        <v>57</v>
      </c>
      <c r="C81" s="91"/>
      <c r="D81" s="92"/>
      <c r="E81" s="92"/>
      <c r="F81" s="92"/>
      <c r="G81" s="92">
        <v>38.67</v>
      </c>
      <c r="H81" s="93"/>
      <c r="I81" s="92"/>
      <c r="J81" s="92"/>
      <c r="K81" s="93"/>
    </row>
    <row r="82" spans="2:11">
      <c r="B82" s="1">
        <v>58</v>
      </c>
      <c r="C82" s="91"/>
      <c r="D82" s="92"/>
      <c r="E82" s="92"/>
      <c r="F82" s="92"/>
      <c r="G82" s="92">
        <v>38.81</v>
      </c>
      <c r="H82" s="93"/>
      <c r="I82" s="92"/>
      <c r="J82" s="92"/>
      <c r="K82" s="93"/>
    </row>
    <row r="83" spans="2:11">
      <c r="B83" s="1">
        <v>59</v>
      </c>
      <c r="C83" s="91"/>
      <c r="D83" s="92"/>
      <c r="E83" s="92"/>
      <c r="F83" s="92"/>
      <c r="G83" s="92">
        <v>38.729999999999997</v>
      </c>
      <c r="H83" s="93"/>
      <c r="I83" s="92"/>
      <c r="J83" s="92"/>
      <c r="K83" s="93"/>
    </row>
    <row r="84" spans="2:11">
      <c r="B84" s="1">
        <v>60</v>
      </c>
      <c r="C84" s="91"/>
      <c r="D84" s="92"/>
      <c r="E84" s="92"/>
      <c r="F84" s="92"/>
      <c r="G84" s="92">
        <v>38.94</v>
      </c>
      <c r="H84" s="93"/>
      <c r="I84" s="92"/>
      <c r="J84" s="92"/>
      <c r="K84" s="93"/>
    </row>
    <row r="85" spans="2:11">
      <c r="B85" s="1">
        <v>61</v>
      </c>
      <c r="C85" s="91"/>
      <c r="D85" s="92"/>
      <c r="E85" s="92"/>
      <c r="F85" s="92"/>
      <c r="G85" s="92"/>
      <c r="H85" s="93"/>
      <c r="I85" s="92"/>
      <c r="J85" s="92"/>
      <c r="K85" s="93"/>
    </row>
    <row r="86" spans="2:11">
      <c r="B86" s="1">
        <v>62</v>
      </c>
      <c r="C86" s="91"/>
      <c r="D86" s="92"/>
      <c r="E86" s="92"/>
      <c r="F86" s="92"/>
      <c r="G86" s="92"/>
      <c r="H86" s="93"/>
      <c r="I86" s="92"/>
      <c r="J86" s="92"/>
      <c r="K86" s="93"/>
    </row>
    <row r="87" spans="2:11">
      <c r="B87" s="1">
        <v>63</v>
      </c>
      <c r="C87" s="91"/>
      <c r="D87" s="92"/>
      <c r="E87" s="92"/>
      <c r="F87" s="92"/>
      <c r="G87" s="92"/>
      <c r="H87" s="93"/>
      <c r="I87" s="92"/>
      <c r="J87" s="92"/>
      <c r="K87" s="93"/>
    </row>
    <row r="88" spans="2:11">
      <c r="B88" s="1">
        <v>64</v>
      </c>
      <c r="C88" s="91"/>
      <c r="D88" s="92"/>
      <c r="E88" s="92"/>
      <c r="F88" s="92"/>
      <c r="G88" s="92"/>
      <c r="H88" s="93"/>
      <c r="I88" s="92"/>
      <c r="J88" s="92"/>
      <c r="K88" s="93"/>
    </row>
    <row r="89" spans="2:11" ht="15.75" thickBot="1">
      <c r="B89" s="1">
        <v>65</v>
      </c>
      <c r="C89" s="94"/>
      <c r="D89" s="95"/>
      <c r="E89" s="95"/>
      <c r="F89" s="95"/>
      <c r="G89" s="95"/>
      <c r="H89" s="96"/>
      <c r="I89" s="95"/>
      <c r="J89" s="95"/>
      <c r="K89" s="96"/>
    </row>
  </sheetData>
  <mergeCells count="16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A15:A16"/>
    <mergeCell ref="C15:C16"/>
    <mergeCell ref="B15:B16"/>
    <mergeCell ref="L15:L16"/>
    <mergeCell ref="K15:K16"/>
    <mergeCell ref="J15:J1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4:P89"/>
  <sheetViews>
    <sheetView zoomScale="75" zoomScaleNormal="75" workbookViewId="0">
      <selection activeCell="K16" sqref="K16:K18"/>
    </sheetView>
  </sheetViews>
  <sheetFormatPr defaultRowHeight="15"/>
  <cols>
    <col min="1" max="1" width="8.7109375" style="1" customWidth="1"/>
    <col min="2" max="2" width="20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384" t="s">
        <v>102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</row>
    <row r="5" spans="1:16" ht="7.5" customHeight="1"/>
    <row r="6" spans="1:16" ht="17.25">
      <c r="A6" s="318" t="s">
        <v>83</v>
      </c>
      <c r="B6" s="318"/>
      <c r="C6" s="318"/>
      <c r="D6" s="318"/>
      <c r="E6" s="318"/>
      <c r="F6" s="318"/>
      <c r="G6" s="318"/>
      <c r="H6" s="318"/>
      <c r="I6" s="318"/>
      <c r="J6" s="318"/>
      <c r="K6" s="318"/>
      <c r="L6" s="318"/>
    </row>
    <row r="7" spans="1:16" ht="7.5" customHeight="1"/>
    <row r="8" spans="1:16" s="2" customFormat="1" ht="20.25" customHeight="1">
      <c r="A8" s="385" t="s">
        <v>45</v>
      </c>
      <c r="B8" s="386" t="s">
        <v>13</v>
      </c>
      <c r="C8" s="387" t="s">
        <v>18</v>
      </c>
      <c r="D8" s="386" t="s">
        <v>46</v>
      </c>
      <c r="E8" s="389" t="s">
        <v>47</v>
      </c>
      <c r="F8" s="391" t="s">
        <v>48</v>
      </c>
      <c r="G8" s="392"/>
      <c r="H8" s="392"/>
      <c r="I8" s="393"/>
      <c r="J8" s="394" t="s">
        <v>49</v>
      </c>
      <c r="K8" s="385" t="s">
        <v>50</v>
      </c>
      <c r="L8" s="385"/>
      <c r="M8" s="47"/>
      <c r="N8" s="47"/>
    </row>
    <row r="9" spans="1:16" s="2" customFormat="1" ht="27.75" customHeight="1">
      <c r="A9" s="385"/>
      <c r="B9" s="386"/>
      <c r="C9" s="388"/>
      <c r="D9" s="386"/>
      <c r="E9" s="390"/>
      <c r="F9" s="48" t="s">
        <v>51</v>
      </c>
      <c r="G9" s="48" t="s">
        <v>52</v>
      </c>
      <c r="H9" s="48" t="s">
        <v>53</v>
      </c>
      <c r="I9" s="49" t="s">
        <v>54</v>
      </c>
      <c r="J9" s="395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>
      <c r="A10" s="51">
        <v>1</v>
      </c>
      <c r="B10" s="52" t="s">
        <v>144</v>
      </c>
      <c r="C10" s="53">
        <v>21</v>
      </c>
      <c r="D10" s="53">
        <v>44</v>
      </c>
      <c r="E10" s="54">
        <f>D10</f>
        <v>44</v>
      </c>
      <c r="F10" s="84">
        <f>MIN(C25:C89)</f>
        <v>38.69</v>
      </c>
      <c r="G10" s="108">
        <f>AVERAGE(C25:C89)</f>
        <v>39.026363636363627</v>
      </c>
      <c r="H10" s="55">
        <v>12</v>
      </c>
      <c r="I10" s="56">
        <f>G10-F10</f>
        <v>0.33636363636362887</v>
      </c>
      <c r="J10" s="57">
        <v>1.9942129629629629E-2</v>
      </c>
      <c r="K10" s="57">
        <f>J10</f>
        <v>1.9942129629629629E-2</v>
      </c>
      <c r="L10" s="58">
        <f>K10</f>
        <v>1.9942129629629629E-2</v>
      </c>
      <c r="M10" s="243" t="s">
        <v>224</v>
      </c>
      <c r="N10" s="60">
        <v>-10</v>
      </c>
      <c r="O10" s="226" t="s">
        <v>96</v>
      </c>
      <c r="P10" s="62"/>
    </row>
    <row r="11" spans="1:16" s="3" customFormat="1" ht="30" customHeight="1">
      <c r="A11" s="51">
        <v>2</v>
      </c>
      <c r="B11" s="52" t="s">
        <v>144</v>
      </c>
      <c r="C11" s="53">
        <v>7</v>
      </c>
      <c r="D11" s="53">
        <v>70</v>
      </c>
      <c r="E11" s="54">
        <f>D11-D10</f>
        <v>26</v>
      </c>
      <c r="F11" s="84">
        <f>MIN(D25:D89)</f>
        <v>38.74</v>
      </c>
      <c r="G11" s="107">
        <f>AVERAGE(D25:D89)</f>
        <v>39.139600000000002</v>
      </c>
      <c r="H11" s="55">
        <v>0</v>
      </c>
      <c r="I11" s="56">
        <f t="shared" ref="I11:I17" si="0">G11-F11</f>
        <v>0.39959999999999951</v>
      </c>
      <c r="J11" s="57">
        <v>3.2615740740740744E-2</v>
      </c>
      <c r="K11" s="57">
        <f>J11-J10</f>
        <v>1.2673611111111115E-2</v>
      </c>
      <c r="L11" s="58">
        <f>K11+L10</f>
        <v>3.2615740740740744E-2</v>
      </c>
      <c r="M11" s="59" t="s">
        <v>225</v>
      </c>
      <c r="N11" s="60">
        <v>14</v>
      </c>
      <c r="O11" s="226" t="s">
        <v>98</v>
      </c>
      <c r="P11" s="62"/>
    </row>
    <row r="12" spans="1:16" s="3" customFormat="1" ht="30" customHeight="1">
      <c r="A12" s="51">
        <v>3</v>
      </c>
      <c r="B12" s="52" t="s">
        <v>74</v>
      </c>
      <c r="C12" s="53">
        <v>6</v>
      </c>
      <c r="D12" s="53">
        <v>133</v>
      </c>
      <c r="E12" s="54">
        <f t="shared" ref="E12:E18" si="1">D12-D11</f>
        <v>63</v>
      </c>
      <c r="F12" s="84">
        <f>MIN(E25:E89)</f>
        <v>38.67</v>
      </c>
      <c r="G12" s="108">
        <f>AVERAGE(E25:E89)</f>
        <v>38.999354838709671</v>
      </c>
      <c r="H12" s="55">
        <v>3</v>
      </c>
      <c r="I12" s="56">
        <f t="shared" si="0"/>
        <v>0.3293548387096692</v>
      </c>
      <c r="J12" s="57">
        <v>6.2002314814814809E-2</v>
      </c>
      <c r="K12" s="57">
        <f t="shared" ref="K12:K18" si="2">J12-J11</f>
        <v>2.9386574074074065E-2</v>
      </c>
      <c r="L12" s="58">
        <f>K12</f>
        <v>2.9386574074074065E-2</v>
      </c>
      <c r="M12" s="59" t="s">
        <v>226</v>
      </c>
      <c r="N12" s="60"/>
      <c r="O12" s="109"/>
      <c r="P12" s="62"/>
    </row>
    <row r="13" spans="1:16" s="3" customFormat="1" ht="30" customHeight="1" thickBot="1">
      <c r="A13" s="51">
        <v>4</v>
      </c>
      <c r="B13" s="52" t="s">
        <v>74</v>
      </c>
      <c r="C13" s="53">
        <v>21</v>
      </c>
      <c r="D13" s="53">
        <v>173</v>
      </c>
      <c r="E13" s="54">
        <f t="shared" si="1"/>
        <v>40</v>
      </c>
      <c r="F13" s="84">
        <f>MIN(F25:F89)</f>
        <v>39.200000000000003</v>
      </c>
      <c r="G13" s="85">
        <f>AVERAGE(F25:F89)</f>
        <v>39.528717948717954</v>
      </c>
      <c r="H13" s="55">
        <v>9</v>
      </c>
      <c r="I13" s="56">
        <f t="shared" si="0"/>
        <v>0.32871794871795146</v>
      </c>
      <c r="J13" s="57">
        <v>8.1250000000000003E-2</v>
      </c>
      <c r="K13" s="57">
        <f t="shared" si="2"/>
        <v>1.9247685185185194E-2</v>
      </c>
      <c r="L13" s="57">
        <f>K13+L12</f>
        <v>4.8634259259259259E-2</v>
      </c>
      <c r="M13" s="206" t="s">
        <v>227</v>
      </c>
      <c r="N13" s="60"/>
      <c r="O13" s="109"/>
      <c r="P13" s="62"/>
    </row>
    <row r="14" spans="1:16" s="3" customFormat="1" ht="30" customHeight="1" thickBot="1">
      <c r="A14" s="372">
        <v>5</v>
      </c>
      <c r="B14" s="376" t="s">
        <v>144</v>
      </c>
      <c r="C14" s="397">
        <v>2</v>
      </c>
      <c r="D14" s="65">
        <v>223</v>
      </c>
      <c r="E14" s="213">
        <f t="shared" si="1"/>
        <v>50</v>
      </c>
      <c r="F14" s="249">
        <f>MIN(G25:G89)</f>
        <v>38.520000000000003</v>
      </c>
      <c r="G14" s="112">
        <f>AVERAGE(G25:G89)</f>
        <v>39.02122448979592</v>
      </c>
      <c r="H14" s="86">
        <v>0</v>
      </c>
      <c r="I14" s="66">
        <f t="shared" si="0"/>
        <v>0.50122448979591638</v>
      </c>
      <c r="J14" s="380">
        <v>0.11153935185185186</v>
      </c>
      <c r="K14" s="380">
        <f>J14-J13</f>
        <v>3.0289351851851859E-2</v>
      </c>
      <c r="L14" s="378">
        <f>K14+L11</f>
        <v>6.290509259259261E-2</v>
      </c>
      <c r="M14" s="208" t="s">
        <v>228</v>
      </c>
      <c r="N14" s="205"/>
      <c r="O14" s="109"/>
      <c r="P14" s="62"/>
    </row>
    <row r="15" spans="1:16" s="3" customFormat="1" ht="30" customHeight="1">
      <c r="A15" s="373"/>
      <c r="B15" s="377"/>
      <c r="C15" s="398"/>
      <c r="D15" s="214">
        <v>230</v>
      </c>
      <c r="E15" s="215">
        <f>D15-D14</f>
        <v>7</v>
      </c>
      <c r="F15" s="216">
        <f>MIN(H25:H89)</f>
        <v>41.85</v>
      </c>
      <c r="G15" s="229">
        <f>AVERAGE(H25:H89)</f>
        <v>42.195</v>
      </c>
      <c r="H15" s="218">
        <v>1</v>
      </c>
      <c r="I15" s="250">
        <f t="shared" si="0"/>
        <v>0.34499999999999886</v>
      </c>
      <c r="J15" s="396"/>
      <c r="K15" s="381"/>
      <c r="L15" s="379"/>
      <c r="M15" s="207" t="s">
        <v>95</v>
      </c>
      <c r="N15" s="60"/>
      <c r="O15" s="109"/>
      <c r="P15" s="62"/>
    </row>
    <row r="16" spans="1:16" s="3" customFormat="1" ht="30" customHeight="1">
      <c r="A16" s="51">
        <v>6</v>
      </c>
      <c r="B16" s="52" t="s">
        <v>127</v>
      </c>
      <c r="C16" s="228">
        <v>1</v>
      </c>
      <c r="D16" s="220">
        <v>256</v>
      </c>
      <c r="E16" s="54">
        <f t="shared" si="1"/>
        <v>26</v>
      </c>
      <c r="F16" s="84">
        <f>MIN(I25:I89)</f>
        <v>41.86</v>
      </c>
      <c r="G16" s="108">
        <f>AVERAGE(I25:I89)</f>
        <v>42.166159999999998</v>
      </c>
      <c r="H16" s="55">
        <v>3</v>
      </c>
      <c r="I16" s="251">
        <f t="shared" si="0"/>
        <v>0.30615999999999843</v>
      </c>
      <c r="J16" s="212">
        <v>0.12474537037037037</v>
      </c>
      <c r="K16" s="57">
        <f>J16-J14</f>
        <v>1.3206018518518506E-2</v>
      </c>
      <c r="L16" s="58">
        <f>K16</f>
        <v>1.3206018518518506E-2</v>
      </c>
      <c r="M16" s="247" t="s">
        <v>229</v>
      </c>
      <c r="N16" s="60"/>
      <c r="O16" s="61"/>
      <c r="P16" s="62"/>
    </row>
    <row r="17" spans="1:15" s="3" customFormat="1" ht="30" customHeight="1" thickBot="1">
      <c r="A17" s="51">
        <v>7</v>
      </c>
      <c r="B17" s="52" t="s">
        <v>127</v>
      </c>
      <c r="C17" s="210">
        <v>9</v>
      </c>
      <c r="D17" s="220">
        <v>279</v>
      </c>
      <c r="E17" s="54">
        <f t="shared" si="1"/>
        <v>23</v>
      </c>
      <c r="F17" s="84">
        <f>MIN(J25:J89)</f>
        <v>41.75</v>
      </c>
      <c r="G17" s="85">
        <f>AVERAGE(J25:J89)</f>
        <v>41.957272727272738</v>
      </c>
      <c r="H17" s="55">
        <v>3</v>
      </c>
      <c r="I17" s="251">
        <f t="shared" si="0"/>
        <v>0.20727272727273771</v>
      </c>
      <c r="J17" s="212">
        <v>0.1368287037037037</v>
      </c>
      <c r="K17" s="57">
        <f t="shared" si="2"/>
        <v>1.2083333333333335E-2</v>
      </c>
      <c r="L17" s="58">
        <f>K17+L16</f>
        <v>2.5289351851851841E-2</v>
      </c>
      <c r="M17" s="247" t="s">
        <v>230</v>
      </c>
      <c r="N17" s="60"/>
      <c r="O17" s="18"/>
    </row>
    <row r="18" spans="1:15" s="3" customFormat="1" ht="30" customHeight="1" thickBot="1">
      <c r="A18" s="63" t="s">
        <v>59</v>
      </c>
      <c r="B18" s="64" t="s">
        <v>127</v>
      </c>
      <c r="C18" s="211">
        <v>2</v>
      </c>
      <c r="D18" s="222">
        <v>340</v>
      </c>
      <c r="E18" s="230">
        <f t="shared" si="1"/>
        <v>61</v>
      </c>
      <c r="F18" s="116">
        <f>MIN(K25:K87)</f>
        <v>41.67</v>
      </c>
      <c r="G18" s="240">
        <f>AVERAGE(K25:K85)</f>
        <v>42.141166666666663</v>
      </c>
      <c r="H18" s="224">
        <v>2</v>
      </c>
      <c r="I18" s="225">
        <f>G17-F17</f>
        <v>0.20727272727273771</v>
      </c>
      <c r="J18" s="212">
        <v>0.16707175925925924</v>
      </c>
      <c r="K18" s="57">
        <f t="shared" si="2"/>
        <v>3.0243055555555537E-2</v>
      </c>
      <c r="L18" s="67">
        <f>K18+L17</f>
        <v>5.5532407407407378E-2</v>
      </c>
      <c r="M18" s="59"/>
      <c r="N18" s="60"/>
    </row>
    <row r="19" spans="1:15" s="3" customFormat="1" ht="30" customHeight="1">
      <c r="A19" s="68"/>
      <c r="B19" s="69"/>
      <c r="C19" s="70"/>
      <c r="D19" s="158"/>
      <c r="E19" s="158"/>
      <c r="F19" s="113">
        <f>AVERAGE(F10,F11,F14:F15)</f>
        <v>39.450000000000003</v>
      </c>
      <c r="G19" s="159">
        <f>AVERAGE(G10,G11,G14:G15)</f>
        <v>39.845547031539887</v>
      </c>
      <c r="H19" s="159" t="s">
        <v>93</v>
      </c>
      <c r="I19" s="160">
        <f>AVERAGE(I10,I11,I14:I15)</f>
        <v>0.39554703153988591</v>
      </c>
      <c r="J19" s="70"/>
      <c r="K19" s="70"/>
      <c r="L19" s="70"/>
      <c r="M19" s="71"/>
      <c r="N19" s="71"/>
    </row>
    <row r="20" spans="1:15" s="3" customFormat="1" ht="30" customHeight="1">
      <c r="A20" s="156"/>
      <c r="B20" s="157"/>
      <c r="C20" s="158"/>
      <c r="D20" s="158"/>
      <c r="E20" s="158"/>
      <c r="F20" s="113">
        <f>AVERAGE(F12:F13)</f>
        <v>38.935000000000002</v>
      </c>
      <c r="G20" s="159">
        <f>AVERAGE(G12:G13)</f>
        <v>39.264036393713809</v>
      </c>
      <c r="H20" s="159" t="s">
        <v>97</v>
      </c>
      <c r="I20" s="160">
        <f>AVERAGE(I12:I13)</f>
        <v>0.32903639371381033</v>
      </c>
      <c r="J20" s="158"/>
      <c r="K20" s="158"/>
      <c r="L20" s="158"/>
      <c r="M20" s="71"/>
      <c r="N20" s="71"/>
    </row>
    <row r="21" spans="1:15" ht="27.75" customHeight="1">
      <c r="A21" s="72"/>
      <c r="B21" s="72"/>
      <c r="C21" s="72"/>
      <c r="D21" s="73"/>
      <c r="E21" s="74"/>
      <c r="F21" s="75">
        <f>AVERAGE(F16:F18)</f>
        <v>41.76</v>
      </c>
      <c r="G21" s="76">
        <f>AVERAGE(G16:G18)</f>
        <v>42.088199797979797</v>
      </c>
      <c r="H21" s="76" t="s">
        <v>179</v>
      </c>
      <c r="I21" s="77">
        <f>AVERAGE(I16:I18)</f>
        <v>0.24023515151515795</v>
      </c>
      <c r="J21" s="74"/>
      <c r="K21" s="74" t="s">
        <v>29</v>
      </c>
      <c r="L21" s="74"/>
      <c r="M21" s="71"/>
      <c r="N21" s="71"/>
    </row>
    <row r="22" spans="1:15" ht="30" customHeight="1" thickBot="1">
      <c r="A22" s="78"/>
      <c r="B22" s="78"/>
      <c r="C22" s="78"/>
      <c r="D22" s="74"/>
      <c r="E22" s="74"/>
      <c r="F22" s="79">
        <f>AVERAGE(F10:F18)</f>
        <v>40.105555555555561</v>
      </c>
      <c r="G22" s="80">
        <f>AVERAGE(G10:G18)</f>
        <v>40.463873367502956</v>
      </c>
      <c r="H22" s="81"/>
      <c r="I22" s="82">
        <f>AVERAGE(I10:I18)</f>
        <v>0.32899626312584868</v>
      </c>
      <c r="J22" s="74"/>
      <c r="K22" s="74"/>
      <c r="L22" s="74"/>
      <c r="M22" s="78"/>
      <c r="N22" s="78"/>
    </row>
    <row r="23" spans="1:15" ht="15.75" thickBot="1"/>
    <row r="24" spans="1:15" ht="15.75" thickBot="1">
      <c r="C24" s="233" t="str">
        <f>B10</f>
        <v>Пикулин Павел</v>
      </c>
      <c r="D24" s="234" t="str">
        <f>B11</f>
        <v>Пикулин Павел</v>
      </c>
      <c r="E24" s="234" t="str">
        <f>B12</f>
        <v>Шутка Виталий</v>
      </c>
      <c r="F24" s="234" t="str">
        <f>B13</f>
        <v>Шутка Виталий</v>
      </c>
      <c r="G24" s="235" t="str">
        <f>B14</f>
        <v>Пикулин Павел</v>
      </c>
      <c r="H24" s="87" t="str">
        <f>B14</f>
        <v>Пикулин Павел</v>
      </c>
      <c r="I24" s="87" t="str">
        <f>B16</f>
        <v>Бойко Николай</v>
      </c>
      <c r="J24" s="87" t="str">
        <f>B17</f>
        <v>Бойко Николай</v>
      </c>
      <c r="K24" s="87" t="str">
        <f>B18</f>
        <v>Бойко Николай</v>
      </c>
    </row>
    <row r="25" spans="1:15">
      <c r="B25" s="1">
        <v>1</v>
      </c>
      <c r="C25" s="88">
        <v>41.76</v>
      </c>
      <c r="D25" s="89">
        <v>41.55</v>
      </c>
      <c r="E25" s="89">
        <v>39.56</v>
      </c>
      <c r="F25" s="89">
        <v>40.75</v>
      </c>
      <c r="G25" s="90">
        <v>40.76</v>
      </c>
      <c r="H25" s="89">
        <v>42.74</v>
      </c>
      <c r="I25" s="89">
        <v>42.99</v>
      </c>
      <c r="J25" s="89">
        <v>41.94</v>
      </c>
      <c r="K25" s="90">
        <v>42.07</v>
      </c>
      <c r="M25" s="2"/>
      <c r="N25" s="2"/>
    </row>
    <row r="26" spans="1:15">
      <c r="B26" s="1">
        <v>2</v>
      </c>
      <c r="C26" s="91">
        <v>39.67</v>
      </c>
      <c r="D26" s="92">
        <v>39.130000000000003</v>
      </c>
      <c r="E26" s="92">
        <v>39.14</v>
      </c>
      <c r="F26" s="92">
        <v>39.79</v>
      </c>
      <c r="G26" s="93">
        <v>39.29</v>
      </c>
      <c r="H26" s="92">
        <v>42.53</v>
      </c>
      <c r="I26" s="92">
        <v>42.71</v>
      </c>
      <c r="J26" s="92">
        <v>41.96</v>
      </c>
      <c r="K26" s="93">
        <v>42.12</v>
      </c>
      <c r="M26" s="3"/>
      <c r="N26" s="3"/>
    </row>
    <row r="27" spans="1:15">
      <c r="B27" s="1">
        <v>3</v>
      </c>
      <c r="C27" s="91">
        <v>39.909999999999997</v>
      </c>
      <c r="D27" s="92">
        <v>39.159999999999997</v>
      </c>
      <c r="E27" s="92">
        <v>39.01</v>
      </c>
      <c r="F27" s="92">
        <v>39.380000000000003</v>
      </c>
      <c r="G27" s="93">
        <v>39.65</v>
      </c>
      <c r="H27" s="92">
        <v>42.24</v>
      </c>
      <c r="I27" s="92">
        <v>42.54</v>
      </c>
      <c r="J27" s="92">
        <v>41.82</v>
      </c>
      <c r="K27" s="93">
        <v>42.03</v>
      </c>
      <c r="M27" s="3"/>
      <c r="N27" s="3"/>
    </row>
    <row r="28" spans="1:15">
      <c r="B28" s="1">
        <v>4</v>
      </c>
      <c r="C28" s="91">
        <v>38.979999999999997</v>
      </c>
      <c r="D28" s="92">
        <v>38.99</v>
      </c>
      <c r="E28" s="92">
        <v>39.17</v>
      </c>
      <c r="F28" s="92">
        <v>39.200000000000003</v>
      </c>
      <c r="G28" s="93">
        <v>40.01</v>
      </c>
      <c r="H28" s="92">
        <v>41.96</v>
      </c>
      <c r="I28" s="92">
        <v>42.08</v>
      </c>
      <c r="J28" s="92">
        <v>41.95</v>
      </c>
      <c r="K28" s="93">
        <v>42.04</v>
      </c>
      <c r="M28" s="3"/>
      <c r="N28" s="3"/>
    </row>
    <row r="29" spans="1:15">
      <c r="B29" s="1">
        <v>5</v>
      </c>
      <c r="C29" s="91">
        <v>38.950000000000003</v>
      </c>
      <c r="D29" s="92">
        <v>39.270000000000003</v>
      </c>
      <c r="E29" s="92">
        <v>39.049999999999997</v>
      </c>
      <c r="F29" s="92">
        <v>39.42</v>
      </c>
      <c r="G29" s="93">
        <v>40.28</v>
      </c>
      <c r="H29" s="92">
        <v>41.85</v>
      </c>
      <c r="I29" s="92">
        <v>42.16</v>
      </c>
      <c r="J29" s="92">
        <v>42.01</v>
      </c>
      <c r="K29" s="93">
        <v>41.97</v>
      </c>
    </row>
    <row r="30" spans="1:15">
      <c r="B30" s="1">
        <v>6</v>
      </c>
      <c r="C30" s="91">
        <v>38.96</v>
      </c>
      <c r="D30" s="92">
        <v>39.299999999999997</v>
      </c>
      <c r="E30" s="92">
        <v>38.979999999999997</v>
      </c>
      <c r="F30" s="92">
        <v>39.33</v>
      </c>
      <c r="G30" s="93">
        <v>39.58</v>
      </c>
      <c r="H30" s="92">
        <v>41.85</v>
      </c>
      <c r="I30" s="92">
        <v>42.08</v>
      </c>
      <c r="J30" s="92">
        <v>41.89</v>
      </c>
      <c r="K30" s="93">
        <v>42.29</v>
      </c>
    </row>
    <row r="31" spans="1:15">
      <c r="B31" s="1">
        <v>7</v>
      </c>
      <c r="C31" s="91">
        <v>38.72</v>
      </c>
      <c r="D31" s="92">
        <v>39.03</v>
      </c>
      <c r="E31" s="92">
        <v>38.880000000000003</v>
      </c>
      <c r="F31" s="92">
        <v>39.36</v>
      </c>
      <c r="G31" s="93">
        <v>38.94</v>
      </c>
      <c r="H31" s="92"/>
      <c r="I31" s="92">
        <v>41.994</v>
      </c>
      <c r="J31" s="92">
        <v>41.89</v>
      </c>
      <c r="K31" s="93">
        <v>41.93</v>
      </c>
    </row>
    <row r="32" spans="1:15">
      <c r="B32" s="1">
        <v>8</v>
      </c>
      <c r="C32" s="91">
        <v>38.700000000000003</v>
      </c>
      <c r="D32" s="92">
        <v>39.08</v>
      </c>
      <c r="E32" s="92">
        <v>38.85</v>
      </c>
      <c r="F32" s="92">
        <v>39.340000000000003</v>
      </c>
      <c r="G32" s="93">
        <v>39.090000000000003</v>
      </c>
      <c r="H32" s="92"/>
      <c r="I32" s="92">
        <v>41.86</v>
      </c>
      <c r="J32" s="92">
        <v>41.92</v>
      </c>
      <c r="K32" s="93">
        <v>42.08</v>
      </c>
    </row>
    <row r="33" spans="2:11">
      <c r="B33" s="1">
        <v>9</v>
      </c>
      <c r="C33" s="91">
        <v>38.729999999999997</v>
      </c>
      <c r="D33" s="92">
        <v>38.909999999999997</v>
      </c>
      <c r="E33" s="92">
        <v>39.07</v>
      </c>
      <c r="F33" s="92">
        <v>39.24</v>
      </c>
      <c r="G33" s="93">
        <v>38.950000000000003</v>
      </c>
      <c r="H33" s="92"/>
      <c r="I33" s="92">
        <v>42.12</v>
      </c>
      <c r="J33" s="92">
        <v>41.91</v>
      </c>
      <c r="K33" s="93">
        <v>42.08</v>
      </c>
    </row>
    <row r="34" spans="2:11">
      <c r="B34" s="1">
        <v>10</v>
      </c>
      <c r="C34" s="91">
        <v>38.81</v>
      </c>
      <c r="D34" s="92">
        <v>38.93</v>
      </c>
      <c r="E34" s="92">
        <v>38.81</v>
      </c>
      <c r="F34" s="92">
        <v>39.299999999999997</v>
      </c>
      <c r="G34" s="93">
        <v>38.99</v>
      </c>
      <c r="H34" s="92"/>
      <c r="I34" s="92">
        <v>42.1</v>
      </c>
      <c r="J34" s="92">
        <v>41.79</v>
      </c>
      <c r="K34" s="93">
        <v>42.07</v>
      </c>
    </row>
    <row r="35" spans="2:11">
      <c r="B35" s="1">
        <v>11</v>
      </c>
      <c r="C35" s="91">
        <v>38.74</v>
      </c>
      <c r="D35" s="92">
        <v>38.9</v>
      </c>
      <c r="E35" s="92">
        <v>39.619999999999997</v>
      </c>
      <c r="F35" s="92">
        <v>39.380000000000003</v>
      </c>
      <c r="G35" s="93">
        <v>38.979999999999997</v>
      </c>
      <c r="H35" s="92"/>
      <c r="I35" s="92">
        <v>41.91</v>
      </c>
      <c r="J35" s="92">
        <v>41.91</v>
      </c>
      <c r="K35" s="93">
        <v>41.96</v>
      </c>
    </row>
    <row r="36" spans="2:11">
      <c r="B36" s="1">
        <v>12</v>
      </c>
      <c r="C36" s="91">
        <v>38.83</v>
      </c>
      <c r="D36" s="92">
        <v>39.15</v>
      </c>
      <c r="E36" s="92">
        <v>39.06</v>
      </c>
      <c r="F36" s="92">
        <v>39.44</v>
      </c>
      <c r="G36" s="93">
        <v>38.64</v>
      </c>
      <c r="H36" s="92"/>
      <c r="I36" s="92">
        <v>41.98</v>
      </c>
      <c r="J36" s="92">
        <v>42.02</v>
      </c>
      <c r="K36" s="93">
        <v>42.06</v>
      </c>
    </row>
    <row r="37" spans="2:11">
      <c r="B37" s="1">
        <v>13</v>
      </c>
      <c r="C37" s="91">
        <v>39.03</v>
      </c>
      <c r="D37" s="92">
        <v>39.01</v>
      </c>
      <c r="E37" s="92">
        <v>39.07</v>
      </c>
      <c r="F37" s="92">
        <v>39.31</v>
      </c>
      <c r="G37" s="93">
        <v>38.9</v>
      </c>
      <c r="H37" s="92"/>
      <c r="I37" s="92">
        <v>41.94</v>
      </c>
      <c r="J37" s="92">
        <v>41.85</v>
      </c>
      <c r="K37" s="93">
        <v>41.84</v>
      </c>
    </row>
    <row r="38" spans="2:11">
      <c r="B38" s="1">
        <v>14</v>
      </c>
      <c r="C38" s="111">
        <v>38.75</v>
      </c>
      <c r="D38" s="92">
        <v>38.869999999999997</v>
      </c>
      <c r="E38" s="92">
        <v>38.86</v>
      </c>
      <c r="F38" s="92">
        <v>39.94</v>
      </c>
      <c r="G38" s="93">
        <v>38.65</v>
      </c>
      <c r="H38" s="92"/>
      <c r="I38" s="92">
        <v>42.13</v>
      </c>
      <c r="J38" s="92">
        <v>41.95</v>
      </c>
      <c r="K38" s="93">
        <v>41.76</v>
      </c>
    </row>
    <row r="39" spans="2:11">
      <c r="B39" s="1">
        <v>15</v>
      </c>
      <c r="C39" s="91">
        <v>38.75</v>
      </c>
      <c r="D39" s="92">
        <v>39.04</v>
      </c>
      <c r="E39" s="92">
        <v>38.99</v>
      </c>
      <c r="F39" s="92">
        <v>39.619999999999997</v>
      </c>
      <c r="G39" s="93">
        <v>38.770000000000003</v>
      </c>
      <c r="H39" s="92"/>
      <c r="I39" s="92">
        <v>42.21</v>
      </c>
      <c r="J39" s="92">
        <v>41.9</v>
      </c>
      <c r="K39" s="93">
        <v>41.67</v>
      </c>
    </row>
    <row r="40" spans="2:11">
      <c r="B40" s="1">
        <v>16</v>
      </c>
      <c r="C40" s="91">
        <v>38.81</v>
      </c>
      <c r="D40" s="92">
        <v>38.979999999999997</v>
      </c>
      <c r="E40" s="92">
        <v>38.880000000000003</v>
      </c>
      <c r="F40" s="92">
        <v>39.58</v>
      </c>
      <c r="G40" s="93">
        <v>38.659999999999997</v>
      </c>
      <c r="H40" s="92"/>
      <c r="I40" s="92">
        <v>42.02</v>
      </c>
      <c r="J40" s="92">
        <v>41.75</v>
      </c>
      <c r="K40" s="93">
        <v>42.26</v>
      </c>
    </row>
    <row r="41" spans="2:11">
      <c r="B41" s="1">
        <v>17</v>
      </c>
      <c r="C41" s="91">
        <v>38.89</v>
      </c>
      <c r="D41" s="92">
        <v>38.950000000000003</v>
      </c>
      <c r="E41" s="92">
        <v>38.909999999999997</v>
      </c>
      <c r="F41" s="92">
        <v>39.61</v>
      </c>
      <c r="G41" s="93">
        <v>38.520000000000003</v>
      </c>
      <c r="H41" s="92"/>
      <c r="I41" s="92">
        <v>42.34</v>
      </c>
      <c r="J41" s="92">
        <v>42.35</v>
      </c>
      <c r="K41" s="93">
        <v>41.88</v>
      </c>
    </row>
    <row r="42" spans="2:11">
      <c r="B42" s="1">
        <v>18</v>
      </c>
      <c r="C42" s="91">
        <v>38.9</v>
      </c>
      <c r="D42" s="92">
        <v>38.74</v>
      </c>
      <c r="E42" s="92">
        <v>38.78</v>
      </c>
      <c r="F42" s="92">
        <v>39.299999999999997</v>
      </c>
      <c r="G42" s="93">
        <v>38.75</v>
      </c>
      <c r="H42" s="92"/>
      <c r="I42" s="92">
        <v>42.12</v>
      </c>
      <c r="J42" s="92">
        <v>42.08</v>
      </c>
      <c r="K42" s="93">
        <v>42.04</v>
      </c>
    </row>
    <row r="43" spans="2:11">
      <c r="B43" s="1">
        <v>19</v>
      </c>
      <c r="C43" s="91">
        <v>38.82</v>
      </c>
      <c r="D43" s="92">
        <v>38.909999999999997</v>
      </c>
      <c r="E43" s="92">
        <v>38.840000000000003</v>
      </c>
      <c r="F43" s="92">
        <v>39.659999999999997</v>
      </c>
      <c r="G43" s="93">
        <v>38.700000000000003</v>
      </c>
      <c r="H43" s="92"/>
      <c r="I43" s="92">
        <v>42.09</v>
      </c>
      <c r="J43" s="92">
        <v>41.94</v>
      </c>
      <c r="K43" s="93">
        <v>41.74</v>
      </c>
    </row>
    <row r="44" spans="2:11">
      <c r="B44" s="1">
        <v>20</v>
      </c>
      <c r="C44" s="91">
        <v>38.76</v>
      </c>
      <c r="D44" s="92">
        <v>39.049999999999997</v>
      </c>
      <c r="E44" s="92">
        <v>38.799999999999997</v>
      </c>
      <c r="F44" s="92">
        <v>40.58</v>
      </c>
      <c r="G44" s="93">
        <v>38.92</v>
      </c>
      <c r="H44" s="92"/>
      <c r="I44" s="92">
        <v>42.14</v>
      </c>
      <c r="J44" s="92">
        <v>42.23</v>
      </c>
      <c r="K44" s="93">
        <v>41.94</v>
      </c>
    </row>
    <row r="45" spans="2:11">
      <c r="B45" s="1">
        <v>21</v>
      </c>
      <c r="C45" s="91">
        <v>38.79</v>
      </c>
      <c r="D45" s="92">
        <v>39.14</v>
      </c>
      <c r="E45" s="92">
        <v>38.79</v>
      </c>
      <c r="F45" s="92">
        <v>39.31</v>
      </c>
      <c r="G45" s="93">
        <v>38.659999999999997</v>
      </c>
      <c r="H45" s="92"/>
      <c r="I45" s="92">
        <v>42.08</v>
      </c>
      <c r="J45" s="92">
        <v>41.91</v>
      </c>
      <c r="K45" s="93">
        <v>41.95</v>
      </c>
    </row>
    <row r="46" spans="2:11">
      <c r="B46" s="1">
        <v>22</v>
      </c>
      <c r="C46" s="91">
        <v>39.32</v>
      </c>
      <c r="D46" s="92">
        <v>39.01</v>
      </c>
      <c r="E46" s="92">
        <v>38.869999999999997</v>
      </c>
      <c r="F46" s="92">
        <v>39.32</v>
      </c>
      <c r="G46" s="93">
        <v>38.76</v>
      </c>
      <c r="H46" s="92"/>
      <c r="I46" s="92">
        <v>42.16</v>
      </c>
      <c r="J46" s="92">
        <v>42.09</v>
      </c>
      <c r="K46" s="93">
        <v>41.88</v>
      </c>
    </row>
    <row r="47" spans="2:11">
      <c r="B47" s="1">
        <v>23</v>
      </c>
      <c r="C47" s="91">
        <v>40.409999999999997</v>
      </c>
      <c r="D47" s="92">
        <v>38.99</v>
      </c>
      <c r="E47" s="92">
        <v>38.86</v>
      </c>
      <c r="F47" s="92">
        <v>39.200000000000003</v>
      </c>
      <c r="G47" s="93">
        <v>39</v>
      </c>
      <c r="H47" s="92"/>
      <c r="I47" s="92">
        <v>42.08</v>
      </c>
      <c r="J47" s="92"/>
      <c r="K47" s="93">
        <v>42.45</v>
      </c>
    </row>
    <row r="48" spans="2:11">
      <c r="B48" s="1">
        <v>24</v>
      </c>
      <c r="C48" s="91">
        <v>38.86</v>
      </c>
      <c r="D48" s="92">
        <v>39.090000000000003</v>
      </c>
      <c r="E48" s="92">
        <v>38.9</v>
      </c>
      <c r="F48" s="92">
        <v>39.25</v>
      </c>
      <c r="G48" s="93">
        <v>38.83</v>
      </c>
      <c r="H48" s="92"/>
      <c r="I48" s="92">
        <v>42</v>
      </c>
      <c r="J48" s="92"/>
      <c r="K48" s="93">
        <v>42.15</v>
      </c>
    </row>
    <row r="49" spans="2:11">
      <c r="B49" s="1">
        <v>25</v>
      </c>
      <c r="C49" s="91">
        <v>38.69</v>
      </c>
      <c r="D49" s="92">
        <v>39.31</v>
      </c>
      <c r="E49" s="92">
        <v>39.020000000000003</v>
      </c>
      <c r="F49" s="92">
        <v>39.49</v>
      </c>
      <c r="G49" s="93">
        <v>39.049999999999997</v>
      </c>
      <c r="H49" s="92"/>
      <c r="I49" s="92">
        <v>42.32</v>
      </c>
      <c r="J49" s="92"/>
      <c r="K49" s="93">
        <v>42.05</v>
      </c>
    </row>
    <row r="50" spans="2:11">
      <c r="B50" s="1">
        <v>26</v>
      </c>
      <c r="C50" s="91">
        <v>38.79</v>
      </c>
      <c r="D50" s="92"/>
      <c r="E50" s="92">
        <v>39.03</v>
      </c>
      <c r="F50" s="92">
        <v>39.659999999999997</v>
      </c>
      <c r="G50" s="93">
        <v>38.99</v>
      </c>
      <c r="H50" s="92"/>
      <c r="I50" s="92"/>
      <c r="J50" s="92"/>
      <c r="K50" s="93">
        <v>41.94</v>
      </c>
    </row>
    <row r="51" spans="2:11">
      <c r="B51" s="1">
        <v>27</v>
      </c>
      <c r="C51" s="91">
        <v>38.840000000000003</v>
      </c>
      <c r="D51" s="92"/>
      <c r="E51" s="92">
        <v>39.26</v>
      </c>
      <c r="F51" s="92">
        <v>39.46</v>
      </c>
      <c r="G51" s="93">
        <v>38.880000000000003</v>
      </c>
      <c r="H51" s="92"/>
      <c r="I51" s="92"/>
      <c r="J51" s="92"/>
      <c r="K51" s="93">
        <v>42.08</v>
      </c>
    </row>
    <row r="52" spans="2:11">
      <c r="B52" s="1">
        <v>28</v>
      </c>
      <c r="C52" s="91">
        <v>39.049999999999997</v>
      </c>
      <c r="D52" s="92"/>
      <c r="E52" s="92">
        <v>38.94</v>
      </c>
      <c r="F52" s="92">
        <v>39.68</v>
      </c>
      <c r="G52" s="93">
        <v>38.89</v>
      </c>
      <c r="H52" s="92"/>
      <c r="I52" s="92"/>
      <c r="J52" s="92"/>
      <c r="K52" s="93">
        <v>42.11</v>
      </c>
    </row>
    <row r="53" spans="2:11">
      <c r="B53" s="1">
        <v>29</v>
      </c>
      <c r="C53" s="91">
        <v>38.81</v>
      </c>
      <c r="D53" s="92"/>
      <c r="E53" s="92">
        <v>38.69</v>
      </c>
      <c r="F53" s="92">
        <v>39.380000000000003</v>
      </c>
      <c r="G53" s="93">
        <v>38.93</v>
      </c>
      <c r="H53" s="92"/>
      <c r="I53" s="92"/>
      <c r="J53" s="92"/>
      <c r="K53" s="93">
        <v>42.94</v>
      </c>
    </row>
    <row r="54" spans="2:11">
      <c r="B54" s="1">
        <v>30</v>
      </c>
      <c r="C54" s="91">
        <v>39.299999999999997</v>
      </c>
      <c r="D54" s="92"/>
      <c r="E54" s="92">
        <v>39.119999999999997</v>
      </c>
      <c r="F54" s="92">
        <v>39.21</v>
      </c>
      <c r="G54" s="93">
        <v>38.78</v>
      </c>
      <c r="H54" s="92"/>
      <c r="I54" s="92"/>
      <c r="J54" s="92"/>
      <c r="K54" s="93">
        <v>42.5</v>
      </c>
    </row>
    <row r="55" spans="2:11">
      <c r="B55" s="1">
        <v>31</v>
      </c>
      <c r="C55" s="91">
        <v>38.799999999999997</v>
      </c>
      <c r="D55" s="92"/>
      <c r="E55" s="92">
        <v>39.090000000000003</v>
      </c>
      <c r="F55" s="92">
        <v>39.54</v>
      </c>
      <c r="G55" s="93">
        <v>38.75</v>
      </c>
      <c r="H55" s="92"/>
      <c r="I55" s="92"/>
      <c r="J55" s="92"/>
      <c r="K55" s="93">
        <v>42.09</v>
      </c>
    </row>
    <row r="56" spans="2:11">
      <c r="B56" s="1">
        <v>32</v>
      </c>
      <c r="C56" s="91">
        <v>39.020000000000003</v>
      </c>
      <c r="D56" s="92"/>
      <c r="E56" s="92">
        <v>39.119999999999997</v>
      </c>
      <c r="F56" s="92">
        <v>40.04</v>
      </c>
      <c r="G56" s="93">
        <v>38.74</v>
      </c>
      <c r="H56" s="92"/>
      <c r="I56" s="92"/>
      <c r="J56" s="92"/>
      <c r="K56" s="93">
        <v>42.23</v>
      </c>
    </row>
    <row r="57" spans="2:11">
      <c r="B57" s="1">
        <v>33</v>
      </c>
      <c r="C57" s="91">
        <v>38.76</v>
      </c>
      <c r="D57" s="92"/>
      <c r="E57" s="92">
        <v>39.17</v>
      </c>
      <c r="F57" s="92">
        <v>39.299999999999997</v>
      </c>
      <c r="G57" s="93">
        <v>39.43</v>
      </c>
      <c r="H57" s="92"/>
      <c r="I57" s="92"/>
      <c r="J57" s="92"/>
      <c r="K57" s="93">
        <v>42.03</v>
      </c>
    </row>
    <row r="58" spans="2:11">
      <c r="B58" s="1">
        <v>34</v>
      </c>
      <c r="C58" s="91">
        <v>39.049999999999997</v>
      </c>
      <c r="D58" s="92"/>
      <c r="E58" s="92">
        <v>38.729999999999997</v>
      </c>
      <c r="F58" s="92">
        <v>39.26</v>
      </c>
      <c r="G58" s="93">
        <v>38.83</v>
      </c>
      <c r="H58" s="92"/>
      <c r="I58" s="92"/>
      <c r="J58" s="92"/>
      <c r="K58" s="93">
        <v>42.04</v>
      </c>
    </row>
    <row r="59" spans="2:11">
      <c r="B59" s="1">
        <v>35</v>
      </c>
      <c r="C59" s="91">
        <v>39.11</v>
      </c>
      <c r="D59" s="92"/>
      <c r="E59" s="92">
        <v>39.049999999999997</v>
      </c>
      <c r="F59" s="92">
        <v>39.47</v>
      </c>
      <c r="G59" s="93">
        <v>38.880000000000003</v>
      </c>
      <c r="H59" s="92"/>
      <c r="I59" s="92"/>
      <c r="J59" s="92"/>
      <c r="K59" s="93">
        <v>41.98</v>
      </c>
    </row>
    <row r="60" spans="2:11">
      <c r="B60" s="1">
        <v>36</v>
      </c>
      <c r="C60" s="91">
        <v>38.96</v>
      </c>
      <c r="D60" s="92"/>
      <c r="E60" s="92">
        <v>38.92</v>
      </c>
      <c r="F60" s="92">
        <v>39.57</v>
      </c>
      <c r="G60" s="93">
        <v>38.89</v>
      </c>
      <c r="H60" s="92"/>
      <c r="I60" s="92"/>
      <c r="J60" s="92"/>
      <c r="K60" s="93">
        <v>42.21</v>
      </c>
    </row>
    <row r="61" spans="2:11">
      <c r="B61" s="1">
        <v>37</v>
      </c>
      <c r="C61" s="91">
        <v>38.799999999999997</v>
      </c>
      <c r="D61" s="92"/>
      <c r="E61" s="92">
        <v>38.71</v>
      </c>
      <c r="F61" s="92">
        <v>39.69</v>
      </c>
      <c r="G61" s="93">
        <v>38.86</v>
      </c>
      <c r="H61" s="92"/>
      <c r="I61" s="92"/>
      <c r="J61" s="92"/>
      <c r="K61" s="93">
        <v>41.98</v>
      </c>
    </row>
    <row r="62" spans="2:11">
      <c r="B62" s="1">
        <v>38</v>
      </c>
      <c r="C62" s="91">
        <v>38.81</v>
      </c>
      <c r="D62" s="92"/>
      <c r="E62" s="92">
        <v>38.909999999999997</v>
      </c>
      <c r="F62" s="92">
        <v>39.22</v>
      </c>
      <c r="G62" s="93">
        <v>39.07</v>
      </c>
      <c r="H62" s="92"/>
      <c r="I62" s="92"/>
      <c r="J62" s="92"/>
      <c r="K62" s="93">
        <v>41.98</v>
      </c>
    </row>
    <row r="63" spans="2:11">
      <c r="B63" s="1">
        <v>39</v>
      </c>
      <c r="C63" s="91">
        <v>38.93</v>
      </c>
      <c r="D63" s="92"/>
      <c r="E63" s="92">
        <v>38.880000000000003</v>
      </c>
      <c r="F63" s="92">
        <v>40.04</v>
      </c>
      <c r="G63" s="93">
        <v>38.950000000000003</v>
      </c>
      <c r="H63" s="92"/>
      <c r="I63" s="92"/>
      <c r="J63" s="92"/>
      <c r="K63" s="93">
        <v>41.8</v>
      </c>
    </row>
    <row r="64" spans="2:11">
      <c r="B64" s="1">
        <v>40</v>
      </c>
      <c r="C64" s="91">
        <v>38.93</v>
      </c>
      <c r="D64" s="92"/>
      <c r="E64" s="92">
        <v>38.81</v>
      </c>
      <c r="F64" s="92"/>
      <c r="G64" s="93">
        <v>38.78</v>
      </c>
      <c r="H64" s="92"/>
      <c r="I64" s="92"/>
      <c r="J64" s="92"/>
      <c r="K64" s="93">
        <v>41.88</v>
      </c>
    </row>
    <row r="65" spans="2:11">
      <c r="B65" s="1">
        <v>41</v>
      </c>
      <c r="C65" s="91">
        <v>38.92</v>
      </c>
      <c r="D65" s="92"/>
      <c r="E65" s="92">
        <v>38.67</v>
      </c>
      <c r="F65" s="92"/>
      <c r="G65" s="93">
        <v>38.86</v>
      </c>
      <c r="H65" s="92"/>
      <c r="I65" s="92"/>
      <c r="J65" s="92"/>
      <c r="K65" s="93">
        <v>41.96</v>
      </c>
    </row>
    <row r="66" spans="2:11">
      <c r="B66" s="1">
        <v>42</v>
      </c>
      <c r="C66" s="91">
        <v>38.79</v>
      </c>
      <c r="D66" s="92"/>
      <c r="E66" s="92">
        <v>39.01</v>
      </c>
      <c r="F66" s="92"/>
      <c r="G66" s="93">
        <v>38.82</v>
      </c>
      <c r="H66" s="92"/>
      <c r="I66" s="92"/>
      <c r="J66" s="92"/>
      <c r="K66" s="93">
        <v>41.83</v>
      </c>
    </row>
    <row r="67" spans="2:11">
      <c r="B67" s="1">
        <v>43</v>
      </c>
      <c r="C67" s="91">
        <v>38.71</v>
      </c>
      <c r="D67" s="92"/>
      <c r="E67" s="92">
        <v>39.090000000000003</v>
      </c>
      <c r="F67" s="92"/>
      <c r="G67" s="93">
        <v>38.79</v>
      </c>
      <c r="H67" s="92"/>
      <c r="I67" s="92"/>
      <c r="J67" s="92"/>
      <c r="K67" s="93">
        <v>41.91</v>
      </c>
    </row>
    <row r="68" spans="2:11">
      <c r="B68" s="1">
        <v>44</v>
      </c>
      <c r="C68" s="91">
        <v>39.24</v>
      </c>
      <c r="D68" s="92"/>
      <c r="E68" s="92">
        <v>38.94</v>
      </c>
      <c r="F68" s="92"/>
      <c r="G68" s="93">
        <v>38.96</v>
      </c>
      <c r="H68" s="92"/>
      <c r="I68" s="92"/>
      <c r="J68" s="92"/>
      <c r="K68" s="93">
        <v>42.04</v>
      </c>
    </row>
    <row r="69" spans="2:11">
      <c r="B69" s="1">
        <v>45</v>
      </c>
      <c r="C69" s="91"/>
      <c r="D69" s="92"/>
      <c r="E69" s="92">
        <v>39.03</v>
      </c>
      <c r="F69" s="92"/>
      <c r="G69" s="93">
        <v>39.19</v>
      </c>
      <c r="H69" s="92"/>
      <c r="I69" s="92"/>
      <c r="J69" s="92"/>
      <c r="K69" s="93">
        <v>41.83</v>
      </c>
    </row>
    <row r="70" spans="2:11">
      <c r="B70" s="1">
        <v>46</v>
      </c>
      <c r="C70" s="91"/>
      <c r="D70" s="92"/>
      <c r="E70" s="92">
        <v>39.22</v>
      </c>
      <c r="F70" s="92"/>
      <c r="G70" s="93">
        <v>38.97</v>
      </c>
      <c r="H70" s="92"/>
      <c r="I70" s="92"/>
      <c r="J70" s="92"/>
      <c r="K70" s="93">
        <v>41.89</v>
      </c>
    </row>
    <row r="71" spans="2:11">
      <c r="B71" s="1">
        <v>47</v>
      </c>
      <c r="C71" s="91"/>
      <c r="D71" s="92"/>
      <c r="E71" s="92">
        <v>39.19</v>
      </c>
      <c r="F71" s="92"/>
      <c r="G71" s="93">
        <v>39.11</v>
      </c>
      <c r="H71" s="92"/>
      <c r="I71" s="92"/>
      <c r="J71" s="92"/>
      <c r="K71" s="93">
        <v>42.1</v>
      </c>
    </row>
    <row r="72" spans="2:11">
      <c r="B72" s="1">
        <v>48</v>
      </c>
      <c r="C72" s="91"/>
      <c r="D72" s="92"/>
      <c r="E72" s="92">
        <v>38.869999999999997</v>
      </c>
      <c r="F72" s="92"/>
      <c r="G72" s="93">
        <v>39.21</v>
      </c>
      <c r="H72" s="92"/>
      <c r="I72" s="92"/>
      <c r="J72" s="92"/>
      <c r="K72" s="93">
        <v>42.22</v>
      </c>
    </row>
    <row r="73" spans="2:11">
      <c r="B73" s="1">
        <v>49</v>
      </c>
      <c r="C73" s="91"/>
      <c r="D73" s="92"/>
      <c r="E73" s="92">
        <v>38.92</v>
      </c>
      <c r="F73" s="92"/>
      <c r="G73" s="93">
        <v>39.15</v>
      </c>
      <c r="H73" s="92"/>
      <c r="I73" s="92"/>
      <c r="J73" s="92"/>
      <c r="K73" s="93">
        <v>42.02</v>
      </c>
    </row>
    <row r="74" spans="2:11">
      <c r="B74" s="1">
        <v>50</v>
      </c>
      <c r="C74" s="91"/>
      <c r="D74" s="92"/>
      <c r="E74" s="92">
        <v>38.96</v>
      </c>
      <c r="F74" s="92"/>
      <c r="G74" s="93"/>
      <c r="H74" s="92"/>
      <c r="I74" s="92"/>
      <c r="J74" s="92"/>
      <c r="K74" s="93">
        <v>42.15</v>
      </c>
    </row>
    <row r="75" spans="2:11">
      <c r="B75" s="1">
        <v>51</v>
      </c>
      <c r="C75" s="91"/>
      <c r="D75" s="92"/>
      <c r="E75" s="92">
        <v>38.979999999999997</v>
      </c>
      <c r="F75" s="92"/>
      <c r="G75" s="93"/>
      <c r="H75" s="92"/>
      <c r="I75" s="92"/>
      <c r="J75" s="92"/>
      <c r="K75" s="93">
        <v>42.46</v>
      </c>
    </row>
    <row r="76" spans="2:11">
      <c r="B76" s="1">
        <v>52</v>
      </c>
      <c r="C76" s="91"/>
      <c r="D76" s="92"/>
      <c r="E76" s="92">
        <v>39.01</v>
      </c>
      <c r="F76" s="92"/>
      <c r="G76" s="93"/>
      <c r="H76" s="92"/>
      <c r="I76" s="92"/>
      <c r="J76" s="92"/>
      <c r="K76" s="93">
        <v>42.41</v>
      </c>
    </row>
    <row r="77" spans="2:11">
      <c r="B77" s="1">
        <v>53</v>
      </c>
      <c r="C77" s="91"/>
      <c r="D77" s="92"/>
      <c r="E77" s="92">
        <v>39</v>
      </c>
      <c r="F77" s="92"/>
      <c r="G77" s="93"/>
      <c r="H77" s="92"/>
      <c r="I77" s="92"/>
      <c r="J77" s="92"/>
      <c r="K77" s="93">
        <v>42.16</v>
      </c>
    </row>
    <row r="78" spans="2:11">
      <c r="B78" s="1">
        <v>54</v>
      </c>
      <c r="C78" s="91"/>
      <c r="D78" s="92"/>
      <c r="E78" s="92">
        <v>39</v>
      </c>
      <c r="F78" s="92"/>
      <c r="G78" s="93"/>
      <c r="H78" s="92"/>
      <c r="I78" s="92"/>
      <c r="J78" s="92"/>
      <c r="K78" s="93">
        <v>42.29</v>
      </c>
    </row>
    <row r="79" spans="2:11">
      <c r="B79" s="1">
        <v>55</v>
      </c>
      <c r="C79" s="91"/>
      <c r="D79" s="92"/>
      <c r="E79" s="92">
        <v>38.97</v>
      </c>
      <c r="F79" s="92"/>
      <c r="G79" s="93"/>
      <c r="H79" s="92"/>
      <c r="I79" s="92"/>
      <c r="J79" s="92"/>
      <c r="K79" s="93">
        <v>42.34</v>
      </c>
    </row>
    <row r="80" spans="2:11">
      <c r="B80" s="1">
        <v>56</v>
      </c>
      <c r="C80" s="91"/>
      <c r="D80" s="92"/>
      <c r="E80" s="92">
        <v>39.159999999999997</v>
      </c>
      <c r="F80" s="92"/>
      <c r="G80" s="93"/>
      <c r="H80" s="92"/>
      <c r="I80" s="92"/>
      <c r="J80" s="92"/>
      <c r="K80" s="93">
        <v>42.5</v>
      </c>
    </row>
    <row r="81" spans="2:11">
      <c r="B81" s="1">
        <v>57</v>
      </c>
      <c r="C81" s="91"/>
      <c r="D81" s="92"/>
      <c r="E81" s="92">
        <v>39.1</v>
      </c>
      <c r="F81" s="92"/>
      <c r="G81" s="93"/>
      <c r="H81" s="92"/>
      <c r="I81" s="92"/>
      <c r="J81" s="92"/>
      <c r="K81" s="93">
        <v>42.34</v>
      </c>
    </row>
    <row r="82" spans="2:11">
      <c r="B82" s="1">
        <v>58</v>
      </c>
      <c r="C82" s="91"/>
      <c r="D82" s="92"/>
      <c r="E82" s="92">
        <v>38.840000000000003</v>
      </c>
      <c r="F82" s="92"/>
      <c r="G82" s="93"/>
      <c r="H82" s="92"/>
      <c r="I82" s="92"/>
      <c r="J82" s="92"/>
      <c r="K82" s="93">
        <v>42.72</v>
      </c>
    </row>
    <row r="83" spans="2:11">
      <c r="B83" s="1">
        <v>59</v>
      </c>
      <c r="C83" s="91"/>
      <c r="D83" s="92"/>
      <c r="E83" s="92">
        <v>39.08</v>
      </c>
      <c r="F83" s="92"/>
      <c r="G83" s="93"/>
      <c r="H83" s="92"/>
      <c r="I83" s="92"/>
      <c r="J83" s="92"/>
      <c r="K83" s="93">
        <v>44.2</v>
      </c>
    </row>
    <row r="84" spans="2:11">
      <c r="B84" s="1">
        <v>60</v>
      </c>
      <c r="C84" s="91"/>
      <c r="D84" s="92"/>
      <c r="E84" s="92">
        <v>39.159999999999997</v>
      </c>
      <c r="F84" s="92"/>
      <c r="G84" s="93"/>
      <c r="H84" s="92"/>
      <c r="I84" s="92"/>
      <c r="J84" s="92"/>
      <c r="K84" s="93">
        <v>43</v>
      </c>
    </row>
    <row r="85" spans="2:11">
      <c r="B85" s="1">
        <v>61</v>
      </c>
      <c r="C85" s="91"/>
      <c r="D85" s="92"/>
      <c r="E85" s="92">
        <v>39.15</v>
      </c>
      <c r="F85" s="92"/>
      <c r="G85" s="93"/>
      <c r="H85" s="92"/>
      <c r="I85" s="92"/>
      <c r="J85" s="92"/>
      <c r="K85" s="93"/>
    </row>
    <row r="86" spans="2:11">
      <c r="B86" s="1">
        <v>62</v>
      </c>
      <c r="C86" s="91"/>
      <c r="D86" s="92"/>
      <c r="E86" s="92">
        <v>39.409999999999997</v>
      </c>
      <c r="F86" s="92"/>
      <c r="G86" s="153"/>
      <c r="H86" s="150"/>
      <c r="I86" s="150"/>
      <c r="J86" s="150"/>
      <c r="K86" s="153"/>
    </row>
    <row r="87" spans="2:11">
      <c r="B87" s="1">
        <v>63</v>
      </c>
      <c r="C87" s="91"/>
      <c r="D87" s="92"/>
      <c r="E87" s="92"/>
      <c r="F87" s="92"/>
      <c r="G87" s="153"/>
      <c r="H87" s="150"/>
      <c r="I87" s="150"/>
      <c r="J87" s="150"/>
      <c r="K87" s="153"/>
    </row>
    <row r="88" spans="2:11">
      <c r="B88" s="1">
        <v>64</v>
      </c>
      <c r="C88" s="91"/>
      <c r="D88" s="92"/>
      <c r="E88" s="92"/>
      <c r="F88" s="92"/>
      <c r="G88" s="153"/>
      <c r="H88" s="150"/>
      <c r="I88" s="150"/>
      <c r="J88" s="150"/>
      <c r="K88" s="153"/>
    </row>
    <row r="89" spans="2:11" ht="15.75" thickBot="1">
      <c r="B89" s="1">
        <v>65</v>
      </c>
      <c r="C89" s="94"/>
      <c r="D89" s="95"/>
      <c r="E89" s="95"/>
      <c r="F89" s="95"/>
      <c r="G89" s="155"/>
      <c r="H89" s="154"/>
      <c r="I89" s="154"/>
      <c r="J89" s="154"/>
      <c r="K89" s="155"/>
    </row>
  </sheetData>
  <mergeCells count="16">
    <mergeCell ref="A14:A15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L14:L15"/>
    <mergeCell ref="K14:K15"/>
    <mergeCell ref="J14:J15"/>
    <mergeCell ref="C14:C15"/>
    <mergeCell ref="B14:B15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4:P89"/>
  <sheetViews>
    <sheetView topLeftCell="A3" zoomScale="75" zoomScaleNormal="75" workbookViewId="0">
      <selection activeCell="K16" sqref="K16:K18"/>
    </sheetView>
  </sheetViews>
  <sheetFormatPr defaultRowHeight="15"/>
  <cols>
    <col min="1" max="1" width="8.7109375" style="1" customWidth="1"/>
    <col min="2" max="2" width="24.8554687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384" t="s">
        <v>102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</row>
    <row r="5" spans="1:16" ht="7.5" customHeight="1"/>
    <row r="6" spans="1:16" ht="17.25">
      <c r="A6" s="318" t="s">
        <v>84</v>
      </c>
      <c r="B6" s="318"/>
      <c r="C6" s="318"/>
      <c r="D6" s="318"/>
      <c r="E6" s="318"/>
      <c r="F6" s="318"/>
      <c r="G6" s="318"/>
      <c r="H6" s="318"/>
      <c r="I6" s="318"/>
      <c r="J6" s="318"/>
      <c r="K6" s="318"/>
      <c r="L6" s="318"/>
    </row>
    <row r="7" spans="1:16" ht="7.5" customHeight="1"/>
    <row r="8" spans="1:16" s="2" customFormat="1" ht="20.25" customHeight="1">
      <c r="A8" s="385" t="s">
        <v>45</v>
      </c>
      <c r="B8" s="386" t="s">
        <v>13</v>
      </c>
      <c r="C8" s="387" t="s">
        <v>18</v>
      </c>
      <c r="D8" s="386" t="s">
        <v>46</v>
      </c>
      <c r="E8" s="389" t="s">
        <v>47</v>
      </c>
      <c r="F8" s="391" t="s">
        <v>48</v>
      </c>
      <c r="G8" s="392"/>
      <c r="H8" s="392"/>
      <c r="I8" s="393"/>
      <c r="J8" s="394" t="s">
        <v>49</v>
      </c>
      <c r="K8" s="385" t="s">
        <v>50</v>
      </c>
      <c r="L8" s="385"/>
      <c r="M8" s="47"/>
      <c r="N8" s="47"/>
    </row>
    <row r="9" spans="1:16" s="2" customFormat="1" ht="27.75" customHeight="1">
      <c r="A9" s="385"/>
      <c r="B9" s="386"/>
      <c r="C9" s="388"/>
      <c r="D9" s="386"/>
      <c r="E9" s="390"/>
      <c r="F9" s="48" t="s">
        <v>51</v>
      </c>
      <c r="G9" s="48" t="s">
        <v>52</v>
      </c>
      <c r="H9" s="48" t="s">
        <v>53</v>
      </c>
      <c r="I9" s="49" t="s">
        <v>54</v>
      </c>
      <c r="J9" s="395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thickBot="1">
      <c r="A10" s="51">
        <v>1</v>
      </c>
      <c r="B10" s="52" t="s">
        <v>68</v>
      </c>
      <c r="C10" s="53">
        <v>3</v>
      </c>
      <c r="D10" s="53">
        <v>25</v>
      </c>
      <c r="E10" s="54">
        <f>D10</f>
        <v>25</v>
      </c>
      <c r="F10" s="84">
        <f>MIN(C25:C89)</f>
        <v>38.81</v>
      </c>
      <c r="G10" s="108">
        <f>AVERAGE(C25:C89)</f>
        <v>39.354400000000005</v>
      </c>
      <c r="H10" s="55">
        <v>2</v>
      </c>
      <c r="I10" s="56">
        <f>G10-F10</f>
        <v>0.5444000000000031</v>
      </c>
      <c r="J10" s="57">
        <v>1.1423611111111112E-2</v>
      </c>
      <c r="K10" s="57">
        <f>J10</f>
        <v>1.1423611111111112E-2</v>
      </c>
      <c r="L10" s="58">
        <f>K10</f>
        <v>1.1423611111111112E-2</v>
      </c>
      <c r="M10" s="59" t="s">
        <v>171</v>
      </c>
      <c r="N10" s="60">
        <v>-35</v>
      </c>
      <c r="O10" s="226" t="s">
        <v>96</v>
      </c>
      <c r="P10" s="62"/>
    </row>
    <row r="11" spans="1:16" s="3" customFormat="1" ht="30" customHeight="1" thickBot="1">
      <c r="A11" s="51">
        <v>2</v>
      </c>
      <c r="B11" s="52" t="s">
        <v>126</v>
      </c>
      <c r="C11" s="53">
        <v>10</v>
      </c>
      <c r="D11" s="53">
        <v>82</v>
      </c>
      <c r="E11" s="54">
        <f>D11-D10</f>
        <v>57</v>
      </c>
      <c r="F11" s="114">
        <f>MIN(D25:D89)</f>
        <v>38.58</v>
      </c>
      <c r="G11" s="107">
        <f>AVERAGE(D25:D89)</f>
        <v>39.125178571428556</v>
      </c>
      <c r="H11" s="55">
        <v>0</v>
      </c>
      <c r="I11" s="56">
        <f t="shared" ref="I11:I17" si="0">G11-F11</f>
        <v>0.54517857142855775</v>
      </c>
      <c r="J11" s="57">
        <v>3.8217592592592588E-2</v>
      </c>
      <c r="K11" s="57">
        <f>J11-J10</f>
        <v>2.6793981481481474E-2</v>
      </c>
      <c r="L11" s="58">
        <f>K11</f>
        <v>2.6793981481481474E-2</v>
      </c>
      <c r="M11" s="59" t="s">
        <v>172</v>
      </c>
      <c r="N11" s="60"/>
      <c r="O11" s="109"/>
      <c r="P11" s="62"/>
    </row>
    <row r="12" spans="1:16" s="3" customFormat="1" ht="30" customHeight="1">
      <c r="A12" s="51">
        <v>3</v>
      </c>
      <c r="B12" s="52" t="s">
        <v>126</v>
      </c>
      <c r="C12" s="53">
        <v>2</v>
      </c>
      <c r="D12" s="53">
        <v>147</v>
      </c>
      <c r="E12" s="54">
        <f t="shared" ref="E12:E18" si="1">D12-D11</f>
        <v>65</v>
      </c>
      <c r="F12" s="115">
        <f>MIN(E25:E89)</f>
        <v>39.119999999999997</v>
      </c>
      <c r="G12" s="108">
        <f>AVERAGE(E25:E89)</f>
        <v>39.608437500000008</v>
      </c>
      <c r="H12" s="55">
        <v>8</v>
      </c>
      <c r="I12" s="56">
        <f t="shared" si="0"/>
        <v>0.48843750000001052</v>
      </c>
      <c r="J12" s="57">
        <v>6.9074074074074079E-2</v>
      </c>
      <c r="K12" s="57">
        <f t="shared" ref="K12:K18" si="2">J12-J11</f>
        <v>3.0856481481481492E-2</v>
      </c>
      <c r="L12" s="57">
        <f>K12+L11</f>
        <v>5.7650462962962966E-2</v>
      </c>
      <c r="M12" s="247" t="s">
        <v>173</v>
      </c>
      <c r="N12" s="60"/>
      <c r="O12" s="109"/>
      <c r="P12" s="62"/>
    </row>
    <row r="13" spans="1:16" s="3" customFormat="1" ht="30" customHeight="1" thickBot="1">
      <c r="A13" s="51">
        <v>4</v>
      </c>
      <c r="B13" s="52" t="s">
        <v>68</v>
      </c>
      <c r="C13" s="53">
        <v>33</v>
      </c>
      <c r="D13" s="53">
        <v>182</v>
      </c>
      <c r="E13" s="54">
        <f t="shared" si="1"/>
        <v>35</v>
      </c>
      <c r="F13" s="84">
        <f>MIN(F25:F89)</f>
        <v>38.89</v>
      </c>
      <c r="G13" s="85">
        <f>AVERAGE(F25:F89)</f>
        <v>39.323235294117659</v>
      </c>
      <c r="H13" s="55">
        <v>0</v>
      </c>
      <c r="I13" s="56">
        <f t="shared" si="0"/>
        <v>0.43323529411765804</v>
      </c>
      <c r="J13" s="57">
        <v>8.5949074074074081E-2</v>
      </c>
      <c r="K13" s="57">
        <f t="shared" si="2"/>
        <v>1.6875000000000001E-2</v>
      </c>
      <c r="L13" s="58">
        <f>K13+L10</f>
        <v>2.8298611111111115E-2</v>
      </c>
      <c r="M13" s="206" t="s">
        <v>174</v>
      </c>
      <c r="N13" s="60"/>
      <c r="O13" s="109"/>
      <c r="P13" s="62"/>
    </row>
    <row r="14" spans="1:16" s="3" customFormat="1" ht="30" customHeight="1" thickBot="1">
      <c r="A14" s="372">
        <v>5</v>
      </c>
      <c r="B14" s="376" t="s">
        <v>81</v>
      </c>
      <c r="C14" s="397">
        <v>10</v>
      </c>
      <c r="D14" s="65">
        <v>222</v>
      </c>
      <c r="E14" s="213">
        <f t="shared" si="1"/>
        <v>40</v>
      </c>
      <c r="F14" s="84">
        <f>MIN(G25:G89)</f>
        <v>38.85</v>
      </c>
      <c r="G14" s="112">
        <f>AVERAGE(G25:G89)</f>
        <v>39.162307692307699</v>
      </c>
      <c r="H14" s="86">
        <v>12</v>
      </c>
      <c r="I14" s="66">
        <f t="shared" si="0"/>
        <v>0.31230769230769795</v>
      </c>
      <c r="J14" s="380">
        <v>0.11087962962962962</v>
      </c>
      <c r="K14" s="380">
        <f>J14-J13</f>
        <v>2.4930555555555539E-2</v>
      </c>
      <c r="L14" s="399">
        <f>K14</f>
        <v>2.4930555555555539E-2</v>
      </c>
      <c r="M14" s="208" t="s">
        <v>175</v>
      </c>
      <c r="N14" s="205"/>
      <c r="O14" s="109"/>
      <c r="P14" s="62"/>
    </row>
    <row r="15" spans="1:16" s="3" customFormat="1" ht="30" customHeight="1">
      <c r="A15" s="373"/>
      <c r="B15" s="377"/>
      <c r="C15" s="398"/>
      <c r="D15" s="214">
        <v>229</v>
      </c>
      <c r="E15" s="215">
        <f>D15-D14</f>
        <v>7</v>
      </c>
      <c r="F15" s="216">
        <f>MIN(H25:H89)</f>
        <v>41.82</v>
      </c>
      <c r="G15" s="229">
        <f>AVERAGE(H25:H89)</f>
        <v>42.481666666666669</v>
      </c>
      <c r="H15" s="218">
        <v>0</v>
      </c>
      <c r="I15" s="66">
        <f t="shared" si="0"/>
        <v>0.66166666666666885</v>
      </c>
      <c r="J15" s="396"/>
      <c r="K15" s="381"/>
      <c r="L15" s="400"/>
      <c r="M15" s="207" t="s">
        <v>176</v>
      </c>
      <c r="N15" s="60"/>
      <c r="O15" s="109"/>
      <c r="P15" s="62"/>
    </row>
    <row r="16" spans="1:16" s="3" customFormat="1" ht="30" customHeight="1">
      <c r="A16" s="51">
        <v>6</v>
      </c>
      <c r="B16" s="52" t="s">
        <v>81</v>
      </c>
      <c r="C16" s="228">
        <v>3</v>
      </c>
      <c r="D16" s="220">
        <v>254</v>
      </c>
      <c r="E16" s="54">
        <f t="shared" si="1"/>
        <v>25</v>
      </c>
      <c r="F16" s="84">
        <f>MIN(I25:I89)</f>
        <v>41.89</v>
      </c>
      <c r="G16" s="108">
        <f>AVERAGE(I25:I89)</f>
        <v>42.135833333333338</v>
      </c>
      <c r="H16" s="55">
        <v>6</v>
      </c>
      <c r="I16" s="66">
        <f t="shared" si="0"/>
        <v>0.24583333333333712</v>
      </c>
      <c r="J16" s="212">
        <v>0.12409722222222223</v>
      </c>
      <c r="K16" s="57">
        <f>J16-J14</f>
        <v>1.3217592592592614E-2</v>
      </c>
      <c r="L16" s="58">
        <f>K16+L14</f>
        <v>3.8148148148148153E-2</v>
      </c>
      <c r="M16" s="59" t="s">
        <v>177</v>
      </c>
      <c r="N16" s="60"/>
      <c r="O16" s="61"/>
      <c r="P16" s="62"/>
    </row>
    <row r="17" spans="1:15" s="3" customFormat="1" ht="30" customHeight="1" thickBot="1">
      <c r="A17" s="51">
        <v>7</v>
      </c>
      <c r="B17" s="52" t="s">
        <v>81</v>
      </c>
      <c r="C17" s="210">
        <v>5</v>
      </c>
      <c r="D17" s="220">
        <v>278</v>
      </c>
      <c r="E17" s="54">
        <f t="shared" si="1"/>
        <v>24</v>
      </c>
      <c r="F17" s="84">
        <f>MIN(J25:J89)</f>
        <v>41.81</v>
      </c>
      <c r="G17" s="85">
        <f>AVERAGE(J25:J89)</f>
        <v>42.146521739130442</v>
      </c>
      <c r="H17" s="55">
        <v>1</v>
      </c>
      <c r="I17" s="66">
        <f t="shared" si="0"/>
        <v>0.33652173913043981</v>
      </c>
      <c r="J17" s="212">
        <v>0.13673611111111111</v>
      </c>
      <c r="K17" s="57">
        <f t="shared" si="2"/>
        <v>1.263888888888888E-2</v>
      </c>
      <c r="L17" s="57">
        <f>K17+L16</f>
        <v>5.0787037037037033E-2</v>
      </c>
      <c r="M17" s="59" t="s">
        <v>178</v>
      </c>
      <c r="N17" s="60"/>
      <c r="O17" s="18"/>
    </row>
    <row r="18" spans="1:15" s="3" customFormat="1" ht="30" customHeight="1" thickBot="1">
      <c r="A18" s="63" t="s">
        <v>59</v>
      </c>
      <c r="B18" s="64" t="s">
        <v>68</v>
      </c>
      <c r="C18" s="211">
        <v>6</v>
      </c>
      <c r="D18" s="222">
        <v>339</v>
      </c>
      <c r="E18" s="230">
        <f t="shared" si="1"/>
        <v>61</v>
      </c>
      <c r="F18" s="116">
        <f>MIN(K25:K89)</f>
        <v>41.68</v>
      </c>
      <c r="G18" s="240">
        <f>AVERAGE(K25:K89)</f>
        <v>41.963666666666668</v>
      </c>
      <c r="H18" s="224">
        <v>9</v>
      </c>
      <c r="I18" s="225">
        <f>G17-F17</f>
        <v>0.33652173913043981</v>
      </c>
      <c r="J18" s="212">
        <v>0.16707175925925924</v>
      </c>
      <c r="K18" s="57">
        <f t="shared" si="2"/>
        <v>3.0335648148148125E-2</v>
      </c>
      <c r="L18" s="67">
        <f>K18+L13</f>
        <v>5.863425925925924E-2</v>
      </c>
      <c r="M18" s="59"/>
      <c r="N18" s="60"/>
    </row>
    <row r="19" spans="1:15" s="3" customFormat="1" ht="30" customHeight="1">
      <c r="A19" s="68"/>
      <c r="B19" s="69"/>
      <c r="C19" s="70"/>
      <c r="D19" s="158"/>
      <c r="E19" s="158"/>
      <c r="F19" s="113">
        <f>AVERAGE(F10,F13,F18)</f>
        <v>39.793333333333329</v>
      </c>
      <c r="G19" s="159">
        <f>AVERAGE(G10,G13,G18)</f>
        <v>40.213767320261447</v>
      </c>
      <c r="H19" s="159" t="s">
        <v>89</v>
      </c>
      <c r="I19" s="160">
        <f>AVERAGE(I10,I13,I18)</f>
        <v>0.43805234441603363</v>
      </c>
      <c r="J19" s="70"/>
      <c r="K19" s="70"/>
      <c r="L19" s="70"/>
      <c r="M19" s="71"/>
      <c r="N19" s="71"/>
    </row>
    <row r="20" spans="1:15" s="3" customFormat="1" ht="30" customHeight="1">
      <c r="A20" s="156"/>
      <c r="B20" s="157"/>
      <c r="C20" s="158"/>
      <c r="D20" s="158"/>
      <c r="E20" s="158"/>
      <c r="F20" s="113">
        <f>AVERAGE(F11,F12)</f>
        <v>38.849999999999994</v>
      </c>
      <c r="G20" s="159">
        <f>AVERAGE(G11,G12)</f>
        <v>39.366808035714286</v>
      </c>
      <c r="H20" s="159" t="s">
        <v>179</v>
      </c>
      <c r="I20" s="160">
        <f>AVERAGE(I11,I12)</f>
        <v>0.51680803571428413</v>
      </c>
      <c r="J20" s="158"/>
      <c r="K20" s="158"/>
      <c r="L20" s="158"/>
      <c r="M20" s="71"/>
      <c r="N20" s="71"/>
    </row>
    <row r="21" spans="1:15" ht="27.75" customHeight="1">
      <c r="A21" s="72"/>
      <c r="B21" s="72"/>
      <c r="C21" s="72"/>
      <c r="D21" s="73"/>
      <c r="E21" s="74"/>
      <c r="F21" s="75">
        <f>AVERAGE(F14,F15,F16,F17)</f>
        <v>41.092500000000001</v>
      </c>
      <c r="G21" s="76">
        <f>AVERAGE(G14,G15,G16,G17)</f>
        <v>41.481582357859537</v>
      </c>
      <c r="H21" s="76" t="s">
        <v>87</v>
      </c>
      <c r="I21" s="77">
        <f>AVERAGE(I14,I15,I16,I17)</f>
        <v>0.38908235785953593</v>
      </c>
      <c r="J21" s="74"/>
      <c r="K21" s="74" t="s">
        <v>29</v>
      </c>
      <c r="L21" s="74"/>
      <c r="M21" s="71"/>
      <c r="N21" s="71"/>
    </row>
    <row r="22" spans="1:15" ht="30" customHeight="1" thickBot="1">
      <c r="A22" s="78"/>
      <c r="B22" s="78"/>
      <c r="C22" s="78"/>
      <c r="D22" s="74"/>
      <c r="E22" s="74"/>
      <c r="F22" s="79">
        <f>AVERAGE(F10:F18)</f>
        <v>40.161111111111111</v>
      </c>
      <c r="G22" s="80">
        <f>AVERAGE(G10:G18)</f>
        <v>40.589027495961226</v>
      </c>
      <c r="H22" s="81"/>
      <c r="I22" s="82">
        <f>AVERAGE(I10:I18)</f>
        <v>0.43378917067942369</v>
      </c>
      <c r="J22" s="74"/>
      <c r="K22" s="74"/>
      <c r="L22" s="74"/>
      <c r="M22" s="78"/>
      <c r="N22" s="78"/>
    </row>
    <row r="23" spans="1:15" ht="15.75" thickBot="1"/>
    <row r="24" spans="1:15" ht="15.75" thickBot="1">
      <c r="C24" s="233" t="str">
        <f>B10</f>
        <v>Манило Денис</v>
      </c>
      <c r="D24" s="234" t="str">
        <f>B11</f>
        <v>Лабинский Коля</v>
      </c>
      <c r="E24" s="234" t="str">
        <f>B12</f>
        <v>Лабинский Коля</v>
      </c>
      <c r="F24" s="234" t="str">
        <f>B13</f>
        <v>Манило Денис</v>
      </c>
      <c r="G24" s="235" t="str">
        <f>B14</f>
        <v>Лантушенко Игорь</v>
      </c>
      <c r="H24" s="87" t="str">
        <f>B16</f>
        <v>Лантушенко Игорь</v>
      </c>
      <c r="I24" s="87" t="str">
        <f>B17</f>
        <v>Лантушенко Игорь</v>
      </c>
      <c r="J24" s="87" t="str">
        <f>B18</f>
        <v>Манило Денис</v>
      </c>
    </row>
    <row r="25" spans="1:15">
      <c r="B25" s="1">
        <v>1</v>
      </c>
      <c r="C25" s="88">
        <v>39.65</v>
      </c>
      <c r="D25" s="89">
        <v>40.01</v>
      </c>
      <c r="E25" s="89">
        <v>39.479999999999997</v>
      </c>
      <c r="F25" s="89">
        <v>39.340000000000003</v>
      </c>
      <c r="G25" s="90">
        <v>41.1</v>
      </c>
      <c r="H25" s="89">
        <v>43.35</v>
      </c>
      <c r="I25" s="89">
        <v>42.41</v>
      </c>
      <c r="J25" s="89">
        <v>42.27</v>
      </c>
      <c r="K25" s="90">
        <v>42.39</v>
      </c>
      <c r="M25" s="2"/>
      <c r="N25" s="2"/>
    </row>
    <row r="26" spans="1:15">
      <c r="B26" s="1">
        <v>2</v>
      </c>
      <c r="C26" s="91">
        <v>39.17</v>
      </c>
      <c r="D26" s="92">
        <v>39.270000000000003</v>
      </c>
      <c r="E26" s="92">
        <v>39.729999999999997</v>
      </c>
      <c r="F26" s="92">
        <v>39.299999999999997</v>
      </c>
      <c r="G26" s="93">
        <v>39.520000000000003</v>
      </c>
      <c r="H26" s="92">
        <v>42.92</v>
      </c>
      <c r="I26" s="92">
        <v>42.37</v>
      </c>
      <c r="J26" s="92">
        <v>42.07</v>
      </c>
      <c r="K26" s="93">
        <v>41.96</v>
      </c>
      <c r="M26" s="3"/>
      <c r="N26" s="3"/>
    </row>
    <row r="27" spans="1:15">
      <c r="B27" s="1">
        <v>3</v>
      </c>
      <c r="C27" s="91">
        <v>39.89</v>
      </c>
      <c r="D27" s="92">
        <v>40.31</v>
      </c>
      <c r="E27" s="92">
        <v>39.29</v>
      </c>
      <c r="F27" s="92">
        <v>39.369999999999997</v>
      </c>
      <c r="G27" s="93">
        <v>39.33</v>
      </c>
      <c r="H27" s="92">
        <v>42.23</v>
      </c>
      <c r="I27" s="92">
        <v>42.06</v>
      </c>
      <c r="J27" s="92">
        <v>42.32</v>
      </c>
      <c r="K27" s="93">
        <v>41.91</v>
      </c>
      <c r="M27" s="3"/>
      <c r="N27" s="3"/>
    </row>
    <row r="28" spans="1:15">
      <c r="B28" s="1">
        <v>4</v>
      </c>
      <c r="C28" s="91">
        <v>40.590000000000003</v>
      </c>
      <c r="D28" s="92">
        <v>39.590000000000003</v>
      </c>
      <c r="E28" s="92">
        <v>39.200000000000003</v>
      </c>
      <c r="F28" s="92">
        <v>39.33</v>
      </c>
      <c r="G28" s="93">
        <v>39.159999999999997</v>
      </c>
      <c r="H28" s="92">
        <v>42.3</v>
      </c>
      <c r="I28" s="92">
        <v>42.08</v>
      </c>
      <c r="J28" s="92">
        <v>41.99</v>
      </c>
      <c r="K28" s="93">
        <v>41.87</v>
      </c>
      <c r="M28" s="3"/>
      <c r="N28" s="3"/>
    </row>
    <row r="29" spans="1:15">
      <c r="B29" s="1">
        <v>5</v>
      </c>
      <c r="C29" s="91">
        <v>39.19</v>
      </c>
      <c r="D29" s="92">
        <v>39.32</v>
      </c>
      <c r="E29" s="92">
        <v>39.35</v>
      </c>
      <c r="F29" s="92">
        <v>39.21</v>
      </c>
      <c r="G29" s="93">
        <v>39.369999999999997</v>
      </c>
      <c r="H29" s="92">
        <v>41.82</v>
      </c>
      <c r="I29" s="92">
        <v>42.01</v>
      </c>
      <c r="J29" s="92">
        <v>42</v>
      </c>
      <c r="K29" s="93">
        <v>42.04</v>
      </c>
    </row>
    <row r="30" spans="1:15">
      <c r="B30" s="1">
        <v>6</v>
      </c>
      <c r="C30" s="91">
        <v>39.090000000000003</v>
      </c>
      <c r="D30" s="92">
        <v>39.29</v>
      </c>
      <c r="E30" s="92">
        <v>39.200000000000003</v>
      </c>
      <c r="F30" s="92">
        <v>39.31</v>
      </c>
      <c r="G30" s="93">
        <v>39.090000000000003</v>
      </c>
      <c r="H30" s="92">
        <v>42.27</v>
      </c>
      <c r="I30" s="92">
        <v>42.07</v>
      </c>
      <c r="J30" s="92">
        <v>42.08</v>
      </c>
      <c r="K30" s="93">
        <v>42.06</v>
      </c>
    </row>
    <row r="31" spans="1:15">
      <c r="B31" s="1">
        <v>7</v>
      </c>
      <c r="C31" s="91">
        <v>39.119999999999997</v>
      </c>
      <c r="D31" s="92">
        <v>39.340000000000003</v>
      </c>
      <c r="E31" s="92">
        <v>39.26</v>
      </c>
      <c r="F31" s="92">
        <v>39.200000000000003</v>
      </c>
      <c r="G31" s="93">
        <v>39.14</v>
      </c>
      <c r="H31" s="92"/>
      <c r="I31" s="92">
        <v>42.09</v>
      </c>
      <c r="J31" s="92">
        <v>42.01</v>
      </c>
      <c r="K31" s="93">
        <v>41.93</v>
      </c>
    </row>
    <row r="32" spans="1:15">
      <c r="B32" s="1">
        <v>8</v>
      </c>
      <c r="C32" s="91">
        <v>38.909999999999997</v>
      </c>
      <c r="D32" s="92">
        <v>39.1</v>
      </c>
      <c r="E32" s="92">
        <v>39.49</v>
      </c>
      <c r="F32" s="92">
        <v>39.11</v>
      </c>
      <c r="G32" s="93">
        <v>39.159999999999997</v>
      </c>
      <c r="H32" s="92"/>
      <c r="I32" s="92">
        <v>41.98</v>
      </c>
      <c r="J32" s="92">
        <v>42.25</v>
      </c>
      <c r="K32" s="93">
        <v>41.93</v>
      </c>
    </row>
    <row r="33" spans="2:11">
      <c r="B33" s="1">
        <v>9</v>
      </c>
      <c r="C33" s="91">
        <v>39.020000000000003</v>
      </c>
      <c r="D33" s="92">
        <v>39.28</v>
      </c>
      <c r="E33" s="92">
        <v>39.18</v>
      </c>
      <c r="F33" s="92">
        <v>39.04</v>
      </c>
      <c r="G33" s="93">
        <v>39.07</v>
      </c>
      <c r="H33" s="92"/>
      <c r="I33" s="92">
        <v>42.15</v>
      </c>
      <c r="J33" s="92">
        <v>41.82</v>
      </c>
      <c r="K33" s="93">
        <v>41.83</v>
      </c>
    </row>
    <row r="34" spans="2:11">
      <c r="B34" s="1">
        <v>10</v>
      </c>
      <c r="C34" s="91">
        <v>38.92</v>
      </c>
      <c r="D34" s="92">
        <v>38.979999999999997</v>
      </c>
      <c r="E34" s="92">
        <v>39.119999999999997</v>
      </c>
      <c r="F34" s="92">
        <v>39.78</v>
      </c>
      <c r="G34" s="93">
        <v>39.25</v>
      </c>
      <c r="H34" s="92"/>
      <c r="I34" s="92">
        <v>42.04</v>
      </c>
      <c r="J34" s="92">
        <v>42.03</v>
      </c>
      <c r="K34" s="93">
        <v>41.92</v>
      </c>
    </row>
    <row r="35" spans="2:11">
      <c r="B35" s="1">
        <v>11</v>
      </c>
      <c r="C35" s="91">
        <v>38.81</v>
      </c>
      <c r="D35" s="92">
        <v>39.119999999999997</v>
      </c>
      <c r="E35" s="92">
        <v>39.15</v>
      </c>
      <c r="F35" s="92">
        <v>38.89</v>
      </c>
      <c r="G35" s="93">
        <v>38.979999999999997</v>
      </c>
      <c r="H35" s="92"/>
      <c r="I35" s="92">
        <v>42.22</v>
      </c>
      <c r="J35" s="92">
        <v>42.15</v>
      </c>
      <c r="K35" s="93">
        <v>41.86</v>
      </c>
    </row>
    <row r="36" spans="2:11">
      <c r="B36" s="1">
        <v>12</v>
      </c>
      <c r="C36" s="91">
        <v>39.020000000000003</v>
      </c>
      <c r="D36" s="92">
        <v>38.97</v>
      </c>
      <c r="E36" s="92">
        <v>39.43</v>
      </c>
      <c r="F36" s="92">
        <v>39.119999999999997</v>
      </c>
      <c r="G36" s="93">
        <v>39.049999999999997</v>
      </c>
      <c r="H36" s="92"/>
      <c r="I36" s="92">
        <v>42.05</v>
      </c>
      <c r="J36" s="92">
        <v>42.1</v>
      </c>
      <c r="K36" s="93">
        <v>41.76</v>
      </c>
    </row>
    <row r="37" spans="2:11">
      <c r="B37" s="1">
        <v>13</v>
      </c>
      <c r="C37" s="91">
        <v>38.86</v>
      </c>
      <c r="D37" s="92">
        <v>39.1</v>
      </c>
      <c r="E37" s="92">
        <v>39.39</v>
      </c>
      <c r="F37" s="92">
        <v>39.04</v>
      </c>
      <c r="G37" s="93">
        <v>38.9</v>
      </c>
      <c r="H37" s="92"/>
      <c r="I37" s="92">
        <v>41.92</v>
      </c>
      <c r="J37" s="92">
        <v>42.11</v>
      </c>
      <c r="K37" s="93">
        <v>42.02</v>
      </c>
    </row>
    <row r="38" spans="2:11">
      <c r="B38" s="1">
        <v>14</v>
      </c>
      <c r="C38" s="111">
        <v>39.1</v>
      </c>
      <c r="D38" s="92">
        <v>39</v>
      </c>
      <c r="E38" s="92">
        <v>39.369999999999997</v>
      </c>
      <c r="F38" s="92">
        <v>39.26</v>
      </c>
      <c r="G38" s="93">
        <v>39.15</v>
      </c>
      <c r="H38" s="92"/>
      <c r="I38" s="92">
        <v>41.94</v>
      </c>
      <c r="J38" s="92">
        <v>42.2</v>
      </c>
      <c r="K38" s="93">
        <v>42.02</v>
      </c>
    </row>
    <row r="39" spans="2:11">
      <c r="B39" s="1">
        <v>15</v>
      </c>
      <c r="C39" s="91">
        <v>39.11</v>
      </c>
      <c r="D39" s="92">
        <v>39.049999999999997</v>
      </c>
      <c r="E39" s="92">
        <v>39.35</v>
      </c>
      <c r="F39" s="92">
        <v>39.15</v>
      </c>
      <c r="G39" s="93">
        <v>39</v>
      </c>
      <c r="H39" s="92"/>
      <c r="I39" s="92">
        <v>41.95</v>
      </c>
      <c r="J39" s="92">
        <v>42.1</v>
      </c>
      <c r="K39" s="93">
        <v>41.77</v>
      </c>
    </row>
    <row r="40" spans="2:11">
      <c r="B40" s="1">
        <v>16</v>
      </c>
      <c r="C40" s="91">
        <v>39.11</v>
      </c>
      <c r="D40" s="92">
        <v>39.25</v>
      </c>
      <c r="E40" s="92">
        <v>39.22</v>
      </c>
      <c r="F40" s="92">
        <v>39.15</v>
      </c>
      <c r="G40" s="93">
        <v>38.909999999999997</v>
      </c>
      <c r="H40" s="92"/>
      <c r="I40" s="92">
        <v>41.89</v>
      </c>
      <c r="J40" s="92">
        <v>43.12</v>
      </c>
      <c r="K40" s="93">
        <v>42.19</v>
      </c>
    </row>
    <row r="41" spans="2:11">
      <c r="B41" s="1">
        <v>17</v>
      </c>
      <c r="C41" s="91">
        <v>39.33</v>
      </c>
      <c r="D41" s="92">
        <v>39.25</v>
      </c>
      <c r="E41" s="92">
        <v>39.36</v>
      </c>
      <c r="F41" s="92">
        <v>39.14</v>
      </c>
      <c r="G41" s="93">
        <v>39.090000000000003</v>
      </c>
      <c r="H41" s="92"/>
      <c r="I41" s="92">
        <v>42.34</v>
      </c>
      <c r="J41" s="92">
        <v>42.41</v>
      </c>
      <c r="K41" s="93">
        <v>42.24</v>
      </c>
    </row>
    <row r="42" spans="2:11">
      <c r="B42" s="1">
        <v>18</v>
      </c>
      <c r="C42" s="91">
        <v>39.17</v>
      </c>
      <c r="D42" s="92">
        <v>38.909999999999997</v>
      </c>
      <c r="E42" s="92">
        <v>39.549999999999997</v>
      </c>
      <c r="F42" s="92">
        <v>39.06</v>
      </c>
      <c r="G42" s="93">
        <v>38.909999999999997</v>
      </c>
      <c r="H42" s="92"/>
      <c r="I42" s="92">
        <v>42.28</v>
      </c>
      <c r="J42" s="92">
        <v>41.98</v>
      </c>
      <c r="K42" s="93">
        <v>41.86</v>
      </c>
    </row>
    <row r="43" spans="2:11">
      <c r="B43" s="1">
        <v>19</v>
      </c>
      <c r="C43" s="91">
        <v>39.06</v>
      </c>
      <c r="D43" s="92">
        <v>39.11</v>
      </c>
      <c r="E43" s="92">
        <v>39.200000000000003</v>
      </c>
      <c r="F43" s="92">
        <v>39.020000000000003</v>
      </c>
      <c r="G43" s="93">
        <v>38.93</v>
      </c>
      <c r="H43" s="92"/>
      <c r="I43" s="92">
        <v>41.9</v>
      </c>
      <c r="J43" s="92">
        <v>41.98</v>
      </c>
      <c r="K43" s="93">
        <v>41.84</v>
      </c>
    </row>
    <row r="44" spans="2:11">
      <c r="B44" s="1">
        <v>20</v>
      </c>
      <c r="C44" s="91">
        <v>39.03</v>
      </c>
      <c r="D44" s="92">
        <v>38.979999999999997</v>
      </c>
      <c r="E44" s="92">
        <v>39.51</v>
      </c>
      <c r="F44" s="92">
        <v>39.200000000000003</v>
      </c>
      <c r="G44" s="93">
        <v>38.880000000000003</v>
      </c>
      <c r="H44" s="92"/>
      <c r="I44" s="92">
        <v>42.09</v>
      </c>
      <c r="J44" s="92">
        <v>41.81</v>
      </c>
      <c r="K44" s="93">
        <v>41.68</v>
      </c>
    </row>
    <row r="45" spans="2:11">
      <c r="B45" s="1">
        <v>21</v>
      </c>
      <c r="C45" s="91">
        <v>39.119999999999997</v>
      </c>
      <c r="D45" s="92">
        <v>39.06</v>
      </c>
      <c r="E45" s="92">
        <v>39.44</v>
      </c>
      <c r="F45" s="92">
        <v>39.11</v>
      </c>
      <c r="G45" s="93">
        <v>39.700000000000003</v>
      </c>
      <c r="H45" s="92"/>
      <c r="I45" s="92">
        <v>41.93</v>
      </c>
      <c r="J45" s="92">
        <v>42.04</v>
      </c>
      <c r="K45" s="93">
        <v>41.81</v>
      </c>
    </row>
    <row r="46" spans="2:11">
      <c r="B46" s="1">
        <v>22</v>
      </c>
      <c r="C46" s="91">
        <v>40.49</v>
      </c>
      <c r="D46" s="92">
        <v>39.869999999999997</v>
      </c>
      <c r="E46" s="92">
        <v>41.12</v>
      </c>
      <c r="F46" s="92">
        <v>39.22</v>
      </c>
      <c r="G46" s="93">
        <v>39.159999999999997</v>
      </c>
      <c r="H46" s="92"/>
      <c r="I46" s="92">
        <v>42.7</v>
      </c>
      <c r="J46" s="92">
        <v>41.95</v>
      </c>
      <c r="K46" s="93">
        <v>42.22</v>
      </c>
    </row>
    <row r="47" spans="2:11">
      <c r="B47" s="1">
        <v>23</v>
      </c>
      <c r="C47" s="91">
        <v>40.78</v>
      </c>
      <c r="D47" s="92">
        <v>39.299999999999997</v>
      </c>
      <c r="E47" s="92">
        <v>39.44</v>
      </c>
      <c r="F47" s="92">
        <v>39.159999999999997</v>
      </c>
      <c r="G47" s="93">
        <v>38.85</v>
      </c>
      <c r="H47" s="92"/>
      <c r="I47" s="92">
        <v>42.27</v>
      </c>
      <c r="J47" s="92">
        <v>42.58</v>
      </c>
      <c r="K47" s="93">
        <v>41.83</v>
      </c>
    </row>
    <row r="48" spans="2:11">
      <c r="B48" s="1">
        <v>24</v>
      </c>
      <c r="C48" s="91">
        <v>39.6</v>
      </c>
      <c r="D48" s="92">
        <v>39.020000000000003</v>
      </c>
      <c r="E48" s="92">
        <v>39.47</v>
      </c>
      <c r="F48" s="92">
        <v>39.119999999999997</v>
      </c>
      <c r="G48" s="93">
        <v>38.94</v>
      </c>
      <c r="H48" s="92"/>
      <c r="I48" s="92">
        <v>42.52</v>
      </c>
      <c r="J48" s="92"/>
      <c r="K48" s="93">
        <v>42.24</v>
      </c>
    </row>
    <row r="49" spans="2:11">
      <c r="B49" s="1">
        <v>25</v>
      </c>
      <c r="C49" s="91">
        <v>39.72</v>
      </c>
      <c r="D49" s="92">
        <v>38.840000000000003</v>
      </c>
      <c r="E49" s="92">
        <v>39.479999999999997</v>
      </c>
      <c r="F49" s="92">
        <v>39.1</v>
      </c>
      <c r="G49" s="93">
        <v>38.979999999999997</v>
      </c>
      <c r="H49" s="92"/>
      <c r="I49" s="92"/>
      <c r="J49" s="92"/>
      <c r="K49" s="93">
        <v>41.82</v>
      </c>
    </row>
    <row r="50" spans="2:11">
      <c r="B50" s="1">
        <v>26</v>
      </c>
      <c r="C50" s="91"/>
      <c r="D50" s="92">
        <v>39.1</v>
      </c>
      <c r="E50" s="92">
        <v>39.58</v>
      </c>
      <c r="F50" s="92">
        <v>39.19</v>
      </c>
      <c r="G50" s="93">
        <v>39.6</v>
      </c>
      <c r="H50" s="92"/>
      <c r="I50" s="92"/>
      <c r="J50" s="92"/>
      <c r="K50" s="93">
        <v>41.85</v>
      </c>
    </row>
    <row r="51" spans="2:11">
      <c r="B51" s="1">
        <v>27</v>
      </c>
      <c r="C51" s="91"/>
      <c r="D51" s="92">
        <v>38.950000000000003</v>
      </c>
      <c r="E51" s="92">
        <v>39.159999999999997</v>
      </c>
      <c r="F51" s="92">
        <v>39.14</v>
      </c>
      <c r="G51" s="93">
        <v>39.869999999999997</v>
      </c>
      <c r="H51" s="92"/>
      <c r="I51" s="92"/>
      <c r="J51" s="92"/>
      <c r="K51" s="93">
        <v>41.7</v>
      </c>
    </row>
    <row r="52" spans="2:11">
      <c r="B52" s="1">
        <v>28</v>
      </c>
      <c r="C52" s="91"/>
      <c r="D52" s="92">
        <v>38.94</v>
      </c>
      <c r="E52" s="92">
        <v>39.369999999999997</v>
      </c>
      <c r="F52" s="92">
        <v>40.14</v>
      </c>
      <c r="G52" s="93">
        <v>39.06</v>
      </c>
      <c r="H52" s="92"/>
      <c r="I52" s="92"/>
      <c r="J52" s="92"/>
      <c r="K52" s="93">
        <v>41.81</v>
      </c>
    </row>
    <row r="53" spans="2:11">
      <c r="B53" s="1">
        <v>29</v>
      </c>
      <c r="C53" s="91"/>
      <c r="D53" s="92">
        <v>39</v>
      </c>
      <c r="E53" s="92">
        <v>39.880000000000003</v>
      </c>
      <c r="F53" s="92">
        <v>39.18</v>
      </c>
      <c r="G53" s="93">
        <v>38.950000000000003</v>
      </c>
      <c r="H53" s="92"/>
      <c r="I53" s="92"/>
      <c r="J53" s="92"/>
      <c r="K53" s="93">
        <v>41.77</v>
      </c>
    </row>
    <row r="54" spans="2:11">
      <c r="B54" s="1">
        <v>30</v>
      </c>
      <c r="C54" s="91"/>
      <c r="D54" s="92">
        <v>38.880000000000003</v>
      </c>
      <c r="E54" s="92">
        <v>39.36</v>
      </c>
      <c r="F54" s="92">
        <v>40.409999999999997</v>
      </c>
      <c r="G54" s="93">
        <v>39.06</v>
      </c>
      <c r="H54" s="92"/>
      <c r="I54" s="92"/>
      <c r="J54" s="92"/>
      <c r="K54" s="93">
        <v>41.84</v>
      </c>
    </row>
    <row r="55" spans="2:11">
      <c r="B55" s="1">
        <v>31</v>
      </c>
      <c r="C55" s="91"/>
      <c r="D55" s="92">
        <v>39.94</v>
      </c>
      <c r="E55" s="92">
        <v>39.65</v>
      </c>
      <c r="F55" s="92">
        <v>39.979999999999997</v>
      </c>
      <c r="G55" s="93">
        <v>38.869999999999997</v>
      </c>
      <c r="H55" s="92"/>
      <c r="I55" s="92"/>
      <c r="J55" s="92"/>
      <c r="K55" s="93">
        <v>42.17</v>
      </c>
    </row>
    <row r="56" spans="2:11">
      <c r="B56" s="1">
        <v>32</v>
      </c>
      <c r="C56" s="91"/>
      <c r="D56" s="92">
        <v>39.21</v>
      </c>
      <c r="E56" s="92">
        <v>39.58</v>
      </c>
      <c r="F56" s="92">
        <v>40.19</v>
      </c>
      <c r="G56" s="93">
        <v>38.880000000000003</v>
      </c>
      <c r="H56" s="92"/>
      <c r="I56" s="92"/>
      <c r="J56" s="92"/>
      <c r="K56" s="93">
        <v>41.86</v>
      </c>
    </row>
    <row r="57" spans="2:11">
      <c r="B57" s="1">
        <v>33</v>
      </c>
      <c r="C57" s="91"/>
      <c r="D57" s="92">
        <v>39.020000000000003</v>
      </c>
      <c r="E57" s="92">
        <v>39.61</v>
      </c>
      <c r="F57" s="92">
        <v>39.51</v>
      </c>
      <c r="G57" s="93">
        <v>39.020000000000003</v>
      </c>
      <c r="H57" s="92"/>
      <c r="I57" s="92"/>
      <c r="J57" s="92"/>
      <c r="K57" s="93">
        <v>41.89</v>
      </c>
    </row>
    <row r="58" spans="2:11">
      <c r="B58" s="1">
        <v>34</v>
      </c>
      <c r="C58" s="91"/>
      <c r="D58" s="92">
        <v>38.96</v>
      </c>
      <c r="E58" s="92">
        <v>39.450000000000003</v>
      </c>
      <c r="F58" s="92">
        <v>39.520000000000003</v>
      </c>
      <c r="G58" s="93">
        <v>39.19</v>
      </c>
      <c r="H58" s="92"/>
      <c r="I58" s="92"/>
      <c r="J58" s="92"/>
      <c r="K58" s="93">
        <v>41.77</v>
      </c>
    </row>
    <row r="59" spans="2:11">
      <c r="B59" s="1">
        <v>35</v>
      </c>
      <c r="C59" s="91"/>
      <c r="D59" s="92">
        <v>39.840000000000003</v>
      </c>
      <c r="E59" s="92">
        <v>39.369999999999997</v>
      </c>
      <c r="F59" s="92"/>
      <c r="G59" s="93">
        <v>38.880000000000003</v>
      </c>
      <c r="H59" s="92"/>
      <c r="I59" s="92"/>
      <c r="J59" s="92"/>
      <c r="K59" s="93">
        <v>41.89</v>
      </c>
    </row>
    <row r="60" spans="2:11">
      <c r="B60" s="1">
        <v>36</v>
      </c>
      <c r="C60" s="91"/>
      <c r="D60" s="92">
        <v>39.11</v>
      </c>
      <c r="E60" s="92">
        <v>39.270000000000003</v>
      </c>
      <c r="F60" s="92"/>
      <c r="G60" s="93">
        <v>38.93</v>
      </c>
      <c r="H60" s="92"/>
      <c r="I60" s="92"/>
      <c r="J60" s="92"/>
      <c r="K60" s="93">
        <v>42.01</v>
      </c>
    </row>
    <row r="61" spans="2:11">
      <c r="B61" s="1">
        <v>37</v>
      </c>
      <c r="C61" s="91"/>
      <c r="D61" s="92">
        <v>39.119999999999997</v>
      </c>
      <c r="E61" s="92">
        <v>39.6</v>
      </c>
      <c r="F61" s="92"/>
      <c r="G61" s="93">
        <v>38.950000000000003</v>
      </c>
      <c r="H61" s="92"/>
      <c r="I61" s="92"/>
      <c r="J61" s="92"/>
      <c r="K61" s="93">
        <v>41.85</v>
      </c>
    </row>
    <row r="62" spans="2:11">
      <c r="B62" s="1">
        <v>38</v>
      </c>
      <c r="C62" s="91"/>
      <c r="D62" s="92">
        <v>39.01</v>
      </c>
      <c r="E62" s="92">
        <v>39.4</v>
      </c>
      <c r="F62" s="92"/>
      <c r="G62" s="93">
        <v>39.020000000000003</v>
      </c>
      <c r="H62" s="92"/>
      <c r="I62" s="92"/>
      <c r="J62" s="92"/>
      <c r="K62" s="93">
        <v>41.81</v>
      </c>
    </row>
    <row r="63" spans="2:11">
      <c r="B63" s="1">
        <v>39</v>
      </c>
      <c r="C63" s="91"/>
      <c r="D63" s="92">
        <v>38.82</v>
      </c>
      <c r="E63" s="92">
        <v>39.22</v>
      </c>
      <c r="F63" s="92"/>
      <c r="G63" s="93">
        <v>39.43</v>
      </c>
      <c r="H63" s="92"/>
      <c r="I63" s="92"/>
      <c r="J63" s="92"/>
      <c r="K63" s="93">
        <v>41.71</v>
      </c>
    </row>
    <row r="64" spans="2:11">
      <c r="B64" s="1">
        <v>40</v>
      </c>
      <c r="C64" s="91"/>
      <c r="D64" s="92">
        <v>38.72</v>
      </c>
      <c r="E64" s="92">
        <v>39.799999999999997</v>
      </c>
      <c r="F64" s="92"/>
      <c r="G64" s="93"/>
      <c r="H64" s="92"/>
      <c r="I64" s="92"/>
      <c r="J64" s="92"/>
      <c r="K64" s="93">
        <v>41.91</v>
      </c>
    </row>
    <row r="65" spans="2:11">
      <c r="B65" s="1">
        <v>41</v>
      </c>
      <c r="C65" s="91"/>
      <c r="D65" s="92">
        <v>39.049999999999997</v>
      </c>
      <c r="E65" s="92">
        <v>39.71</v>
      </c>
      <c r="F65" s="92"/>
      <c r="G65" s="93"/>
      <c r="H65" s="92"/>
      <c r="I65" s="92"/>
      <c r="J65" s="92"/>
      <c r="K65" s="93">
        <v>41.83</v>
      </c>
    </row>
    <row r="66" spans="2:11">
      <c r="B66" s="1">
        <v>42</v>
      </c>
      <c r="C66" s="91"/>
      <c r="D66" s="92">
        <v>38.880000000000003</v>
      </c>
      <c r="E66" s="92">
        <v>40.4</v>
      </c>
      <c r="F66" s="92"/>
      <c r="G66" s="93"/>
      <c r="H66" s="92"/>
      <c r="I66" s="92"/>
      <c r="J66" s="92"/>
      <c r="K66" s="93">
        <v>41.77</v>
      </c>
    </row>
    <row r="67" spans="2:11">
      <c r="B67" s="1">
        <v>43</v>
      </c>
      <c r="C67" s="91"/>
      <c r="D67" s="92">
        <v>38.93</v>
      </c>
      <c r="E67" s="92">
        <v>39.58</v>
      </c>
      <c r="F67" s="92"/>
      <c r="G67" s="93"/>
      <c r="H67" s="92"/>
      <c r="I67" s="92"/>
      <c r="J67" s="92"/>
      <c r="K67" s="93">
        <v>41.76</v>
      </c>
    </row>
    <row r="68" spans="2:11">
      <c r="B68" s="1">
        <v>44</v>
      </c>
      <c r="C68" s="91"/>
      <c r="D68" s="92">
        <v>38.81</v>
      </c>
      <c r="E68" s="92">
        <v>39.71</v>
      </c>
      <c r="F68" s="92"/>
      <c r="G68" s="93"/>
      <c r="H68" s="92"/>
      <c r="I68" s="92"/>
      <c r="J68" s="92"/>
      <c r="K68" s="93">
        <v>41.74</v>
      </c>
    </row>
    <row r="69" spans="2:11">
      <c r="B69" s="1">
        <v>45</v>
      </c>
      <c r="C69" s="91"/>
      <c r="D69" s="92">
        <v>38.86</v>
      </c>
      <c r="E69" s="92">
        <v>39.67</v>
      </c>
      <c r="F69" s="92"/>
      <c r="G69" s="93"/>
      <c r="H69" s="92"/>
      <c r="I69" s="92"/>
      <c r="J69" s="92"/>
      <c r="K69" s="93">
        <v>42.27</v>
      </c>
    </row>
    <row r="70" spans="2:11">
      <c r="B70" s="1">
        <v>46</v>
      </c>
      <c r="C70" s="91"/>
      <c r="D70" s="92">
        <v>38.86</v>
      </c>
      <c r="E70" s="92">
        <v>39.54</v>
      </c>
      <c r="F70" s="92"/>
      <c r="G70" s="93"/>
      <c r="H70" s="92"/>
      <c r="I70" s="92"/>
      <c r="J70" s="92"/>
      <c r="K70" s="93">
        <v>41.93</v>
      </c>
    </row>
    <row r="71" spans="2:11">
      <c r="B71" s="1">
        <v>47</v>
      </c>
      <c r="C71" s="91"/>
      <c r="D71" s="92">
        <v>38.9</v>
      </c>
      <c r="E71" s="92">
        <v>39.5</v>
      </c>
      <c r="F71" s="92"/>
      <c r="G71" s="93"/>
      <c r="H71" s="92"/>
      <c r="I71" s="92"/>
      <c r="J71" s="92"/>
      <c r="K71" s="93">
        <v>44.03</v>
      </c>
    </row>
    <row r="72" spans="2:11">
      <c r="B72" s="1">
        <v>48</v>
      </c>
      <c r="C72" s="91"/>
      <c r="D72" s="92">
        <v>39.18</v>
      </c>
      <c r="E72" s="92">
        <v>39.770000000000003</v>
      </c>
      <c r="F72" s="92"/>
      <c r="G72" s="93"/>
      <c r="H72" s="92"/>
      <c r="I72" s="92"/>
      <c r="J72" s="92"/>
      <c r="K72" s="93">
        <v>42.17</v>
      </c>
    </row>
    <row r="73" spans="2:11">
      <c r="B73" s="1">
        <v>49</v>
      </c>
      <c r="C73" s="91"/>
      <c r="D73" s="92">
        <v>38.83</v>
      </c>
      <c r="E73" s="92">
        <v>39.97</v>
      </c>
      <c r="F73" s="92"/>
      <c r="G73" s="93"/>
      <c r="H73" s="92"/>
      <c r="I73" s="92"/>
      <c r="J73" s="92"/>
      <c r="K73" s="93">
        <v>41.84</v>
      </c>
    </row>
    <row r="74" spans="2:11">
      <c r="B74" s="1">
        <v>50</v>
      </c>
      <c r="C74" s="91"/>
      <c r="D74" s="92">
        <v>38.72</v>
      </c>
      <c r="E74" s="92">
        <v>39.64</v>
      </c>
      <c r="F74" s="92"/>
      <c r="G74" s="93"/>
      <c r="H74" s="92"/>
      <c r="I74" s="92"/>
      <c r="J74" s="92"/>
      <c r="K74" s="93">
        <v>42.03</v>
      </c>
    </row>
    <row r="75" spans="2:11">
      <c r="B75" s="1">
        <v>51</v>
      </c>
      <c r="C75" s="91"/>
      <c r="D75" s="92">
        <v>38.75</v>
      </c>
      <c r="E75" s="92">
        <v>39.5</v>
      </c>
      <c r="F75" s="92"/>
      <c r="G75" s="93"/>
      <c r="H75" s="92"/>
      <c r="I75" s="92"/>
      <c r="J75" s="92"/>
      <c r="K75" s="93">
        <v>42.17</v>
      </c>
    </row>
    <row r="76" spans="2:11">
      <c r="B76" s="1">
        <v>52</v>
      </c>
      <c r="C76" s="91"/>
      <c r="D76" s="92">
        <v>38.58</v>
      </c>
      <c r="E76" s="92">
        <v>39.47</v>
      </c>
      <c r="F76" s="92"/>
      <c r="G76" s="93"/>
      <c r="H76" s="92"/>
      <c r="I76" s="92"/>
      <c r="J76" s="92"/>
      <c r="K76" s="93">
        <v>42.03</v>
      </c>
    </row>
    <row r="77" spans="2:11">
      <c r="B77" s="1">
        <v>53</v>
      </c>
      <c r="C77" s="91"/>
      <c r="D77" s="92">
        <v>38.86</v>
      </c>
      <c r="E77" s="92">
        <v>39.6</v>
      </c>
      <c r="F77" s="92"/>
      <c r="G77" s="93"/>
      <c r="H77" s="92"/>
      <c r="I77" s="92"/>
      <c r="J77" s="92"/>
      <c r="K77" s="93">
        <v>41.97</v>
      </c>
    </row>
    <row r="78" spans="2:11">
      <c r="B78" s="1">
        <v>54</v>
      </c>
      <c r="C78" s="91"/>
      <c r="D78" s="92">
        <v>39.49</v>
      </c>
      <c r="E78" s="92">
        <v>40.98</v>
      </c>
      <c r="F78" s="92"/>
      <c r="G78" s="93"/>
      <c r="H78" s="92"/>
      <c r="I78" s="92"/>
      <c r="J78" s="92"/>
      <c r="K78" s="93">
        <v>41.92</v>
      </c>
    </row>
    <row r="79" spans="2:11">
      <c r="B79" s="1">
        <v>55</v>
      </c>
      <c r="C79" s="91"/>
      <c r="D79" s="92">
        <v>39.17</v>
      </c>
      <c r="E79" s="92">
        <v>39.799999999999997</v>
      </c>
      <c r="F79" s="92"/>
      <c r="G79" s="93"/>
      <c r="H79" s="92"/>
      <c r="I79" s="92"/>
      <c r="J79" s="92"/>
      <c r="K79" s="93">
        <v>41.93</v>
      </c>
    </row>
    <row r="80" spans="2:11">
      <c r="B80" s="1">
        <v>56</v>
      </c>
      <c r="C80" s="91"/>
      <c r="D80" s="92">
        <v>39.200000000000003</v>
      </c>
      <c r="E80" s="92">
        <v>39.590000000000003</v>
      </c>
      <c r="F80" s="92"/>
      <c r="G80" s="93"/>
      <c r="H80" s="92"/>
      <c r="I80" s="92"/>
      <c r="J80" s="92"/>
      <c r="K80" s="93">
        <v>41.87</v>
      </c>
    </row>
    <row r="81" spans="2:11">
      <c r="B81" s="1">
        <v>57</v>
      </c>
      <c r="C81" s="91"/>
      <c r="D81" s="92"/>
      <c r="E81" s="92">
        <v>40.98</v>
      </c>
      <c r="F81" s="92"/>
      <c r="G81" s="93"/>
      <c r="H81" s="92"/>
      <c r="I81" s="92"/>
      <c r="J81" s="92"/>
      <c r="K81" s="93">
        <v>41.95</v>
      </c>
    </row>
    <row r="82" spans="2:11">
      <c r="B82" s="1">
        <v>58</v>
      </c>
      <c r="C82" s="91"/>
      <c r="D82" s="92"/>
      <c r="E82" s="92">
        <v>39.78</v>
      </c>
      <c r="F82" s="92"/>
      <c r="G82" s="93"/>
      <c r="H82" s="92"/>
      <c r="I82" s="92"/>
      <c r="J82" s="92"/>
      <c r="K82" s="93">
        <v>41.92</v>
      </c>
    </row>
    <row r="83" spans="2:11">
      <c r="B83" s="1">
        <v>59</v>
      </c>
      <c r="C83" s="91"/>
      <c r="D83" s="92"/>
      <c r="E83" s="92">
        <v>39.75</v>
      </c>
      <c r="F83" s="92"/>
      <c r="G83" s="93"/>
      <c r="H83" s="92"/>
      <c r="I83" s="92"/>
      <c r="J83" s="92"/>
      <c r="K83" s="93">
        <v>41.95</v>
      </c>
    </row>
    <row r="84" spans="2:11">
      <c r="B84" s="1">
        <v>60</v>
      </c>
      <c r="C84" s="91"/>
      <c r="D84" s="92"/>
      <c r="E84" s="92">
        <v>40.020000000000003</v>
      </c>
      <c r="F84" s="92"/>
      <c r="G84" s="93"/>
      <c r="H84" s="92"/>
      <c r="I84" s="92"/>
      <c r="J84" s="92"/>
      <c r="K84" s="93">
        <v>41.9</v>
      </c>
    </row>
    <row r="85" spans="2:11">
      <c r="B85" s="1">
        <v>61</v>
      </c>
      <c r="C85" s="91"/>
      <c r="D85" s="92"/>
      <c r="E85" s="92">
        <v>39.94</v>
      </c>
      <c r="F85" s="92"/>
      <c r="G85" s="93"/>
      <c r="H85" s="92"/>
      <c r="I85" s="92"/>
      <c r="J85" s="92"/>
      <c r="K85" s="93"/>
    </row>
    <row r="86" spans="2:11">
      <c r="B86" s="1">
        <v>62</v>
      </c>
      <c r="C86" s="91"/>
      <c r="D86" s="92"/>
      <c r="E86" s="92">
        <v>40.090000000000003</v>
      </c>
      <c r="F86" s="92"/>
      <c r="G86" s="93"/>
      <c r="H86" s="92"/>
      <c r="I86" s="92"/>
      <c r="J86" s="92"/>
      <c r="K86" s="93"/>
    </row>
    <row r="87" spans="2:11">
      <c r="B87" s="1">
        <v>63</v>
      </c>
      <c r="C87" s="91"/>
      <c r="D87" s="92"/>
      <c r="E87" s="92">
        <v>39.729999999999997</v>
      </c>
      <c r="F87" s="92"/>
      <c r="G87" s="93"/>
      <c r="H87" s="92"/>
      <c r="I87" s="92"/>
      <c r="J87" s="92"/>
      <c r="K87" s="93"/>
    </row>
    <row r="88" spans="2:11">
      <c r="B88" s="1">
        <v>64</v>
      </c>
      <c r="C88" s="91"/>
      <c r="D88" s="92"/>
      <c r="E88" s="92">
        <v>40.14</v>
      </c>
      <c r="F88" s="92"/>
      <c r="G88" s="93"/>
      <c r="H88" s="92"/>
      <c r="I88" s="92"/>
      <c r="J88" s="92"/>
      <c r="K88" s="93"/>
    </row>
    <row r="89" spans="2:11" ht="15.75" thickBot="1">
      <c r="B89" s="1">
        <v>65</v>
      </c>
      <c r="C89" s="94"/>
      <c r="D89" s="95"/>
      <c r="E89" s="95"/>
      <c r="F89" s="95"/>
      <c r="G89" s="96"/>
      <c r="H89" s="95"/>
      <c r="I89" s="95"/>
      <c r="J89" s="95"/>
      <c r="K89" s="96"/>
    </row>
  </sheetData>
  <mergeCells count="16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C14:C15"/>
    <mergeCell ref="A14:A15"/>
    <mergeCell ref="B14:B15"/>
    <mergeCell ref="L14:L15"/>
    <mergeCell ref="J14:J15"/>
    <mergeCell ref="K14:K15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4:P89"/>
  <sheetViews>
    <sheetView topLeftCell="A5" zoomScale="75" zoomScaleNormal="75" workbookViewId="0">
      <selection activeCell="M10" sqref="M10:M17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384" t="s">
        <v>102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</row>
    <row r="5" spans="1:16" ht="7.5" customHeight="1"/>
    <row r="6" spans="1:16" ht="17.25">
      <c r="A6" s="318" t="s">
        <v>145</v>
      </c>
      <c r="B6" s="318"/>
      <c r="C6" s="318"/>
      <c r="D6" s="318"/>
      <c r="E6" s="318"/>
      <c r="F6" s="318"/>
      <c r="G6" s="318"/>
      <c r="H6" s="318"/>
      <c r="I6" s="318"/>
      <c r="J6" s="318"/>
      <c r="K6" s="318"/>
      <c r="L6" s="318"/>
    </row>
    <row r="7" spans="1:16" ht="7.5" customHeight="1"/>
    <row r="8" spans="1:16" s="2" customFormat="1" ht="20.25" customHeight="1">
      <c r="A8" s="385" t="s">
        <v>45</v>
      </c>
      <c r="B8" s="386" t="s">
        <v>13</v>
      </c>
      <c r="C8" s="387" t="s">
        <v>18</v>
      </c>
      <c r="D8" s="386" t="s">
        <v>46</v>
      </c>
      <c r="E8" s="389" t="s">
        <v>47</v>
      </c>
      <c r="F8" s="391" t="s">
        <v>48</v>
      </c>
      <c r="G8" s="392"/>
      <c r="H8" s="392"/>
      <c r="I8" s="393"/>
      <c r="J8" s="394" t="s">
        <v>49</v>
      </c>
      <c r="K8" s="385" t="s">
        <v>50</v>
      </c>
      <c r="L8" s="385"/>
      <c r="M8" s="47"/>
      <c r="N8" s="47"/>
    </row>
    <row r="9" spans="1:16" s="2" customFormat="1" ht="27.75" customHeight="1" thickBot="1">
      <c r="A9" s="385"/>
      <c r="B9" s="386"/>
      <c r="C9" s="388"/>
      <c r="D9" s="386"/>
      <c r="E9" s="390"/>
      <c r="F9" s="48" t="s">
        <v>51</v>
      </c>
      <c r="G9" s="48" t="s">
        <v>52</v>
      </c>
      <c r="H9" s="48" t="s">
        <v>53</v>
      </c>
      <c r="I9" s="49" t="s">
        <v>54</v>
      </c>
      <c r="J9" s="395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thickBot="1">
      <c r="A10" s="51">
        <v>1</v>
      </c>
      <c r="B10" s="52" t="s">
        <v>71</v>
      </c>
      <c r="C10" s="53">
        <v>13</v>
      </c>
      <c r="D10" s="53">
        <v>44</v>
      </c>
      <c r="E10" s="54">
        <f>D10</f>
        <v>44</v>
      </c>
      <c r="F10" s="114">
        <f>MIN(C25:C89)</f>
        <v>38.53</v>
      </c>
      <c r="G10" s="108">
        <f>AVERAGE(C25:C89)</f>
        <v>39.087954545454551</v>
      </c>
      <c r="H10" s="55">
        <v>11</v>
      </c>
      <c r="I10" s="56">
        <f>G10-F10</f>
        <v>0.55795454545454959</v>
      </c>
      <c r="J10" s="57">
        <v>1.9976851851851853E-2</v>
      </c>
      <c r="K10" s="57">
        <f>J10</f>
        <v>1.9976851851851853E-2</v>
      </c>
      <c r="L10" s="58">
        <f>K10</f>
        <v>1.9976851851851853E-2</v>
      </c>
      <c r="M10" s="59" t="s">
        <v>216</v>
      </c>
      <c r="N10" s="60">
        <v>-10</v>
      </c>
      <c r="O10" s="226" t="s">
        <v>96</v>
      </c>
      <c r="P10" s="62"/>
    </row>
    <row r="11" spans="1:16" s="3" customFormat="1" ht="30" customHeight="1">
      <c r="A11" s="51">
        <v>2</v>
      </c>
      <c r="B11" s="52" t="s">
        <v>69</v>
      </c>
      <c r="C11" s="53">
        <v>2</v>
      </c>
      <c r="D11" s="53">
        <v>80</v>
      </c>
      <c r="E11" s="54">
        <f>D11-D10</f>
        <v>36</v>
      </c>
      <c r="F11" s="115">
        <f>MIN(D25:D89)</f>
        <v>38.85</v>
      </c>
      <c r="G11" s="107">
        <f>AVERAGE(D25:D89)</f>
        <v>39.258857142857131</v>
      </c>
      <c r="H11" s="55">
        <v>8</v>
      </c>
      <c r="I11" s="56">
        <f t="shared" ref="I11:I15" si="0">G11-F11</f>
        <v>0.40885714285712993</v>
      </c>
      <c r="J11" s="57">
        <v>3.7465277777777778E-2</v>
      </c>
      <c r="K11" s="57">
        <f>J11-J10</f>
        <v>1.7488425925925925E-2</v>
      </c>
      <c r="L11" s="58">
        <f>K11</f>
        <v>1.7488425925925925E-2</v>
      </c>
      <c r="M11" s="243" t="s">
        <v>217</v>
      </c>
      <c r="N11" s="60">
        <v>5</v>
      </c>
      <c r="O11" s="226" t="s">
        <v>98</v>
      </c>
      <c r="P11" s="62"/>
    </row>
    <row r="12" spans="1:16" s="3" customFormat="1" ht="30" customHeight="1">
      <c r="A12" s="51">
        <v>3</v>
      </c>
      <c r="B12" s="52" t="s">
        <v>72</v>
      </c>
      <c r="C12" s="53">
        <v>1</v>
      </c>
      <c r="D12" s="53">
        <v>146</v>
      </c>
      <c r="E12" s="54">
        <f t="shared" ref="E12:E18" si="1">D12-D11</f>
        <v>66</v>
      </c>
      <c r="F12" s="84">
        <f>MIN(E25:E89)</f>
        <v>39.03</v>
      </c>
      <c r="G12" s="108">
        <f>AVERAGE(E25:E89)</f>
        <v>39.30923076923078</v>
      </c>
      <c r="H12" s="55">
        <v>7</v>
      </c>
      <c r="I12" s="56">
        <f t="shared" si="0"/>
        <v>0.27923076923077872</v>
      </c>
      <c r="J12" s="57">
        <v>6.8402777777777771E-2</v>
      </c>
      <c r="K12" s="57">
        <f t="shared" ref="K12:K18" si="2">J12-J11</f>
        <v>3.0937499999999993E-2</v>
      </c>
      <c r="L12" s="58">
        <f>K12</f>
        <v>3.0937499999999993E-2</v>
      </c>
      <c r="M12" s="59" t="s">
        <v>218</v>
      </c>
      <c r="N12" s="60"/>
      <c r="O12" s="109"/>
      <c r="P12" s="62"/>
    </row>
    <row r="13" spans="1:16" s="3" customFormat="1" ht="30" customHeight="1">
      <c r="A13" s="51">
        <v>4</v>
      </c>
      <c r="B13" s="52" t="s">
        <v>71</v>
      </c>
      <c r="C13" s="53">
        <v>13</v>
      </c>
      <c r="D13" s="53">
        <v>207</v>
      </c>
      <c r="E13" s="54">
        <f t="shared" si="1"/>
        <v>61</v>
      </c>
      <c r="F13" s="84">
        <f>MIN(F25:F89)</f>
        <v>38.71</v>
      </c>
      <c r="G13" s="85">
        <f>AVERAGE(F25:F89)</f>
        <v>39.178833333333337</v>
      </c>
      <c r="H13" s="55">
        <v>18</v>
      </c>
      <c r="I13" s="56">
        <f t="shared" si="0"/>
        <v>0.4688333333333361</v>
      </c>
      <c r="J13" s="57">
        <v>9.707175925925926E-2</v>
      </c>
      <c r="K13" s="57">
        <f t="shared" si="2"/>
        <v>2.866898148148149E-2</v>
      </c>
      <c r="L13" s="58">
        <f>K13+L10</f>
        <v>4.8645833333333346E-2</v>
      </c>
      <c r="M13" s="59" t="s">
        <v>219</v>
      </c>
      <c r="N13" s="60"/>
      <c r="O13" s="109"/>
      <c r="P13" s="62"/>
    </row>
    <row r="14" spans="1:16" s="3" customFormat="1" ht="30" customHeight="1" thickBot="1">
      <c r="A14" s="372">
        <v>5</v>
      </c>
      <c r="B14" s="376" t="s">
        <v>69</v>
      </c>
      <c r="C14" s="397">
        <v>5</v>
      </c>
      <c r="D14" s="244">
        <v>223</v>
      </c>
      <c r="E14" s="213">
        <f>D14-D13</f>
        <v>16</v>
      </c>
      <c r="F14" s="84">
        <f>MIN(G25:G89)</f>
        <v>39.07</v>
      </c>
      <c r="G14" s="112">
        <f>AVERAGE(G25:G89)</f>
        <v>39.295333333333332</v>
      </c>
      <c r="H14" s="86">
        <v>4</v>
      </c>
      <c r="I14" s="66">
        <f t="shared" si="0"/>
        <v>0.22533333333333161</v>
      </c>
      <c r="J14" s="380">
        <v>0.1120138888888889</v>
      </c>
      <c r="K14" s="380">
        <f>J14-J13</f>
        <v>1.4942129629629639E-2</v>
      </c>
      <c r="L14" s="401">
        <f>K14+L11</f>
        <v>3.243055555555556E-2</v>
      </c>
      <c r="M14" s="227" t="s">
        <v>222</v>
      </c>
      <c r="N14" s="60"/>
      <c r="O14" s="109"/>
      <c r="P14" s="62"/>
    </row>
    <row r="15" spans="1:16" s="3" customFormat="1" ht="30" customHeight="1" thickBot="1">
      <c r="A15" s="373"/>
      <c r="B15" s="377"/>
      <c r="C15" s="398"/>
      <c r="D15" s="214">
        <v>231</v>
      </c>
      <c r="E15" s="215">
        <f>D15-D14</f>
        <v>8</v>
      </c>
      <c r="F15" s="216">
        <f>MIN(H25:H89)</f>
        <v>42.04</v>
      </c>
      <c r="G15" s="229">
        <f>AVERAGE(H25:H89)</f>
        <v>42.851428571428571</v>
      </c>
      <c r="H15" s="218">
        <v>0</v>
      </c>
      <c r="I15" s="219">
        <f t="shared" si="0"/>
        <v>0.81142857142857139</v>
      </c>
      <c r="J15" s="396"/>
      <c r="K15" s="381"/>
      <c r="L15" s="402"/>
      <c r="M15" s="59" t="s">
        <v>220</v>
      </c>
      <c r="N15" s="60"/>
      <c r="O15" s="109"/>
      <c r="P15" s="62"/>
    </row>
    <row r="16" spans="1:16" s="3" customFormat="1" ht="30" customHeight="1" thickBot="1">
      <c r="A16" s="51">
        <v>6</v>
      </c>
      <c r="B16" s="52" t="s">
        <v>72</v>
      </c>
      <c r="C16" s="228">
        <v>2</v>
      </c>
      <c r="D16" s="220">
        <v>269</v>
      </c>
      <c r="E16" s="54">
        <f>D16-D15</f>
        <v>38</v>
      </c>
      <c r="F16" s="114">
        <f>MIN(I25:I89)</f>
        <v>41.59</v>
      </c>
      <c r="G16" s="108">
        <f>AVERAGE(I25:I89)</f>
        <v>41.955945945945949</v>
      </c>
      <c r="H16" s="55">
        <v>2</v>
      </c>
      <c r="I16" s="221">
        <f>G15-F15</f>
        <v>0.81142857142857139</v>
      </c>
      <c r="J16" s="212">
        <v>0.13141203703703705</v>
      </c>
      <c r="K16" s="57">
        <f>J16-J14</f>
        <v>1.939814814814815E-2</v>
      </c>
      <c r="L16" s="57">
        <f>K16+L12</f>
        <v>5.0335648148148143E-2</v>
      </c>
      <c r="M16" s="59" t="s">
        <v>221</v>
      </c>
      <c r="N16" s="60"/>
      <c r="O16" s="61"/>
      <c r="P16" s="62"/>
    </row>
    <row r="17" spans="1:15" s="3" customFormat="1" ht="30" customHeight="1">
      <c r="A17" s="51">
        <v>7</v>
      </c>
      <c r="B17" s="52" t="s">
        <v>69</v>
      </c>
      <c r="C17" s="210">
        <v>13</v>
      </c>
      <c r="D17" s="220">
        <v>309</v>
      </c>
      <c r="E17" s="54">
        <f>D17-D16</f>
        <v>40</v>
      </c>
      <c r="F17" s="115">
        <f>MIN(J25:J89)</f>
        <v>41.79</v>
      </c>
      <c r="G17" s="85">
        <f>AVERAGE(J25:J89)</f>
        <v>42.284102564102554</v>
      </c>
      <c r="H17" s="55">
        <v>1</v>
      </c>
      <c r="I17" s="221">
        <f>G16-F16</f>
        <v>0.36594594594594554</v>
      </c>
      <c r="J17" s="212">
        <v>0.15186342592592592</v>
      </c>
      <c r="K17" s="57">
        <f t="shared" si="2"/>
        <v>2.0451388888888866E-2</v>
      </c>
      <c r="L17" s="57">
        <f>K17+L14</f>
        <v>5.2881944444444426E-2</v>
      </c>
      <c r="M17" s="59" t="s">
        <v>223</v>
      </c>
      <c r="N17" s="60"/>
      <c r="O17" s="18"/>
    </row>
    <row r="18" spans="1:15" s="3" customFormat="1" ht="30" customHeight="1" thickBot="1">
      <c r="A18" s="63" t="s">
        <v>59</v>
      </c>
      <c r="B18" s="64" t="s">
        <v>71</v>
      </c>
      <c r="C18" s="211">
        <v>3</v>
      </c>
      <c r="D18" s="222">
        <v>339</v>
      </c>
      <c r="E18" s="230">
        <f t="shared" si="1"/>
        <v>30</v>
      </c>
      <c r="F18" s="245">
        <f>MIN(K25:K89)</f>
        <v>41.7</v>
      </c>
      <c r="G18" s="81">
        <f>AVERAGE(K25:K89)</f>
        <v>41.985172413793109</v>
      </c>
      <c r="H18" s="224">
        <v>3</v>
      </c>
      <c r="I18" s="225">
        <f>G17-F17</f>
        <v>0.49410256410255471</v>
      </c>
      <c r="J18" s="212">
        <v>0.16707175925925924</v>
      </c>
      <c r="K18" s="57">
        <f t="shared" si="2"/>
        <v>1.5208333333333324E-2</v>
      </c>
      <c r="L18" s="67">
        <f>K18+L13</f>
        <v>6.385416666666667E-2</v>
      </c>
      <c r="M18" s="59"/>
      <c r="N18" s="60"/>
    </row>
    <row r="19" spans="1:15" s="3" customFormat="1" ht="30" customHeight="1">
      <c r="A19" s="68"/>
      <c r="B19" s="69"/>
      <c r="C19" s="70"/>
      <c r="D19" s="158"/>
      <c r="E19" s="158"/>
      <c r="F19" s="113">
        <f>AVERAGE(F10,F13,F18)</f>
        <v>39.646666666666668</v>
      </c>
      <c r="G19" s="159">
        <f>AVERAGE(G10,G13,G18)</f>
        <v>40.083986764193661</v>
      </c>
      <c r="H19" s="159" t="s">
        <v>85</v>
      </c>
      <c r="I19" s="160">
        <f>AVERAGE(I10,I13,I18)</f>
        <v>0.5069634809634801</v>
      </c>
      <c r="J19" s="70"/>
      <c r="K19" s="70"/>
      <c r="L19" s="70"/>
      <c r="M19" s="71"/>
      <c r="N19" s="71"/>
    </row>
    <row r="20" spans="1:15" s="3" customFormat="1" ht="30" customHeight="1">
      <c r="A20" s="156"/>
      <c r="B20" s="157"/>
      <c r="C20" s="158"/>
      <c r="D20" s="158"/>
      <c r="E20" s="158"/>
      <c r="F20" s="113">
        <f>AVERAGE(F11,F14:F15,F17)</f>
        <v>40.4375</v>
      </c>
      <c r="G20" s="159">
        <f>AVERAGE(G11,G14:G15,G17)</f>
        <v>40.922430402930395</v>
      </c>
      <c r="H20" s="159" t="s">
        <v>90</v>
      </c>
      <c r="I20" s="160">
        <f>AVERAGE(I11,I14:I15,I17)</f>
        <v>0.45289124839124462</v>
      </c>
      <c r="J20" s="158"/>
      <c r="K20" s="158"/>
      <c r="L20" s="158"/>
      <c r="M20" s="71"/>
      <c r="N20" s="71"/>
    </row>
    <row r="21" spans="1:15" ht="27.75" customHeight="1">
      <c r="A21" s="72"/>
      <c r="B21" s="72"/>
      <c r="C21" s="72"/>
      <c r="D21" s="73"/>
      <c r="E21" s="74"/>
      <c r="F21" s="75">
        <f>AVERAGE(F12,F16)</f>
        <v>40.31</v>
      </c>
      <c r="G21" s="76">
        <f>AVERAGE(G12,G16)</f>
        <v>40.632588357588361</v>
      </c>
      <c r="H21" s="76" t="s">
        <v>86</v>
      </c>
      <c r="I21" s="77">
        <f>AVERAGE(I12,I16)</f>
        <v>0.54532967032967505</v>
      </c>
      <c r="J21" s="74"/>
      <c r="K21" s="74" t="s">
        <v>29</v>
      </c>
      <c r="L21" s="74"/>
      <c r="M21" s="71"/>
      <c r="N21" s="71"/>
    </row>
    <row r="22" spans="1:15" ht="30" customHeight="1" thickBot="1">
      <c r="A22" s="78"/>
      <c r="B22" s="78"/>
      <c r="C22" s="78"/>
      <c r="D22" s="74"/>
      <c r="E22" s="74"/>
      <c r="F22" s="79">
        <f>AVERAGE(F10:F18)</f>
        <v>40.145555555555553</v>
      </c>
      <c r="G22" s="80">
        <f>AVERAGE(G10:G18)</f>
        <v>40.578539846608813</v>
      </c>
      <c r="H22" s="81"/>
      <c r="I22" s="82">
        <f>AVERAGE(I10:I18)</f>
        <v>0.49145719745719657</v>
      </c>
      <c r="J22" s="74"/>
      <c r="K22" s="74"/>
      <c r="L22" s="74"/>
      <c r="M22" s="78"/>
      <c r="N22" s="78"/>
    </row>
    <row r="23" spans="1:15" ht="15.75" thickBot="1"/>
    <row r="24" spans="1:15" ht="15.75" thickBot="1">
      <c r="C24" s="233" t="str">
        <f>B10</f>
        <v>Ткаченко Антон</v>
      </c>
      <c r="D24" s="234" t="str">
        <f>B11</f>
        <v>Тыщенко Миша</v>
      </c>
      <c r="E24" s="234" t="str">
        <f>B12</f>
        <v>Петушков Андрей</v>
      </c>
      <c r="F24" s="234" t="str">
        <f>B13</f>
        <v>Ткаченко Антон</v>
      </c>
      <c r="G24" s="235" t="str">
        <f>B14</f>
        <v>Тыщенко Миша</v>
      </c>
      <c r="H24" s="87" t="str">
        <f>B14</f>
        <v>Тыщенко Миша</v>
      </c>
      <c r="I24" s="87" t="str">
        <f>B16</f>
        <v>Петушков Андрей</v>
      </c>
      <c r="J24" s="87" t="str">
        <f>B17</f>
        <v>Тыщенко Миша</v>
      </c>
      <c r="K24" s="87" t="str">
        <f>B18</f>
        <v>Ткаченко Антон</v>
      </c>
    </row>
    <row r="25" spans="1:15">
      <c r="B25" s="1">
        <v>1</v>
      </c>
      <c r="C25" s="88">
        <v>39.78</v>
      </c>
      <c r="D25" s="89">
        <v>39.31</v>
      </c>
      <c r="E25" s="89">
        <v>39.76</v>
      </c>
      <c r="F25" s="89">
        <v>40.35</v>
      </c>
      <c r="G25" s="90">
        <v>39.74</v>
      </c>
      <c r="H25" s="89">
        <v>42.83</v>
      </c>
      <c r="I25" s="89">
        <v>42.26</v>
      </c>
      <c r="J25" s="89">
        <v>42.52</v>
      </c>
      <c r="K25" s="90">
        <v>42.64</v>
      </c>
      <c r="M25" s="2"/>
      <c r="N25" s="2"/>
    </row>
    <row r="26" spans="1:15">
      <c r="B26" s="1">
        <v>2</v>
      </c>
      <c r="C26" s="91">
        <v>39.31</v>
      </c>
      <c r="D26" s="92">
        <v>39.47</v>
      </c>
      <c r="E26" s="92">
        <v>39.64</v>
      </c>
      <c r="F26" s="92">
        <v>39.31</v>
      </c>
      <c r="G26" s="93">
        <v>39.32</v>
      </c>
      <c r="H26" s="92">
        <v>42.49</v>
      </c>
      <c r="I26" s="92">
        <v>42.02</v>
      </c>
      <c r="J26" s="92">
        <v>43.16</v>
      </c>
      <c r="K26" s="93">
        <v>42.09</v>
      </c>
      <c r="M26" s="3"/>
      <c r="N26" s="3"/>
    </row>
    <row r="27" spans="1:15">
      <c r="B27" s="1">
        <v>3</v>
      </c>
      <c r="C27" s="91">
        <v>39.340000000000003</v>
      </c>
      <c r="D27" s="92">
        <v>39.28</v>
      </c>
      <c r="E27" s="92">
        <v>39.46</v>
      </c>
      <c r="F27" s="92">
        <v>39.06</v>
      </c>
      <c r="G27" s="93">
        <v>39.270000000000003</v>
      </c>
      <c r="H27" s="92">
        <v>44.31</v>
      </c>
      <c r="I27" s="92">
        <v>42.48</v>
      </c>
      <c r="J27" s="92">
        <v>43.22</v>
      </c>
      <c r="K27" s="93">
        <v>42.15</v>
      </c>
      <c r="M27" s="3"/>
      <c r="N27" s="3"/>
    </row>
    <row r="28" spans="1:15">
      <c r="B28" s="1">
        <v>4</v>
      </c>
      <c r="C28" s="91">
        <v>39.81</v>
      </c>
      <c r="D28" s="92">
        <v>39.04</v>
      </c>
      <c r="E28" s="92">
        <v>39.200000000000003</v>
      </c>
      <c r="F28" s="92">
        <v>39.03</v>
      </c>
      <c r="G28" s="93">
        <v>39.130000000000003</v>
      </c>
      <c r="H28" s="92">
        <v>43.56</v>
      </c>
      <c r="I28" s="92">
        <v>41.98</v>
      </c>
      <c r="J28" s="92">
        <v>43.26</v>
      </c>
      <c r="K28" s="93">
        <v>41.96</v>
      </c>
      <c r="M28" s="3"/>
      <c r="N28" s="3"/>
    </row>
    <row r="29" spans="1:15">
      <c r="B29" s="1">
        <v>5</v>
      </c>
      <c r="C29" s="91">
        <v>39.090000000000003</v>
      </c>
      <c r="D29" s="92">
        <v>39.090000000000003</v>
      </c>
      <c r="E29" s="92">
        <v>39.18</v>
      </c>
      <c r="F29" s="92">
        <v>38.83</v>
      </c>
      <c r="G29" s="93">
        <v>39.369999999999997</v>
      </c>
      <c r="H29" s="92">
        <v>42.04</v>
      </c>
      <c r="I29" s="92">
        <v>41.88</v>
      </c>
      <c r="J29" s="92">
        <v>42.96</v>
      </c>
      <c r="K29" s="93">
        <v>41.94</v>
      </c>
    </row>
    <row r="30" spans="1:15">
      <c r="B30" s="1">
        <v>6</v>
      </c>
      <c r="C30" s="91">
        <v>39</v>
      </c>
      <c r="D30" s="92">
        <v>39.090000000000003</v>
      </c>
      <c r="E30" s="92">
        <v>39.15</v>
      </c>
      <c r="F30" s="92">
        <v>39.47</v>
      </c>
      <c r="G30" s="93">
        <v>39.25</v>
      </c>
      <c r="H30" s="92">
        <v>42.18</v>
      </c>
      <c r="I30" s="92">
        <v>41.93</v>
      </c>
      <c r="J30" s="92">
        <v>42.29</v>
      </c>
      <c r="K30" s="93">
        <v>42.11</v>
      </c>
    </row>
    <row r="31" spans="1:15">
      <c r="B31" s="1">
        <v>7</v>
      </c>
      <c r="C31" s="91">
        <v>38.83</v>
      </c>
      <c r="D31" s="92">
        <v>38.9</v>
      </c>
      <c r="E31" s="92">
        <v>39.21</v>
      </c>
      <c r="F31" s="92">
        <v>39.08</v>
      </c>
      <c r="G31" s="93">
        <v>39.19</v>
      </c>
      <c r="H31" s="92">
        <v>42.55</v>
      </c>
      <c r="I31" s="92">
        <v>42.04</v>
      </c>
      <c r="J31" s="92">
        <v>42.31</v>
      </c>
      <c r="K31" s="93">
        <v>41.97</v>
      </c>
    </row>
    <row r="32" spans="1:15">
      <c r="B32" s="1">
        <v>8</v>
      </c>
      <c r="C32" s="91">
        <v>38.83</v>
      </c>
      <c r="D32" s="92">
        <v>38.950000000000003</v>
      </c>
      <c r="E32" s="92">
        <v>39.28</v>
      </c>
      <c r="F32" s="92">
        <v>38.81</v>
      </c>
      <c r="G32" s="93">
        <v>39.15</v>
      </c>
      <c r="H32" s="92"/>
      <c r="I32" s="92">
        <v>41.98</v>
      </c>
      <c r="J32" s="92">
        <v>42.27</v>
      </c>
      <c r="K32" s="93">
        <v>41.85</v>
      </c>
    </row>
    <row r="33" spans="2:11">
      <c r="B33" s="1">
        <v>9</v>
      </c>
      <c r="C33" s="91">
        <v>38.83</v>
      </c>
      <c r="D33" s="92">
        <v>39.119999999999997</v>
      </c>
      <c r="E33" s="92">
        <v>39.6</v>
      </c>
      <c r="F33" s="92">
        <v>38.770000000000003</v>
      </c>
      <c r="G33" s="93">
        <v>39.07</v>
      </c>
      <c r="H33" s="92"/>
      <c r="I33" s="92">
        <v>42.08</v>
      </c>
      <c r="J33" s="92">
        <v>42.4</v>
      </c>
      <c r="K33" s="93">
        <v>41.84</v>
      </c>
    </row>
    <row r="34" spans="2:11">
      <c r="B34" s="1">
        <v>10</v>
      </c>
      <c r="C34" s="91">
        <v>38.81</v>
      </c>
      <c r="D34" s="92">
        <v>38.93</v>
      </c>
      <c r="E34" s="92">
        <v>39.24</v>
      </c>
      <c r="F34" s="92">
        <v>38.729999999999997</v>
      </c>
      <c r="G34" s="93">
        <v>39.159999999999997</v>
      </c>
      <c r="H34" s="92"/>
      <c r="I34" s="92">
        <v>41.68</v>
      </c>
      <c r="J34" s="92">
        <v>42.17</v>
      </c>
      <c r="K34" s="93">
        <v>41.79</v>
      </c>
    </row>
    <row r="35" spans="2:11">
      <c r="B35" s="1">
        <v>11</v>
      </c>
      <c r="C35" s="91">
        <v>38.89</v>
      </c>
      <c r="D35" s="92">
        <v>38.950000000000003</v>
      </c>
      <c r="E35" s="92">
        <v>39.299999999999997</v>
      </c>
      <c r="F35" s="92">
        <v>38.85</v>
      </c>
      <c r="G35" s="93">
        <v>39.24</v>
      </c>
      <c r="H35" s="92"/>
      <c r="I35" s="92">
        <v>41.9</v>
      </c>
      <c r="J35" s="92">
        <v>42</v>
      </c>
      <c r="K35" s="93">
        <v>41.83</v>
      </c>
    </row>
    <row r="36" spans="2:11">
      <c r="B36" s="1">
        <v>12</v>
      </c>
      <c r="C36" s="91">
        <v>38.94</v>
      </c>
      <c r="D36" s="92">
        <v>38.950000000000003</v>
      </c>
      <c r="E36" s="92">
        <v>39.21</v>
      </c>
      <c r="F36" s="92">
        <v>38.72</v>
      </c>
      <c r="G36" s="93">
        <v>39.159999999999997</v>
      </c>
      <c r="H36" s="92"/>
      <c r="I36" s="92">
        <v>42.08</v>
      </c>
      <c r="J36" s="92">
        <v>42.1</v>
      </c>
      <c r="K36" s="93">
        <v>41.97</v>
      </c>
    </row>
    <row r="37" spans="2:11">
      <c r="B37" s="1">
        <v>13</v>
      </c>
      <c r="C37" s="91">
        <v>38.99</v>
      </c>
      <c r="D37" s="92">
        <v>39.14</v>
      </c>
      <c r="E37" s="92">
        <v>39.15</v>
      </c>
      <c r="F37" s="92">
        <v>39.04</v>
      </c>
      <c r="G37" s="93">
        <v>39.46</v>
      </c>
      <c r="H37" s="92"/>
      <c r="I37" s="92">
        <v>41.91</v>
      </c>
      <c r="J37" s="92">
        <v>42.01</v>
      </c>
      <c r="K37" s="93">
        <v>41.76</v>
      </c>
    </row>
    <row r="38" spans="2:11">
      <c r="B38" s="1">
        <v>14</v>
      </c>
      <c r="C38" s="111">
        <v>38.99</v>
      </c>
      <c r="D38" s="92">
        <v>38.94</v>
      </c>
      <c r="E38" s="92">
        <v>39.08</v>
      </c>
      <c r="F38" s="92">
        <v>38.75</v>
      </c>
      <c r="G38" s="93">
        <v>39.21</v>
      </c>
      <c r="H38" s="92"/>
      <c r="I38" s="92">
        <v>41.86</v>
      </c>
      <c r="J38" s="92">
        <v>42.18</v>
      </c>
      <c r="K38" s="93">
        <v>41.86</v>
      </c>
    </row>
    <row r="39" spans="2:11">
      <c r="B39" s="1">
        <v>15</v>
      </c>
      <c r="C39" s="91">
        <v>39.119999999999997</v>
      </c>
      <c r="D39" s="92">
        <v>39.049999999999997</v>
      </c>
      <c r="E39" s="92">
        <v>39.119999999999997</v>
      </c>
      <c r="F39" s="92">
        <v>38.71</v>
      </c>
      <c r="G39" s="93">
        <v>39.71</v>
      </c>
      <c r="H39" s="92"/>
      <c r="I39" s="92">
        <v>42</v>
      </c>
      <c r="J39" s="92">
        <v>42.81</v>
      </c>
      <c r="K39" s="93">
        <v>41.7</v>
      </c>
    </row>
    <row r="40" spans="2:11">
      <c r="B40" s="1">
        <v>16</v>
      </c>
      <c r="C40" s="91">
        <v>38.99</v>
      </c>
      <c r="D40" s="92">
        <v>38.85</v>
      </c>
      <c r="E40" s="92">
        <v>39.299999999999997</v>
      </c>
      <c r="F40" s="92">
        <v>38.83</v>
      </c>
      <c r="G40" s="93"/>
      <c r="H40" s="92"/>
      <c r="I40" s="92">
        <v>41.96</v>
      </c>
      <c r="J40" s="92">
        <v>41.93</v>
      </c>
      <c r="K40" s="93">
        <v>41.75</v>
      </c>
    </row>
    <row r="41" spans="2:11">
      <c r="B41" s="1">
        <v>17</v>
      </c>
      <c r="C41" s="91">
        <v>38.96</v>
      </c>
      <c r="D41" s="92">
        <v>39.43</v>
      </c>
      <c r="E41" s="92">
        <v>39.229999999999997</v>
      </c>
      <c r="F41" s="92">
        <v>38.75</v>
      </c>
      <c r="G41" s="93"/>
      <c r="H41" s="92"/>
      <c r="I41" s="92">
        <v>42</v>
      </c>
      <c r="J41" s="92">
        <v>42.57</v>
      </c>
      <c r="K41" s="93">
        <v>41.85</v>
      </c>
    </row>
    <row r="42" spans="2:11">
      <c r="B42" s="1">
        <v>18</v>
      </c>
      <c r="C42" s="91">
        <v>39.15</v>
      </c>
      <c r="D42" s="92">
        <v>39.01</v>
      </c>
      <c r="E42" s="92">
        <v>39.24</v>
      </c>
      <c r="F42" s="92">
        <v>38.840000000000003</v>
      </c>
      <c r="G42" s="93"/>
      <c r="H42" s="92"/>
      <c r="I42" s="92">
        <v>41.88</v>
      </c>
      <c r="J42" s="92">
        <v>42.48</v>
      </c>
      <c r="K42" s="93">
        <v>41.96</v>
      </c>
    </row>
    <row r="43" spans="2:11">
      <c r="B43" s="1">
        <v>19</v>
      </c>
      <c r="C43" s="91">
        <v>39.090000000000003</v>
      </c>
      <c r="D43" s="92">
        <v>40.08</v>
      </c>
      <c r="E43" s="92">
        <v>39.119999999999997</v>
      </c>
      <c r="F43" s="92">
        <v>38.869999999999997</v>
      </c>
      <c r="G43" s="93"/>
      <c r="H43" s="92"/>
      <c r="I43" s="92">
        <v>42.07</v>
      </c>
      <c r="J43" s="92">
        <v>42.5</v>
      </c>
      <c r="K43" s="93">
        <v>42.04</v>
      </c>
    </row>
    <row r="44" spans="2:11">
      <c r="B44" s="1">
        <v>20</v>
      </c>
      <c r="C44" s="91">
        <v>39.06</v>
      </c>
      <c r="D44" s="92">
        <v>41.96</v>
      </c>
      <c r="E44" s="92">
        <v>39.409999999999997</v>
      </c>
      <c r="F44" s="92">
        <v>38.75</v>
      </c>
      <c r="G44" s="93"/>
      <c r="H44" s="92"/>
      <c r="I44" s="92">
        <v>41.99</v>
      </c>
      <c r="J44" s="92">
        <v>42.14</v>
      </c>
      <c r="K44" s="93">
        <v>42.07</v>
      </c>
    </row>
    <row r="45" spans="2:11">
      <c r="B45" s="1">
        <v>21</v>
      </c>
      <c r="C45" s="91">
        <v>39.03</v>
      </c>
      <c r="D45" s="92">
        <v>40.03</v>
      </c>
      <c r="E45" s="92">
        <v>39.03</v>
      </c>
      <c r="F45" s="92">
        <v>38.81</v>
      </c>
      <c r="G45" s="93"/>
      <c r="H45" s="92"/>
      <c r="I45" s="92">
        <v>41.94</v>
      </c>
      <c r="J45" s="92">
        <v>42.18</v>
      </c>
      <c r="K45" s="93">
        <v>42.17</v>
      </c>
    </row>
    <row r="46" spans="2:11">
      <c r="B46" s="1">
        <v>22</v>
      </c>
      <c r="C46" s="91">
        <v>40.42</v>
      </c>
      <c r="D46" s="92">
        <v>38.950000000000003</v>
      </c>
      <c r="E46" s="92">
        <v>39.340000000000003</v>
      </c>
      <c r="F46" s="92">
        <v>38.76</v>
      </c>
      <c r="G46" s="93"/>
      <c r="H46" s="92"/>
      <c r="I46" s="92">
        <v>42.07</v>
      </c>
      <c r="J46" s="92">
        <v>42.41</v>
      </c>
      <c r="K46" s="93">
        <v>42.06</v>
      </c>
    </row>
    <row r="47" spans="2:11">
      <c r="B47" s="1">
        <v>23</v>
      </c>
      <c r="C47" s="91">
        <v>39.54</v>
      </c>
      <c r="D47" s="92">
        <v>39</v>
      </c>
      <c r="E47" s="92">
        <v>39.25</v>
      </c>
      <c r="F47" s="92">
        <v>39.590000000000003</v>
      </c>
      <c r="G47" s="93"/>
      <c r="H47" s="92"/>
      <c r="I47" s="92">
        <v>42.09</v>
      </c>
      <c r="J47" s="92">
        <v>42.06</v>
      </c>
      <c r="K47" s="93">
        <v>41.98</v>
      </c>
    </row>
    <row r="48" spans="2:11">
      <c r="B48" s="1">
        <v>24</v>
      </c>
      <c r="C48" s="91">
        <v>39.049999999999997</v>
      </c>
      <c r="D48" s="92">
        <v>38.96</v>
      </c>
      <c r="E48" s="92">
        <v>39.67</v>
      </c>
      <c r="F48" s="92">
        <v>38.82</v>
      </c>
      <c r="G48" s="93"/>
      <c r="H48" s="92"/>
      <c r="I48" s="92">
        <v>42.32</v>
      </c>
      <c r="J48" s="92">
        <v>42.16</v>
      </c>
      <c r="K48" s="93">
        <v>42.24</v>
      </c>
    </row>
    <row r="49" spans="2:11">
      <c r="B49" s="1">
        <v>25</v>
      </c>
      <c r="C49" s="91">
        <v>38.97</v>
      </c>
      <c r="D49" s="92">
        <v>39.03</v>
      </c>
      <c r="E49" s="92">
        <v>39.39</v>
      </c>
      <c r="F49" s="92">
        <v>38.93</v>
      </c>
      <c r="G49" s="93"/>
      <c r="H49" s="92"/>
      <c r="I49" s="92">
        <v>42.05</v>
      </c>
      <c r="J49" s="92">
        <v>42.22</v>
      </c>
      <c r="K49" s="93">
        <v>42.1</v>
      </c>
    </row>
    <row r="50" spans="2:11">
      <c r="B50" s="1">
        <v>26</v>
      </c>
      <c r="C50" s="91">
        <v>38.950000000000003</v>
      </c>
      <c r="D50" s="92">
        <v>39.08</v>
      </c>
      <c r="E50" s="92">
        <v>39.36</v>
      </c>
      <c r="F50" s="92">
        <v>38.840000000000003</v>
      </c>
      <c r="G50" s="93"/>
      <c r="H50" s="92"/>
      <c r="I50" s="92">
        <v>41.77</v>
      </c>
      <c r="J50" s="92">
        <v>42.18</v>
      </c>
      <c r="K50" s="93">
        <v>41.88</v>
      </c>
    </row>
    <row r="51" spans="2:11">
      <c r="B51" s="1">
        <v>27</v>
      </c>
      <c r="C51" s="91">
        <v>39.03</v>
      </c>
      <c r="D51" s="92">
        <v>40.08</v>
      </c>
      <c r="E51" s="92">
        <v>39.36</v>
      </c>
      <c r="F51" s="92">
        <v>38.799999999999997</v>
      </c>
      <c r="G51" s="93"/>
      <c r="H51" s="92"/>
      <c r="I51" s="92">
        <v>41.71</v>
      </c>
      <c r="J51" s="92">
        <v>42.04</v>
      </c>
      <c r="K51" s="93">
        <v>42.03</v>
      </c>
    </row>
    <row r="52" spans="2:11">
      <c r="B52" s="1">
        <v>28</v>
      </c>
      <c r="C52" s="91">
        <v>39.56</v>
      </c>
      <c r="D52" s="92">
        <v>39.58</v>
      </c>
      <c r="E52" s="92">
        <v>39.380000000000003</v>
      </c>
      <c r="F52" s="92">
        <v>38.78</v>
      </c>
      <c r="G52" s="93"/>
      <c r="H52" s="92"/>
      <c r="I52" s="92">
        <v>41.74</v>
      </c>
      <c r="J52" s="92">
        <v>42.04</v>
      </c>
      <c r="K52" s="93">
        <v>42.03</v>
      </c>
    </row>
    <row r="53" spans="2:11">
      <c r="B53" s="1">
        <v>29</v>
      </c>
      <c r="C53" s="91">
        <v>38.99</v>
      </c>
      <c r="D53" s="92">
        <v>39.1</v>
      </c>
      <c r="E53" s="92">
        <v>39.22</v>
      </c>
      <c r="F53" s="92">
        <v>39.1</v>
      </c>
      <c r="G53" s="93"/>
      <c r="H53" s="92"/>
      <c r="I53" s="92">
        <v>41.76</v>
      </c>
      <c r="J53" s="92">
        <v>42.15</v>
      </c>
      <c r="K53" s="93">
        <v>41.95</v>
      </c>
    </row>
    <row r="54" spans="2:11">
      <c r="B54" s="1">
        <v>30</v>
      </c>
      <c r="C54" s="91">
        <v>39.92</v>
      </c>
      <c r="D54" s="92">
        <v>39.090000000000003</v>
      </c>
      <c r="E54" s="92">
        <v>39.42</v>
      </c>
      <c r="F54" s="92">
        <v>39.94</v>
      </c>
      <c r="G54" s="93"/>
      <c r="H54" s="92"/>
      <c r="I54" s="92">
        <v>41.81</v>
      </c>
      <c r="J54" s="92">
        <v>42.03</v>
      </c>
      <c r="K54" s="93"/>
    </row>
    <row r="55" spans="2:11">
      <c r="B55" s="1">
        <v>31</v>
      </c>
      <c r="C55" s="91">
        <v>39</v>
      </c>
      <c r="D55" s="92">
        <v>38.869999999999997</v>
      </c>
      <c r="E55" s="92">
        <v>39.18</v>
      </c>
      <c r="F55" s="92">
        <v>38.909999999999997</v>
      </c>
      <c r="G55" s="93"/>
      <c r="H55" s="92"/>
      <c r="I55" s="92">
        <v>42.04</v>
      </c>
      <c r="J55" s="92">
        <v>42.15</v>
      </c>
      <c r="K55" s="93"/>
    </row>
    <row r="56" spans="2:11">
      <c r="B56" s="1">
        <v>32</v>
      </c>
      <c r="C56" s="91">
        <v>38.869999999999997</v>
      </c>
      <c r="D56" s="92">
        <v>39.11</v>
      </c>
      <c r="E56" s="92">
        <v>39.299999999999997</v>
      </c>
      <c r="F56" s="92">
        <v>38.9</v>
      </c>
      <c r="G56" s="93"/>
      <c r="H56" s="92"/>
      <c r="I56" s="92">
        <v>41.68</v>
      </c>
      <c r="J56" s="92">
        <v>42.01</v>
      </c>
      <c r="K56" s="93"/>
    </row>
    <row r="57" spans="2:11">
      <c r="B57" s="1">
        <v>33</v>
      </c>
      <c r="C57" s="91">
        <v>39.04</v>
      </c>
      <c r="D57" s="92">
        <v>39.04</v>
      </c>
      <c r="E57" s="92">
        <v>39.61</v>
      </c>
      <c r="F57" s="92">
        <v>38.799999999999997</v>
      </c>
      <c r="G57" s="93"/>
      <c r="H57" s="92"/>
      <c r="I57" s="92">
        <v>41.59</v>
      </c>
      <c r="J57" s="92">
        <v>42.07</v>
      </c>
      <c r="K57" s="93"/>
    </row>
    <row r="58" spans="2:11">
      <c r="B58" s="1">
        <v>34</v>
      </c>
      <c r="C58" s="91">
        <v>39.049999999999997</v>
      </c>
      <c r="D58" s="92">
        <v>38.92</v>
      </c>
      <c r="E58" s="92">
        <v>40.19</v>
      </c>
      <c r="F58" s="92">
        <v>38.79</v>
      </c>
      <c r="G58" s="93"/>
      <c r="H58" s="92"/>
      <c r="I58" s="92">
        <v>41.77</v>
      </c>
      <c r="J58" s="92">
        <v>42.01</v>
      </c>
      <c r="K58" s="93"/>
    </row>
    <row r="59" spans="2:11">
      <c r="B59" s="1">
        <v>35</v>
      </c>
      <c r="C59" s="91">
        <v>38.97</v>
      </c>
      <c r="D59" s="92">
        <v>39.68</v>
      </c>
      <c r="E59" s="92">
        <v>39.26</v>
      </c>
      <c r="F59" s="92">
        <v>38.82</v>
      </c>
      <c r="G59" s="93"/>
      <c r="H59" s="92"/>
      <c r="I59" s="92">
        <v>42.07</v>
      </c>
      <c r="J59" s="92">
        <v>41.83</v>
      </c>
      <c r="K59" s="93"/>
    </row>
    <row r="60" spans="2:11">
      <c r="B60" s="1">
        <v>36</v>
      </c>
      <c r="C60" s="91">
        <v>38.81</v>
      </c>
      <c r="D60" s="92"/>
      <c r="E60" s="92">
        <v>39.17</v>
      </c>
      <c r="F60" s="92">
        <v>38.78</v>
      </c>
      <c r="G60" s="93"/>
      <c r="H60" s="92"/>
      <c r="I60" s="92">
        <v>41.89</v>
      </c>
      <c r="J60" s="92">
        <v>42.25</v>
      </c>
      <c r="K60" s="93"/>
    </row>
    <row r="61" spans="2:11">
      <c r="B61" s="1">
        <v>37</v>
      </c>
      <c r="C61" s="91">
        <v>38.880000000000003</v>
      </c>
      <c r="D61" s="92"/>
      <c r="E61" s="92">
        <v>39.18</v>
      </c>
      <c r="F61" s="92">
        <v>38.81</v>
      </c>
      <c r="G61" s="93"/>
      <c r="H61" s="92"/>
      <c r="I61" s="92">
        <v>42.09</v>
      </c>
      <c r="J61" s="92">
        <v>41.79</v>
      </c>
      <c r="K61" s="93"/>
    </row>
    <row r="62" spans="2:11">
      <c r="B62" s="1">
        <v>38</v>
      </c>
      <c r="C62" s="91">
        <v>38.97</v>
      </c>
      <c r="D62" s="92"/>
      <c r="E62" s="92">
        <v>39.25</v>
      </c>
      <c r="F62" s="92">
        <v>38.909999999999997</v>
      </c>
      <c r="G62" s="93"/>
      <c r="H62" s="92"/>
      <c r="I62" s="92"/>
      <c r="J62" s="92">
        <v>42.11</v>
      </c>
      <c r="K62" s="93"/>
    </row>
    <row r="63" spans="2:11">
      <c r="B63" s="1">
        <v>39</v>
      </c>
      <c r="C63" s="91">
        <v>38.880000000000003</v>
      </c>
      <c r="D63" s="92"/>
      <c r="E63" s="92">
        <v>39.21</v>
      </c>
      <c r="F63" s="92">
        <v>40.659999999999997</v>
      </c>
      <c r="G63" s="93"/>
      <c r="H63" s="92"/>
      <c r="I63" s="92"/>
      <c r="J63" s="92">
        <v>42.11</v>
      </c>
      <c r="K63" s="93"/>
    </row>
    <row r="64" spans="2:11">
      <c r="B64" s="1">
        <v>40</v>
      </c>
      <c r="C64" s="91">
        <v>38.86</v>
      </c>
      <c r="D64" s="92"/>
      <c r="E64" s="92">
        <v>39.33</v>
      </c>
      <c r="F64" s="92">
        <v>39.71</v>
      </c>
      <c r="G64" s="93"/>
      <c r="H64" s="92"/>
      <c r="I64" s="92"/>
      <c r="J64" s="92"/>
      <c r="K64" s="93"/>
    </row>
    <row r="65" spans="2:11">
      <c r="B65" s="1">
        <v>41</v>
      </c>
      <c r="C65" s="91">
        <v>38.909999999999997</v>
      </c>
      <c r="D65" s="92"/>
      <c r="E65" s="92">
        <v>39.33</v>
      </c>
      <c r="F65" s="92">
        <v>38.97</v>
      </c>
      <c r="G65" s="93"/>
      <c r="H65" s="92"/>
      <c r="I65" s="92"/>
      <c r="J65" s="92"/>
      <c r="K65" s="93"/>
    </row>
    <row r="66" spans="2:11">
      <c r="B66" s="1">
        <v>42</v>
      </c>
      <c r="C66" s="91">
        <v>38.94</v>
      </c>
      <c r="D66" s="92"/>
      <c r="E66" s="92">
        <v>39.299999999999997</v>
      </c>
      <c r="F66" s="92">
        <v>38.93</v>
      </c>
      <c r="G66" s="93"/>
      <c r="H66" s="92"/>
      <c r="I66" s="92"/>
      <c r="J66" s="92"/>
      <c r="K66" s="93"/>
    </row>
    <row r="67" spans="2:11">
      <c r="B67" s="1">
        <v>43</v>
      </c>
      <c r="C67" s="91">
        <v>38.89</v>
      </c>
      <c r="D67" s="92"/>
      <c r="E67" s="92">
        <v>39.130000000000003</v>
      </c>
      <c r="F67" s="92">
        <v>40.119999999999997</v>
      </c>
      <c r="G67" s="93"/>
      <c r="H67" s="92"/>
      <c r="I67" s="92"/>
      <c r="J67" s="92"/>
      <c r="K67" s="93"/>
    </row>
    <row r="68" spans="2:11">
      <c r="B68" s="1">
        <v>44</v>
      </c>
      <c r="C68" s="91">
        <v>38.53</v>
      </c>
      <c r="D68" s="92"/>
      <c r="E68" s="92">
        <v>39.21</v>
      </c>
      <c r="F68" s="92">
        <v>47.99</v>
      </c>
      <c r="G68" s="93"/>
      <c r="H68" s="92"/>
      <c r="I68" s="92"/>
      <c r="J68" s="92"/>
      <c r="K68" s="93"/>
    </row>
    <row r="69" spans="2:11">
      <c r="B69" s="1">
        <v>45</v>
      </c>
      <c r="C69" s="91"/>
      <c r="D69" s="92"/>
      <c r="E69" s="92">
        <v>39.130000000000003</v>
      </c>
      <c r="F69" s="92">
        <v>39.11</v>
      </c>
      <c r="G69" s="93"/>
      <c r="H69" s="92"/>
      <c r="I69" s="92"/>
      <c r="J69" s="92"/>
      <c r="K69" s="93"/>
    </row>
    <row r="70" spans="2:11">
      <c r="B70" s="1">
        <v>46</v>
      </c>
      <c r="C70" s="91"/>
      <c r="D70" s="92"/>
      <c r="E70" s="92">
        <v>39.22</v>
      </c>
      <c r="F70" s="92">
        <v>39.200000000000003</v>
      </c>
      <c r="G70" s="93"/>
      <c r="H70" s="92"/>
      <c r="I70" s="92"/>
      <c r="J70" s="92"/>
      <c r="K70" s="93"/>
    </row>
    <row r="71" spans="2:11">
      <c r="B71" s="1">
        <v>47</v>
      </c>
      <c r="C71" s="91"/>
      <c r="D71" s="92"/>
      <c r="E71" s="92">
        <v>39.270000000000003</v>
      </c>
      <c r="F71" s="92">
        <v>38.909999999999997</v>
      </c>
      <c r="G71" s="93"/>
      <c r="H71" s="92"/>
      <c r="I71" s="92"/>
      <c r="J71" s="92"/>
      <c r="K71" s="93"/>
    </row>
    <row r="72" spans="2:11">
      <c r="B72" s="1">
        <v>48</v>
      </c>
      <c r="C72" s="91"/>
      <c r="D72" s="92"/>
      <c r="E72" s="92">
        <v>39.14</v>
      </c>
      <c r="F72" s="92">
        <v>39.659999999999997</v>
      </c>
      <c r="G72" s="93"/>
      <c r="H72" s="92"/>
      <c r="I72" s="92"/>
      <c r="J72" s="92"/>
      <c r="K72" s="93"/>
    </row>
    <row r="73" spans="2:11">
      <c r="B73" s="1">
        <v>49</v>
      </c>
      <c r="C73" s="91"/>
      <c r="D73" s="92"/>
      <c r="E73" s="92">
        <v>39.200000000000003</v>
      </c>
      <c r="F73" s="92">
        <v>38.93</v>
      </c>
      <c r="G73" s="93"/>
      <c r="H73" s="92"/>
      <c r="I73" s="92"/>
      <c r="J73" s="92"/>
      <c r="K73" s="93"/>
    </row>
    <row r="74" spans="2:11">
      <c r="B74" s="1">
        <v>50</v>
      </c>
      <c r="C74" s="91"/>
      <c r="D74" s="92"/>
      <c r="E74" s="92">
        <v>39.270000000000003</v>
      </c>
      <c r="F74" s="92">
        <v>38.93</v>
      </c>
      <c r="G74" s="93"/>
      <c r="H74" s="92"/>
      <c r="I74" s="92"/>
      <c r="J74" s="92"/>
      <c r="K74" s="93"/>
    </row>
    <row r="75" spans="2:11">
      <c r="B75" s="1">
        <v>51</v>
      </c>
      <c r="C75" s="91"/>
      <c r="D75" s="92"/>
      <c r="E75" s="92">
        <v>39.630000000000003</v>
      </c>
      <c r="F75" s="92">
        <v>39.03</v>
      </c>
      <c r="G75" s="93"/>
      <c r="H75" s="92"/>
      <c r="I75" s="92"/>
      <c r="J75" s="92"/>
      <c r="K75" s="93"/>
    </row>
    <row r="76" spans="2:11">
      <c r="B76" s="1">
        <v>52</v>
      </c>
      <c r="C76" s="91"/>
      <c r="D76" s="92"/>
      <c r="E76" s="92">
        <v>39.29</v>
      </c>
      <c r="F76" s="92">
        <v>38.96</v>
      </c>
      <c r="G76" s="93"/>
      <c r="H76" s="92"/>
      <c r="I76" s="92"/>
      <c r="J76" s="92"/>
      <c r="K76" s="93"/>
    </row>
    <row r="77" spans="2:11">
      <c r="B77" s="1">
        <v>53</v>
      </c>
      <c r="C77" s="91"/>
      <c r="D77" s="92"/>
      <c r="E77" s="92">
        <v>39.54</v>
      </c>
      <c r="F77" s="92">
        <v>38.85</v>
      </c>
      <c r="G77" s="93"/>
      <c r="H77" s="92"/>
      <c r="I77" s="92"/>
      <c r="J77" s="92"/>
      <c r="K77" s="93"/>
    </row>
    <row r="78" spans="2:11">
      <c r="B78" s="1">
        <v>54</v>
      </c>
      <c r="C78" s="91"/>
      <c r="D78" s="92"/>
      <c r="E78" s="92">
        <v>39.36</v>
      </c>
      <c r="F78" s="92">
        <v>38.85</v>
      </c>
      <c r="G78" s="93"/>
      <c r="H78" s="92"/>
      <c r="I78" s="92"/>
      <c r="J78" s="92"/>
      <c r="K78" s="93"/>
    </row>
    <row r="79" spans="2:11">
      <c r="B79" s="1">
        <v>55</v>
      </c>
      <c r="C79" s="91"/>
      <c r="D79" s="92"/>
      <c r="E79" s="92">
        <v>39.6</v>
      </c>
      <c r="F79" s="92">
        <v>38.74</v>
      </c>
      <c r="G79" s="153"/>
      <c r="H79" s="150"/>
      <c r="I79" s="150"/>
      <c r="J79" s="150"/>
      <c r="K79" s="153"/>
    </row>
    <row r="80" spans="2:11">
      <c r="B80" s="1">
        <v>56</v>
      </c>
      <c r="C80" s="91"/>
      <c r="D80" s="92"/>
      <c r="E80" s="92">
        <v>39.28</v>
      </c>
      <c r="F80" s="92">
        <v>38.75</v>
      </c>
      <c r="G80" s="153"/>
      <c r="H80" s="150"/>
      <c r="I80" s="150"/>
      <c r="J80" s="150"/>
      <c r="K80" s="153"/>
    </row>
    <row r="81" spans="2:11">
      <c r="B81" s="1">
        <v>57</v>
      </c>
      <c r="C81" s="91"/>
      <c r="D81" s="92"/>
      <c r="E81" s="92">
        <v>39.36</v>
      </c>
      <c r="F81" s="92">
        <v>38.78</v>
      </c>
      <c r="G81" s="153"/>
      <c r="H81" s="150"/>
      <c r="I81" s="150"/>
      <c r="J81" s="150"/>
      <c r="K81" s="153"/>
    </row>
    <row r="82" spans="2:11">
      <c r="B82" s="1">
        <v>58</v>
      </c>
      <c r="C82" s="91"/>
      <c r="D82" s="92"/>
      <c r="E82" s="92">
        <v>39.19</v>
      </c>
      <c r="F82" s="92">
        <v>38.950000000000003</v>
      </c>
      <c r="G82" s="153"/>
      <c r="H82" s="150"/>
      <c r="I82" s="150"/>
      <c r="J82" s="150"/>
      <c r="K82" s="153"/>
    </row>
    <row r="83" spans="2:11">
      <c r="B83" s="1">
        <v>59</v>
      </c>
      <c r="C83" s="91"/>
      <c r="D83" s="92"/>
      <c r="E83" s="92">
        <v>39.07</v>
      </c>
      <c r="F83" s="92">
        <v>38.92</v>
      </c>
      <c r="G83" s="153"/>
      <c r="H83" s="150"/>
      <c r="I83" s="150"/>
      <c r="J83" s="150"/>
      <c r="K83" s="153"/>
    </row>
    <row r="84" spans="2:11">
      <c r="B84" s="1">
        <v>60</v>
      </c>
      <c r="C84" s="91"/>
      <c r="D84" s="92"/>
      <c r="E84" s="92">
        <v>39.25</v>
      </c>
      <c r="F84" s="92">
        <v>39.14</v>
      </c>
      <c r="G84" s="153"/>
      <c r="H84" s="150"/>
      <c r="I84" s="150"/>
      <c r="J84" s="150"/>
      <c r="K84" s="153"/>
    </row>
    <row r="85" spans="2:11">
      <c r="B85" s="1">
        <v>61</v>
      </c>
      <c r="C85" s="91"/>
      <c r="D85" s="92"/>
      <c r="E85" s="92">
        <v>39.090000000000003</v>
      </c>
      <c r="F85" s="92"/>
      <c r="G85" s="153"/>
      <c r="H85" s="150"/>
      <c r="I85" s="150"/>
      <c r="J85" s="150"/>
      <c r="K85" s="153"/>
    </row>
    <row r="86" spans="2:11">
      <c r="B86" s="1">
        <v>62</v>
      </c>
      <c r="C86" s="91"/>
      <c r="D86" s="92"/>
      <c r="E86" s="92">
        <v>39.22</v>
      </c>
      <c r="F86" s="92"/>
      <c r="G86" s="153"/>
      <c r="H86" s="150"/>
      <c r="I86" s="150"/>
      <c r="J86" s="150"/>
      <c r="K86" s="153"/>
    </row>
    <row r="87" spans="2:11">
      <c r="B87" s="1">
        <v>63</v>
      </c>
      <c r="C87" s="91"/>
      <c r="D87" s="92"/>
      <c r="E87" s="92">
        <v>39.39</v>
      </c>
      <c r="F87" s="92"/>
      <c r="G87" s="153"/>
      <c r="H87" s="150"/>
      <c r="I87" s="150"/>
      <c r="J87" s="150"/>
      <c r="K87" s="153"/>
    </row>
    <row r="88" spans="2:11">
      <c r="B88" s="1">
        <v>64</v>
      </c>
      <c r="C88" s="91"/>
      <c r="D88" s="92"/>
      <c r="E88" s="92">
        <v>39.22</v>
      </c>
      <c r="F88" s="92"/>
      <c r="G88" s="153"/>
      <c r="H88" s="150"/>
      <c r="I88" s="150"/>
      <c r="J88" s="150"/>
      <c r="K88" s="153"/>
    </row>
    <row r="89" spans="2:11" ht="15.75" thickBot="1">
      <c r="B89" s="1">
        <v>65</v>
      </c>
      <c r="C89" s="94"/>
      <c r="D89" s="95"/>
      <c r="E89" s="95">
        <v>39.43</v>
      </c>
      <c r="F89" s="95"/>
      <c r="G89" s="155"/>
      <c r="H89" s="154"/>
      <c r="I89" s="154"/>
      <c r="J89" s="154"/>
      <c r="K89" s="155"/>
    </row>
  </sheetData>
  <mergeCells count="16">
    <mergeCell ref="A14:A15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B14:B15"/>
    <mergeCell ref="C14:C15"/>
    <mergeCell ref="J14:J15"/>
    <mergeCell ref="K14:K15"/>
    <mergeCell ref="L14:L15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4:P89"/>
  <sheetViews>
    <sheetView zoomScale="75" zoomScaleNormal="75" workbookViewId="0">
      <selection activeCell="N14" sqref="N14"/>
    </sheetView>
  </sheetViews>
  <sheetFormatPr defaultRowHeight="15"/>
  <cols>
    <col min="1" max="1" width="8.7109375" style="1" customWidth="1"/>
    <col min="2" max="2" width="26.8554687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384" t="s">
        <v>102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</row>
    <row r="5" spans="1:16" ht="7.5" customHeight="1"/>
    <row r="6" spans="1:16" ht="17.25">
      <c r="A6" s="318" t="s">
        <v>61</v>
      </c>
      <c r="B6" s="318"/>
      <c r="C6" s="318"/>
      <c r="D6" s="318"/>
      <c r="E6" s="318"/>
      <c r="F6" s="318"/>
      <c r="G6" s="318"/>
      <c r="H6" s="318"/>
      <c r="I6" s="318"/>
      <c r="J6" s="318"/>
      <c r="K6" s="318"/>
      <c r="L6" s="318"/>
    </row>
    <row r="7" spans="1:16" ht="7.5" customHeight="1"/>
    <row r="8" spans="1:16" s="2" customFormat="1" ht="20.25" customHeight="1">
      <c r="A8" s="385" t="s">
        <v>45</v>
      </c>
      <c r="B8" s="386" t="s">
        <v>13</v>
      </c>
      <c r="C8" s="387" t="s">
        <v>18</v>
      </c>
      <c r="D8" s="386" t="s">
        <v>46</v>
      </c>
      <c r="E8" s="389" t="s">
        <v>47</v>
      </c>
      <c r="F8" s="391" t="s">
        <v>48</v>
      </c>
      <c r="G8" s="392"/>
      <c r="H8" s="392"/>
      <c r="I8" s="393"/>
      <c r="J8" s="394" t="s">
        <v>49</v>
      </c>
      <c r="K8" s="385" t="s">
        <v>50</v>
      </c>
      <c r="L8" s="385"/>
      <c r="M8" s="47"/>
      <c r="N8" s="47"/>
    </row>
    <row r="9" spans="1:16" s="2" customFormat="1" ht="27.75" customHeight="1">
      <c r="A9" s="385"/>
      <c r="B9" s="386"/>
      <c r="C9" s="388"/>
      <c r="D9" s="386"/>
      <c r="E9" s="390"/>
      <c r="F9" s="48" t="s">
        <v>51</v>
      </c>
      <c r="G9" s="48" t="s">
        <v>52</v>
      </c>
      <c r="H9" s="48" t="s">
        <v>53</v>
      </c>
      <c r="I9" s="49" t="s">
        <v>54</v>
      </c>
      <c r="J9" s="395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>
      <c r="A10" s="51">
        <v>1</v>
      </c>
      <c r="B10" s="52" t="s">
        <v>62</v>
      </c>
      <c r="C10" s="53">
        <v>4</v>
      </c>
      <c r="D10" s="53">
        <v>44</v>
      </c>
      <c r="E10" s="54">
        <f>D10</f>
        <v>44</v>
      </c>
      <c r="F10" s="84">
        <f>MIN(C25:C89)</f>
        <v>38.619999999999997</v>
      </c>
      <c r="G10" s="108">
        <f>AVERAGE(C25:C89)</f>
        <v>39.021136363636373</v>
      </c>
      <c r="H10" s="55">
        <v>1</v>
      </c>
      <c r="I10" s="56">
        <f>G10-F10</f>
        <v>0.40113636363637539</v>
      </c>
      <c r="J10" s="57">
        <v>1.9907407407407408E-2</v>
      </c>
      <c r="K10" s="57">
        <f>J10</f>
        <v>1.9907407407407408E-2</v>
      </c>
      <c r="L10" s="58">
        <f>K10</f>
        <v>1.9907407407407408E-2</v>
      </c>
      <c r="M10" s="59" t="s">
        <v>180</v>
      </c>
      <c r="N10" s="60">
        <v>-30</v>
      </c>
      <c r="O10" s="226" t="s">
        <v>96</v>
      </c>
      <c r="P10" s="62"/>
    </row>
    <row r="11" spans="1:16" s="3" customFormat="1" ht="30" customHeight="1">
      <c r="A11" s="51">
        <v>2</v>
      </c>
      <c r="B11" s="52" t="s">
        <v>143</v>
      </c>
      <c r="C11" s="53">
        <v>1</v>
      </c>
      <c r="D11" s="53">
        <v>65</v>
      </c>
      <c r="E11" s="54">
        <f>D11-D10</f>
        <v>21</v>
      </c>
      <c r="F11" s="84">
        <f>MIN(D25:D89)</f>
        <v>39.5</v>
      </c>
      <c r="G11" s="107">
        <f>AVERAGE(D25:D89)</f>
        <v>40.059999999999995</v>
      </c>
      <c r="H11" s="55">
        <v>0</v>
      </c>
      <c r="I11" s="56">
        <f t="shared" ref="I11:I18" si="0">G11-F11</f>
        <v>0.55999999999999517</v>
      </c>
      <c r="J11" s="57">
        <v>3.1122685185185187E-2</v>
      </c>
      <c r="K11" s="57">
        <f>J11-J10</f>
        <v>1.1215277777777779E-2</v>
      </c>
      <c r="L11" s="58">
        <f>K11</f>
        <v>1.1215277777777779E-2</v>
      </c>
      <c r="M11" s="59" t="s">
        <v>181</v>
      </c>
      <c r="N11" s="60">
        <v>5</v>
      </c>
      <c r="O11" s="226" t="s">
        <v>190</v>
      </c>
      <c r="P11" s="62"/>
    </row>
    <row r="12" spans="1:16" s="3" customFormat="1" ht="30" customHeight="1" thickBot="1">
      <c r="A12" s="51">
        <v>3</v>
      </c>
      <c r="B12" s="52" t="s">
        <v>73</v>
      </c>
      <c r="C12" s="53">
        <v>21</v>
      </c>
      <c r="D12" s="53">
        <v>131</v>
      </c>
      <c r="E12" s="54">
        <f t="shared" ref="E12:E18" si="1">D12-D11</f>
        <v>66</v>
      </c>
      <c r="F12" s="84">
        <f>MIN(E25:E89)</f>
        <v>38.93</v>
      </c>
      <c r="G12" s="108">
        <f>AVERAGE(E25:E89)</f>
        <v>39.281904761904769</v>
      </c>
      <c r="H12" s="55">
        <v>3</v>
      </c>
      <c r="I12" s="56">
        <f t="shared" si="0"/>
        <v>0.35190476190476971</v>
      </c>
      <c r="J12" s="57">
        <v>6.1215277777777778E-2</v>
      </c>
      <c r="K12" s="57">
        <f t="shared" ref="K12:K18" si="2">J12-J11</f>
        <v>3.0092592592592591E-2</v>
      </c>
      <c r="L12" s="58">
        <f>K12</f>
        <v>3.0092592592592591E-2</v>
      </c>
      <c r="M12" s="59" t="s">
        <v>183</v>
      </c>
      <c r="N12" s="60"/>
      <c r="O12" s="109"/>
      <c r="P12" s="62"/>
    </row>
    <row r="13" spans="1:16" s="3" customFormat="1" ht="30" customHeight="1" thickBot="1">
      <c r="A13" s="51">
        <v>4</v>
      </c>
      <c r="B13" s="52" t="s">
        <v>62</v>
      </c>
      <c r="C13" s="53">
        <v>4</v>
      </c>
      <c r="D13" s="53">
        <v>187</v>
      </c>
      <c r="E13" s="54">
        <f t="shared" si="1"/>
        <v>56</v>
      </c>
      <c r="F13" s="114">
        <f>MIN(F25:F89)</f>
        <v>38.6</v>
      </c>
      <c r="G13" s="112">
        <f>AVERAGE(F25:F89)</f>
        <v>38.983090909090876</v>
      </c>
      <c r="H13" s="55">
        <v>3</v>
      </c>
      <c r="I13" s="56">
        <f t="shared" si="0"/>
        <v>0.38309090909087473</v>
      </c>
      <c r="J13" s="57">
        <v>8.744212962962962E-2</v>
      </c>
      <c r="K13" s="57">
        <f t="shared" si="2"/>
        <v>2.6226851851851841E-2</v>
      </c>
      <c r="L13" s="58">
        <f>K13+L10</f>
        <v>4.613425925925925E-2</v>
      </c>
      <c r="M13" s="59" t="s">
        <v>184</v>
      </c>
      <c r="N13" s="60"/>
      <c r="O13" s="109"/>
      <c r="P13" s="62"/>
    </row>
    <row r="14" spans="1:16" s="3" customFormat="1" ht="30" customHeight="1" thickBot="1">
      <c r="A14" s="51">
        <v>5</v>
      </c>
      <c r="B14" s="52" t="s">
        <v>143</v>
      </c>
      <c r="C14" s="53">
        <v>7</v>
      </c>
      <c r="D14" s="53">
        <v>218</v>
      </c>
      <c r="E14" s="54">
        <f t="shared" si="1"/>
        <v>31</v>
      </c>
      <c r="F14" s="115">
        <f>MIN(G25:G89)</f>
        <v>39.479999999999997</v>
      </c>
      <c r="G14" s="108">
        <f>AVERAGE(G25:G89)</f>
        <v>39.82866666666667</v>
      </c>
      <c r="H14" s="55">
        <v>1</v>
      </c>
      <c r="I14" s="56">
        <f t="shared" si="0"/>
        <v>0.34866666666667356</v>
      </c>
      <c r="J14" s="57">
        <v>0.10269675925925925</v>
      </c>
      <c r="K14" s="57">
        <f t="shared" si="2"/>
        <v>1.5254629629629632E-2</v>
      </c>
      <c r="L14" s="58">
        <f>K14+L11</f>
        <v>2.6469907407407411E-2</v>
      </c>
      <c r="M14" s="237" t="s">
        <v>185</v>
      </c>
      <c r="N14" s="60"/>
      <c r="O14" s="109"/>
      <c r="P14" s="62"/>
    </row>
    <row r="15" spans="1:16" s="3" customFormat="1" ht="30" customHeight="1" thickBot="1">
      <c r="A15" s="372">
        <v>6</v>
      </c>
      <c r="B15" s="376" t="s">
        <v>143</v>
      </c>
      <c r="C15" s="397">
        <v>6</v>
      </c>
      <c r="D15" s="65">
        <v>221</v>
      </c>
      <c r="E15" s="213">
        <f>D15-D14</f>
        <v>3</v>
      </c>
      <c r="F15" s="84">
        <f>MIN(H25:H89)</f>
        <v>39.93</v>
      </c>
      <c r="G15" s="117">
        <f>AVERAGE(H25:H89)</f>
        <v>39.954999999999998</v>
      </c>
      <c r="H15" s="86">
        <v>1</v>
      </c>
      <c r="I15" s="56">
        <f t="shared" si="0"/>
        <v>2.4999999999998579E-2</v>
      </c>
      <c r="J15" s="380">
        <v>0.12862268518518519</v>
      </c>
      <c r="K15" s="380">
        <f>J15-J14</f>
        <v>2.5925925925925936E-2</v>
      </c>
      <c r="L15" s="378">
        <f>K15+L14</f>
        <v>5.239583333333335E-2</v>
      </c>
      <c r="M15" s="208" t="s">
        <v>186</v>
      </c>
      <c r="N15" s="205"/>
      <c r="O15" s="109"/>
      <c r="P15" s="62"/>
    </row>
    <row r="16" spans="1:16" s="3" customFormat="1" ht="30" customHeight="1" thickBot="1">
      <c r="A16" s="373"/>
      <c r="B16" s="377"/>
      <c r="C16" s="398"/>
      <c r="D16" s="214">
        <v>264</v>
      </c>
      <c r="E16" s="215">
        <f t="shared" si="1"/>
        <v>43</v>
      </c>
      <c r="F16" s="216">
        <f>MIN(I25:I89)</f>
        <v>42.06</v>
      </c>
      <c r="G16" s="217">
        <f>AVERAGE(I25:I89)</f>
        <v>42.462380952380954</v>
      </c>
      <c r="H16" s="218">
        <v>5</v>
      </c>
      <c r="I16" s="56">
        <f t="shared" si="0"/>
        <v>0.40238095238095184</v>
      </c>
      <c r="J16" s="396"/>
      <c r="K16" s="381"/>
      <c r="L16" s="379"/>
      <c r="M16" s="207" t="s">
        <v>187</v>
      </c>
      <c r="N16" s="60"/>
      <c r="O16" s="61"/>
      <c r="P16" s="62"/>
    </row>
    <row r="17" spans="1:15" s="3" customFormat="1" ht="30" customHeight="1" thickBot="1">
      <c r="A17" s="51">
        <v>7</v>
      </c>
      <c r="B17" s="52" t="s">
        <v>62</v>
      </c>
      <c r="C17" s="210">
        <v>3</v>
      </c>
      <c r="D17" s="220">
        <v>288</v>
      </c>
      <c r="E17" s="54">
        <f t="shared" si="1"/>
        <v>24</v>
      </c>
      <c r="F17" s="114">
        <f>MIN(J25:J89)</f>
        <v>41.51</v>
      </c>
      <c r="G17" s="112">
        <f>AVERAGE(J25:J89)</f>
        <v>41.869130434782612</v>
      </c>
      <c r="H17" s="55">
        <v>2</v>
      </c>
      <c r="I17" s="56">
        <f t="shared" si="0"/>
        <v>0.35913043478261386</v>
      </c>
      <c r="J17" s="212">
        <v>0.14118055555555556</v>
      </c>
      <c r="K17" s="57">
        <f>J17-J15</f>
        <v>1.2557870370370372E-2</v>
      </c>
      <c r="L17" s="57">
        <f>K17+L13</f>
        <v>5.8692129629629622E-2</v>
      </c>
      <c r="M17" s="59" t="s">
        <v>188</v>
      </c>
      <c r="N17" s="60"/>
      <c r="O17" s="18"/>
    </row>
    <row r="18" spans="1:15" s="3" customFormat="1" ht="30" customHeight="1" thickBot="1">
      <c r="A18" s="63" t="s">
        <v>59</v>
      </c>
      <c r="B18" s="64" t="s">
        <v>73</v>
      </c>
      <c r="C18" s="211">
        <v>4</v>
      </c>
      <c r="D18" s="222">
        <v>338</v>
      </c>
      <c r="E18" s="230">
        <f t="shared" si="1"/>
        <v>50</v>
      </c>
      <c r="F18" s="316">
        <f>MIN(K25:K89)</f>
        <v>41.88</v>
      </c>
      <c r="G18" s="240">
        <f>AVERAGE(K25:K89)</f>
        <v>42.236199999999982</v>
      </c>
      <c r="H18" s="224">
        <v>3</v>
      </c>
      <c r="I18" s="56">
        <f t="shared" si="0"/>
        <v>0.35619999999997987</v>
      </c>
      <c r="J18" s="212">
        <v>0.16707175925925924</v>
      </c>
      <c r="K18" s="57">
        <f t="shared" si="2"/>
        <v>2.589120370370368E-2</v>
      </c>
      <c r="L18" s="67">
        <f>K18+L12</f>
        <v>5.5983796296296268E-2</v>
      </c>
      <c r="M18" s="59"/>
      <c r="N18" s="60"/>
    </row>
    <row r="19" spans="1:15" s="3" customFormat="1" ht="30" customHeight="1">
      <c r="A19" s="68"/>
      <c r="B19" s="69"/>
      <c r="C19" s="70"/>
      <c r="D19" s="158"/>
      <c r="E19" s="158"/>
      <c r="F19" s="113">
        <f>AVERAGE(F10,F13,F17)</f>
        <v>39.576666666666661</v>
      </c>
      <c r="G19" s="159">
        <f>AVERAGE(G10,G13,G17)</f>
        <v>39.957785902503282</v>
      </c>
      <c r="H19" s="159" t="s">
        <v>62</v>
      </c>
      <c r="I19" s="160">
        <f>AVERAGE(I10,I13,I17)</f>
        <v>0.38111923583662133</v>
      </c>
      <c r="J19" s="70"/>
      <c r="K19" s="70"/>
      <c r="L19" s="70"/>
      <c r="M19" s="71"/>
      <c r="N19" s="71"/>
    </row>
    <row r="20" spans="1:15" s="3" customFormat="1" ht="30" customHeight="1">
      <c r="A20" s="156"/>
      <c r="B20" s="157"/>
      <c r="C20" s="158"/>
      <c r="D20" s="158"/>
      <c r="E20" s="158"/>
      <c r="F20" s="113">
        <f>AVERAGE(F11,F14,F15:F16)</f>
        <v>40.2425</v>
      </c>
      <c r="G20" s="159">
        <f>AVERAGE(G11,G14,G15:G16)</f>
        <v>40.576511904761901</v>
      </c>
      <c r="H20" s="159" t="s">
        <v>86</v>
      </c>
      <c r="I20" s="160">
        <f>AVERAGE(I11,I14,I15:I16)</f>
        <v>0.33401190476190479</v>
      </c>
      <c r="J20" s="158"/>
      <c r="K20" s="158"/>
      <c r="L20" s="158"/>
      <c r="M20" s="71"/>
      <c r="N20" s="71"/>
    </row>
    <row r="21" spans="1:15" ht="27.75" customHeight="1">
      <c r="A21" s="72"/>
      <c r="B21" s="72"/>
      <c r="C21" s="72"/>
      <c r="D21" s="73"/>
      <c r="E21" s="74"/>
      <c r="F21" s="75">
        <f>AVERAGE(F12,F18)</f>
        <v>40.405000000000001</v>
      </c>
      <c r="G21" s="76">
        <f>AVERAGE(G12,G18)</f>
        <v>40.759052380952376</v>
      </c>
      <c r="H21" s="76" t="s">
        <v>189</v>
      </c>
      <c r="I21" s="77">
        <f>AVERAGE(I12,I18)</f>
        <v>0.35405238095237479</v>
      </c>
      <c r="J21" s="74"/>
      <c r="K21" s="74" t="s">
        <v>29</v>
      </c>
      <c r="L21" s="74"/>
      <c r="M21" s="71"/>
      <c r="N21" s="71"/>
    </row>
    <row r="22" spans="1:15" ht="30" customHeight="1" thickBot="1">
      <c r="A22" s="78"/>
      <c r="B22" s="78"/>
      <c r="C22" s="78"/>
      <c r="D22" s="74"/>
      <c r="E22" s="74"/>
      <c r="F22" s="79">
        <f>AVERAGE(F10:F18)</f>
        <v>40.056666666666665</v>
      </c>
      <c r="G22" s="80">
        <f>AVERAGE(G10:G18)</f>
        <v>40.410834454273584</v>
      </c>
      <c r="H22" s="81"/>
      <c r="I22" s="82">
        <f>AVERAGE(I10:I18)</f>
        <v>0.35416778760691475</v>
      </c>
      <c r="J22" s="74"/>
      <c r="K22" s="74"/>
      <c r="L22" s="74"/>
      <c r="M22" s="78"/>
      <c r="N22" s="78"/>
    </row>
    <row r="23" spans="1:15" ht="15.75" thickBot="1"/>
    <row r="24" spans="1:15" ht="15.75" thickBot="1">
      <c r="C24" s="233" t="str">
        <f>B10</f>
        <v>Наум</v>
      </c>
      <c r="D24" s="234" t="str">
        <f>B11</f>
        <v>Несторенко Андрей</v>
      </c>
      <c r="E24" s="234" t="str">
        <f>B12</f>
        <v>Стецык Сергей</v>
      </c>
      <c r="F24" s="234" t="str">
        <f>B13</f>
        <v>Наум</v>
      </c>
      <c r="G24" s="234" t="str">
        <f>B15</f>
        <v>Несторенко Андрей</v>
      </c>
      <c r="H24" s="235" t="str">
        <f>B15</f>
        <v>Несторенко Андрей</v>
      </c>
      <c r="I24" s="87" t="str">
        <f>B15</f>
        <v>Несторенко Андрей</v>
      </c>
      <c r="J24" s="87" t="str">
        <f>B17</f>
        <v>Наум</v>
      </c>
      <c r="K24" s="2" t="str">
        <f>B18</f>
        <v>Стецык Сергей</v>
      </c>
    </row>
    <row r="25" spans="1:15">
      <c r="B25" s="1">
        <v>1</v>
      </c>
      <c r="C25" s="88">
        <v>39.549999999999997</v>
      </c>
      <c r="D25" s="89">
        <v>40.35</v>
      </c>
      <c r="E25" s="89">
        <v>39.450000000000003</v>
      </c>
      <c r="F25" s="89">
        <v>39.18</v>
      </c>
      <c r="G25" s="89">
        <v>39.590000000000003</v>
      </c>
      <c r="H25" s="90">
        <v>39.979999999999997</v>
      </c>
      <c r="I25" s="89">
        <v>43.63</v>
      </c>
      <c r="J25" s="89">
        <v>42.07</v>
      </c>
      <c r="K25" s="90">
        <v>42.76</v>
      </c>
      <c r="M25" s="2"/>
      <c r="N25" s="2"/>
    </row>
    <row r="26" spans="1:15">
      <c r="B26" s="1">
        <v>2</v>
      </c>
      <c r="C26" s="91">
        <v>39.25</v>
      </c>
      <c r="D26" s="92">
        <v>40.1</v>
      </c>
      <c r="E26" s="92">
        <v>39.19</v>
      </c>
      <c r="F26" s="92">
        <v>39.229999999999997</v>
      </c>
      <c r="G26" s="92">
        <v>40.119999999999997</v>
      </c>
      <c r="H26" s="93">
        <v>39.93</v>
      </c>
      <c r="I26" s="92">
        <v>43.06</v>
      </c>
      <c r="J26" s="92">
        <v>41.62</v>
      </c>
      <c r="K26" s="93">
        <v>42.15</v>
      </c>
      <c r="M26" s="3"/>
      <c r="N26" s="3"/>
    </row>
    <row r="27" spans="1:15">
      <c r="B27" s="1">
        <v>3</v>
      </c>
      <c r="C27" s="91">
        <v>38.97</v>
      </c>
      <c r="D27" s="92">
        <v>39.840000000000003</v>
      </c>
      <c r="E27" s="92">
        <v>39.31</v>
      </c>
      <c r="F27" s="92">
        <v>39</v>
      </c>
      <c r="G27" s="92">
        <v>40.409999999999997</v>
      </c>
      <c r="H27" s="93"/>
      <c r="I27" s="92">
        <v>42.78</v>
      </c>
      <c r="J27" s="92">
        <v>41.63</v>
      </c>
      <c r="K27" s="93">
        <v>42.27</v>
      </c>
      <c r="M27" s="3"/>
      <c r="N27" s="3"/>
    </row>
    <row r="28" spans="1:15">
      <c r="B28" s="1">
        <v>4</v>
      </c>
      <c r="C28" s="91">
        <v>39.200000000000003</v>
      </c>
      <c r="D28" s="92">
        <v>39.89</v>
      </c>
      <c r="E28" s="92">
        <v>39.04</v>
      </c>
      <c r="F28" s="92">
        <v>39.03</v>
      </c>
      <c r="G28" s="92">
        <v>40.08</v>
      </c>
      <c r="H28" s="93"/>
      <c r="I28" s="92">
        <v>43.97</v>
      </c>
      <c r="J28" s="92">
        <v>41.75</v>
      </c>
      <c r="K28" s="93">
        <v>42.07</v>
      </c>
      <c r="M28" s="3"/>
      <c r="N28" s="3"/>
    </row>
    <row r="29" spans="1:15">
      <c r="B29" s="1">
        <v>5</v>
      </c>
      <c r="C29" s="91">
        <v>39.200000000000003</v>
      </c>
      <c r="D29" s="92">
        <v>39.61</v>
      </c>
      <c r="E29" s="92">
        <v>39.090000000000003</v>
      </c>
      <c r="F29" s="92">
        <v>39.049999999999997</v>
      </c>
      <c r="G29" s="92">
        <v>39.75</v>
      </c>
      <c r="H29" s="93"/>
      <c r="I29" s="92">
        <v>43.23</v>
      </c>
      <c r="J29" s="92">
        <v>41.89</v>
      </c>
      <c r="K29" s="93">
        <v>42.34</v>
      </c>
    </row>
    <row r="30" spans="1:15">
      <c r="B30" s="1">
        <v>6</v>
      </c>
      <c r="C30" s="91">
        <v>38.909999999999997</v>
      </c>
      <c r="D30" s="92">
        <v>39.64</v>
      </c>
      <c r="E30" s="92">
        <v>39.17</v>
      </c>
      <c r="F30" s="92">
        <v>39.04</v>
      </c>
      <c r="G30" s="92">
        <v>40.520000000000003</v>
      </c>
      <c r="H30" s="93"/>
      <c r="I30" s="92">
        <v>42.29</v>
      </c>
      <c r="J30" s="92">
        <v>41.79</v>
      </c>
      <c r="K30" s="93">
        <v>42.02</v>
      </c>
    </row>
    <row r="31" spans="1:15">
      <c r="B31" s="1">
        <v>7</v>
      </c>
      <c r="C31" s="91">
        <v>39.020000000000003</v>
      </c>
      <c r="D31" s="92">
        <v>39.74</v>
      </c>
      <c r="E31" s="92">
        <v>39.08</v>
      </c>
      <c r="F31" s="92">
        <v>39.08</v>
      </c>
      <c r="G31" s="92">
        <v>39.56</v>
      </c>
      <c r="H31" s="93"/>
      <c r="I31" s="92">
        <v>42.45</v>
      </c>
      <c r="J31" s="92">
        <v>42.13</v>
      </c>
      <c r="K31" s="93">
        <v>41.88</v>
      </c>
      <c r="M31" s="236" t="s">
        <v>182</v>
      </c>
    </row>
    <row r="32" spans="1:15">
      <c r="B32" s="1">
        <v>8</v>
      </c>
      <c r="C32" s="91">
        <v>38.85</v>
      </c>
      <c r="D32" s="92">
        <v>39.619999999999997</v>
      </c>
      <c r="E32" s="92">
        <v>39.049999999999997</v>
      </c>
      <c r="F32" s="92">
        <v>38.840000000000003</v>
      </c>
      <c r="G32" s="92">
        <v>39.479999999999997</v>
      </c>
      <c r="H32" s="93"/>
      <c r="I32" s="92">
        <v>42.26</v>
      </c>
      <c r="J32" s="92">
        <v>41.56</v>
      </c>
      <c r="K32" s="93">
        <v>42.05</v>
      </c>
    </row>
    <row r="33" spans="2:11">
      <c r="B33" s="1">
        <v>9</v>
      </c>
      <c r="C33" s="91">
        <v>38.94</v>
      </c>
      <c r="D33" s="92">
        <v>39.85</v>
      </c>
      <c r="E33" s="92">
        <v>38.93</v>
      </c>
      <c r="F33" s="92">
        <v>38.799999999999997</v>
      </c>
      <c r="G33" s="92">
        <v>39.61</v>
      </c>
      <c r="H33" s="93"/>
      <c r="I33" s="92">
        <v>42.22</v>
      </c>
      <c r="J33" s="92">
        <v>42.29</v>
      </c>
      <c r="K33" s="93">
        <v>42.33</v>
      </c>
    </row>
    <row r="34" spans="2:11">
      <c r="B34" s="1">
        <v>10</v>
      </c>
      <c r="C34" s="91">
        <v>38.729999999999997</v>
      </c>
      <c r="D34" s="92">
        <v>39.76</v>
      </c>
      <c r="E34" s="92">
        <v>38.99</v>
      </c>
      <c r="F34" s="92">
        <v>39.36</v>
      </c>
      <c r="G34" s="92">
        <v>39.81</v>
      </c>
      <c r="H34" s="93"/>
      <c r="I34" s="92">
        <v>42.37</v>
      </c>
      <c r="J34" s="92">
        <v>42.09</v>
      </c>
      <c r="K34" s="93">
        <v>42.14</v>
      </c>
    </row>
    <row r="35" spans="2:11">
      <c r="B35" s="1">
        <v>11</v>
      </c>
      <c r="C35" s="91">
        <v>38.950000000000003</v>
      </c>
      <c r="D35" s="92">
        <v>40.729999999999997</v>
      </c>
      <c r="E35" s="92">
        <v>39.01</v>
      </c>
      <c r="F35" s="92">
        <v>38.869999999999997</v>
      </c>
      <c r="G35" s="92">
        <v>39.979999999999997</v>
      </c>
      <c r="H35" s="93"/>
      <c r="I35" s="92">
        <v>42.31</v>
      </c>
      <c r="J35" s="92">
        <v>41.96</v>
      </c>
      <c r="K35" s="93">
        <v>41.94</v>
      </c>
    </row>
    <row r="36" spans="2:11">
      <c r="B36" s="1">
        <v>12</v>
      </c>
      <c r="C36" s="91">
        <v>38.770000000000003</v>
      </c>
      <c r="D36" s="92">
        <v>40.4</v>
      </c>
      <c r="E36" s="92">
        <v>39.74</v>
      </c>
      <c r="F36" s="92">
        <v>38.96</v>
      </c>
      <c r="G36" s="92">
        <v>39.79</v>
      </c>
      <c r="H36" s="93"/>
      <c r="I36" s="92">
        <v>42.15</v>
      </c>
      <c r="J36" s="92">
        <v>42.37</v>
      </c>
      <c r="K36" s="93">
        <v>42.17</v>
      </c>
    </row>
    <row r="37" spans="2:11">
      <c r="B37" s="1">
        <v>13</v>
      </c>
      <c r="C37" s="91">
        <v>38.880000000000003</v>
      </c>
      <c r="D37" s="92">
        <v>39.5</v>
      </c>
      <c r="E37" s="92">
        <v>39.659999999999997</v>
      </c>
      <c r="F37" s="92">
        <v>38.82</v>
      </c>
      <c r="G37" s="92">
        <v>39.82</v>
      </c>
      <c r="H37" s="93"/>
      <c r="I37" s="92">
        <v>42.34</v>
      </c>
      <c r="J37" s="92">
        <v>41.95</v>
      </c>
      <c r="K37" s="93">
        <v>41.94</v>
      </c>
    </row>
    <row r="38" spans="2:11">
      <c r="B38" s="1">
        <v>14</v>
      </c>
      <c r="C38" s="111">
        <v>38.99</v>
      </c>
      <c r="D38" s="92">
        <v>39.86</v>
      </c>
      <c r="E38" s="92">
        <v>39.700000000000003</v>
      </c>
      <c r="F38" s="92">
        <v>38.81</v>
      </c>
      <c r="G38" s="92">
        <v>39.72</v>
      </c>
      <c r="H38" s="93"/>
      <c r="I38" s="92">
        <v>42.45</v>
      </c>
      <c r="J38" s="92">
        <v>41.94</v>
      </c>
      <c r="K38" s="93">
        <v>41.99</v>
      </c>
    </row>
    <row r="39" spans="2:11">
      <c r="B39" s="1">
        <v>15</v>
      </c>
      <c r="C39" s="91">
        <v>38.880000000000003</v>
      </c>
      <c r="D39" s="92">
        <v>40.130000000000003</v>
      </c>
      <c r="E39" s="92">
        <v>39.47</v>
      </c>
      <c r="F39" s="92">
        <v>38.85</v>
      </c>
      <c r="G39" s="92">
        <v>39.72</v>
      </c>
      <c r="H39" s="93"/>
      <c r="I39" s="92">
        <v>42.34</v>
      </c>
      <c r="J39" s="92">
        <v>41.66</v>
      </c>
      <c r="K39" s="93">
        <v>41.99</v>
      </c>
    </row>
    <row r="40" spans="2:11">
      <c r="B40" s="1">
        <v>16</v>
      </c>
      <c r="C40" s="91">
        <v>39.880000000000003</v>
      </c>
      <c r="D40" s="92">
        <v>39.81</v>
      </c>
      <c r="E40" s="92">
        <v>39.44</v>
      </c>
      <c r="F40" s="92">
        <v>38.76</v>
      </c>
      <c r="G40" s="92">
        <v>39.909999999999997</v>
      </c>
      <c r="H40" s="93"/>
      <c r="I40" s="92">
        <v>42.09</v>
      </c>
      <c r="J40" s="92">
        <v>41.56</v>
      </c>
      <c r="K40" s="93">
        <v>42.1</v>
      </c>
    </row>
    <row r="41" spans="2:11">
      <c r="B41" s="1">
        <v>17</v>
      </c>
      <c r="C41" s="91">
        <v>38.89</v>
      </c>
      <c r="D41" s="92">
        <v>40.520000000000003</v>
      </c>
      <c r="E41" s="92">
        <v>40.07</v>
      </c>
      <c r="F41" s="92">
        <v>40.28</v>
      </c>
      <c r="G41" s="92">
        <v>39.619999999999997</v>
      </c>
      <c r="H41" s="93"/>
      <c r="I41" s="92">
        <v>42.9</v>
      </c>
      <c r="J41" s="92">
        <v>41.51</v>
      </c>
      <c r="K41" s="93">
        <v>42.19</v>
      </c>
    </row>
    <row r="42" spans="2:11">
      <c r="B42" s="1">
        <v>18</v>
      </c>
      <c r="C42" s="91">
        <v>38.94</v>
      </c>
      <c r="D42" s="92">
        <v>39.869999999999997</v>
      </c>
      <c r="E42" s="92">
        <v>39.380000000000003</v>
      </c>
      <c r="F42" s="92">
        <v>38.97</v>
      </c>
      <c r="G42" s="92">
        <v>39.78</v>
      </c>
      <c r="H42" s="93"/>
      <c r="I42" s="92">
        <v>42.11</v>
      </c>
      <c r="J42" s="92">
        <v>41.7</v>
      </c>
      <c r="K42" s="93">
        <v>41.96</v>
      </c>
    </row>
    <row r="43" spans="2:11">
      <c r="B43" s="1">
        <v>19</v>
      </c>
      <c r="C43" s="91">
        <v>38.619999999999997</v>
      </c>
      <c r="D43" s="92">
        <v>39.619999999999997</v>
      </c>
      <c r="E43" s="92">
        <v>39.14</v>
      </c>
      <c r="F43" s="92">
        <v>38.79</v>
      </c>
      <c r="G43" s="92">
        <v>40.96</v>
      </c>
      <c r="H43" s="93"/>
      <c r="I43" s="92">
        <v>42.15</v>
      </c>
      <c r="J43" s="92">
        <v>41.72</v>
      </c>
      <c r="K43" s="93">
        <v>42.04</v>
      </c>
    </row>
    <row r="44" spans="2:11">
      <c r="B44" s="1">
        <v>20</v>
      </c>
      <c r="C44" s="91">
        <v>38.700000000000003</v>
      </c>
      <c r="D44" s="92">
        <v>41.27</v>
      </c>
      <c r="E44" s="92">
        <v>39.159999999999997</v>
      </c>
      <c r="F44" s="92">
        <v>38.630000000000003</v>
      </c>
      <c r="G44" s="92">
        <v>39.590000000000003</v>
      </c>
      <c r="H44" s="93"/>
      <c r="I44" s="92">
        <v>42.48</v>
      </c>
      <c r="J44" s="92">
        <v>41.67</v>
      </c>
      <c r="K44" s="93">
        <v>42.2</v>
      </c>
    </row>
    <row r="45" spans="2:11">
      <c r="B45" s="1">
        <v>21</v>
      </c>
      <c r="C45" s="91">
        <v>40.03</v>
      </c>
      <c r="D45" s="92">
        <v>41.15</v>
      </c>
      <c r="E45" s="92">
        <v>39.19</v>
      </c>
      <c r="F45" s="92">
        <v>39.01</v>
      </c>
      <c r="G45" s="92">
        <v>39.68</v>
      </c>
      <c r="H45" s="93"/>
      <c r="I45" s="92">
        <v>42.3</v>
      </c>
      <c r="J45" s="92">
        <v>42.07</v>
      </c>
      <c r="K45" s="93">
        <v>42.05</v>
      </c>
    </row>
    <row r="46" spans="2:11">
      <c r="B46" s="1">
        <v>22</v>
      </c>
      <c r="C46" s="91">
        <v>39.14</v>
      </c>
      <c r="D46" s="92"/>
      <c r="E46" s="92">
        <v>39.21</v>
      </c>
      <c r="F46" s="92">
        <v>39.4</v>
      </c>
      <c r="G46" s="92">
        <v>39.840000000000003</v>
      </c>
      <c r="H46" s="93"/>
      <c r="I46" s="92">
        <v>42.56</v>
      </c>
      <c r="J46" s="92">
        <v>41.65</v>
      </c>
      <c r="K46" s="93">
        <v>42.47</v>
      </c>
    </row>
    <row r="47" spans="2:11">
      <c r="B47" s="1">
        <v>23</v>
      </c>
      <c r="C47" s="91">
        <v>39.33</v>
      </c>
      <c r="D47" s="92"/>
      <c r="E47" s="92">
        <v>39.119999999999997</v>
      </c>
      <c r="F47" s="92">
        <v>38.950000000000003</v>
      </c>
      <c r="G47" s="92">
        <v>39.590000000000003</v>
      </c>
      <c r="H47" s="93"/>
      <c r="I47" s="92">
        <v>42.41</v>
      </c>
      <c r="J47" s="92">
        <v>42.41</v>
      </c>
      <c r="K47" s="93">
        <v>42.04</v>
      </c>
    </row>
    <row r="48" spans="2:11">
      <c r="B48" s="1">
        <v>24</v>
      </c>
      <c r="C48" s="91">
        <v>39.119999999999997</v>
      </c>
      <c r="D48" s="92"/>
      <c r="E48" s="92">
        <v>39.130000000000003</v>
      </c>
      <c r="F48" s="92">
        <v>38.909999999999997</v>
      </c>
      <c r="G48" s="92">
        <v>39.68</v>
      </c>
      <c r="H48" s="93"/>
      <c r="I48" s="92">
        <v>42.36</v>
      </c>
      <c r="J48" s="92"/>
      <c r="K48" s="93">
        <v>42.96</v>
      </c>
    </row>
    <row r="49" spans="2:11">
      <c r="B49" s="1">
        <v>25</v>
      </c>
      <c r="C49" s="91">
        <v>39.08</v>
      </c>
      <c r="D49" s="92"/>
      <c r="E49" s="92">
        <v>39.340000000000003</v>
      </c>
      <c r="F49" s="92">
        <v>38.81</v>
      </c>
      <c r="G49" s="92">
        <v>39.72</v>
      </c>
      <c r="H49" s="93"/>
      <c r="I49" s="92">
        <v>42.25</v>
      </c>
      <c r="J49" s="92"/>
      <c r="K49" s="93">
        <v>42.43</v>
      </c>
    </row>
    <row r="50" spans="2:11">
      <c r="B50" s="1">
        <v>26</v>
      </c>
      <c r="C50" s="91">
        <v>38.85</v>
      </c>
      <c r="D50" s="92"/>
      <c r="E50" s="92">
        <v>39.090000000000003</v>
      </c>
      <c r="F50" s="92">
        <v>38.81</v>
      </c>
      <c r="G50" s="92">
        <v>39.6</v>
      </c>
      <c r="H50" s="93"/>
      <c r="I50" s="92">
        <v>42.43</v>
      </c>
      <c r="J50" s="92"/>
      <c r="K50" s="93">
        <v>42.16</v>
      </c>
    </row>
    <row r="51" spans="2:11">
      <c r="B51" s="1">
        <v>27</v>
      </c>
      <c r="C51" s="91">
        <v>38.729999999999997</v>
      </c>
      <c r="D51" s="92"/>
      <c r="E51" s="92">
        <v>39.32</v>
      </c>
      <c r="F51" s="92">
        <v>38.729999999999997</v>
      </c>
      <c r="G51" s="92">
        <v>39.68</v>
      </c>
      <c r="H51" s="93"/>
      <c r="I51" s="92">
        <v>42.28</v>
      </c>
      <c r="J51" s="92"/>
      <c r="K51" s="93">
        <v>43.07</v>
      </c>
    </row>
    <row r="52" spans="2:11">
      <c r="B52" s="1">
        <v>28</v>
      </c>
      <c r="C52" s="91">
        <v>38.909999999999997</v>
      </c>
      <c r="D52" s="92"/>
      <c r="E52" s="92">
        <v>39.19</v>
      </c>
      <c r="F52" s="92">
        <v>38.79</v>
      </c>
      <c r="G52" s="92">
        <v>39.64</v>
      </c>
      <c r="H52" s="93"/>
      <c r="I52" s="92">
        <v>42.45</v>
      </c>
      <c r="J52" s="92"/>
      <c r="K52" s="93">
        <v>42.26</v>
      </c>
    </row>
    <row r="53" spans="2:11">
      <c r="B53" s="1">
        <v>29</v>
      </c>
      <c r="C53" s="91">
        <v>38.92</v>
      </c>
      <c r="D53" s="92"/>
      <c r="E53" s="92">
        <v>39.25</v>
      </c>
      <c r="F53" s="92">
        <v>38.85</v>
      </c>
      <c r="G53" s="92">
        <v>39.6</v>
      </c>
      <c r="H53" s="93"/>
      <c r="I53" s="92">
        <v>42.4</v>
      </c>
      <c r="J53" s="92"/>
      <c r="K53" s="93">
        <v>42.35</v>
      </c>
    </row>
    <row r="54" spans="2:11">
      <c r="B54" s="1">
        <v>30</v>
      </c>
      <c r="C54" s="91">
        <v>39</v>
      </c>
      <c r="D54" s="92"/>
      <c r="E54" s="92">
        <v>39.19</v>
      </c>
      <c r="F54" s="92">
        <v>39.049999999999997</v>
      </c>
      <c r="G54" s="92">
        <v>40.01</v>
      </c>
      <c r="H54" s="93"/>
      <c r="I54" s="92">
        <v>42.33</v>
      </c>
      <c r="J54" s="92"/>
      <c r="K54" s="93">
        <v>42.97</v>
      </c>
    </row>
    <row r="55" spans="2:11">
      <c r="B55" s="1">
        <v>31</v>
      </c>
      <c r="C55" s="91">
        <v>38.92</v>
      </c>
      <c r="D55" s="92"/>
      <c r="E55" s="92">
        <v>39.299999999999997</v>
      </c>
      <c r="F55" s="92">
        <v>38.6</v>
      </c>
      <c r="G55" s="92"/>
      <c r="H55" s="93"/>
      <c r="I55" s="92">
        <v>42.21</v>
      </c>
      <c r="J55" s="92"/>
      <c r="K55" s="93">
        <v>42.05</v>
      </c>
    </row>
    <row r="56" spans="2:11">
      <c r="B56" s="1">
        <v>32</v>
      </c>
      <c r="C56" s="91">
        <v>38.92</v>
      </c>
      <c r="D56" s="92"/>
      <c r="E56" s="92">
        <v>39.32</v>
      </c>
      <c r="F56" s="92">
        <v>38.840000000000003</v>
      </c>
      <c r="G56" s="92"/>
      <c r="H56" s="93"/>
      <c r="I56" s="92">
        <v>42.54</v>
      </c>
      <c r="J56" s="92"/>
      <c r="K56" s="93">
        <v>42.3</v>
      </c>
    </row>
    <row r="57" spans="2:11">
      <c r="B57" s="1">
        <v>33</v>
      </c>
      <c r="C57" s="91">
        <v>38.770000000000003</v>
      </c>
      <c r="D57" s="92"/>
      <c r="E57" s="92">
        <v>39.950000000000003</v>
      </c>
      <c r="F57" s="92">
        <v>38.6</v>
      </c>
      <c r="G57" s="92"/>
      <c r="H57" s="93"/>
      <c r="I57" s="92">
        <v>42.42</v>
      </c>
      <c r="J57" s="92"/>
      <c r="K57" s="93">
        <v>42.6</v>
      </c>
    </row>
    <row r="58" spans="2:11">
      <c r="B58" s="1">
        <v>34</v>
      </c>
      <c r="C58" s="91">
        <v>38.81</v>
      </c>
      <c r="D58" s="92"/>
      <c r="E58" s="92">
        <v>39.090000000000003</v>
      </c>
      <c r="F58" s="92">
        <v>38.81</v>
      </c>
      <c r="G58" s="92"/>
      <c r="H58" s="93"/>
      <c r="I58" s="92">
        <v>42.3</v>
      </c>
      <c r="J58" s="92"/>
      <c r="K58" s="93">
        <v>42.2</v>
      </c>
    </row>
    <row r="59" spans="2:11">
      <c r="B59" s="1">
        <v>35</v>
      </c>
      <c r="C59" s="91">
        <v>38.880000000000003</v>
      </c>
      <c r="D59" s="92"/>
      <c r="E59" s="92">
        <v>39.17</v>
      </c>
      <c r="F59" s="92">
        <v>38.979999999999997</v>
      </c>
      <c r="G59" s="92"/>
      <c r="H59" s="93"/>
      <c r="I59" s="92">
        <v>42.1</v>
      </c>
      <c r="J59" s="92"/>
      <c r="K59" s="93">
        <v>42.25</v>
      </c>
    </row>
    <row r="60" spans="2:11">
      <c r="B60" s="1">
        <v>36</v>
      </c>
      <c r="C60" s="91">
        <v>38.979999999999997</v>
      </c>
      <c r="D60" s="92"/>
      <c r="E60" s="92">
        <v>39.119999999999997</v>
      </c>
      <c r="F60" s="92">
        <v>38.700000000000003</v>
      </c>
      <c r="G60" s="92"/>
      <c r="H60" s="93"/>
      <c r="I60" s="92">
        <v>42.06</v>
      </c>
      <c r="J60" s="92"/>
      <c r="K60" s="93">
        <v>42.12</v>
      </c>
    </row>
    <row r="61" spans="2:11">
      <c r="B61" s="1">
        <v>37</v>
      </c>
      <c r="C61" s="91">
        <v>38.96</v>
      </c>
      <c r="D61" s="92"/>
      <c r="E61" s="92">
        <v>38.950000000000003</v>
      </c>
      <c r="F61" s="92">
        <v>38.869999999999997</v>
      </c>
      <c r="G61" s="92"/>
      <c r="H61" s="93"/>
      <c r="I61" s="92">
        <v>42.46</v>
      </c>
      <c r="J61" s="92"/>
      <c r="K61" s="93">
        <v>42.03</v>
      </c>
    </row>
    <row r="62" spans="2:11">
      <c r="B62" s="1">
        <v>38</v>
      </c>
      <c r="C62" s="91">
        <v>39</v>
      </c>
      <c r="D62" s="92"/>
      <c r="E62" s="92">
        <v>39.380000000000003</v>
      </c>
      <c r="F62" s="92">
        <v>38.83</v>
      </c>
      <c r="G62" s="92"/>
      <c r="H62" s="93"/>
      <c r="I62" s="92">
        <v>42.52</v>
      </c>
      <c r="J62" s="92"/>
      <c r="K62" s="93">
        <v>42.02</v>
      </c>
    </row>
    <row r="63" spans="2:11">
      <c r="B63" s="1">
        <v>39</v>
      </c>
      <c r="C63" s="91">
        <v>39.090000000000003</v>
      </c>
      <c r="D63" s="92"/>
      <c r="E63" s="92">
        <v>39.590000000000003</v>
      </c>
      <c r="F63" s="92">
        <v>39.5</v>
      </c>
      <c r="G63" s="92"/>
      <c r="H63" s="93"/>
      <c r="I63" s="92">
        <v>42.28</v>
      </c>
      <c r="J63" s="92"/>
      <c r="K63" s="93">
        <v>42.03</v>
      </c>
    </row>
    <row r="64" spans="2:11">
      <c r="B64" s="1">
        <v>40</v>
      </c>
      <c r="C64" s="91">
        <v>38.83</v>
      </c>
      <c r="D64" s="92"/>
      <c r="E64" s="204">
        <v>39.14</v>
      </c>
      <c r="F64" s="92">
        <v>38.869999999999997</v>
      </c>
      <c r="G64" s="92"/>
      <c r="H64" s="93"/>
      <c r="I64" s="92">
        <v>42.42</v>
      </c>
      <c r="J64" s="92"/>
      <c r="K64" s="93">
        <v>42.06</v>
      </c>
    </row>
    <row r="65" spans="2:11">
      <c r="B65" s="1">
        <v>41</v>
      </c>
      <c r="C65" s="91">
        <v>38.74</v>
      </c>
      <c r="D65" s="92"/>
      <c r="E65" s="92">
        <v>39.06</v>
      </c>
      <c r="F65" s="92">
        <v>38.869999999999997</v>
      </c>
      <c r="G65" s="92"/>
      <c r="H65" s="93"/>
      <c r="I65" s="92">
        <v>42.28</v>
      </c>
      <c r="J65" s="92"/>
      <c r="K65" s="93">
        <v>42.24</v>
      </c>
    </row>
    <row r="66" spans="2:11">
      <c r="B66" s="1">
        <v>42</v>
      </c>
      <c r="C66" s="91">
        <v>38.950000000000003</v>
      </c>
      <c r="D66" s="92"/>
      <c r="E66" s="92">
        <v>39.299999999999997</v>
      </c>
      <c r="F66" s="92">
        <v>38.979999999999997</v>
      </c>
      <c r="G66" s="92"/>
      <c r="H66" s="93"/>
      <c r="I66" s="92">
        <v>42.48</v>
      </c>
      <c r="J66" s="92"/>
      <c r="K66" s="93">
        <v>41.99</v>
      </c>
    </row>
    <row r="67" spans="2:11">
      <c r="B67" s="1">
        <v>43</v>
      </c>
      <c r="C67" s="91">
        <v>39.76</v>
      </c>
      <c r="D67" s="92"/>
      <c r="E67" s="92">
        <v>39.200000000000003</v>
      </c>
      <c r="F67" s="92">
        <v>38.86</v>
      </c>
      <c r="G67" s="92"/>
      <c r="H67" s="93"/>
      <c r="I67" s="92"/>
      <c r="J67" s="92"/>
      <c r="K67" s="93">
        <v>42.56</v>
      </c>
    </row>
    <row r="68" spans="2:11">
      <c r="B68" s="1">
        <v>44</v>
      </c>
      <c r="C68" s="91">
        <v>39.090000000000003</v>
      </c>
      <c r="D68" s="92"/>
      <c r="E68" s="92">
        <v>39.32</v>
      </c>
      <c r="F68" s="92">
        <v>39.14</v>
      </c>
      <c r="G68" s="92"/>
      <c r="H68" s="93"/>
      <c r="I68" s="92"/>
      <c r="J68" s="92"/>
      <c r="K68" s="93">
        <v>42.31</v>
      </c>
    </row>
    <row r="69" spans="2:11">
      <c r="B69" s="1">
        <v>45</v>
      </c>
      <c r="C69" s="91"/>
      <c r="D69" s="92"/>
      <c r="E69" s="92">
        <v>39.369999999999997</v>
      </c>
      <c r="F69" s="92">
        <v>39.08</v>
      </c>
      <c r="G69" s="92"/>
      <c r="H69" s="93"/>
      <c r="I69" s="92"/>
      <c r="J69" s="92"/>
      <c r="K69" s="93">
        <v>42.55</v>
      </c>
    </row>
    <row r="70" spans="2:11">
      <c r="B70" s="1">
        <v>46</v>
      </c>
      <c r="C70" s="91"/>
      <c r="D70" s="92"/>
      <c r="E70" s="92">
        <v>39.28</v>
      </c>
      <c r="F70" s="92">
        <v>39.31</v>
      </c>
      <c r="G70" s="92"/>
      <c r="H70" s="93"/>
      <c r="I70" s="92"/>
      <c r="J70" s="92"/>
      <c r="K70" s="93">
        <v>42.09</v>
      </c>
    </row>
    <row r="71" spans="2:11">
      <c r="B71" s="1">
        <v>47</v>
      </c>
      <c r="C71" s="91"/>
      <c r="D71" s="92"/>
      <c r="E71" s="92">
        <v>39.159999999999997</v>
      </c>
      <c r="F71" s="92">
        <v>39.11</v>
      </c>
      <c r="G71" s="92"/>
      <c r="H71" s="93"/>
      <c r="I71" s="92"/>
      <c r="J71" s="92"/>
      <c r="K71" s="93">
        <v>42.44</v>
      </c>
    </row>
    <row r="72" spans="2:11">
      <c r="B72" s="1">
        <v>48</v>
      </c>
      <c r="C72" s="91"/>
      <c r="D72" s="92"/>
      <c r="E72" s="92">
        <v>39.24</v>
      </c>
      <c r="F72" s="92">
        <v>38.78</v>
      </c>
      <c r="G72" s="92"/>
      <c r="H72" s="93"/>
      <c r="I72" s="92"/>
      <c r="J72" s="92"/>
      <c r="K72" s="93">
        <v>42.3</v>
      </c>
    </row>
    <row r="73" spans="2:11">
      <c r="B73" s="1">
        <v>49</v>
      </c>
      <c r="C73" s="91"/>
      <c r="D73" s="92"/>
      <c r="E73" s="92">
        <v>39.159999999999997</v>
      </c>
      <c r="F73" s="92">
        <v>38.81</v>
      </c>
      <c r="G73" s="92"/>
      <c r="H73" s="93"/>
      <c r="I73" s="92"/>
      <c r="J73" s="92"/>
      <c r="K73" s="93">
        <v>42.24</v>
      </c>
    </row>
    <row r="74" spans="2:11">
      <c r="B74" s="1">
        <v>50</v>
      </c>
      <c r="C74" s="91"/>
      <c r="D74" s="92"/>
      <c r="E74" s="92">
        <v>39.26</v>
      </c>
      <c r="F74" s="92">
        <v>38.96</v>
      </c>
      <c r="G74" s="92"/>
      <c r="H74" s="93"/>
      <c r="I74" s="92"/>
      <c r="J74" s="92"/>
      <c r="K74" s="93">
        <v>42.14</v>
      </c>
    </row>
    <row r="75" spans="2:11">
      <c r="B75" s="1">
        <v>51</v>
      </c>
      <c r="C75" s="91"/>
      <c r="D75" s="92"/>
      <c r="E75" s="92">
        <v>39.299999999999997</v>
      </c>
      <c r="F75" s="92">
        <v>38.93</v>
      </c>
      <c r="G75" s="92"/>
      <c r="H75" s="93"/>
      <c r="I75" s="92"/>
      <c r="J75" s="92"/>
      <c r="K75" s="93"/>
    </row>
    <row r="76" spans="2:11">
      <c r="B76" s="1">
        <v>52</v>
      </c>
      <c r="C76" s="91"/>
      <c r="D76" s="92"/>
      <c r="E76" s="92">
        <v>39.35</v>
      </c>
      <c r="F76" s="92">
        <v>38.86</v>
      </c>
      <c r="G76" s="92"/>
      <c r="H76" s="93"/>
      <c r="I76" s="92"/>
      <c r="J76" s="92"/>
      <c r="K76" s="93"/>
    </row>
    <row r="77" spans="2:11">
      <c r="B77" s="1">
        <v>53</v>
      </c>
      <c r="C77" s="91"/>
      <c r="D77" s="92"/>
      <c r="E77" s="92">
        <v>39.17</v>
      </c>
      <c r="F77" s="92">
        <v>38.909999999999997</v>
      </c>
      <c r="G77" s="92"/>
      <c r="H77" s="93"/>
      <c r="I77" s="92"/>
      <c r="J77" s="92"/>
      <c r="K77" s="93"/>
    </row>
    <row r="78" spans="2:11">
      <c r="B78" s="1">
        <v>54</v>
      </c>
      <c r="C78" s="91"/>
      <c r="D78" s="92"/>
      <c r="E78" s="92">
        <v>39.06</v>
      </c>
      <c r="F78" s="92">
        <v>38.72</v>
      </c>
      <c r="G78" s="92"/>
      <c r="H78" s="93"/>
      <c r="I78" s="92"/>
      <c r="J78" s="92"/>
      <c r="K78" s="93"/>
    </row>
    <row r="79" spans="2:11">
      <c r="B79" s="1">
        <v>55</v>
      </c>
      <c r="C79" s="91"/>
      <c r="D79" s="92"/>
      <c r="E79" s="92">
        <v>39.25</v>
      </c>
      <c r="F79" s="92">
        <v>40.49</v>
      </c>
      <c r="G79" s="92"/>
      <c r="H79" s="93"/>
      <c r="I79" s="92"/>
      <c r="J79" s="92"/>
      <c r="K79" s="93"/>
    </row>
    <row r="80" spans="2:11">
      <c r="B80" s="1">
        <v>56</v>
      </c>
      <c r="C80" s="91"/>
      <c r="D80" s="92"/>
      <c r="E80" s="92">
        <v>39.340000000000003</v>
      </c>
      <c r="F80" s="92"/>
      <c r="G80" s="92"/>
      <c r="H80" s="93"/>
      <c r="I80" s="92"/>
      <c r="J80" s="92"/>
      <c r="K80" s="93"/>
    </row>
    <row r="81" spans="2:11">
      <c r="B81" s="1">
        <v>57</v>
      </c>
      <c r="C81" s="91"/>
      <c r="D81" s="92"/>
      <c r="E81" s="92">
        <v>39.25</v>
      </c>
      <c r="F81" s="92"/>
      <c r="G81" s="92"/>
      <c r="H81" s="93"/>
      <c r="I81" s="92"/>
      <c r="J81" s="92"/>
      <c r="K81" s="93"/>
    </row>
    <row r="82" spans="2:11">
      <c r="B82" s="1">
        <v>58</v>
      </c>
      <c r="C82" s="91"/>
      <c r="D82" s="92"/>
      <c r="E82" s="92">
        <v>39.590000000000003</v>
      </c>
      <c r="F82" s="92"/>
      <c r="G82" s="92"/>
      <c r="H82" s="93"/>
      <c r="I82" s="92"/>
      <c r="J82" s="92"/>
      <c r="K82" s="93"/>
    </row>
    <row r="83" spans="2:11">
      <c r="B83" s="1">
        <v>59</v>
      </c>
      <c r="C83" s="91"/>
      <c r="D83" s="92"/>
      <c r="E83" s="92">
        <v>39.31</v>
      </c>
      <c r="F83" s="92"/>
      <c r="G83" s="92"/>
      <c r="H83" s="93"/>
      <c r="I83" s="92"/>
      <c r="J83" s="92"/>
      <c r="K83" s="93"/>
    </row>
    <row r="84" spans="2:11">
      <c r="B84" s="1">
        <v>60</v>
      </c>
      <c r="C84" s="91"/>
      <c r="D84" s="92"/>
      <c r="E84" s="92">
        <v>39.44</v>
      </c>
      <c r="F84" s="92"/>
      <c r="G84" s="92"/>
      <c r="H84" s="93"/>
      <c r="I84" s="92"/>
      <c r="J84" s="92"/>
      <c r="K84" s="93"/>
    </row>
    <row r="85" spans="2:11">
      <c r="B85" s="1">
        <v>61</v>
      </c>
      <c r="C85" s="91"/>
      <c r="D85" s="92"/>
      <c r="E85" s="92">
        <v>39.32</v>
      </c>
      <c r="F85" s="92"/>
      <c r="G85" s="92"/>
      <c r="H85" s="93"/>
      <c r="I85" s="92"/>
      <c r="J85" s="92"/>
      <c r="K85" s="93"/>
    </row>
    <row r="86" spans="2:11">
      <c r="B86" s="1">
        <v>62</v>
      </c>
      <c r="C86" s="91"/>
      <c r="D86" s="92"/>
      <c r="E86" s="92">
        <v>39.270000000000003</v>
      </c>
      <c r="F86" s="92"/>
      <c r="G86" s="92"/>
      <c r="H86" s="93"/>
      <c r="I86" s="92"/>
      <c r="J86" s="92"/>
      <c r="K86" s="93"/>
    </row>
    <row r="87" spans="2:11">
      <c r="B87" s="1">
        <v>63</v>
      </c>
      <c r="C87" s="91"/>
      <c r="D87" s="92"/>
      <c r="E87" s="92">
        <v>39.65</v>
      </c>
      <c r="F87" s="92"/>
      <c r="G87" s="92"/>
      <c r="H87" s="93"/>
      <c r="I87" s="92"/>
      <c r="J87" s="92"/>
      <c r="K87" s="93"/>
    </row>
    <row r="88" spans="2:11">
      <c r="B88" s="1">
        <v>64</v>
      </c>
      <c r="C88" s="91"/>
      <c r="D88" s="92"/>
      <c r="E88" s="92"/>
      <c r="F88" s="92"/>
      <c r="G88" s="92"/>
      <c r="H88" s="93"/>
      <c r="I88" s="92"/>
      <c r="J88" s="92"/>
      <c r="K88" s="93"/>
    </row>
    <row r="89" spans="2:11" ht="15.75" thickBot="1">
      <c r="B89" s="1">
        <v>65</v>
      </c>
      <c r="C89" s="94"/>
      <c r="D89" s="95"/>
      <c r="E89" s="95"/>
      <c r="F89" s="95"/>
      <c r="G89" s="95"/>
      <c r="H89" s="96"/>
      <c r="I89" s="95"/>
      <c r="J89" s="95"/>
      <c r="K89" s="96"/>
    </row>
  </sheetData>
  <mergeCells count="16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L15:L16"/>
    <mergeCell ref="K15:K16"/>
    <mergeCell ref="J15:J16"/>
    <mergeCell ref="C15:C16"/>
    <mergeCell ref="A15:A16"/>
    <mergeCell ref="B15:B1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4:P89"/>
  <sheetViews>
    <sheetView topLeftCell="A5" zoomScale="75" zoomScaleNormal="75" workbookViewId="0">
      <selection activeCell="M10" sqref="M10:M17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384" t="s">
        <v>102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</row>
    <row r="5" spans="1:16" ht="7.5" customHeight="1"/>
    <row r="6" spans="1:16" ht="17.25">
      <c r="A6" s="318" t="s">
        <v>116</v>
      </c>
      <c r="B6" s="318"/>
      <c r="C6" s="318"/>
      <c r="D6" s="318"/>
      <c r="E6" s="318"/>
      <c r="F6" s="318"/>
      <c r="G6" s="318"/>
      <c r="H6" s="318"/>
      <c r="I6" s="318"/>
      <c r="J6" s="318"/>
      <c r="K6" s="318"/>
      <c r="L6" s="318"/>
    </row>
    <row r="7" spans="1:16" ht="7.5" customHeight="1"/>
    <row r="8" spans="1:16" s="2" customFormat="1" ht="20.25" customHeight="1">
      <c r="A8" s="385" t="s">
        <v>45</v>
      </c>
      <c r="B8" s="386" t="s">
        <v>13</v>
      </c>
      <c r="C8" s="387" t="s">
        <v>18</v>
      </c>
      <c r="D8" s="386" t="s">
        <v>46</v>
      </c>
      <c r="E8" s="389" t="s">
        <v>47</v>
      </c>
      <c r="F8" s="391" t="s">
        <v>48</v>
      </c>
      <c r="G8" s="392"/>
      <c r="H8" s="392"/>
      <c r="I8" s="393"/>
      <c r="J8" s="394" t="s">
        <v>49</v>
      </c>
      <c r="K8" s="385" t="s">
        <v>50</v>
      </c>
      <c r="L8" s="385"/>
      <c r="M8" s="47"/>
      <c r="N8" s="47"/>
    </row>
    <row r="9" spans="1:16" s="2" customFormat="1" ht="27.75" customHeight="1">
      <c r="A9" s="385"/>
      <c r="B9" s="386"/>
      <c r="C9" s="388"/>
      <c r="D9" s="386"/>
      <c r="E9" s="390"/>
      <c r="F9" s="48" t="s">
        <v>51</v>
      </c>
      <c r="G9" s="48" t="s">
        <v>52</v>
      </c>
      <c r="H9" s="48" t="s">
        <v>53</v>
      </c>
      <c r="I9" s="49" t="s">
        <v>54</v>
      </c>
      <c r="J9" s="395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thickBot="1">
      <c r="A10" s="51">
        <v>1</v>
      </c>
      <c r="B10" s="52" t="s">
        <v>117</v>
      </c>
      <c r="C10" s="53">
        <v>9</v>
      </c>
      <c r="D10" s="53">
        <v>29</v>
      </c>
      <c r="E10" s="54">
        <f>D10</f>
        <v>29</v>
      </c>
      <c r="F10" s="84">
        <f>MIN(C25:C89)</f>
        <v>38.770000000000003</v>
      </c>
      <c r="G10" s="108">
        <f>AVERAGE(C25:C89)</f>
        <v>39.310344827586199</v>
      </c>
      <c r="H10" s="55">
        <v>2</v>
      </c>
      <c r="I10" s="56">
        <f>G10-F10</f>
        <v>0.54034482758619617</v>
      </c>
      <c r="J10" s="57">
        <v>1.3263888888888889E-2</v>
      </c>
      <c r="K10" s="57">
        <f>J10</f>
        <v>1.3263888888888889E-2</v>
      </c>
      <c r="L10" s="58">
        <f>K10</f>
        <v>1.3263888888888889E-2</v>
      </c>
      <c r="M10" s="59" t="s">
        <v>208</v>
      </c>
      <c r="N10" s="60"/>
      <c r="O10" s="109"/>
      <c r="P10" s="62"/>
    </row>
    <row r="11" spans="1:16" s="3" customFormat="1" ht="30" customHeight="1" thickBot="1">
      <c r="A11" s="51">
        <v>2</v>
      </c>
      <c r="B11" s="52" t="s">
        <v>64</v>
      </c>
      <c r="C11" s="53">
        <v>5</v>
      </c>
      <c r="D11" s="53">
        <v>81</v>
      </c>
      <c r="E11" s="54">
        <f>D11-D10</f>
        <v>52</v>
      </c>
      <c r="F11" s="114">
        <f>MIN(D25:D89)</f>
        <v>38.61</v>
      </c>
      <c r="G11" s="107">
        <f>AVERAGE(D25:D89)</f>
        <v>39.057843137254899</v>
      </c>
      <c r="H11" s="55">
        <v>5</v>
      </c>
      <c r="I11" s="56">
        <f t="shared" ref="I11:I15" si="0">G11-F11</f>
        <v>0.44784313725489966</v>
      </c>
      <c r="J11" s="57">
        <v>3.7766203703703705E-2</v>
      </c>
      <c r="K11" s="57">
        <f>J11-J10</f>
        <v>2.4502314814814817E-2</v>
      </c>
      <c r="L11" s="58">
        <f>K11</f>
        <v>2.4502314814814817E-2</v>
      </c>
      <c r="M11" s="59" t="s">
        <v>209</v>
      </c>
      <c r="N11" s="60"/>
      <c r="O11" s="109"/>
      <c r="P11" s="62"/>
    </row>
    <row r="12" spans="1:16" s="3" customFormat="1" ht="30" customHeight="1">
      <c r="A12" s="51">
        <v>3</v>
      </c>
      <c r="B12" s="52" t="s">
        <v>117</v>
      </c>
      <c r="C12" s="53">
        <v>7</v>
      </c>
      <c r="D12" s="53">
        <v>131</v>
      </c>
      <c r="E12" s="54">
        <f t="shared" ref="E12:E18" si="1">D12-D11</f>
        <v>50</v>
      </c>
      <c r="F12" s="115">
        <f>MIN(E25:E89)</f>
        <v>38.869999999999997</v>
      </c>
      <c r="G12" s="108">
        <f>AVERAGE(E25:E89)</f>
        <v>39.149387755102055</v>
      </c>
      <c r="H12" s="55">
        <v>16</v>
      </c>
      <c r="I12" s="56">
        <f t="shared" si="0"/>
        <v>0.27938775510205716</v>
      </c>
      <c r="J12" s="57">
        <v>6.1446759259259263E-2</v>
      </c>
      <c r="K12" s="57">
        <f t="shared" ref="K12:K13" si="2">J12-J11</f>
        <v>2.3680555555555559E-2</v>
      </c>
      <c r="L12" s="58">
        <f>K12+L10</f>
        <v>3.6944444444444446E-2</v>
      </c>
      <c r="M12" s="59" t="s">
        <v>210</v>
      </c>
      <c r="N12" s="60"/>
      <c r="O12" s="109"/>
      <c r="P12" s="62"/>
    </row>
    <row r="13" spans="1:16" s="3" customFormat="1" ht="30" customHeight="1">
      <c r="A13" s="51">
        <v>4</v>
      </c>
      <c r="B13" s="52" t="s">
        <v>64</v>
      </c>
      <c r="C13" s="53">
        <v>5</v>
      </c>
      <c r="D13" s="53">
        <v>187</v>
      </c>
      <c r="E13" s="54">
        <f t="shared" si="1"/>
        <v>56</v>
      </c>
      <c r="F13" s="84">
        <f>MIN(F25:F89)</f>
        <v>38.85</v>
      </c>
      <c r="G13" s="85">
        <f>AVERAGE(F25:F89)</f>
        <v>39.158181818181809</v>
      </c>
      <c r="H13" s="55">
        <v>6</v>
      </c>
      <c r="I13" s="56">
        <f t="shared" si="0"/>
        <v>0.3081818181818079</v>
      </c>
      <c r="J13" s="57">
        <v>8.7847222222222229E-2</v>
      </c>
      <c r="K13" s="57">
        <f t="shared" si="2"/>
        <v>2.6400462962962966E-2</v>
      </c>
      <c r="L13" s="57">
        <f>K13+L11</f>
        <v>5.0902777777777783E-2</v>
      </c>
      <c r="M13" s="59" t="s">
        <v>211</v>
      </c>
      <c r="N13" s="60"/>
      <c r="O13" s="109"/>
      <c r="P13" s="62"/>
    </row>
    <row r="14" spans="1:16" s="3" customFormat="1" ht="30" customHeight="1" thickBot="1">
      <c r="A14" s="372">
        <v>5</v>
      </c>
      <c r="B14" s="376" t="s">
        <v>80</v>
      </c>
      <c r="C14" s="397">
        <v>1</v>
      </c>
      <c r="D14" s="65">
        <v>223</v>
      </c>
      <c r="E14" s="213">
        <f t="shared" si="1"/>
        <v>36</v>
      </c>
      <c r="F14" s="84">
        <f>MIN(G25:G89)</f>
        <v>38.85</v>
      </c>
      <c r="G14" s="112">
        <f>AVERAGE(G25:G89)</f>
        <v>39.282285714285713</v>
      </c>
      <c r="H14" s="86">
        <v>4</v>
      </c>
      <c r="I14" s="66">
        <f t="shared" si="0"/>
        <v>0.43228571428571172</v>
      </c>
      <c r="J14" s="380">
        <v>0.11050925925925925</v>
      </c>
      <c r="K14" s="380">
        <f>J14-J13</f>
        <v>2.2662037037037022E-2</v>
      </c>
      <c r="L14" s="401">
        <f>K14</f>
        <v>2.2662037037037022E-2</v>
      </c>
      <c r="M14" s="227" t="s">
        <v>212</v>
      </c>
      <c r="N14" s="60"/>
      <c r="O14" s="109"/>
      <c r="P14" s="62"/>
    </row>
    <row r="15" spans="1:16" s="3" customFormat="1" ht="30" customHeight="1" thickBot="1">
      <c r="A15" s="373"/>
      <c r="B15" s="377"/>
      <c r="C15" s="398"/>
      <c r="D15" s="214">
        <v>228</v>
      </c>
      <c r="E15" s="215">
        <f>D15-D13</f>
        <v>41</v>
      </c>
      <c r="F15" s="216">
        <f>MIN(H25:H89)</f>
        <v>42.48</v>
      </c>
      <c r="G15" s="229">
        <f>AVERAGE(H25:H89)</f>
        <v>43.004999999999995</v>
      </c>
      <c r="H15" s="218">
        <v>0</v>
      </c>
      <c r="I15" s="219">
        <f t="shared" si="0"/>
        <v>0.52499999999999858</v>
      </c>
      <c r="J15" s="396"/>
      <c r="K15" s="381"/>
      <c r="L15" s="402"/>
      <c r="M15" s="59" t="s">
        <v>213</v>
      </c>
      <c r="N15" s="60"/>
      <c r="O15" s="109"/>
      <c r="P15" s="62"/>
    </row>
    <row r="16" spans="1:16" s="3" customFormat="1" ht="30" customHeight="1" thickBot="1">
      <c r="A16" s="51"/>
      <c r="B16" s="52" t="s">
        <v>117</v>
      </c>
      <c r="C16" s="228">
        <v>9</v>
      </c>
      <c r="D16" s="220">
        <v>253</v>
      </c>
      <c r="E16" s="54">
        <f t="shared" si="1"/>
        <v>25</v>
      </c>
      <c r="F16" s="114">
        <f>MIN(I25:I89)</f>
        <v>41.68</v>
      </c>
      <c r="G16" s="108">
        <f>AVERAGE(I25:I89)</f>
        <v>42.079166666666673</v>
      </c>
      <c r="H16" s="55">
        <v>1</v>
      </c>
      <c r="I16" s="221">
        <f>G15-F15</f>
        <v>0.52499999999999858</v>
      </c>
      <c r="J16" s="212">
        <v>0.12361111111111112</v>
      </c>
      <c r="K16" s="57">
        <f>J16-J14</f>
        <v>1.3101851851851865E-2</v>
      </c>
      <c r="L16" s="57">
        <f>K16+L12</f>
        <v>5.0046296296296311E-2</v>
      </c>
      <c r="M16" s="59" t="s">
        <v>214</v>
      </c>
      <c r="N16" s="60"/>
      <c r="O16" s="61"/>
      <c r="P16" s="62"/>
    </row>
    <row r="17" spans="1:15" s="3" customFormat="1" ht="30" customHeight="1">
      <c r="A17" s="51"/>
      <c r="B17" s="52" t="s">
        <v>80</v>
      </c>
      <c r="C17" s="210">
        <v>4</v>
      </c>
      <c r="D17" s="220">
        <v>285</v>
      </c>
      <c r="E17" s="54">
        <f t="shared" si="1"/>
        <v>32</v>
      </c>
      <c r="F17" s="115">
        <f>MIN(J25:J89)</f>
        <v>42.19</v>
      </c>
      <c r="G17" s="85">
        <f>AVERAGE(J25:J89)</f>
        <v>42.68266666666667</v>
      </c>
      <c r="H17" s="55">
        <v>0</v>
      </c>
      <c r="I17" s="221">
        <f>G16-F16</f>
        <v>0.39916666666667311</v>
      </c>
      <c r="J17" s="212">
        <v>0.1398611111111111</v>
      </c>
      <c r="K17" s="57">
        <f>J17-J16</f>
        <v>1.6249999999999987E-2</v>
      </c>
      <c r="L17" s="58">
        <f>K17+L14</f>
        <v>3.8912037037037009E-2</v>
      </c>
      <c r="M17" s="59" t="s">
        <v>215</v>
      </c>
      <c r="N17" s="60"/>
      <c r="O17" s="18"/>
    </row>
    <row r="18" spans="1:15" s="3" customFormat="1" ht="30" customHeight="1" thickBot="1">
      <c r="A18" s="63" t="s">
        <v>59</v>
      </c>
      <c r="B18" s="64" t="s">
        <v>80</v>
      </c>
      <c r="C18" s="211">
        <v>5</v>
      </c>
      <c r="D18" s="222">
        <v>338</v>
      </c>
      <c r="E18" s="230">
        <f t="shared" si="1"/>
        <v>53</v>
      </c>
      <c r="F18" s="245">
        <f>MIN(K25:K79)</f>
        <v>42.02</v>
      </c>
      <c r="G18" s="81">
        <f>AVERAGE(K25:K82)</f>
        <v>42.522641509433967</v>
      </c>
      <c r="H18" s="224">
        <v>0</v>
      </c>
      <c r="I18" s="225">
        <f>G17-F17</f>
        <v>0.49266666666667192</v>
      </c>
      <c r="J18" s="212">
        <v>0.16707175925925924</v>
      </c>
      <c r="K18" s="57">
        <f>J18-J17</f>
        <v>2.7210648148148137E-2</v>
      </c>
      <c r="L18" s="67">
        <f>K18+L17</f>
        <v>6.6122685185185145E-2</v>
      </c>
      <c r="M18" s="59"/>
      <c r="N18" s="60"/>
    </row>
    <row r="19" spans="1:15" s="3" customFormat="1" ht="30" customHeight="1">
      <c r="A19" s="68"/>
      <c r="B19" s="69"/>
      <c r="C19" s="70"/>
      <c r="D19" s="158"/>
      <c r="E19" s="158"/>
      <c r="F19" s="113">
        <f>AVERAGE(F10,F12,F16)</f>
        <v>39.773333333333333</v>
      </c>
      <c r="G19" s="159">
        <f>AVERAGE(G10,G12,G16)</f>
        <v>40.179633083118311</v>
      </c>
      <c r="H19" s="159" t="s">
        <v>207</v>
      </c>
      <c r="I19" s="160">
        <f>AVERAGE(I10,I12,I16)</f>
        <v>0.4482441942294173</v>
      </c>
      <c r="J19" s="70"/>
      <c r="K19" s="70"/>
      <c r="L19" s="70"/>
      <c r="M19" s="71"/>
      <c r="N19" s="71"/>
    </row>
    <row r="20" spans="1:15" s="3" customFormat="1" ht="30" customHeight="1">
      <c r="A20" s="156"/>
      <c r="B20" s="157"/>
      <c r="C20" s="158"/>
      <c r="D20" s="158"/>
      <c r="E20" s="158"/>
      <c r="F20" s="113">
        <f>AVERAGE(F11,F13)</f>
        <v>38.730000000000004</v>
      </c>
      <c r="G20" s="159">
        <f>AVERAGE(G11,G13)</f>
        <v>39.108012477718354</v>
      </c>
      <c r="H20" s="159" t="s">
        <v>92</v>
      </c>
      <c r="I20" s="160">
        <f>AVERAGE(I11,I13)</f>
        <v>0.37801247771835378</v>
      </c>
      <c r="J20" s="158"/>
      <c r="K20" s="158"/>
      <c r="L20" s="158"/>
      <c r="M20" s="71"/>
      <c r="N20" s="71"/>
    </row>
    <row r="21" spans="1:15" ht="27.75" customHeight="1">
      <c r="A21" s="72"/>
      <c r="B21" s="72"/>
      <c r="C21" s="72"/>
      <c r="D21" s="73"/>
      <c r="E21" s="74"/>
      <c r="F21" s="75">
        <f>AVERAGE(F14:F15,F17:F18)</f>
        <v>41.384999999999998</v>
      </c>
      <c r="G21" s="76">
        <f>AVERAGE(G14:G15,G17:G18)</f>
        <v>41.873148472596583</v>
      </c>
      <c r="H21" s="76" t="s">
        <v>86</v>
      </c>
      <c r="I21" s="77">
        <f>AVERAGE(I14:I15,I17:I18)</f>
        <v>0.46227976190476383</v>
      </c>
      <c r="J21" s="74"/>
      <c r="K21" s="74" t="s">
        <v>29</v>
      </c>
      <c r="L21" s="74"/>
      <c r="M21" s="71"/>
      <c r="N21" s="71"/>
    </row>
    <row r="22" spans="1:15" ht="30" customHeight="1" thickBot="1">
      <c r="A22" s="78"/>
      <c r="B22" s="78"/>
      <c r="C22" s="78"/>
      <c r="D22" s="74"/>
      <c r="E22" s="74"/>
      <c r="F22" s="79">
        <f>AVERAGE(F10:F18)</f>
        <v>40.257777777777768</v>
      </c>
      <c r="G22" s="80">
        <f>AVERAGE(G10:G18)</f>
        <v>40.694168677241997</v>
      </c>
      <c r="H22" s="81"/>
      <c r="I22" s="82">
        <f>AVERAGE(I10:I18)</f>
        <v>0.43887517619377941</v>
      </c>
      <c r="J22" s="74"/>
      <c r="K22" s="74"/>
      <c r="L22" s="74"/>
      <c r="M22" s="78"/>
      <c r="N22" s="78"/>
    </row>
    <row r="23" spans="1:15" ht="15.75" thickBot="1"/>
    <row r="24" spans="1:15" ht="15.75" thickBot="1">
      <c r="C24" s="233" t="str">
        <f>B10</f>
        <v>Хавило Дима</v>
      </c>
      <c r="D24" s="234" t="str">
        <f>B11</f>
        <v>Онащук Максим</v>
      </c>
      <c r="E24" s="234" t="str">
        <f>B12</f>
        <v>Хавило Дима</v>
      </c>
      <c r="F24" s="234" t="str">
        <f>B13</f>
        <v>Онащук Максим</v>
      </c>
      <c r="G24" s="235" t="str">
        <f>B14</f>
        <v>Хлопонин Андрей</v>
      </c>
      <c r="H24" s="87" t="str">
        <f>B14</f>
        <v>Хлопонин Андрей</v>
      </c>
      <c r="I24" s="87" t="str">
        <f>B16</f>
        <v>Хавило Дима</v>
      </c>
      <c r="J24" s="87" t="str">
        <f>B17</f>
        <v>Хлопонин Андрей</v>
      </c>
      <c r="K24" s="2" t="str">
        <f>B18</f>
        <v>Хлопонин Андрей</v>
      </c>
    </row>
    <row r="25" spans="1:15">
      <c r="B25" s="1">
        <v>1</v>
      </c>
      <c r="C25" s="88">
        <v>41.62</v>
      </c>
      <c r="D25" s="89">
        <v>40.22</v>
      </c>
      <c r="E25" s="89">
        <v>39.19</v>
      </c>
      <c r="F25" s="89">
        <v>39.549999999999997</v>
      </c>
      <c r="G25" s="152">
        <v>40.340000000000003</v>
      </c>
      <c r="H25" s="151">
        <v>42.97</v>
      </c>
      <c r="I25" s="151">
        <v>42.66</v>
      </c>
      <c r="J25" s="151">
        <v>42.76</v>
      </c>
      <c r="K25" s="152">
        <v>44.19</v>
      </c>
      <c r="M25" s="2"/>
      <c r="N25" s="2"/>
    </row>
    <row r="26" spans="1:15">
      <c r="B26" s="1">
        <v>2</v>
      </c>
      <c r="C26" s="91">
        <v>39.71</v>
      </c>
      <c r="D26" s="92">
        <v>39.68</v>
      </c>
      <c r="E26" s="92">
        <v>39.299999999999997</v>
      </c>
      <c r="F26" s="92">
        <v>39.56</v>
      </c>
      <c r="G26" s="153">
        <v>39.700000000000003</v>
      </c>
      <c r="H26" s="150">
        <v>43.24</v>
      </c>
      <c r="I26" s="150">
        <v>42.33</v>
      </c>
      <c r="J26" s="150">
        <v>42.56</v>
      </c>
      <c r="K26" s="153">
        <v>44.11</v>
      </c>
      <c r="M26" s="3"/>
      <c r="N26" s="3"/>
    </row>
    <row r="27" spans="1:15">
      <c r="B27" s="1">
        <v>3</v>
      </c>
      <c r="C27" s="91">
        <v>41.09</v>
      </c>
      <c r="D27" s="92">
        <v>39.22</v>
      </c>
      <c r="E27" s="92">
        <v>39.28</v>
      </c>
      <c r="F27" s="92">
        <v>39.32</v>
      </c>
      <c r="G27" s="153">
        <v>41.03</v>
      </c>
      <c r="H27" s="150">
        <v>42.48</v>
      </c>
      <c r="I27" s="150">
        <v>42.16</v>
      </c>
      <c r="J27" s="150">
        <v>42.48</v>
      </c>
      <c r="K27" s="153">
        <v>42.94</v>
      </c>
      <c r="M27" s="3"/>
      <c r="N27" s="3"/>
    </row>
    <row r="28" spans="1:15">
      <c r="B28" s="1">
        <v>4</v>
      </c>
      <c r="C28" s="91">
        <v>39.090000000000003</v>
      </c>
      <c r="D28" s="92">
        <v>39.25</v>
      </c>
      <c r="E28" s="92">
        <v>39.04</v>
      </c>
      <c r="F28" s="92">
        <v>39.14</v>
      </c>
      <c r="G28" s="153">
        <v>39.340000000000003</v>
      </c>
      <c r="H28" s="150">
        <v>43.33</v>
      </c>
      <c r="I28" s="150">
        <v>42.34</v>
      </c>
      <c r="J28" s="150">
        <v>42.19</v>
      </c>
      <c r="K28" s="153">
        <v>42.25</v>
      </c>
      <c r="M28" s="3"/>
      <c r="N28" s="3"/>
    </row>
    <row r="29" spans="1:15">
      <c r="B29" s="1">
        <v>5</v>
      </c>
      <c r="C29" s="91">
        <v>39.020000000000003</v>
      </c>
      <c r="D29" s="92">
        <v>39.049999999999997</v>
      </c>
      <c r="E29" s="92">
        <v>39.11</v>
      </c>
      <c r="F29" s="92">
        <v>39.06</v>
      </c>
      <c r="G29" s="153">
        <v>39.4</v>
      </c>
      <c r="H29" s="150"/>
      <c r="I29" s="150">
        <v>41.93</v>
      </c>
      <c r="J29" s="150">
        <v>42.4</v>
      </c>
      <c r="K29" s="153">
        <v>42.18</v>
      </c>
    </row>
    <row r="30" spans="1:15">
      <c r="B30" s="1">
        <v>6</v>
      </c>
      <c r="C30" s="91">
        <v>39</v>
      </c>
      <c r="D30" s="92">
        <v>39.270000000000003</v>
      </c>
      <c r="E30" s="92">
        <v>39.22</v>
      </c>
      <c r="F30" s="92">
        <v>39.11</v>
      </c>
      <c r="G30" s="153">
        <v>39.450000000000003</v>
      </c>
      <c r="H30" s="150"/>
      <c r="I30" s="150">
        <v>42.04</v>
      </c>
      <c r="J30" s="150">
        <v>42.41</v>
      </c>
      <c r="K30" s="153">
        <v>42.47</v>
      </c>
    </row>
    <row r="31" spans="1:15">
      <c r="B31" s="1">
        <v>7</v>
      </c>
      <c r="C31" s="91">
        <v>38.96</v>
      </c>
      <c r="D31" s="92">
        <v>39.340000000000003</v>
      </c>
      <c r="E31" s="92">
        <v>39.1</v>
      </c>
      <c r="F31" s="92">
        <v>39</v>
      </c>
      <c r="G31" s="153">
        <v>38.93</v>
      </c>
      <c r="H31" s="150"/>
      <c r="I31" s="150">
        <v>42.16</v>
      </c>
      <c r="J31" s="150">
        <v>42.31</v>
      </c>
      <c r="K31" s="153">
        <v>42.26</v>
      </c>
    </row>
    <row r="32" spans="1:15">
      <c r="B32" s="1">
        <v>8</v>
      </c>
      <c r="C32" s="91">
        <v>38.770000000000003</v>
      </c>
      <c r="D32" s="92">
        <v>39.07</v>
      </c>
      <c r="E32" s="92">
        <v>39</v>
      </c>
      <c r="F32" s="92">
        <v>38.950000000000003</v>
      </c>
      <c r="G32" s="153">
        <v>39.46</v>
      </c>
      <c r="H32" s="150"/>
      <c r="I32" s="150">
        <v>41.72</v>
      </c>
      <c r="J32" s="150">
        <v>42.5</v>
      </c>
      <c r="K32" s="153">
        <v>42.3</v>
      </c>
    </row>
    <row r="33" spans="2:11">
      <c r="B33" s="1">
        <v>9</v>
      </c>
      <c r="C33" s="91">
        <v>38.94</v>
      </c>
      <c r="D33" s="92">
        <v>39.03</v>
      </c>
      <c r="E33" s="92">
        <v>39.01</v>
      </c>
      <c r="F33" s="92">
        <v>39.159999999999997</v>
      </c>
      <c r="G33" s="153">
        <v>39.28</v>
      </c>
      <c r="H33" s="150"/>
      <c r="I33" s="150">
        <v>41.92</v>
      </c>
      <c r="J33" s="150">
        <v>42.43</v>
      </c>
      <c r="K33" s="153">
        <v>42.36</v>
      </c>
    </row>
    <row r="34" spans="2:11">
      <c r="B34" s="1">
        <v>10</v>
      </c>
      <c r="C34" s="91">
        <v>39.020000000000003</v>
      </c>
      <c r="D34" s="92">
        <v>38.93</v>
      </c>
      <c r="E34" s="92">
        <v>38.89</v>
      </c>
      <c r="F34" s="92">
        <v>38.97</v>
      </c>
      <c r="G34" s="153">
        <v>39.200000000000003</v>
      </c>
      <c r="H34" s="150"/>
      <c r="I34" s="150">
        <v>42</v>
      </c>
      <c r="J34" s="150">
        <v>42.32</v>
      </c>
      <c r="K34" s="153">
        <v>42.27</v>
      </c>
    </row>
    <row r="35" spans="2:11">
      <c r="B35" s="1">
        <v>11</v>
      </c>
      <c r="C35" s="91">
        <v>38.99</v>
      </c>
      <c r="D35" s="92">
        <v>38.9</v>
      </c>
      <c r="E35" s="92">
        <v>39</v>
      </c>
      <c r="F35" s="92">
        <v>39.119999999999997</v>
      </c>
      <c r="G35" s="153">
        <v>38.950000000000003</v>
      </c>
      <c r="H35" s="150"/>
      <c r="I35" s="150">
        <v>41.86</v>
      </c>
      <c r="J35" s="150">
        <v>43.53</v>
      </c>
      <c r="K35" s="153">
        <v>42.02</v>
      </c>
    </row>
    <row r="36" spans="2:11">
      <c r="B36" s="1">
        <v>12</v>
      </c>
      <c r="C36" s="91">
        <v>38.92</v>
      </c>
      <c r="D36" s="92">
        <v>38.69</v>
      </c>
      <c r="E36" s="92">
        <v>39.020000000000003</v>
      </c>
      <c r="F36" s="92">
        <v>38.950000000000003</v>
      </c>
      <c r="G36" s="153">
        <v>39.03</v>
      </c>
      <c r="H36" s="150"/>
      <c r="I36" s="150">
        <v>42.01</v>
      </c>
      <c r="J36" s="150">
        <v>42.56</v>
      </c>
      <c r="K36" s="153">
        <v>42.21</v>
      </c>
    </row>
    <row r="37" spans="2:11">
      <c r="B37" s="1">
        <v>13</v>
      </c>
      <c r="C37" s="91">
        <v>38.93</v>
      </c>
      <c r="D37" s="92">
        <v>38.96</v>
      </c>
      <c r="E37" s="92">
        <v>39.29</v>
      </c>
      <c r="F37" s="92">
        <v>39.14</v>
      </c>
      <c r="G37" s="153">
        <v>39.1</v>
      </c>
      <c r="H37" s="150"/>
      <c r="I37" s="150">
        <v>42.02</v>
      </c>
      <c r="J37" s="150">
        <v>42.47</v>
      </c>
      <c r="K37" s="153">
        <v>42.35</v>
      </c>
    </row>
    <row r="38" spans="2:11">
      <c r="B38" s="1">
        <v>14</v>
      </c>
      <c r="C38" s="111">
        <v>39.049999999999997</v>
      </c>
      <c r="D38" s="92">
        <v>38.880000000000003</v>
      </c>
      <c r="E38" s="92">
        <v>38.909999999999997</v>
      </c>
      <c r="F38" s="92">
        <v>38.880000000000003</v>
      </c>
      <c r="G38" s="153">
        <v>39.4</v>
      </c>
      <c r="H38" s="150"/>
      <c r="I38" s="150">
        <v>41.8</v>
      </c>
      <c r="J38" s="150">
        <v>42.46</v>
      </c>
      <c r="K38" s="153">
        <v>42.38</v>
      </c>
    </row>
    <row r="39" spans="2:11">
      <c r="B39" s="1">
        <v>15</v>
      </c>
      <c r="C39" s="91">
        <v>38.85</v>
      </c>
      <c r="D39" s="92">
        <v>39.049999999999997</v>
      </c>
      <c r="E39" s="92">
        <v>39</v>
      </c>
      <c r="F39" s="92">
        <v>39.020000000000003</v>
      </c>
      <c r="G39" s="153">
        <v>39.04</v>
      </c>
      <c r="H39" s="150"/>
      <c r="I39" s="150">
        <v>41.83</v>
      </c>
      <c r="J39" s="150">
        <v>42.62</v>
      </c>
      <c r="K39" s="153">
        <v>42.47</v>
      </c>
    </row>
    <row r="40" spans="2:11">
      <c r="B40" s="1">
        <v>16</v>
      </c>
      <c r="C40" s="91">
        <v>39.06</v>
      </c>
      <c r="D40" s="92">
        <v>38.61</v>
      </c>
      <c r="E40" s="92">
        <v>38.950000000000003</v>
      </c>
      <c r="F40" s="92">
        <v>39.049999999999997</v>
      </c>
      <c r="G40" s="153">
        <v>39.15</v>
      </c>
      <c r="H40" s="150"/>
      <c r="I40" s="150">
        <v>41.93</v>
      </c>
      <c r="J40" s="150">
        <v>42.43</v>
      </c>
      <c r="K40" s="153">
        <v>42.36</v>
      </c>
    </row>
    <row r="41" spans="2:11">
      <c r="B41" s="1">
        <v>17</v>
      </c>
      <c r="C41" s="91">
        <v>39.229999999999997</v>
      </c>
      <c r="D41" s="92">
        <v>38.93</v>
      </c>
      <c r="E41" s="92">
        <v>38.869999999999997</v>
      </c>
      <c r="F41" s="92">
        <v>39.130000000000003</v>
      </c>
      <c r="G41" s="153">
        <v>39.07</v>
      </c>
      <c r="H41" s="150"/>
      <c r="I41" s="150">
        <v>41.68</v>
      </c>
      <c r="J41" s="150">
        <v>42.39</v>
      </c>
      <c r="K41" s="153">
        <v>42.21</v>
      </c>
    </row>
    <row r="42" spans="2:11">
      <c r="B42" s="1">
        <v>18</v>
      </c>
      <c r="C42" s="91">
        <v>39.07</v>
      </c>
      <c r="D42" s="92">
        <v>38.840000000000003</v>
      </c>
      <c r="E42" s="92">
        <v>39.08</v>
      </c>
      <c r="F42" s="92">
        <v>39.229999999999997</v>
      </c>
      <c r="G42" s="153">
        <v>39.15</v>
      </c>
      <c r="H42" s="150"/>
      <c r="I42" s="150">
        <v>42.77</v>
      </c>
      <c r="J42" s="150">
        <v>42.74</v>
      </c>
      <c r="K42" s="153">
        <v>42.34</v>
      </c>
    </row>
    <row r="43" spans="2:11">
      <c r="B43" s="1">
        <v>19</v>
      </c>
      <c r="C43" s="91">
        <v>39.04</v>
      </c>
      <c r="D43" s="92">
        <v>39.21</v>
      </c>
      <c r="E43" s="92">
        <v>38.880000000000003</v>
      </c>
      <c r="F43" s="92">
        <v>39.32</v>
      </c>
      <c r="G43" s="153">
        <v>39.17</v>
      </c>
      <c r="H43" s="150"/>
      <c r="I43" s="150">
        <v>42.02</v>
      </c>
      <c r="J43" s="150">
        <v>43.84</v>
      </c>
      <c r="K43" s="153">
        <v>42.24</v>
      </c>
    </row>
    <row r="44" spans="2:11">
      <c r="B44" s="1">
        <v>20</v>
      </c>
      <c r="C44" s="91">
        <v>38.909999999999997</v>
      </c>
      <c r="D44" s="92">
        <v>39.01</v>
      </c>
      <c r="E44" s="92">
        <v>39.22</v>
      </c>
      <c r="F44" s="92">
        <v>39.04</v>
      </c>
      <c r="G44" s="153">
        <v>39.04</v>
      </c>
      <c r="H44" s="150"/>
      <c r="I44" s="150">
        <v>41.98</v>
      </c>
      <c r="J44" s="150">
        <v>43</v>
      </c>
      <c r="K44" s="153">
        <v>42.26</v>
      </c>
    </row>
    <row r="45" spans="2:11">
      <c r="B45" s="1">
        <v>21</v>
      </c>
      <c r="C45" s="91">
        <v>39.049999999999997</v>
      </c>
      <c r="D45" s="92">
        <v>39.03</v>
      </c>
      <c r="E45" s="92">
        <v>39.049999999999997</v>
      </c>
      <c r="F45" s="92">
        <v>38.97</v>
      </c>
      <c r="G45" s="153">
        <v>38.97</v>
      </c>
      <c r="H45" s="150"/>
      <c r="I45" s="150">
        <v>41.98</v>
      </c>
      <c r="J45" s="150">
        <v>42.42</v>
      </c>
      <c r="K45" s="153">
        <v>42.18</v>
      </c>
    </row>
    <row r="46" spans="2:11">
      <c r="B46" s="1">
        <v>22</v>
      </c>
      <c r="C46" s="91">
        <v>38.85</v>
      </c>
      <c r="D46" s="92">
        <v>38.71</v>
      </c>
      <c r="E46" s="92">
        <v>38.97</v>
      </c>
      <c r="F46" s="92">
        <v>38.85</v>
      </c>
      <c r="G46" s="153">
        <v>39.06</v>
      </c>
      <c r="H46" s="150"/>
      <c r="I46" s="150">
        <v>42.08</v>
      </c>
      <c r="J46" s="150">
        <v>42.41</v>
      </c>
      <c r="K46" s="153">
        <v>42.33</v>
      </c>
    </row>
    <row r="47" spans="2:11">
      <c r="B47" s="1">
        <v>23</v>
      </c>
      <c r="C47" s="91">
        <v>38.909999999999997</v>
      </c>
      <c r="D47" s="92">
        <v>38.83</v>
      </c>
      <c r="E47" s="92">
        <v>38.9</v>
      </c>
      <c r="F47" s="92">
        <v>38.99</v>
      </c>
      <c r="G47" s="153">
        <v>38.979999999999997</v>
      </c>
      <c r="H47" s="150"/>
      <c r="I47" s="150">
        <v>41.99</v>
      </c>
      <c r="J47" s="150">
        <v>42.4</v>
      </c>
      <c r="K47" s="153">
        <v>42.42</v>
      </c>
    </row>
    <row r="48" spans="2:11">
      <c r="B48" s="1">
        <v>24</v>
      </c>
      <c r="C48" s="91">
        <v>39.299999999999997</v>
      </c>
      <c r="D48" s="92">
        <v>38.67</v>
      </c>
      <c r="E48" s="92">
        <v>39.03</v>
      </c>
      <c r="F48" s="92">
        <v>39.03</v>
      </c>
      <c r="G48" s="153">
        <v>39.11</v>
      </c>
      <c r="H48" s="150"/>
      <c r="I48" s="150">
        <v>42.69</v>
      </c>
      <c r="J48" s="150">
        <v>42.71</v>
      </c>
      <c r="K48" s="153">
        <v>42.59</v>
      </c>
    </row>
    <row r="49" spans="2:11">
      <c r="B49" s="1">
        <v>25</v>
      </c>
      <c r="C49" s="91">
        <v>40.880000000000003</v>
      </c>
      <c r="D49" s="92">
        <v>38.71</v>
      </c>
      <c r="E49" s="92">
        <v>39.19</v>
      </c>
      <c r="F49" s="92">
        <v>39.21</v>
      </c>
      <c r="G49" s="153">
        <v>38.950000000000003</v>
      </c>
      <c r="H49" s="150"/>
      <c r="I49" s="150"/>
      <c r="J49" s="150">
        <v>42.65</v>
      </c>
      <c r="K49" s="153">
        <v>42.53</v>
      </c>
    </row>
    <row r="50" spans="2:11">
      <c r="B50" s="1">
        <v>26</v>
      </c>
      <c r="C50" s="91">
        <v>40.24</v>
      </c>
      <c r="D50" s="92">
        <v>39.630000000000003</v>
      </c>
      <c r="E50" s="92">
        <v>39.08</v>
      </c>
      <c r="F50" s="92">
        <v>38.92</v>
      </c>
      <c r="G50" s="153">
        <v>39.369999999999997</v>
      </c>
      <c r="H50" s="150"/>
      <c r="I50" s="150"/>
      <c r="J50" s="150">
        <v>42.53</v>
      </c>
      <c r="K50" s="153">
        <v>42.43</v>
      </c>
    </row>
    <row r="51" spans="2:11">
      <c r="B51" s="1">
        <v>27</v>
      </c>
      <c r="C51" s="91">
        <v>39.159999999999997</v>
      </c>
      <c r="D51" s="92">
        <v>39.14</v>
      </c>
      <c r="E51" s="92">
        <v>39.04</v>
      </c>
      <c r="F51" s="92">
        <v>38.96</v>
      </c>
      <c r="G51" s="153">
        <v>39.549999999999997</v>
      </c>
      <c r="H51" s="150"/>
      <c r="I51" s="150"/>
      <c r="J51" s="150">
        <v>42.41</v>
      </c>
      <c r="K51" s="153">
        <v>42.32</v>
      </c>
    </row>
    <row r="52" spans="2:11">
      <c r="B52" s="1">
        <v>28</v>
      </c>
      <c r="C52" s="91">
        <v>39.11</v>
      </c>
      <c r="D52" s="92">
        <v>38.950000000000003</v>
      </c>
      <c r="E52" s="92">
        <v>38.94</v>
      </c>
      <c r="F52" s="92">
        <v>38.94</v>
      </c>
      <c r="G52" s="153">
        <v>39.07</v>
      </c>
      <c r="H52" s="150"/>
      <c r="I52" s="150"/>
      <c r="J52" s="150">
        <v>44.3</v>
      </c>
      <c r="K52" s="153">
        <v>42.5</v>
      </c>
    </row>
    <row r="53" spans="2:11">
      <c r="B53" s="1">
        <v>29</v>
      </c>
      <c r="C53" s="91">
        <v>39.229999999999997</v>
      </c>
      <c r="D53" s="92">
        <v>38.93</v>
      </c>
      <c r="E53" s="92">
        <v>38.92</v>
      </c>
      <c r="F53" s="92">
        <v>39.729999999999997</v>
      </c>
      <c r="G53" s="153">
        <v>38.909999999999997</v>
      </c>
      <c r="H53" s="150"/>
      <c r="I53" s="150"/>
      <c r="J53" s="150">
        <v>43.28</v>
      </c>
      <c r="K53" s="153">
        <v>42.5</v>
      </c>
    </row>
    <row r="54" spans="2:11">
      <c r="B54" s="1">
        <v>30</v>
      </c>
      <c r="C54" s="91"/>
      <c r="D54" s="92">
        <v>39.409999999999997</v>
      </c>
      <c r="E54" s="92">
        <v>39.04</v>
      </c>
      <c r="F54" s="92">
        <v>38.85</v>
      </c>
      <c r="G54" s="153">
        <v>38.85</v>
      </c>
      <c r="H54" s="150"/>
      <c r="I54" s="150"/>
      <c r="J54" s="150">
        <v>42.97</v>
      </c>
      <c r="K54" s="153">
        <v>42.27</v>
      </c>
    </row>
    <row r="55" spans="2:11">
      <c r="B55" s="1">
        <v>31</v>
      </c>
      <c r="C55" s="91"/>
      <c r="D55" s="92">
        <v>39.49</v>
      </c>
      <c r="E55" s="92">
        <v>39.299999999999997</v>
      </c>
      <c r="F55" s="92">
        <v>39.29</v>
      </c>
      <c r="G55" s="246">
        <v>39.119999999999997</v>
      </c>
      <c r="H55" s="150"/>
      <c r="I55" s="150"/>
      <c r="J55" s="150"/>
      <c r="K55" s="153">
        <v>42.5</v>
      </c>
    </row>
    <row r="56" spans="2:11">
      <c r="B56" s="1">
        <v>32</v>
      </c>
      <c r="C56" s="91"/>
      <c r="D56" s="92">
        <v>39.270000000000003</v>
      </c>
      <c r="E56" s="92">
        <v>39.51</v>
      </c>
      <c r="F56" s="92">
        <v>39.04</v>
      </c>
      <c r="G56" s="153">
        <v>39.270000000000003</v>
      </c>
      <c r="H56" s="150"/>
      <c r="I56" s="150"/>
      <c r="J56" s="150"/>
      <c r="K56" s="153">
        <v>42.62</v>
      </c>
    </row>
    <row r="57" spans="2:11">
      <c r="B57" s="1">
        <v>33</v>
      </c>
      <c r="C57" s="91"/>
      <c r="D57" s="92">
        <v>39.51</v>
      </c>
      <c r="E57" s="92">
        <v>42.66</v>
      </c>
      <c r="F57" s="92">
        <v>39.33</v>
      </c>
      <c r="G57" s="153">
        <v>39.46</v>
      </c>
      <c r="H57" s="150"/>
      <c r="I57" s="150"/>
      <c r="J57" s="150"/>
      <c r="K57" s="153">
        <v>42.28</v>
      </c>
    </row>
    <row r="58" spans="2:11">
      <c r="B58" s="1">
        <v>34</v>
      </c>
      <c r="C58" s="91"/>
      <c r="D58" s="92">
        <v>39.06</v>
      </c>
      <c r="E58" s="92">
        <v>39.4</v>
      </c>
      <c r="F58" s="92">
        <v>39.17</v>
      </c>
      <c r="G58" s="153">
        <v>39.630000000000003</v>
      </c>
      <c r="H58" s="150"/>
      <c r="I58" s="150"/>
      <c r="J58" s="150"/>
      <c r="K58" s="153">
        <v>42.73</v>
      </c>
    </row>
    <row r="59" spans="2:11">
      <c r="B59" s="1">
        <v>35</v>
      </c>
      <c r="C59" s="91"/>
      <c r="D59" s="92">
        <v>39.020000000000003</v>
      </c>
      <c r="E59" s="92">
        <v>39.14</v>
      </c>
      <c r="F59" s="92">
        <v>39</v>
      </c>
      <c r="G59" s="153">
        <v>39.35</v>
      </c>
      <c r="H59" s="150"/>
      <c r="I59" s="150"/>
      <c r="J59" s="150"/>
      <c r="K59" s="153">
        <v>42.49</v>
      </c>
    </row>
    <row r="60" spans="2:11">
      <c r="B60" s="1">
        <v>36</v>
      </c>
      <c r="C60" s="91"/>
      <c r="D60" s="92">
        <v>39.18</v>
      </c>
      <c r="E60" s="92">
        <v>38.96</v>
      </c>
      <c r="F60" s="92">
        <v>39.01</v>
      </c>
      <c r="G60" s="153"/>
      <c r="H60" s="150"/>
      <c r="I60" s="150"/>
      <c r="J60" s="150"/>
      <c r="K60" s="153">
        <v>42.24</v>
      </c>
    </row>
    <row r="61" spans="2:11">
      <c r="B61" s="1">
        <v>37</v>
      </c>
      <c r="C61" s="91"/>
      <c r="D61" s="92">
        <v>39.04</v>
      </c>
      <c r="E61" s="92">
        <v>38.950000000000003</v>
      </c>
      <c r="F61" s="92">
        <v>39</v>
      </c>
      <c r="G61" s="153"/>
      <c r="H61" s="150"/>
      <c r="I61" s="150"/>
      <c r="J61" s="150"/>
      <c r="K61" s="153">
        <v>42.45</v>
      </c>
    </row>
    <row r="62" spans="2:11">
      <c r="B62" s="1">
        <v>38</v>
      </c>
      <c r="C62" s="91"/>
      <c r="D62" s="92">
        <v>38.86</v>
      </c>
      <c r="E62" s="92">
        <v>39.380000000000003</v>
      </c>
      <c r="F62" s="92">
        <v>39.299999999999997</v>
      </c>
      <c r="G62" s="153"/>
      <c r="H62" s="150"/>
      <c r="I62" s="150"/>
      <c r="J62" s="150"/>
      <c r="K62" s="153">
        <v>43.84</v>
      </c>
    </row>
    <row r="63" spans="2:11">
      <c r="B63" s="1">
        <v>39</v>
      </c>
      <c r="C63" s="91"/>
      <c r="D63" s="92">
        <v>38.94</v>
      </c>
      <c r="E63" s="92">
        <v>39.520000000000003</v>
      </c>
      <c r="F63" s="92">
        <v>39.1</v>
      </c>
      <c r="G63" s="153"/>
      <c r="H63" s="150"/>
      <c r="I63" s="150"/>
      <c r="J63" s="150"/>
      <c r="K63" s="153">
        <v>42.77</v>
      </c>
    </row>
    <row r="64" spans="2:11">
      <c r="B64" s="1">
        <v>40</v>
      </c>
      <c r="C64" s="91"/>
      <c r="D64" s="92">
        <v>38.799999999999997</v>
      </c>
      <c r="E64" s="92">
        <v>39.08</v>
      </c>
      <c r="F64" s="92">
        <v>39.049999999999997</v>
      </c>
      <c r="G64" s="153"/>
      <c r="H64" s="150"/>
      <c r="I64" s="150"/>
      <c r="J64" s="150"/>
      <c r="K64" s="153">
        <v>42.78</v>
      </c>
    </row>
    <row r="65" spans="2:11">
      <c r="B65" s="1">
        <v>41</v>
      </c>
      <c r="C65" s="91"/>
      <c r="D65" s="92">
        <v>39.049999999999997</v>
      </c>
      <c r="E65" s="92">
        <v>38.950000000000003</v>
      </c>
      <c r="F65" s="92">
        <v>39.479999999999997</v>
      </c>
      <c r="G65" s="153"/>
      <c r="H65" s="150"/>
      <c r="I65" s="150"/>
      <c r="J65" s="150"/>
      <c r="K65" s="153">
        <v>43.41</v>
      </c>
    </row>
    <row r="66" spans="2:11">
      <c r="B66" s="1">
        <v>42</v>
      </c>
      <c r="C66" s="91"/>
      <c r="D66" s="92">
        <v>38.619999999999997</v>
      </c>
      <c r="E66" s="92">
        <v>39.15</v>
      </c>
      <c r="F66" s="92">
        <v>39.200000000000003</v>
      </c>
      <c r="G66" s="153"/>
      <c r="H66" s="150"/>
      <c r="I66" s="150"/>
      <c r="J66" s="150"/>
      <c r="K66" s="153">
        <v>42.36</v>
      </c>
    </row>
    <row r="67" spans="2:11">
      <c r="B67" s="1">
        <v>43</v>
      </c>
      <c r="C67" s="91"/>
      <c r="D67" s="92">
        <v>38.85</v>
      </c>
      <c r="E67" s="92">
        <v>39.14</v>
      </c>
      <c r="F67" s="92">
        <v>39.36</v>
      </c>
      <c r="G67" s="153"/>
      <c r="H67" s="150"/>
      <c r="I67" s="150"/>
      <c r="J67" s="150"/>
      <c r="K67" s="153">
        <v>42.23</v>
      </c>
    </row>
    <row r="68" spans="2:11">
      <c r="B68" s="1">
        <v>44</v>
      </c>
      <c r="C68" s="91"/>
      <c r="D68" s="92">
        <v>38.83</v>
      </c>
      <c r="E68" s="92">
        <v>38.97</v>
      </c>
      <c r="F68" s="92">
        <v>39.22</v>
      </c>
      <c r="G68" s="153"/>
      <c r="H68" s="150"/>
      <c r="I68" s="150"/>
      <c r="J68" s="150"/>
      <c r="K68" s="153">
        <v>42.2</v>
      </c>
    </row>
    <row r="69" spans="2:11">
      <c r="B69" s="1">
        <v>45</v>
      </c>
      <c r="C69" s="91"/>
      <c r="D69" s="92">
        <v>38.86</v>
      </c>
      <c r="E69" s="92">
        <v>38.950000000000003</v>
      </c>
      <c r="F69" s="92">
        <v>39.090000000000003</v>
      </c>
      <c r="G69" s="153"/>
      <c r="H69" s="150"/>
      <c r="I69" s="150"/>
      <c r="J69" s="150"/>
      <c r="K69" s="153">
        <v>42.77</v>
      </c>
    </row>
    <row r="70" spans="2:11">
      <c r="B70" s="1">
        <v>46</v>
      </c>
      <c r="C70" s="91"/>
      <c r="D70" s="92">
        <v>38.86</v>
      </c>
      <c r="E70" s="92">
        <v>38.979999999999997</v>
      </c>
      <c r="F70" s="92">
        <v>39.35</v>
      </c>
      <c r="G70" s="153"/>
      <c r="H70" s="150"/>
      <c r="I70" s="150"/>
      <c r="J70" s="150"/>
      <c r="K70" s="153">
        <v>42.41</v>
      </c>
    </row>
    <row r="71" spans="2:11">
      <c r="B71" s="1">
        <v>47</v>
      </c>
      <c r="C71" s="91"/>
      <c r="D71" s="92">
        <v>38.75</v>
      </c>
      <c r="E71" s="92">
        <v>38.869999999999997</v>
      </c>
      <c r="F71" s="92">
        <v>39.26</v>
      </c>
      <c r="G71" s="153"/>
      <c r="H71" s="150"/>
      <c r="I71" s="150"/>
      <c r="J71" s="150"/>
      <c r="K71" s="153">
        <v>42.38</v>
      </c>
    </row>
    <row r="72" spans="2:11">
      <c r="B72" s="1">
        <v>48</v>
      </c>
      <c r="C72" s="91"/>
      <c r="D72" s="92">
        <v>38.950000000000003</v>
      </c>
      <c r="E72" s="92">
        <v>38.92</v>
      </c>
      <c r="F72" s="92">
        <v>39.119999999999997</v>
      </c>
      <c r="G72" s="153"/>
      <c r="H72" s="150"/>
      <c r="I72" s="150"/>
      <c r="J72" s="150"/>
      <c r="K72" s="153">
        <v>42.57</v>
      </c>
    </row>
    <row r="73" spans="2:11">
      <c r="B73" s="1">
        <v>49</v>
      </c>
      <c r="C73" s="91"/>
      <c r="D73" s="92">
        <v>38.97</v>
      </c>
      <c r="E73" s="92">
        <v>38.97</v>
      </c>
      <c r="F73" s="92">
        <v>39.270000000000003</v>
      </c>
      <c r="G73" s="153"/>
      <c r="H73" s="150"/>
      <c r="I73" s="150"/>
      <c r="J73" s="150"/>
      <c r="K73" s="153">
        <v>42.42</v>
      </c>
    </row>
    <row r="74" spans="2:11">
      <c r="B74" s="1">
        <v>50</v>
      </c>
      <c r="C74" s="91"/>
      <c r="D74" s="92">
        <v>39.5</v>
      </c>
      <c r="E74" s="92"/>
      <c r="F74" s="92">
        <v>38.97</v>
      </c>
      <c r="G74" s="153"/>
      <c r="H74" s="150"/>
      <c r="I74" s="150"/>
      <c r="J74" s="150"/>
      <c r="K74" s="153">
        <v>42.56</v>
      </c>
    </row>
    <row r="75" spans="2:11">
      <c r="B75" s="1">
        <v>51</v>
      </c>
      <c r="C75" s="91"/>
      <c r="D75" s="92">
        <v>39.39</v>
      </c>
      <c r="E75" s="92"/>
      <c r="F75" s="92">
        <v>39.51</v>
      </c>
      <c r="G75" s="153"/>
      <c r="H75" s="150"/>
      <c r="I75" s="150"/>
      <c r="J75" s="150"/>
      <c r="K75" s="153">
        <v>42.26</v>
      </c>
    </row>
    <row r="76" spans="2:11">
      <c r="B76" s="1">
        <v>52</v>
      </c>
      <c r="C76" s="91"/>
      <c r="D76" s="92"/>
      <c r="E76" s="92"/>
      <c r="F76" s="92">
        <v>39.36</v>
      </c>
      <c r="G76" s="153"/>
      <c r="H76" s="150"/>
      <c r="I76" s="150"/>
      <c r="J76" s="150"/>
      <c r="K76" s="153">
        <v>42.58</v>
      </c>
    </row>
    <row r="77" spans="2:11">
      <c r="B77" s="1">
        <v>53</v>
      </c>
      <c r="C77" s="91"/>
      <c r="D77" s="92"/>
      <c r="E77" s="92"/>
      <c r="F77" s="92">
        <v>39.11</v>
      </c>
      <c r="G77" s="153"/>
      <c r="H77" s="150"/>
      <c r="I77" s="150"/>
      <c r="J77" s="150"/>
      <c r="K77" s="153">
        <v>42.61</v>
      </c>
    </row>
    <row r="78" spans="2:11">
      <c r="B78" s="1">
        <v>54</v>
      </c>
      <c r="C78" s="91"/>
      <c r="D78" s="92"/>
      <c r="E78" s="92"/>
      <c r="F78" s="92">
        <v>39.17</v>
      </c>
      <c r="G78" s="153"/>
      <c r="H78" s="150"/>
      <c r="I78" s="150"/>
      <c r="J78" s="150"/>
      <c r="K78" s="153"/>
    </row>
    <row r="79" spans="2:11">
      <c r="B79" s="1">
        <v>55</v>
      </c>
      <c r="C79" s="91"/>
      <c r="D79" s="92"/>
      <c r="E79" s="92"/>
      <c r="F79" s="92">
        <v>39.79</v>
      </c>
      <c r="G79" s="153"/>
      <c r="H79" s="150"/>
      <c r="I79" s="150"/>
      <c r="J79" s="150"/>
      <c r="K79" s="153"/>
    </row>
    <row r="80" spans="2:11">
      <c r="B80" s="1">
        <v>56</v>
      </c>
      <c r="C80" s="91"/>
      <c r="D80" s="92"/>
      <c r="E80" s="92"/>
      <c r="F80" s="92"/>
      <c r="G80" s="153"/>
      <c r="H80" s="150"/>
      <c r="I80" s="150"/>
      <c r="J80" s="150"/>
      <c r="K80" s="153"/>
    </row>
    <row r="81" spans="2:11">
      <c r="B81" s="1">
        <v>57</v>
      </c>
      <c r="C81" s="91"/>
      <c r="D81" s="92"/>
      <c r="E81" s="92"/>
      <c r="F81" s="92"/>
      <c r="G81" s="153"/>
      <c r="H81" s="150"/>
      <c r="I81" s="150"/>
      <c r="J81" s="150"/>
      <c r="K81" s="153"/>
    </row>
    <row r="82" spans="2:11">
      <c r="B82" s="1">
        <v>58</v>
      </c>
      <c r="C82" s="91"/>
      <c r="D82" s="92"/>
      <c r="E82" s="92"/>
      <c r="F82" s="92"/>
      <c r="G82" s="153"/>
      <c r="H82" s="150"/>
      <c r="I82" s="150"/>
      <c r="J82" s="150"/>
      <c r="K82" s="153"/>
    </row>
    <row r="83" spans="2:11">
      <c r="B83" s="1">
        <v>59</v>
      </c>
      <c r="C83" s="91"/>
      <c r="D83" s="92"/>
      <c r="E83" s="92"/>
      <c r="F83" s="92"/>
      <c r="G83" s="153"/>
      <c r="H83" s="150"/>
      <c r="I83" s="150"/>
      <c r="J83" s="150"/>
      <c r="K83" s="153"/>
    </row>
    <row r="84" spans="2:11">
      <c r="B84" s="1">
        <v>60</v>
      </c>
      <c r="C84" s="91"/>
      <c r="D84" s="92"/>
      <c r="E84" s="92"/>
      <c r="F84" s="92"/>
      <c r="G84" s="153"/>
      <c r="H84" s="150"/>
      <c r="I84" s="150"/>
      <c r="J84" s="150"/>
      <c r="K84" s="153"/>
    </row>
    <row r="85" spans="2:11">
      <c r="B85" s="1">
        <v>61</v>
      </c>
      <c r="C85" s="91"/>
      <c r="D85" s="92"/>
      <c r="E85" s="92"/>
      <c r="F85" s="92"/>
      <c r="G85" s="153"/>
      <c r="H85" s="150"/>
      <c r="I85" s="150"/>
      <c r="J85" s="150"/>
      <c r="K85" s="153"/>
    </row>
    <row r="86" spans="2:11">
      <c r="B86" s="1">
        <v>62</v>
      </c>
      <c r="C86" s="91"/>
      <c r="D86" s="92"/>
      <c r="E86" s="92"/>
      <c r="F86" s="92"/>
      <c r="G86" s="153"/>
      <c r="H86" s="150"/>
      <c r="I86" s="150"/>
      <c r="J86" s="150"/>
      <c r="K86" s="153"/>
    </row>
    <row r="87" spans="2:11">
      <c r="B87" s="1">
        <v>63</v>
      </c>
      <c r="C87" s="91"/>
      <c r="D87" s="92"/>
      <c r="E87" s="92"/>
      <c r="F87" s="92"/>
      <c r="G87" s="153"/>
      <c r="H87" s="150"/>
      <c r="I87" s="150"/>
      <c r="J87" s="150"/>
      <c r="K87" s="153"/>
    </row>
    <row r="88" spans="2:11">
      <c r="B88" s="1">
        <v>64</v>
      </c>
      <c r="C88" s="91"/>
      <c r="D88" s="92"/>
      <c r="E88" s="92"/>
      <c r="F88" s="92"/>
      <c r="G88" s="153"/>
      <c r="H88" s="150"/>
      <c r="I88" s="150"/>
      <c r="J88" s="150"/>
      <c r="K88" s="153"/>
    </row>
    <row r="89" spans="2:11" ht="15.75" thickBot="1">
      <c r="B89" s="1">
        <v>65</v>
      </c>
      <c r="C89" s="94"/>
      <c r="D89" s="95"/>
      <c r="E89" s="95"/>
      <c r="F89" s="95"/>
      <c r="G89" s="155"/>
      <c r="H89" s="154"/>
      <c r="I89" s="154"/>
      <c r="J89" s="154"/>
      <c r="K89" s="155"/>
    </row>
  </sheetData>
  <mergeCells count="16">
    <mergeCell ref="A14:A15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L14:L15"/>
    <mergeCell ref="K14:K15"/>
    <mergeCell ref="J14:J15"/>
    <mergeCell ref="C14:C15"/>
    <mergeCell ref="B14:B15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4:P89"/>
  <sheetViews>
    <sheetView zoomScale="75" zoomScaleNormal="75" workbookViewId="0">
      <selection activeCell="O12" sqref="O12"/>
    </sheetView>
  </sheetViews>
  <sheetFormatPr defaultRowHeight="15"/>
  <cols>
    <col min="1" max="1" width="8.7109375" style="1" customWidth="1"/>
    <col min="2" max="2" width="21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384" t="s">
        <v>102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</row>
    <row r="5" spans="1:16" ht="7.5" customHeight="1"/>
    <row r="6" spans="1:16" ht="17.25">
      <c r="A6" s="318" t="s">
        <v>122</v>
      </c>
      <c r="B6" s="318"/>
      <c r="C6" s="318"/>
      <c r="D6" s="318"/>
      <c r="E6" s="318"/>
      <c r="F6" s="318"/>
      <c r="G6" s="318"/>
      <c r="H6" s="318"/>
      <c r="I6" s="318"/>
      <c r="J6" s="318"/>
      <c r="K6" s="318"/>
      <c r="L6" s="318"/>
    </row>
    <row r="7" spans="1:16" ht="7.5" customHeight="1"/>
    <row r="8" spans="1:16" s="2" customFormat="1" ht="20.25" customHeight="1">
      <c r="A8" s="385" t="s">
        <v>45</v>
      </c>
      <c r="B8" s="386" t="s">
        <v>13</v>
      </c>
      <c r="C8" s="387" t="s">
        <v>18</v>
      </c>
      <c r="D8" s="386" t="s">
        <v>46</v>
      </c>
      <c r="E8" s="389" t="s">
        <v>47</v>
      </c>
      <c r="F8" s="391" t="s">
        <v>48</v>
      </c>
      <c r="G8" s="392"/>
      <c r="H8" s="392"/>
      <c r="I8" s="393"/>
      <c r="J8" s="394" t="s">
        <v>49</v>
      </c>
      <c r="K8" s="385" t="s">
        <v>50</v>
      </c>
      <c r="L8" s="385"/>
      <c r="M8" s="47"/>
      <c r="N8" s="47"/>
    </row>
    <row r="9" spans="1:16" s="2" customFormat="1" ht="27.75" customHeight="1">
      <c r="A9" s="385"/>
      <c r="B9" s="386"/>
      <c r="C9" s="388"/>
      <c r="D9" s="386"/>
      <c r="E9" s="390"/>
      <c r="F9" s="48" t="s">
        <v>51</v>
      </c>
      <c r="G9" s="48" t="s">
        <v>52</v>
      </c>
      <c r="H9" s="48" t="s">
        <v>53</v>
      </c>
      <c r="I9" s="49" t="s">
        <v>54</v>
      </c>
      <c r="J9" s="395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thickBot="1">
      <c r="A10" s="51">
        <v>1</v>
      </c>
      <c r="B10" s="52" t="s">
        <v>123</v>
      </c>
      <c r="C10" s="53">
        <v>69</v>
      </c>
      <c r="D10" s="53">
        <v>28</v>
      </c>
      <c r="E10" s="54">
        <f>D10</f>
        <v>28</v>
      </c>
      <c r="F10" s="84">
        <f>MIN(C25:C89)</f>
        <v>39.31</v>
      </c>
      <c r="G10" s="108">
        <f>AVERAGE(C25:C89)</f>
        <v>39.816428571428567</v>
      </c>
      <c r="H10" s="55">
        <v>1</v>
      </c>
      <c r="I10" s="56">
        <f>G10-F10</f>
        <v>0.50642857142856457</v>
      </c>
      <c r="J10" s="57">
        <v>1.2962962962962963E-2</v>
      </c>
      <c r="K10" s="57">
        <f>J10</f>
        <v>1.2962962962962963E-2</v>
      </c>
      <c r="L10" s="58">
        <f>K10</f>
        <v>1.2962962962962963E-2</v>
      </c>
      <c r="M10" s="243" t="s">
        <v>231</v>
      </c>
      <c r="N10" s="60">
        <v>-16</v>
      </c>
      <c r="O10" s="226" t="s">
        <v>238</v>
      </c>
      <c r="P10" s="62"/>
    </row>
    <row r="11" spans="1:16" s="3" customFormat="1" ht="30" customHeight="1" thickBot="1">
      <c r="A11" s="51">
        <v>2</v>
      </c>
      <c r="B11" s="52" t="s">
        <v>240</v>
      </c>
      <c r="C11" s="53">
        <v>33</v>
      </c>
      <c r="D11" s="53">
        <v>80</v>
      </c>
      <c r="E11" s="54">
        <f>D11-D10</f>
        <v>52</v>
      </c>
      <c r="F11" s="114">
        <f>MIN(D25:D89)</f>
        <v>39.049999999999997</v>
      </c>
      <c r="G11" s="107">
        <f>AVERAGE(D25:D89)</f>
        <v>39.291568627450985</v>
      </c>
      <c r="H11" s="55">
        <v>14</v>
      </c>
      <c r="I11" s="56">
        <f t="shared" ref="I11:I15" si="0">G11-F11</f>
        <v>0.24156862745098806</v>
      </c>
      <c r="J11" s="57">
        <v>3.7511574074074072E-2</v>
      </c>
      <c r="K11" s="57">
        <f>J11-J10</f>
        <v>2.4548611111111111E-2</v>
      </c>
      <c r="L11" s="58">
        <f>K11</f>
        <v>2.4548611111111111E-2</v>
      </c>
      <c r="M11" s="59" t="s">
        <v>232</v>
      </c>
      <c r="N11" s="60">
        <v>15</v>
      </c>
      <c r="O11" s="226" t="s">
        <v>98</v>
      </c>
      <c r="P11" s="62"/>
    </row>
    <row r="12" spans="1:16" s="3" customFormat="1" ht="30" customHeight="1">
      <c r="A12" s="51">
        <v>3</v>
      </c>
      <c r="B12" s="52" t="s">
        <v>123</v>
      </c>
      <c r="C12" s="53">
        <v>4</v>
      </c>
      <c r="D12" s="53">
        <v>112</v>
      </c>
      <c r="E12" s="54">
        <f t="shared" ref="E12:E18" si="1">D12-D11</f>
        <v>32</v>
      </c>
      <c r="F12" s="115">
        <f>MIN(E25:E89)</f>
        <v>39.07</v>
      </c>
      <c r="G12" s="108">
        <f>AVERAGE(E25:E89)</f>
        <v>39.621290322580634</v>
      </c>
      <c r="H12" s="55">
        <v>1</v>
      </c>
      <c r="I12" s="56">
        <f t="shared" si="0"/>
        <v>0.55129032258063404</v>
      </c>
      <c r="J12" s="57">
        <v>5.3136574074074072E-2</v>
      </c>
      <c r="K12" s="57">
        <f t="shared" ref="K12:K18" si="2">J12-J11</f>
        <v>1.5625E-2</v>
      </c>
      <c r="L12" s="58">
        <f>K12+L10</f>
        <v>2.8587962962962961E-2</v>
      </c>
      <c r="M12" s="247" t="s">
        <v>166</v>
      </c>
      <c r="N12" s="60">
        <v>5</v>
      </c>
      <c r="O12" s="226" t="s">
        <v>239</v>
      </c>
      <c r="P12" s="62"/>
    </row>
    <row r="13" spans="1:16" s="3" customFormat="1" ht="30" customHeight="1">
      <c r="A13" s="51">
        <v>4</v>
      </c>
      <c r="B13" s="52" t="s">
        <v>240</v>
      </c>
      <c r="C13" s="53">
        <v>3</v>
      </c>
      <c r="D13" s="53">
        <v>150</v>
      </c>
      <c r="E13" s="54">
        <f t="shared" si="1"/>
        <v>38</v>
      </c>
      <c r="F13" s="84">
        <f>MIN(F25:F89)</f>
        <v>39.07</v>
      </c>
      <c r="G13" s="85">
        <f>AVERAGE(F25:F89)</f>
        <v>39.249189189189188</v>
      </c>
      <c r="H13" s="55">
        <v>13</v>
      </c>
      <c r="I13" s="56">
        <f t="shared" si="0"/>
        <v>0.17918918918918791</v>
      </c>
      <c r="J13" s="57">
        <v>7.1354166666666663E-2</v>
      </c>
      <c r="K13" s="57">
        <f t="shared" si="2"/>
        <v>1.8217592592592591E-2</v>
      </c>
      <c r="L13" s="58">
        <f>K13+L11</f>
        <v>4.2766203703703702E-2</v>
      </c>
      <c r="M13" s="59" t="s">
        <v>233</v>
      </c>
      <c r="N13" s="60">
        <v>5</v>
      </c>
      <c r="O13" s="226" t="s">
        <v>98</v>
      </c>
      <c r="P13" s="62"/>
    </row>
    <row r="14" spans="1:16" s="3" customFormat="1" ht="30" customHeight="1">
      <c r="A14" s="51">
        <v>5</v>
      </c>
      <c r="B14" s="52" t="s">
        <v>123</v>
      </c>
      <c r="C14" s="53">
        <v>1</v>
      </c>
      <c r="D14" s="53">
        <v>179</v>
      </c>
      <c r="E14" s="54">
        <f t="shared" si="1"/>
        <v>29</v>
      </c>
      <c r="F14" s="84">
        <f>MIN(G25:G89)</f>
        <v>39.19</v>
      </c>
      <c r="G14" s="108">
        <f>AVERAGE(G25:G89)</f>
        <v>39.498928571428578</v>
      </c>
      <c r="H14" s="55">
        <v>3</v>
      </c>
      <c r="I14" s="56">
        <f t="shared" si="0"/>
        <v>0.30892857142858077</v>
      </c>
      <c r="J14" s="57">
        <v>8.5567129629629632E-2</v>
      </c>
      <c r="K14" s="57">
        <f>J14-J13</f>
        <v>1.4212962962962969E-2</v>
      </c>
      <c r="L14" s="58">
        <f>K14+L12</f>
        <v>4.280092592592593E-2</v>
      </c>
      <c r="M14" s="247" t="s">
        <v>234</v>
      </c>
      <c r="N14" s="60"/>
      <c r="O14" s="109"/>
      <c r="P14" s="62"/>
    </row>
    <row r="15" spans="1:16" s="3" customFormat="1" ht="30" customHeight="1" thickBot="1">
      <c r="A15" s="372">
        <v>6</v>
      </c>
      <c r="B15" s="376" t="s">
        <v>240</v>
      </c>
      <c r="C15" s="397">
        <v>21</v>
      </c>
      <c r="D15" s="65">
        <v>220</v>
      </c>
      <c r="E15" s="213">
        <f>D15-D13</f>
        <v>70</v>
      </c>
      <c r="F15" s="84">
        <f>MIN(H25:H89)</f>
        <v>39.119999999999997</v>
      </c>
      <c r="G15" s="117">
        <f>AVERAGE(H25:H89)</f>
        <v>39.502249999999997</v>
      </c>
      <c r="H15" s="86">
        <v>3</v>
      </c>
      <c r="I15" s="66">
        <f t="shared" si="0"/>
        <v>0.38224999999999909</v>
      </c>
      <c r="J15" s="380">
        <v>0.11063657407407408</v>
      </c>
      <c r="K15" s="380">
        <f>J15-J14</f>
        <v>2.506944444444445E-2</v>
      </c>
      <c r="L15" s="401">
        <f>K15+K13</f>
        <v>4.3287037037037041E-2</v>
      </c>
      <c r="M15" s="227" t="s">
        <v>235</v>
      </c>
      <c r="N15" s="60"/>
      <c r="O15" s="109"/>
      <c r="P15" s="62"/>
    </row>
    <row r="16" spans="1:16" s="3" customFormat="1" ht="30" customHeight="1">
      <c r="A16" s="373"/>
      <c r="B16" s="377"/>
      <c r="C16" s="398"/>
      <c r="D16" s="214">
        <v>225</v>
      </c>
      <c r="E16" s="215">
        <f t="shared" si="1"/>
        <v>5</v>
      </c>
      <c r="F16" s="216">
        <f>MIN(I25:I89)</f>
        <v>42.97</v>
      </c>
      <c r="G16" s="217">
        <f>AVERAGE(I25:I89)</f>
        <v>43.247499999999995</v>
      </c>
      <c r="H16" s="218">
        <v>0</v>
      </c>
      <c r="I16" s="219">
        <f>G15-F15</f>
        <v>0.38224999999999909</v>
      </c>
      <c r="J16" s="396"/>
      <c r="K16" s="381"/>
      <c r="L16" s="402"/>
      <c r="M16" s="59" t="s">
        <v>236</v>
      </c>
      <c r="N16" s="60"/>
      <c r="O16" s="61"/>
      <c r="P16" s="62"/>
    </row>
    <row r="17" spans="1:15" s="3" customFormat="1" ht="30" customHeight="1" thickBot="1">
      <c r="A17" s="51">
        <v>7</v>
      </c>
      <c r="B17" s="52" t="s">
        <v>123</v>
      </c>
      <c r="C17" s="210">
        <v>7</v>
      </c>
      <c r="D17" s="220">
        <v>286</v>
      </c>
      <c r="E17" s="54">
        <f t="shared" si="1"/>
        <v>61</v>
      </c>
      <c r="F17" s="84">
        <f>MIN(J25:J89)</f>
        <v>42.03</v>
      </c>
      <c r="G17" s="85">
        <f>AVERAGE(J25:J89)</f>
        <v>42.611499999999992</v>
      </c>
      <c r="H17" s="55">
        <v>2</v>
      </c>
      <c r="I17" s="221">
        <f>G16-F16</f>
        <v>0.27749999999999631</v>
      </c>
      <c r="J17" s="212">
        <v>0.14163194444444446</v>
      </c>
      <c r="K17" s="57">
        <f>J17-J15</f>
        <v>3.0995370370370381E-2</v>
      </c>
      <c r="L17" s="57">
        <f>K17+L14</f>
        <v>7.3796296296296304E-2</v>
      </c>
      <c r="M17" s="243" t="s">
        <v>237</v>
      </c>
      <c r="N17" s="60"/>
      <c r="O17" s="18"/>
    </row>
    <row r="18" spans="1:15" s="3" customFormat="1" ht="30" customHeight="1" thickBot="1">
      <c r="A18" s="63" t="s">
        <v>59</v>
      </c>
      <c r="B18" s="64" t="s">
        <v>240</v>
      </c>
      <c r="C18" s="211">
        <v>10</v>
      </c>
      <c r="D18" s="222">
        <v>337</v>
      </c>
      <c r="E18" s="230">
        <f t="shared" si="1"/>
        <v>51</v>
      </c>
      <c r="F18" s="252">
        <f>MIN(K25:K89)</f>
        <v>41.83</v>
      </c>
      <c r="G18" s="232">
        <f>AVERAGE(K25:K88)</f>
        <v>42.162600000000012</v>
      </c>
      <c r="H18" s="224">
        <v>6</v>
      </c>
      <c r="I18" s="225">
        <f>G17-F17</f>
        <v>0.58149999999999125</v>
      </c>
      <c r="J18" s="212">
        <v>0.16707175925925924</v>
      </c>
      <c r="K18" s="57">
        <f t="shared" si="2"/>
        <v>2.5439814814814776E-2</v>
      </c>
      <c r="L18" s="67">
        <f>K18+L15</f>
        <v>6.8726851851851817E-2</v>
      </c>
      <c r="M18" s="59"/>
      <c r="N18" s="60"/>
    </row>
    <row r="19" spans="1:15" s="3" customFormat="1" ht="30" customHeight="1">
      <c r="A19" s="68"/>
      <c r="B19" s="69"/>
      <c r="C19" s="70"/>
      <c r="D19" s="158"/>
      <c r="E19" s="158"/>
      <c r="F19" s="113">
        <f>AVERAGE(F10,F12,F14,F17)</f>
        <v>39.9</v>
      </c>
      <c r="G19" s="159">
        <f>AVERAGE(G10,G12,G14,G17)</f>
        <v>40.387036866359445</v>
      </c>
      <c r="H19" s="159" t="s">
        <v>170</v>
      </c>
      <c r="I19" s="160">
        <f>AVERAGE(I10,I12,I14,I17)</f>
        <v>0.41103686635944392</v>
      </c>
      <c r="J19" s="70"/>
      <c r="K19" s="70"/>
      <c r="L19" s="70"/>
      <c r="M19" s="71"/>
      <c r="N19" s="71"/>
    </row>
    <row r="20" spans="1:15" s="3" customFormat="1" ht="30" customHeight="1">
      <c r="A20" s="156"/>
      <c r="B20" s="157"/>
      <c r="C20" s="158"/>
      <c r="D20" s="158"/>
      <c r="E20" s="158"/>
      <c r="F20" s="113">
        <f>AVERAGE(F11,F13,F15:F16,F18)</f>
        <v>40.408000000000001</v>
      </c>
      <c r="G20" s="159">
        <f>AVERAGE(G11,G13,G15:G16,G18)</f>
        <v>40.690621563328037</v>
      </c>
      <c r="H20" s="159" t="s">
        <v>241</v>
      </c>
      <c r="I20" s="160">
        <f>AVERAGE(I11,I13,I15:I16,I18)</f>
        <v>0.35335156332803308</v>
      </c>
      <c r="J20" s="158"/>
      <c r="K20" s="158"/>
      <c r="L20" s="158"/>
      <c r="M20" s="71"/>
      <c r="N20" s="71"/>
    </row>
    <row r="21" spans="1:15" ht="27.75" customHeight="1">
      <c r="A21" s="72"/>
      <c r="B21" s="72"/>
      <c r="C21" s="72"/>
      <c r="D21" s="73"/>
      <c r="E21" s="74"/>
      <c r="F21" s="75"/>
      <c r="G21" s="76"/>
      <c r="H21" s="76"/>
      <c r="I21" s="77"/>
      <c r="J21" s="74"/>
      <c r="K21" s="74" t="s">
        <v>29</v>
      </c>
      <c r="L21" s="74"/>
      <c r="M21" s="71"/>
      <c r="N21" s="71"/>
    </row>
    <row r="22" spans="1:15" ht="30" customHeight="1" thickBot="1">
      <c r="A22" s="78"/>
      <c r="B22" s="78"/>
      <c r="C22" s="78"/>
      <c r="D22" s="74"/>
      <c r="E22" s="74"/>
      <c r="F22" s="79">
        <f>AVERAGE(F10:F18)</f>
        <v>40.182222222222215</v>
      </c>
      <c r="G22" s="80">
        <f>AVERAGE(G10:G18)</f>
        <v>40.55569503134199</v>
      </c>
      <c r="H22" s="81"/>
      <c r="I22" s="82">
        <f>AVERAGE(I10:I18)</f>
        <v>0.37898947578643788</v>
      </c>
      <c r="J22" s="74"/>
      <c r="K22" s="74"/>
      <c r="L22" s="74"/>
      <c r="M22" s="78"/>
      <c r="N22" s="78"/>
    </row>
    <row r="23" spans="1:15" ht="15.75" thickBot="1"/>
    <row r="24" spans="1:15" ht="15.75" thickBot="1">
      <c r="C24" s="233" t="str">
        <f>B10</f>
        <v>Кравчонок Саша</v>
      </c>
      <c r="D24" s="234" t="str">
        <f>B11</f>
        <v>Паненко Евгений</v>
      </c>
      <c r="E24" s="234" t="str">
        <f>B12</f>
        <v>Кравчонок Саша</v>
      </c>
      <c r="F24" s="234" t="str">
        <f>B13</f>
        <v>Паненко Евгений</v>
      </c>
      <c r="G24" s="234" t="str">
        <f>B14</f>
        <v>Кравчонок Саша</v>
      </c>
      <c r="H24" s="235" t="str">
        <f>B15</f>
        <v>Паненко Евгений</v>
      </c>
      <c r="I24" s="87" t="str">
        <f>B15</f>
        <v>Паненко Евгений</v>
      </c>
      <c r="J24" s="87" t="str">
        <f>B17</f>
        <v>Кравчонок Саша</v>
      </c>
      <c r="K24" s="87" t="str">
        <f>B18</f>
        <v>Паненко Евгений</v>
      </c>
    </row>
    <row r="25" spans="1:15">
      <c r="B25" s="1">
        <v>1</v>
      </c>
      <c r="C25" s="88">
        <v>41.14</v>
      </c>
      <c r="D25" s="89">
        <v>39.950000000000003</v>
      </c>
      <c r="E25" s="89">
        <v>39.369999999999997</v>
      </c>
      <c r="F25" s="89">
        <v>39.58</v>
      </c>
      <c r="G25" s="89">
        <v>39.549999999999997</v>
      </c>
      <c r="H25" s="90">
        <v>40.08</v>
      </c>
      <c r="I25" s="89">
        <v>43.49</v>
      </c>
      <c r="J25" s="89">
        <v>43.22</v>
      </c>
      <c r="K25" s="90">
        <v>42.33</v>
      </c>
      <c r="M25" s="2"/>
      <c r="N25" s="2"/>
    </row>
    <row r="26" spans="1:15">
      <c r="B26" s="1">
        <v>2</v>
      </c>
      <c r="C26" s="91">
        <v>40.01</v>
      </c>
      <c r="D26" s="92">
        <v>39.56</v>
      </c>
      <c r="E26" s="92">
        <v>39.56</v>
      </c>
      <c r="F26" s="92">
        <v>39.44</v>
      </c>
      <c r="G26" s="92">
        <v>39.46</v>
      </c>
      <c r="H26" s="93">
        <v>39.590000000000003</v>
      </c>
      <c r="I26" s="92">
        <v>43.2</v>
      </c>
      <c r="J26" s="92">
        <v>43.01</v>
      </c>
      <c r="K26" s="93">
        <v>42.51</v>
      </c>
      <c r="M26" s="3"/>
      <c r="N26" s="3"/>
    </row>
    <row r="27" spans="1:15">
      <c r="B27" s="1">
        <v>3</v>
      </c>
      <c r="C27" s="91">
        <v>42.23</v>
      </c>
      <c r="D27" s="92">
        <v>39.58</v>
      </c>
      <c r="E27" s="92">
        <v>40</v>
      </c>
      <c r="F27" s="92">
        <v>39.33</v>
      </c>
      <c r="G27" s="92">
        <v>39.479999999999997</v>
      </c>
      <c r="H27" s="93">
        <v>39.47</v>
      </c>
      <c r="I27" s="92">
        <v>43.33</v>
      </c>
      <c r="J27" s="92">
        <v>42.77</v>
      </c>
      <c r="K27" s="93">
        <v>42.33</v>
      </c>
      <c r="M27" s="3"/>
      <c r="N27" s="3"/>
    </row>
    <row r="28" spans="1:15">
      <c r="B28" s="1">
        <v>4</v>
      </c>
      <c r="C28" s="91">
        <v>39.83</v>
      </c>
      <c r="D28" s="92">
        <v>39.549999999999997</v>
      </c>
      <c r="E28" s="92">
        <v>39.74</v>
      </c>
      <c r="F28" s="92">
        <v>39.29</v>
      </c>
      <c r="G28" s="92">
        <v>39.659999999999997</v>
      </c>
      <c r="H28" s="93">
        <v>39.409999999999997</v>
      </c>
      <c r="I28" s="92">
        <v>42.97</v>
      </c>
      <c r="J28" s="92">
        <v>43.71</v>
      </c>
      <c r="K28" s="93">
        <v>42.31</v>
      </c>
      <c r="M28" s="3"/>
      <c r="N28" s="3"/>
    </row>
    <row r="29" spans="1:15">
      <c r="B29" s="1">
        <v>5</v>
      </c>
      <c r="C29" s="91">
        <v>39.72</v>
      </c>
      <c r="D29" s="92">
        <v>39.71</v>
      </c>
      <c r="E29" s="92">
        <v>39.76</v>
      </c>
      <c r="F29" s="92">
        <v>39.26</v>
      </c>
      <c r="G29" s="92">
        <v>39.39</v>
      </c>
      <c r="H29" s="93">
        <v>40.64</v>
      </c>
      <c r="I29" s="92"/>
      <c r="J29" s="92">
        <v>42.62</v>
      </c>
      <c r="K29" s="93">
        <v>42.31</v>
      </c>
    </row>
    <row r="30" spans="1:15">
      <c r="B30" s="1">
        <v>6</v>
      </c>
      <c r="C30" s="91">
        <v>39.840000000000003</v>
      </c>
      <c r="D30" s="92">
        <v>39.35</v>
      </c>
      <c r="E30" s="92">
        <v>39.49</v>
      </c>
      <c r="F30" s="92">
        <v>39.32</v>
      </c>
      <c r="G30" s="92">
        <v>39.47</v>
      </c>
      <c r="H30" s="93">
        <v>39.4</v>
      </c>
      <c r="I30" s="92"/>
      <c r="J30" s="92">
        <v>42.37</v>
      </c>
      <c r="K30" s="93">
        <v>42.09</v>
      </c>
    </row>
    <row r="31" spans="1:15">
      <c r="B31" s="1">
        <v>7</v>
      </c>
      <c r="C31" s="91">
        <v>39.68</v>
      </c>
      <c r="D31" s="92">
        <v>39.11</v>
      </c>
      <c r="E31" s="92">
        <v>39.57</v>
      </c>
      <c r="F31" s="92">
        <v>39.17</v>
      </c>
      <c r="G31" s="92">
        <v>39.76</v>
      </c>
      <c r="H31" s="93">
        <v>40.33</v>
      </c>
      <c r="I31" s="92"/>
      <c r="J31" s="92">
        <v>42.59</v>
      </c>
      <c r="K31" s="93">
        <v>42</v>
      </c>
    </row>
    <row r="32" spans="1:15">
      <c r="B32" s="1">
        <v>8</v>
      </c>
      <c r="C32" s="91">
        <v>39.51</v>
      </c>
      <c r="D32" s="92">
        <v>39.4</v>
      </c>
      <c r="E32" s="92">
        <v>39.630000000000003</v>
      </c>
      <c r="F32" s="92">
        <v>39.159999999999997</v>
      </c>
      <c r="G32" s="92">
        <v>39.369999999999997</v>
      </c>
      <c r="H32" s="93">
        <v>39.56</v>
      </c>
      <c r="I32" s="92"/>
      <c r="J32" s="92">
        <v>42.96</v>
      </c>
      <c r="K32" s="93">
        <v>42.14</v>
      </c>
    </row>
    <row r="33" spans="2:11">
      <c r="B33" s="1">
        <v>9</v>
      </c>
      <c r="C33" s="91">
        <v>39.619999999999997</v>
      </c>
      <c r="D33" s="92">
        <v>39.25</v>
      </c>
      <c r="E33" s="92">
        <v>40.03</v>
      </c>
      <c r="F33" s="92">
        <v>39.36</v>
      </c>
      <c r="G33" s="92">
        <v>39.229999999999997</v>
      </c>
      <c r="H33" s="93">
        <v>39.72</v>
      </c>
      <c r="I33" s="92"/>
      <c r="J33" s="92">
        <v>42.81</v>
      </c>
      <c r="K33" s="93">
        <v>41.98</v>
      </c>
    </row>
    <row r="34" spans="2:11">
      <c r="B34" s="1">
        <v>10</v>
      </c>
      <c r="C34" s="91">
        <v>39.549999999999997</v>
      </c>
      <c r="D34" s="92">
        <v>39.200000000000003</v>
      </c>
      <c r="E34" s="92">
        <v>39.130000000000003</v>
      </c>
      <c r="F34" s="92">
        <v>39.15</v>
      </c>
      <c r="G34" s="92">
        <v>39.33</v>
      </c>
      <c r="H34" s="93">
        <v>39.57</v>
      </c>
      <c r="I34" s="92"/>
      <c r="J34" s="92">
        <v>42.75</v>
      </c>
      <c r="K34" s="93">
        <v>42.26</v>
      </c>
    </row>
    <row r="35" spans="2:11">
      <c r="B35" s="1">
        <v>11</v>
      </c>
      <c r="C35" s="91">
        <v>39.64</v>
      </c>
      <c r="D35" s="92">
        <v>39.25</v>
      </c>
      <c r="E35" s="92">
        <v>39.4</v>
      </c>
      <c r="F35" s="92">
        <v>39.36</v>
      </c>
      <c r="G35" s="92">
        <v>39.49</v>
      </c>
      <c r="H35" s="93">
        <v>39.369999999999997</v>
      </c>
      <c r="I35" s="92"/>
      <c r="J35" s="92">
        <v>43.12</v>
      </c>
      <c r="K35" s="93">
        <v>42.01</v>
      </c>
    </row>
    <row r="36" spans="2:11">
      <c r="B36" s="1">
        <v>12</v>
      </c>
      <c r="C36" s="91">
        <v>39.520000000000003</v>
      </c>
      <c r="D36" s="92">
        <v>39.22</v>
      </c>
      <c r="E36" s="92">
        <v>39.630000000000003</v>
      </c>
      <c r="F36" s="92">
        <v>39.299999999999997</v>
      </c>
      <c r="G36" s="92">
        <v>39.44</v>
      </c>
      <c r="H36" s="93">
        <v>39.35</v>
      </c>
      <c r="I36" s="92"/>
      <c r="J36" s="92">
        <v>42.41</v>
      </c>
      <c r="K36" s="93">
        <v>42.19</v>
      </c>
    </row>
    <row r="37" spans="2:11">
      <c r="B37" s="1">
        <v>13</v>
      </c>
      <c r="C37" s="91">
        <v>39.619999999999997</v>
      </c>
      <c r="D37" s="92">
        <v>39.299999999999997</v>
      </c>
      <c r="E37" s="92">
        <v>39.590000000000003</v>
      </c>
      <c r="F37" s="92">
        <v>39.119999999999997</v>
      </c>
      <c r="G37" s="92">
        <v>39.19</v>
      </c>
      <c r="H37" s="93">
        <v>39.17</v>
      </c>
      <c r="I37" s="92"/>
      <c r="J37" s="92">
        <v>42.59</v>
      </c>
      <c r="K37" s="93">
        <v>42.07</v>
      </c>
    </row>
    <row r="38" spans="2:11">
      <c r="B38" s="1">
        <v>14</v>
      </c>
      <c r="C38" s="111">
        <v>39.31</v>
      </c>
      <c r="D38" s="92">
        <v>39.520000000000003</v>
      </c>
      <c r="E38" s="92">
        <v>39.4</v>
      </c>
      <c r="F38" s="92">
        <v>39.07</v>
      </c>
      <c r="G38" s="92">
        <v>39.369999999999997</v>
      </c>
      <c r="H38" s="93">
        <v>39.56</v>
      </c>
      <c r="I38" s="92"/>
      <c r="J38" s="92">
        <v>43.6</v>
      </c>
      <c r="K38" s="93">
        <v>41.91</v>
      </c>
    </row>
    <row r="39" spans="2:11">
      <c r="B39" s="1">
        <v>15</v>
      </c>
      <c r="C39" s="91">
        <v>39.64</v>
      </c>
      <c r="D39" s="92">
        <v>39.090000000000003</v>
      </c>
      <c r="E39" s="92">
        <v>39.29</v>
      </c>
      <c r="F39" s="92">
        <v>39.229999999999997</v>
      </c>
      <c r="G39" s="92">
        <v>39.35</v>
      </c>
      <c r="H39" s="93">
        <v>39.340000000000003</v>
      </c>
      <c r="I39" s="92"/>
      <c r="J39" s="92">
        <v>42.86</v>
      </c>
      <c r="K39" s="93">
        <v>42.4</v>
      </c>
    </row>
    <row r="40" spans="2:11">
      <c r="B40" s="1">
        <v>16</v>
      </c>
      <c r="C40" s="91">
        <v>39.659999999999997</v>
      </c>
      <c r="D40" s="92">
        <v>39.119999999999997</v>
      </c>
      <c r="E40" s="92">
        <v>39.07</v>
      </c>
      <c r="F40" s="92">
        <v>39.21</v>
      </c>
      <c r="G40" s="92">
        <v>39.840000000000003</v>
      </c>
      <c r="H40" s="93">
        <v>39.119999999999997</v>
      </c>
      <c r="I40" s="92"/>
      <c r="J40" s="92">
        <v>42.56</v>
      </c>
      <c r="K40" s="93">
        <v>42.25</v>
      </c>
    </row>
    <row r="41" spans="2:11">
      <c r="B41" s="1">
        <v>17</v>
      </c>
      <c r="C41" s="91">
        <v>39.729999999999997</v>
      </c>
      <c r="D41" s="92">
        <v>39.28</v>
      </c>
      <c r="E41" s="92">
        <v>39.18</v>
      </c>
      <c r="F41" s="92">
        <v>39.369999999999997</v>
      </c>
      <c r="G41" s="92">
        <v>39.47</v>
      </c>
      <c r="H41" s="93">
        <v>39.6</v>
      </c>
      <c r="I41" s="92"/>
      <c r="J41" s="92">
        <v>42.72</v>
      </c>
      <c r="K41" s="93">
        <v>42.82</v>
      </c>
    </row>
    <row r="42" spans="2:11">
      <c r="B42" s="1">
        <v>18</v>
      </c>
      <c r="C42" s="91">
        <v>39.340000000000003</v>
      </c>
      <c r="D42" s="92">
        <v>39.159999999999997</v>
      </c>
      <c r="E42" s="92">
        <v>39.31</v>
      </c>
      <c r="F42" s="92">
        <v>39.22</v>
      </c>
      <c r="G42" s="92">
        <v>39.65</v>
      </c>
      <c r="H42" s="93">
        <v>39.450000000000003</v>
      </c>
      <c r="I42" s="92"/>
      <c r="J42" s="92">
        <v>42.54</v>
      </c>
      <c r="K42" s="93">
        <v>42.24</v>
      </c>
    </row>
    <row r="43" spans="2:11">
      <c r="B43" s="1">
        <v>19</v>
      </c>
      <c r="C43" s="91">
        <v>39.78</v>
      </c>
      <c r="D43" s="92">
        <v>39.19</v>
      </c>
      <c r="E43" s="92">
        <v>39.340000000000003</v>
      </c>
      <c r="F43" s="92">
        <v>39.299999999999997</v>
      </c>
      <c r="G43" s="92">
        <v>39.89</v>
      </c>
      <c r="H43" s="93">
        <v>39.25</v>
      </c>
      <c r="I43" s="92"/>
      <c r="J43" s="92">
        <v>42.91</v>
      </c>
      <c r="K43" s="93">
        <v>41.99</v>
      </c>
    </row>
    <row r="44" spans="2:11">
      <c r="B44" s="1">
        <v>20</v>
      </c>
      <c r="C44" s="91">
        <v>39.549999999999997</v>
      </c>
      <c r="D44" s="92">
        <v>39.17</v>
      </c>
      <c r="E44" s="92">
        <v>39.79</v>
      </c>
      <c r="F44" s="92">
        <v>39.67</v>
      </c>
      <c r="G44" s="92">
        <v>39.659999999999997</v>
      </c>
      <c r="H44" s="93">
        <v>39.909999999999997</v>
      </c>
      <c r="I44" s="92"/>
      <c r="J44" s="92">
        <v>42.35</v>
      </c>
      <c r="K44" s="93">
        <v>42.04</v>
      </c>
    </row>
    <row r="45" spans="2:11">
      <c r="B45" s="1">
        <v>21</v>
      </c>
      <c r="C45" s="91">
        <v>39.590000000000003</v>
      </c>
      <c r="D45" s="92">
        <v>39.340000000000003</v>
      </c>
      <c r="E45" s="92">
        <v>40.020000000000003</v>
      </c>
      <c r="F45" s="92">
        <v>39.200000000000003</v>
      </c>
      <c r="G45" s="92">
        <v>39.590000000000003</v>
      </c>
      <c r="H45" s="93">
        <v>39.22</v>
      </c>
      <c r="I45" s="92"/>
      <c r="J45" s="92">
        <v>42.5</v>
      </c>
      <c r="K45" s="93">
        <v>42.24</v>
      </c>
    </row>
    <row r="46" spans="2:11">
      <c r="B46" s="1">
        <v>22</v>
      </c>
      <c r="C46" s="91">
        <v>39.56</v>
      </c>
      <c r="D46" s="92">
        <v>39.1</v>
      </c>
      <c r="E46" s="92">
        <v>40.22</v>
      </c>
      <c r="F46" s="92">
        <v>39.130000000000003</v>
      </c>
      <c r="G46" s="92">
        <v>39.6</v>
      </c>
      <c r="H46" s="93">
        <v>39.4</v>
      </c>
      <c r="I46" s="92"/>
      <c r="J46" s="92">
        <v>42.9</v>
      </c>
      <c r="K46" s="93">
        <v>42.24</v>
      </c>
    </row>
    <row r="47" spans="2:11">
      <c r="B47" s="1">
        <v>23</v>
      </c>
      <c r="C47" s="91">
        <v>39.56</v>
      </c>
      <c r="D47" s="92">
        <v>39.32</v>
      </c>
      <c r="E47" s="92">
        <v>39.83</v>
      </c>
      <c r="F47" s="92">
        <v>39.229999999999997</v>
      </c>
      <c r="G47" s="92">
        <v>39.57</v>
      </c>
      <c r="H47" s="93">
        <v>39.31</v>
      </c>
      <c r="I47" s="92"/>
      <c r="J47" s="92">
        <v>42.58</v>
      </c>
      <c r="K47" s="93">
        <v>42.21</v>
      </c>
    </row>
    <row r="48" spans="2:11">
      <c r="B48" s="1">
        <v>24</v>
      </c>
      <c r="C48" s="91">
        <v>39.53</v>
      </c>
      <c r="D48" s="92">
        <v>39.11</v>
      </c>
      <c r="E48" s="92">
        <v>40.619999999999997</v>
      </c>
      <c r="F48" s="92">
        <v>39.119999999999997</v>
      </c>
      <c r="G48" s="92">
        <v>39.46</v>
      </c>
      <c r="H48" s="93">
        <v>39.56</v>
      </c>
      <c r="I48" s="92"/>
      <c r="J48" s="92">
        <v>42.81</v>
      </c>
      <c r="K48" s="93">
        <v>42.02</v>
      </c>
    </row>
    <row r="49" spans="2:11">
      <c r="B49" s="1">
        <v>25</v>
      </c>
      <c r="C49" s="91">
        <v>39.79</v>
      </c>
      <c r="D49" s="92">
        <v>39.11</v>
      </c>
      <c r="E49" s="92">
        <v>39.96</v>
      </c>
      <c r="F49" s="92">
        <v>39.229999999999997</v>
      </c>
      <c r="G49" s="92">
        <v>39.340000000000003</v>
      </c>
      <c r="H49" s="93">
        <v>39.64</v>
      </c>
      <c r="I49" s="92"/>
      <c r="J49" s="92">
        <v>42.78</v>
      </c>
      <c r="K49" s="93">
        <v>42.1</v>
      </c>
    </row>
    <row r="50" spans="2:11">
      <c r="B50" s="1">
        <v>26</v>
      </c>
      <c r="C50" s="91">
        <v>39.97</v>
      </c>
      <c r="D50" s="92">
        <v>39.090000000000003</v>
      </c>
      <c r="E50" s="92">
        <v>40.17</v>
      </c>
      <c r="F50" s="92">
        <v>39.4</v>
      </c>
      <c r="G50" s="92">
        <v>39.94</v>
      </c>
      <c r="H50" s="93">
        <v>39.29</v>
      </c>
      <c r="I50" s="92"/>
      <c r="J50" s="92">
        <v>42.15</v>
      </c>
      <c r="K50" s="93">
        <v>42.26</v>
      </c>
    </row>
    <row r="51" spans="2:11">
      <c r="B51" s="1">
        <v>27</v>
      </c>
      <c r="C51" s="91">
        <v>39.71</v>
      </c>
      <c r="D51" s="92">
        <v>39.119999999999997</v>
      </c>
      <c r="E51" s="92">
        <v>39.22</v>
      </c>
      <c r="F51" s="92">
        <v>39.159999999999997</v>
      </c>
      <c r="G51" s="92">
        <v>39.19</v>
      </c>
      <c r="H51" s="93">
        <v>39.31</v>
      </c>
      <c r="I51" s="92"/>
      <c r="J51" s="92">
        <v>42.41</v>
      </c>
      <c r="K51" s="93">
        <v>42.08</v>
      </c>
    </row>
    <row r="52" spans="2:11">
      <c r="B52" s="1">
        <v>28</v>
      </c>
      <c r="C52" s="91">
        <v>40.229999999999997</v>
      </c>
      <c r="D52" s="92">
        <v>39.14</v>
      </c>
      <c r="E52" s="92">
        <v>39.54</v>
      </c>
      <c r="F52" s="92">
        <v>39.11</v>
      </c>
      <c r="G52" s="92">
        <v>39.229999999999997</v>
      </c>
      <c r="H52" s="93">
        <v>39.36</v>
      </c>
      <c r="I52" s="92"/>
      <c r="J52" s="92">
        <v>42.44</v>
      </c>
      <c r="K52" s="93">
        <v>42.14</v>
      </c>
    </row>
    <row r="53" spans="2:11">
      <c r="B53" s="1">
        <v>29</v>
      </c>
      <c r="C53" s="91"/>
      <c r="D53" s="92">
        <v>39.340000000000003</v>
      </c>
      <c r="E53" s="92">
        <v>39.42</v>
      </c>
      <c r="F53" s="92">
        <v>39.119999999999997</v>
      </c>
      <c r="G53" s="92"/>
      <c r="H53" s="93">
        <v>39.24</v>
      </c>
      <c r="I53" s="92"/>
      <c r="J53" s="92">
        <v>42.73</v>
      </c>
      <c r="K53" s="93">
        <v>42.17</v>
      </c>
    </row>
    <row r="54" spans="2:11">
      <c r="B54" s="1">
        <v>30</v>
      </c>
      <c r="C54" s="91"/>
      <c r="D54" s="92">
        <v>39.729999999999997</v>
      </c>
      <c r="E54" s="92">
        <v>39.36</v>
      </c>
      <c r="F54" s="92">
        <v>39.14</v>
      </c>
      <c r="G54" s="92"/>
      <c r="H54" s="93">
        <v>39.49</v>
      </c>
      <c r="I54" s="92"/>
      <c r="J54" s="92">
        <v>42.41</v>
      </c>
      <c r="K54" s="93">
        <v>41.85</v>
      </c>
    </row>
    <row r="55" spans="2:11">
      <c r="B55" s="1">
        <v>31</v>
      </c>
      <c r="C55" s="91"/>
      <c r="D55" s="92">
        <v>39.36</v>
      </c>
      <c r="E55" s="92">
        <v>39.619999999999997</v>
      </c>
      <c r="F55" s="92">
        <v>39.1</v>
      </c>
      <c r="G55" s="92"/>
      <c r="H55" s="93">
        <v>39.43</v>
      </c>
      <c r="I55" s="92"/>
      <c r="J55" s="92">
        <v>42.4</v>
      </c>
      <c r="K55" s="93">
        <v>42.13</v>
      </c>
    </row>
    <row r="56" spans="2:11">
      <c r="B56" s="1">
        <v>32</v>
      </c>
      <c r="C56" s="91"/>
      <c r="D56" s="92">
        <v>39.200000000000003</v>
      </c>
      <c r="E56" s="92"/>
      <c r="F56" s="92">
        <v>39.25</v>
      </c>
      <c r="G56" s="92"/>
      <c r="H56" s="93">
        <v>39.28</v>
      </c>
      <c r="I56" s="92"/>
      <c r="J56" s="92">
        <v>42.41</v>
      </c>
      <c r="K56" s="93">
        <v>42.02</v>
      </c>
    </row>
    <row r="57" spans="2:11">
      <c r="B57" s="1">
        <v>33</v>
      </c>
      <c r="C57" s="91"/>
      <c r="D57" s="92">
        <v>39.090000000000003</v>
      </c>
      <c r="E57" s="92"/>
      <c r="F57" s="92">
        <v>39.22</v>
      </c>
      <c r="G57" s="92"/>
      <c r="H57" s="93">
        <v>39.32</v>
      </c>
      <c r="I57" s="92"/>
      <c r="J57" s="92">
        <v>42.68</v>
      </c>
      <c r="K57" s="93">
        <v>41.83</v>
      </c>
    </row>
    <row r="58" spans="2:11">
      <c r="B58" s="1">
        <v>34</v>
      </c>
      <c r="C58" s="91"/>
      <c r="D58" s="92">
        <v>39.17</v>
      </c>
      <c r="E58" s="92"/>
      <c r="F58" s="92">
        <v>39.1</v>
      </c>
      <c r="G58" s="92"/>
      <c r="H58" s="93">
        <v>39.22</v>
      </c>
      <c r="I58" s="92"/>
      <c r="J58" s="92">
        <v>42.18</v>
      </c>
      <c r="K58" s="93">
        <v>41.93</v>
      </c>
    </row>
    <row r="59" spans="2:11">
      <c r="B59" s="1">
        <v>35</v>
      </c>
      <c r="C59" s="91"/>
      <c r="D59" s="92">
        <v>39.07</v>
      </c>
      <c r="E59" s="92"/>
      <c r="F59" s="92">
        <v>39.229999999999997</v>
      </c>
      <c r="G59" s="92"/>
      <c r="H59" s="93">
        <v>39.299999999999997</v>
      </c>
      <c r="I59" s="92"/>
      <c r="J59" s="92">
        <v>42.35</v>
      </c>
      <c r="K59" s="93">
        <v>41.94</v>
      </c>
    </row>
    <row r="60" spans="2:11">
      <c r="B60" s="1">
        <v>36</v>
      </c>
      <c r="C60" s="91"/>
      <c r="D60" s="92">
        <v>39.29</v>
      </c>
      <c r="E60" s="92"/>
      <c r="F60" s="92">
        <v>39.130000000000003</v>
      </c>
      <c r="G60" s="92"/>
      <c r="H60" s="93">
        <v>39.369999999999997</v>
      </c>
      <c r="I60" s="92"/>
      <c r="J60" s="92">
        <v>43.86</v>
      </c>
      <c r="K60" s="93">
        <v>41.91</v>
      </c>
    </row>
    <row r="61" spans="2:11">
      <c r="B61" s="1">
        <v>37</v>
      </c>
      <c r="C61" s="91"/>
      <c r="D61" s="92">
        <v>39.049999999999997</v>
      </c>
      <c r="E61" s="92"/>
      <c r="F61" s="92">
        <v>39.44</v>
      </c>
      <c r="G61" s="92"/>
      <c r="H61" s="93">
        <v>39.76</v>
      </c>
      <c r="I61" s="92"/>
      <c r="J61" s="92">
        <v>42.33</v>
      </c>
      <c r="K61" s="93">
        <v>42.03</v>
      </c>
    </row>
    <row r="62" spans="2:11">
      <c r="B62" s="1">
        <v>38</v>
      </c>
      <c r="C62" s="91"/>
      <c r="D62" s="92">
        <v>39.67</v>
      </c>
      <c r="E62" s="92"/>
      <c r="F62" s="92"/>
      <c r="G62" s="92"/>
      <c r="H62" s="93">
        <v>39.5</v>
      </c>
      <c r="I62" s="92"/>
      <c r="J62" s="92">
        <v>42.34</v>
      </c>
      <c r="K62" s="93">
        <v>42.11</v>
      </c>
    </row>
    <row r="63" spans="2:11">
      <c r="B63" s="1">
        <v>39</v>
      </c>
      <c r="C63" s="91"/>
      <c r="D63" s="92">
        <v>39.47</v>
      </c>
      <c r="E63" s="92"/>
      <c r="F63" s="92"/>
      <c r="G63" s="92"/>
      <c r="H63" s="93">
        <v>39.659999999999997</v>
      </c>
      <c r="I63" s="92"/>
      <c r="J63" s="92">
        <v>42.06</v>
      </c>
      <c r="K63" s="93">
        <v>41.9</v>
      </c>
    </row>
    <row r="64" spans="2:11">
      <c r="B64" s="1">
        <v>40</v>
      </c>
      <c r="C64" s="91"/>
      <c r="D64" s="92">
        <v>39.21</v>
      </c>
      <c r="E64" s="92"/>
      <c r="F64" s="92"/>
      <c r="G64" s="92"/>
      <c r="H64" s="93">
        <v>39.54</v>
      </c>
      <c r="I64" s="92"/>
      <c r="J64" s="92">
        <v>42.03</v>
      </c>
      <c r="K64" s="93">
        <v>42.23</v>
      </c>
    </row>
    <row r="65" spans="2:11">
      <c r="B65" s="1">
        <v>41</v>
      </c>
      <c r="C65" s="91"/>
      <c r="D65" s="92">
        <v>39.159999999999997</v>
      </c>
      <c r="E65" s="92"/>
      <c r="F65" s="92"/>
      <c r="G65" s="92"/>
      <c r="H65" s="93"/>
      <c r="I65" s="92"/>
      <c r="J65" s="92">
        <v>42.76</v>
      </c>
      <c r="K65" s="93">
        <v>42.14</v>
      </c>
    </row>
    <row r="66" spans="2:11">
      <c r="B66" s="1">
        <v>42</v>
      </c>
      <c r="C66" s="91"/>
      <c r="D66" s="92">
        <v>39.229999999999997</v>
      </c>
      <c r="E66" s="92"/>
      <c r="F66" s="92"/>
      <c r="G66" s="92"/>
      <c r="H66" s="93"/>
      <c r="I66" s="92"/>
      <c r="J66" s="92">
        <v>43.05</v>
      </c>
      <c r="K66" s="93">
        <v>43.22</v>
      </c>
    </row>
    <row r="67" spans="2:11">
      <c r="B67" s="1">
        <v>43</v>
      </c>
      <c r="C67" s="91"/>
      <c r="D67" s="92">
        <v>39.380000000000003</v>
      </c>
      <c r="E67" s="92"/>
      <c r="F67" s="92"/>
      <c r="G67" s="92"/>
      <c r="H67" s="93"/>
      <c r="I67" s="92"/>
      <c r="J67" s="92">
        <v>42.35</v>
      </c>
      <c r="K67" s="93">
        <v>42.16</v>
      </c>
    </row>
    <row r="68" spans="2:11">
      <c r="B68" s="1">
        <v>44</v>
      </c>
      <c r="C68" s="91"/>
      <c r="D68" s="92">
        <v>39.21</v>
      </c>
      <c r="E68" s="92"/>
      <c r="F68" s="92"/>
      <c r="G68" s="92"/>
      <c r="H68" s="93"/>
      <c r="I68" s="92"/>
      <c r="J68" s="92">
        <v>42.43</v>
      </c>
      <c r="K68" s="93">
        <v>41.86</v>
      </c>
    </row>
    <row r="69" spans="2:11">
      <c r="B69" s="1">
        <v>45</v>
      </c>
      <c r="C69" s="91"/>
      <c r="D69" s="92">
        <v>39.18</v>
      </c>
      <c r="E69" s="92"/>
      <c r="F69" s="92"/>
      <c r="G69" s="92"/>
      <c r="H69" s="93"/>
      <c r="I69" s="92"/>
      <c r="J69" s="92">
        <v>42.44</v>
      </c>
      <c r="K69" s="93">
        <v>42.76</v>
      </c>
    </row>
    <row r="70" spans="2:11">
      <c r="B70" s="1">
        <v>46</v>
      </c>
      <c r="C70" s="91"/>
      <c r="D70" s="92">
        <v>39.380000000000003</v>
      </c>
      <c r="E70" s="92"/>
      <c r="F70" s="92"/>
      <c r="G70" s="92"/>
      <c r="H70" s="93"/>
      <c r="I70" s="92"/>
      <c r="J70" s="92">
        <v>42.18</v>
      </c>
      <c r="K70" s="93">
        <v>42.16</v>
      </c>
    </row>
    <row r="71" spans="2:11">
      <c r="B71" s="1">
        <v>47</v>
      </c>
      <c r="C71" s="91"/>
      <c r="D71" s="92">
        <v>39.44</v>
      </c>
      <c r="E71" s="92"/>
      <c r="F71" s="92"/>
      <c r="G71" s="92"/>
      <c r="H71" s="93"/>
      <c r="I71" s="92"/>
      <c r="J71" s="92">
        <v>42.21</v>
      </c>
      <c r="K71" s="93">
        <v>42.24</v>
      </c>
    </row>
    <row r="72" spans="2:11">
      <c r="B72" s="1">
        <v>48</v>
      </c>
      <c r="C72" s="91"/>
      <c r="D72" s="92">
        <v>39.119999999999997</v>
      </c>
      <c r="E72" s="92"/>
      <c r="F72" s="92"/>
      <c r="G72" s="92"/>
      <c r="H72" s="93"/>
      <c r="I72" s="92"/>
      <c r="J72" s="92">
        <v>42.23</v>
      </c>
      <c r="K72" s="93">
        <v>42.1</v>
      </c>
    </row>
    <row r="73" spans="2:11">
      <c r="B73" s="1">
        <v>49</v>
      </c>
      <c r="C73" s="91"/>
      <c r="D73" s="92">
        <v>39.15</v>
      </c>
      <c r="E73" s="92"/>
      <c r="F73" s="92"/>
      <c r="G73" s="92"/>
      <c r="H73" s="93"/>
      <c r="I73" s="92"/>
      <c r="J73" s="92">
        <v>42.23</v>
      </c>
      <c r="K73" s="93">
        <v>41.94</v>
      </c>
    </row>
    <row r="74" spans="2:11">
      <c r="B74" s="1">
        <v>50</v>
      </c>
      <c r="C74" s="91"/>
      <c r="D74" s="92">
        <v>39.08</v>
      </c>
      <c r="E74" s="92"/>
      <c r="F74" s="92"/>
      <c r="G74" s="92"/>
      <c r="H74" s="93"/>
      <c r="I74" s="92"/>
      <c r="J74" s="92">
        <v>42.7</v>
      </c>
      <c r="K74" s="93">
        <v>42.03</v>
      </c>
    </row>
    <row r="75" spans="2:11">
      <c r="B75" s="1">
        <v>51</v>
      </c>
      <c r="C75" s="91"/>
      <c r="D75" s="92">
        <v>39.6</v>
      </c>
      <c r="E75" s="92"/>
      <c r="F75" s="92"/>
      <c r="G75" s="92"/>
      <c r="H75" s="93"/>
      <c r="I75" s="92"/>
      <c r="J75" s="92">
        <v>42.48</v>
      </c>
      <c r="K75" s="93"/>
    </row>
    <row r="76" spans="2:11">
      <c r="B76" s="1">
        <v>52</v>
      </c>
      <c r="C76" s="91"/>
      <c r="D76" s="92"/>
      <c r="E76" s="92"/>
      <c r="F76" s="92"/>
      <c r="G76" s="92"/>
      <c r="H76" s="93"/>
      <c r="I76" s="92"/>
      <c r="J76" s="92">
        <v>42.27</v>
      </c>
      <c r="K76" s="93"/>
    </row>
    <row r="77" spans="2:11">
      <c r="B77" s="1">
        <v>53</v>
      </c>
      <c r="C77" s="91"/>
      <c r="D77" s="92"/>
      <c r="E77" s="92"/>
      <c r="F77" s="92"/>
      <c r="G77" s="92"/>
      <c r="H77" s="93"/>
      <c r="I77" s="92"/>
      <c r="J77" s="92">
        <v>42.47</v>
      </c>
      <c r="K77" s="93"/>
    </row>
    <row r="78" spans="2:11">
      <c r="B78" s="1">
        <v>54</v>
      </c>
      <c r="C78" s="91"/>
      <c r="D78" s="92"/>
      <c r="E78" s="92"/>
      <c r="F78" s="92"/>
      <c r="G78" s="92"/>
      <c r="H78" s="93"/>
      <c r="I78" s="92"/>
      <c r="J78" s="92">
        <v>42.23</v>
      </c>
      <c r="K78" s="93"/>
    </row>
    <row r="79" spans="2:11">
      <c r="B79" s="1">
        <v>55</v>
      </c>
      <c r="C79" s="91"/>
      <c r="D79" s="92"/>
      <c r="E79" s="92"/>
      <c r="F79" s="92"/>
      <c r="G79" s="92"/>
      <c r="H79" s="93"/>
      <c r="I79" s="92"/>
      <c r="J79" s="92">
        <v>42.79</v>
      </c>
      <c r="K79" s="93"/>
    </row>
    <row r="80" spans="2:11">
      <c r="B80" s="1">
        <v>56</v>
      </c>
      <c r="C80" s="91"/>
      <c r="D80" s="92"/>
      <c r="E80" s="92"/>
      <c r="F80" s="92"/>
      <c r="G80" s="92"/>
      <c r="H80" s="93"/>
      <c r="I80" s="92"/>
      <c r="J80" s="92">
        <v>42.22</v>
      </c>
      <c r="K80" s="93"/>
    </row>
    <row r="81" spans="2:11">
      <c r="B81" s="1">
        <v>57</v>
      </c>
      <c r="C81" s="91"/>
      <c r="D81" s="92"/>
      <c r="E81" s="92"/>
      <c r="F81" s="92"/>
      <c r="G81" s="92"/>
      <c r="H81" s="93"/>
      <c r="I81" s="92"/>
      <c r="J81" s="92">
        <v>42.42</v>
      </c>
      <c r="K81" s="93"/>
    </row>
    <row r="82" spans="2:11">
      <c r="B82" s="1">
        <v>58</v>
      </c>
      <c r="C82" s="91"/>
      <c r="D82" s="92"/>
      <c r="E82" s="92"/>
      <c r="F82" s="92"/>
      <c r="G82" s="92"/>
      <c r="H82" s="93"/>
      <c r="I82" s="92"/>
      <c r="J82" s="92">
        <v>42.67</v>
      </c>
      <c r="K82" s="93"/>
    </row>
    <row r="83" spans="2:11">
      <c r="B83" s="1">
        <v>59</v>
      </c>
      <c r="C83" s="91"/>
      <c r="D83" s="92"/>
      <c r="E83" s="92"/>
      <c r="F83" s="92"/>
      <c r="G83" s="92"/>
      <c r="H83" s="93"/>
      <c r="I83" s="92"/>
      <c r="J83" s="92">
        <v>42.43</v>
      </c>
      <c r="K83" s="93"/>
    </row>
    <row r="84" spans="2:11">
      <c r="B84" s="1">
        <v>60</v>
      </c>
      <c r="C84" s="91"/>
      <c r="D84" s="92"/>
      <c r="E84" s="92"/>
      <c r="F84" s="92"/>
      <c r="G84" s="92"/>
      <c r="H84" s="93"/>
      <c r="I84" s="92"/>
      <c r="J84" s="92">
        <v>43.31</v>
      </c>
      <c r="K84" s="93"/>
    </row>
    <row r="85" spans="2:11">
      <c r="B85" s="1">
        <v>61</v>
      </c>
      <c r="C85" s="91"/>
      <c r="D85" s="92"/>
      <c r="E85" s="92"/>
      <c r="F85" s="92"/>
      <c r="G85" s="92"/>
      <c r="H85" s="93"/>
      <c r="I85" s="92"/>
      <c r="J85" s="92"/>
      <c r="K85" s="93"/>
    </row>
    <row r="86" spans="2:11">
      <c r="B86" s="1">
        <v>62</v>
      </c>
      <c r="C86" s="91"/>
      <c r="D86" s="92"/>
      <c r="E86" s="92"/>
      <c r="F86" s="92"/>
      <c r="G86" s="150"/>
      <c r="H86" s="153"/>
      <c r="I86" s="150"/>
      <c r="J86" s="150"/>
      <c r="K86" s="153"/>
    </row>
    <row r="87" spans="2:11">
      <c r="B87" s="1">
        <v>63</v>
      </c>
      <c r="C87" s="91"/>
      <c r="D87" s="92"/>
      <c r="E87" s="92"/>
      <c r="F87" s="92"/>
      <c r="G87" s="150"/>
      <c r="H87" s="153"/>
      <c r="I87" s="150"/>
      <c r="J87" s="150"/>
      <c r="K87" s="153"/>
    </row>
    <row r="88" spans="2:11">
      <c r="B88" s="1">
        <v>64</v>
      </c>
      <c r="C88" s="91"/>
      <c r="D88" s="92"/>
      <c r="E88" s="92"/>
      <c r="F88" s="92"/>
      <c r="G88" s="150"/>
      <c r="H88" s="153"/>
      <c r="I88" s="150"/>
      <c r="J88" s="150"/>
      <c r="K88" s="153"/>
    </row>
    <row r="89" spans="2:11" ht="15.75" thickBot="1">
      <c r="B89" s="1">
        <v>65</v>
      </c>
      <c r="C89" s="94"/>
      <c r="D89" s="95"/>
      <c r="E89" s="95"/>
      <c r="F89" s="95"/>
      <c r="G89" s="154"/>
      <c r="H89" s="155"/>
      <c r="I89" s="154"/>
      <c r="J89" s="154"/>
      <c r="K89" s="155"/>
    </row>
  </sheetData>
  <mergeCells count="16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J15:J16"/>
    <mergeCell ref="C15:C16"/>
    <mergeCell ref="B15:B16"/>
    <mergeCell ref="A15:A16"/>
    <mergeCell ref="L15:L16"/>
    <mergeCell ref="K15:K1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4:P89"/>
  <sheetViews>
    <sheetView zoomScale="75" zoomScaleNormal="75" workbookViewId="0">
      <selection activeCell="M14" sqref="M14"/>
    </sheetView>
  </sheetViews>
  <sheetFormatPr defaultRowHeight="15"/>
  <cols>
    <col min="1" max="1" width="8.7109375" style="1" customWidth="1"/>
    <col min="2" max="2" width="21.14062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384" t="s">
        <v>102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</row>
    <row r="5" spans="1:16" ht="7.5" customHeight="1"/>
    <row r="6" spans="1:16" ht="17.25">
      <c r="A6" s="318" t="s">
        <v>136</v>
      </c>
      <c r="B6" s="318"/>
      <c r="C6" s="318"/>
      <c r="D6" s="318"/>
      <c r="E6" s="318"/>
      <c r="F6" s="318"/>
      <c r="G6" s="318"/>
      <c r="H6" s="318"/>
      <c r="I6" s="318"/>
      <c r="J6" s="318"/>
      <c r="K6" s="318"/>
      <c r="L6" s="318"/>
    </row>
    <row r="7" spans="1:16" ht="7.5" customHeight="1"/>
    <row r="8" spans="1:16" s="2" customFormat="1" ht="20.25" customHeight="1">
      <c r="A8" s="385" t="s">
        <v>45</v>
      </c>
      <c r="B8" s="386" t="s">
        <v>13</v>
      </c>
      <c r="C8" s="387" t="s">
        <v>18</v>
      </c>
      <c r="D8" s="386" t="s">
        <v>46</v>
      </c>
      <c r="E8" s="389" t="s">
        <v>47</v>
      </c>
      <c r="F8" s="391" t="s">
        <v>48</v>
      </c>
      <c r="G8" s="392"/>
      <c r="H8" s="392"/>
      <c r="I8" s="393"/>
      <c r="J8" s="394" t="s">
        <v>49</v>
      </c>
      <c r="K8" s="385" t="s">
        <v>50</v>
      </c>
      <c r="L8" s="385"/>
      <c r="M8" s="47"/>
      <c r="N8" s="47"/>
    </row>
    <row r="9" spans="1:16" s="2" customFormat="1" ht="27.75" customHeight="1">
      <c r="A9" s="385"/>
      <c r="B9" s="386"/>
      <c r="C9" s="388"/>
      <c r="D9" s="386"/>
      <c r="E9" s="390"/>
      <c r="F9" s="48" t="s">
        <v>51</v>
      </c>
      <c r="G9" s="48" t="s">
        <v>52</v>
      </c>
      <c r="H9" s="48" t="s">
        <v>53</v>
      </c>
      <c r="I9" s="49" t="s">
        <v>54</v>
      </c>
      <c r="J9" s="395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>
      <c r="A10" s="51">
        <v>1</v>
      </c>
      <c r="B10" s="52" t="s">
        <v>137</v>
      </c>
      <c r="C10" s="53">
        <v>7</v>
      </c>
      <c r="D10" s="53">
        <v>42</v>
      </c>
      <c r="E10" s="54">
        <f>D10</f>
        <v>42</v>
      </c>
      <c r="F10" s="84">
        <f>MIN(C25:C89)</f>
        <v>39.56</v>
      </c>
      <c r="G10" s="108">
        <f>AVERAGE(C25:C89)</f>
        <v>40.511190476190478</v>
      </c>
      <c r="H10" s="55">
        <v>3</v>
      </c>
      <c r="I10" s="56">
        <f>G10-F10</f>
        <v>0.95119047619047592</v>
      </c>
      <c r="J10" s="57">
        <v>1.9780092592592592E-2</v>
      </c>
      <c r="K10" s="57">
        <f>J10</f>
        <v>1.9780092592592592E-2</v>
      </c>
      <c r="L10" s="58">
        <f>K10</f>
        <v>1.9780092592592592E-2</v>
      </c>
      <c r="M10" s="243" t="s">
        <v>199</v>
      </c>
      <c r="N10" s="60">
        <v>-45</v>
      </c>
      <c r="O10" s="226" t="s">
        <v>96</v>
      </c>
      <c r="P10" s="62"/>
    </row>
    <row r="11" spans="1:16" s="3" customFormat="1" ht="30" customHeight="1" thickBot="1">
      <c r="A11" s="51">
        <v>2</v>
      </c>
      <c r="B11" s="52" t="s">
        <v>79</v>
      </c>
      <c r="C11" s="53">
        <v>69</v>
      </c>
      <c r="D11" s="53">
        <v>108</v>
      </c>
      <c r="E11" s="54">
        <f>D11-D10</f>
        <v>66</v>
      </c>
      <c r="F11" s="84">
        <f>MIN(D25:D89)</f>
        <v>39.47</v>
      </c>
      <c r="G11" s="107">
        <f>AVERAGE(D25:D89)</f>
        <v>39.881076923076925</v>
      </c>
      <c r="H11" s="55">
        <v>3</v>
      </c>
      <c r="I11" s="56">
        <f t="shared" ref="I11:I15" si="0">G11-F11</f>
        <v>0.41107692307692645</v>
      </c>
      <c r="J11" s="57">
        <v>5.0960648148148151E-2</v>
      </c>
      <c r="K11" s="57">
        <f>J11-J10</f>
        <v>3.1180555555555559E-2</v>
      </c>
      <c r="L11" s="58">
        <f>K11</f>
        <v>3.1180555555555559E-2</v>
      </c>
      <c r="M11" s="243" t="s">
        <v>200</v>
      </c>
      <c r="N11" s="60">
        <v>36</v>
      </c>
      <c r="O11" s="226" t="s">
        <v>98</v>
      </c>
      <c r="P11" s="62"/>
    </row>
    <row r="12" spans="1:16" s="3" customFormat="1" ht="30" customHeight="1" thickBot="1">
      <c r="A12" s="51">
        <v>3</v>
      </c>
      <c r="B12" s="52" t="s">
        <v>137</v>
      </c>
      <c r="C12" s="53">
        <v>10</v>
      </c>
      <c r="D12" s="53">
        <v>174</v>
      </c>
      <c r="E12" s="54">
        <f t="shared" ref="E12:E18" si="1">D12-D11</f>
        <v>66</v>
      </c>
      <c r="F12" s="114">
        <f>MIN(E25:E89)</f>
        <v>39.200000000000003</v>
      </c>
      <c r="G12" s="108">
        <f>AVERAGE(E25:E89)</f>
        <v>39.661692307692313</v>
      </c>
      <c r="H12" s="55">
        <v>5</v>
      </c>
      <c r="I12" s="56">
        <f t="shared" si="0"/>
        <v>0.46169230769231007</v>
      </c>
      <c r="J12" s="57">
        <v>8.2233796296296291E-2</v>
      </c>
      <c r="K12" s="241">
        <f t="shared" ref="K12:K18" si="2">J12-J11</f>
        <v>3.127314814814814E-2</v>
      </c>
      <c r="L12" s="58">
        <f>K12+L10</f>
        <v>5.1053240740740732E-2</v>
      </c>
      <c r="M12" s="59" t="s">
        <v>201</v>
      </c>
      <c r="N12" s="60">
        <v>5</v>
      </c>
      <c r="O12" s="226" t="s">
        <v>98</v>
      </c>
      <c r="P12" s="62"/>
    </row>
    <row r="13" spans="1:16" s="3" customFormat="1" ht="30" customHeight="1">
      <c r="A13" s="51">
        <v>4</v>
      </c>
      <c r="B13" s="52" t="s">
        <v>138</v>
      </c>
      <c r="C13" s="53">
        <v>3</v>
      </c>
      <c r="D13" s="53">
        <v>216</v>
      </c>
      <c r="E13" s="54">
        <f t="shared" si="1"/>
        <v>42</v>
      </c>
      <c r="F13" s="115">
        <f>MIN(F25:F89)</f>
        <v>39.799999999999997</v>
      </c>
      <c r="G13" s="85">
        <f>AVERAGE(F25:F89)</f>
        <v>40.511219512195133</v>
      </c>
      <c r="H13" s="55">
        <v>0</v>
      </c>
      <c r="I13" s="56">
        <f t="shared" si="0"/>
        <v>0.71121951219513591</v>
      </c>
      <c r="J13" s="57">
        <v>0.1029050925925926</v>
      </c>
      <c r="K13" s="57">
        <f t="shared" si="2"/>
        <v>2.0671296296296313E-2</v>
      </c>
      <c r="L13" s="58">
        <f>K13</f>
        <v>2.0671296296296313E-2</v>
      </c>
      <c r="M13" s="243" t="s">
        <v>202</v>
      </c>
      <c r="N13" s="60">
        <v>5</v>
      </c>
      <c r="O13" s="226" t="s">
        <v>98</v>
      </c>
      <c r="P13" s="62"/>
    </row>
    <row r="14" spans="1:16" s="3" customFormat="1" ht="30" customHeight="1" thickBot="1">
      <c r="A14" s="372">
        <v>5</v>
      </c>
      <c r="B14" s="376" t="s">
        <v>79</v>
      </c>
      <c r="C14" s="397">
        <v>13</v>
      </c>
      <c r="D14" s="65">
        <v>219</v>
      </c>
      <c r="E14" s="213">
        <f t="shared" si="1"/>
        <v>3</v>
      </c>
      <c r="F14" s="84">
        <f>MIN(G25:G89)</f>
        <v>40.53</v>
      </c>
      <c r="G14" s="112">
        <f>AVERAGE(G25:G89)</f>
        <v>40.900000000000006</v>
      </c>
      <c r="H14" s="86">
        <v>0</v>
      </c>
      <c r="I14" s="66">
        <f t="shared" si="0"/>
        <v>0.37000000000000455</v>
      </c>
      <c r="J14" s="380">
        <v>0.12430555555555556</v>
      </c>
      <c r="K14" s="380">
        <f>J14-J13</f>
        <v>2.1400462962962954E-2</v>
      </c>
      <c r="L14" s="380">
        <f>K14+K11</f>
        <v>5.2581018518518513E-2</v>
      </c>
      <c r="M14" s="227" t="s">
        <v>203</v>
      </c>
      <c r="N14" s="60"/>
      <c r="O14" s="109"/>
      <c r="P14" s="62"/>
    </row>
    <row r="15" spans="1:16" s="3" customFormat="1" ht="30" customHeight="1" thickBot="1">
      <c r="A15" s="373"/>
      <c r="B15" s="377"/>
      <c r="C15" s="398"/>
      <c r="D15" s="214">
        <v>252</v>
      </c>
      <c r="E15" s="215">
        <f>D15-D13</f>
        <v>36</v>
      </c>
      <c r="F15" s="114">
        <f>MIN(H25:H89)</f>
        <v>42.22</v>
      </c>
      <c r="G15" s="229">
        <f>AVERAGE(H25:H89)</f>
        <v>42.786250000000003</v>
      </c>
      <c r="H15" s="218">
        <v>0</v>
      </c>
      <c r="I15" s="219">
        <f t="shared" si="0"/>
        <v>0.56625000000000369</v>
      </c>
      <c r="J15" s="396"/>
      <c r="K15" s="381"/>
      <c r="L15" s="381"/>
      <c r="M15" s="59" t="s">
        <v>204</v>
      </c>
      <c r="N15" s="60"/>
      <c r="O15" s="109"/>
      <c r="P15" s="62"/>
    </row>
    <row r="16" spans="1:16" s="3" customFormat="1" ht="30" customHeight="1">
      <c r="A16" s="51">
        <v>6</v>
      </c>
      <c r="B16" s="52" t="s">
        <v>138</v>
      </c>
      <c r="C16" s="228">
        <v>33</v>
      </c>
      <c r="D16" s="220">
        <v>280</v>
      </c>
      <c r="E16" s="54">
        <f t="shared" si="1"/>
        <v>28</v>
      </c>
      <c r="F16" s="115">
        <f>MIN(I25:I89)</f>
        <v>43</v>
      </c>
      <c r="G16" s="108">
        <f>AVERAGE(I25:I89)</f>
        <v>43.802222222222206</v>
      </c>
      <c r="H16" s="55">
        <v>1</v>
      </c>
      <c r="I16" s="221">
        <f>G15-F15</f>
        <v>0.56625000000000369</v>
      </c>
      <c r="J16" s="212">
        <v>0.13943287037037036</v>
      </c>
      <c r="K16" s="57">
        <f>J16-J14</f>
        <v>1.5127314814814802E-2</v>
      </c>
      <c r="L16" s="58">
        <f>K16+L13</f>
        <v>3.5798611111111114E-2</v>
      </c>
      <c r="M16" s="59" t="s">
        <v>205</v>
      </c>
      <c r="N16" s="60"/>
      <c r="O16" s="61"/>
      <c r="P16" s="62"/>
    </row>
    <row r="17" spans="1:15" s="3" customFormat="1" ht="30" customHeight="1">
      <c r="A17" s="51">
        <v>7</v>
      </c>
      <c r="B17" s="52" t="s">
        <v>137</v>
      </c>
      <c r="C17" s="210">
        <v>21</v>
      </c>
      <c r="D17" s="220">
        <v>302</v>
      </c>
      <c r="E17" s="54">
        <f t="shared" si="1"/>
        <v>22</v>
      </c>
      <c r="F17" s="84">
        <f>MIN(J25:J89)</f>
        <v>42.79</v>
      </c>
      <c r="G17" s="85">
        <f>AVERAGE(J25:J89)</f>
        <v>43.241428571428571</v>
      </c>
      <c r="H17" s="55">
        <v>4</v>
      </c>
      <c r="I17" s="221">
        <f>G16-F16</f>
        <v>0.80222222222220552</v>
      </c>
      <c r="J17" s="212">
        <v>0.15141203703703704</v>
      </c>
      <c r="K17" s="57">
        <f t="shared" si="2"/>
        <v>1.197916666666668E-2</v>
      </c>
      <c r="L17" s="57">
        <f>K17+L12</f>
        <v>6.3032407407407412E-2</v>
      </c>
      <c r="M17" s="59" t="s">
        <v>206</v>
      </c>
      <c r="N17" s="60"/>
      <c r="O17" s="18"/>
    </row>
    <row r="18" spans="1:15" s="3" customFormat="1" ht="30" customHeight="1" thickBot="1">
      <c r="A18" s="63" t="s">
        <v>59</v>
      </c>
      <c r="B18" s="64" t="s">
        <v>138</v>
      </c>
      <c r="C18" s="211">
        <v>69</v>
      </c>
      <c r="D18" s="222">
        <v>331</v>
      </c>
      <c r="E18" s="230">
        <f t="shared" si="1"/>
        <v>29</v>
      </c>
      <c r="F18" s="245">
        <f>MIN(K25:K89)</f>
        <v>43.45</v>
      </c>
      <c r="G18" s="81">
        <f>AVERAGE(K25:K88)</f>
        <v>44.086428571428556</v>
      </c>
      <c r="H18" s="224">
        <v>1</v>
      </c>
      <c r="I18" s="225">
        <f>G17-F17</f>
        <v>0.45142857142857196</v>
      </c>
      <c r="J18" s="212">
        <v>0.16707175925925924</v>
      </c>
      <c r="K18" s="57">
        <f t="shared" si="2"/>
        <v>1.56597222222222E-2</v>
      </c>
      <c r="L18" s="67">
        <f>K18+L16</f>
        <v>5.1458333333333314E-2</v>
      </c>
      <c r="M18" s="59"/>
      <c r="N18" s="60"/>
    </row>
    <row r="19" spans="1:15" s="3" customFormat="1" ht="30" customHeight="1">
      <c r="A19" s="68"/>
      <c r="B19" s="69"/>
      <c r="C19" s="70"/>
      <c r="D19" s="158"/>
      <c r="E19" s="158"/>
      <c r="F19" s="113">
        <f>AVERAGE(F10,F12,F17)</f>
        <v>40.516666666666673</v>
      </c>
      <c r="G19" s="159">
        <f>AVERAGE(G10,G12,G17)</f>
        <v>41.138103785103787</v>
      </c>
      <c r="H19" s="159" t="s">
        <v>87</v>
      </c>
      <c r="I19" s="160">
        <f>AVERAGE(I10,I12,I17)</f>
        <v>0.73836833536833046</v>
      </c>
      <c r="J19" s="70"/>
      <c r="K19" s="70"/>
      <c r="L19" s="70"/>
      <c r="M19" s="71"/>
      <c r="N19" s="71"/>
    </row>
    <row r="20" spans="1:15" s="3" customFormat="1" ht="30" customHeight="1">
      <c r="A20" s="156"/>
      <c r="B20" s="157"/>
      <c r="C20" s="158"/>
      <c r="D20" s="158"/>
      <c r="E20" s="158"/>
      <c r="F20" s="113">
        <f>AVERAGE(F11,F14:F15)</f>
        <v>40.74</v>
      </c>
      <c r="G20" s="159">
        <f>AVERAGE(G11,G14:G15)</f>
        <v>41.18910897435898</v>
      </c>
      <c r="H20" s="159" t="s">
        <v>91</v>
      </c>
      <c r="I20" s="160">
        <f>AVERAGE(I11,I14:I15)</f>
        <v>0.44910897435897823</v>
      </c>
      <c r="J20" s="158"/>
      <c r="K20" s="158"/>
      <c r="L20" s="158"/>
      <c r="M20" s="71"/>
      <c r="N20" s="71"/>
    </row>
    <row r="21" spans="1:15" ht="27.75" customHeight="1">
      <c r="A21" s="72"/>
      <c r="B21" s="72"/>
      <c r="C21" s="72"/>
      <c r="D21" s="73"/>
      <c r="E21" s="74"/>
      <c r="F21" s="75">
        <f>AVERAGE(F13,F16,F18)</f>
        <v>42.083333333333336</v>
      </c>
      <c r="G21" s="76">
        <f>AVERAGE(G13,G16,G18)</f>
        <v>42.799956768615296</v>
      </c>
      <c r="H21" s="76" t="s">
        <v>89</v>
      </c>
      <c r="I21" s="77">
        <f>AVERAGE(I13,I16,I18)</f>
        <v>0.57629936120790382</v>
      </c>
      <c r="J21" s="74"/>
      <c r="K21" s="74" t="s">
        <v>29</v>
      </c>
      <c r="L21" s="74"/>
      <c r="M21" s="71"/>
      <c r="N21" s="71"/>
    </row>
    <row r="22" spans="1:15" ht="30" customHeight="1" thickBot="1">
      <c r="A22" s="78"/>
      <c r="B22" s="78"/>
      <c r="C22" s="78"/>
      <c r="D22" s="74"/>
      <c r="E22" s="74"/>
      <c r="F22" s="79">
        <f>AVERAGE(F10:F18)</f>
        <v>41.11333333333333</v>
      </c>
      <c r="G22" s="80">
        <f>AVERAGE(G10:G18)</f>
        <v>41.70905650935935</v>
      </c>
      <c r="H22" s="81"/>
      <c r="I22" s="82">
        <f>AVERAGE(I10:I18)</f>
        <v>0.58792555697840421</v>
      </c>
      <c r="J22" s="74"/>
      <c r="K22" s="74"/>
      <c r="L22" s="74"/>
      <c r="M22" s="78"/>
      <c r="N22" s="78"/>
    </row>
    <row r="23" spans="1:15" ht="15.75" thickBot="1"/>
    <row r="24" spans="1:15" ht="15.75" thickBot="1">
      <c r="C24" s="233" t="str">
        <f>B10</f>
        <v>Плохов Игорь</v>
      </c>
      <c r="D24" s="234" t="str">
        <f>B11</f>
        <v>Линнык Владимир</v>
      </c>
      <c r="E24" s="234" t="str">
        <f>B12</f>
        <v>Плохов Игорь</v>
      </c>
      <c r="F24" s="234" t="str">
        <f>B13</f>
        <v>Коняшкин Денис</v>
      </c>
      <c r="G24" s="235" t="str">
        <f>B14</f>
        <v>Линнык Владимир</v>
      </c>
      <c r="H24" s="87" t="str">
        <f>B14</f>
        <v>Линнык Владимир</v>
      </c>
      <c r="I24" s="87" t="str">
        <f>B16</f>
        <v>Коняшкин Денис</v>
      </c>
      <c r="J24" s="87" t="str">
        <f>B17</f>
        <v>Плохов Игорь</v>
      </c>
      <c r="K24" s="2" t="str">
        <f>B18</f>
        <v>Коняшкин Денис</v>
      </c>
    </row>
    <row r="25" spans="1:15">
      <c r="B25" s="1">
        <v>1</v>
      </c>
      <c r="C25" s="88">
        <v>40.950000000000003</v>
      </c>
      <c r="D25" s="89">
        <v>41.93</v>
      </c>
      <c r="E25" s="89">
        <v>40.14</v>
      </c>
      <c r="F25" s="89">
        <v>40.79</v>
      </c>
      <c r="G25" s="152">
        <v>41.27</v>
      </c>
      <c r="H25" s="151">
        <v>44.62</v>
      </c>
      <c r="I25" s="151">
        <v>44.14</v>
      </c>
      <c r="J25" s="151">
        <v>43.88</v>
      </c>
      <c r="K25" s="152">
        <v>43.77</v>
      </c>
      <c r="M25" s="2"/>
      <c r="N25" s="2"/>
    </row>
    <row r="26" spans="1:15">
      <c r="B26" s="1">
        <v>2</v>
      </c>
      <c r="C26" s="91">
        <v>40.799999999999997</v>
      </c>
      <c r="D26" s="92">
        <v>39.83</v>
      </c>
      <c r="E26" s="92">
        <v>39.67</v>
      </c>
      <c r="F26" s="92">
        <v>40.42</v>
      </c>
      <c r="G26" s="153">
        <v>40.53</v>
      </c>
      <c r="H26" s="150">
        <v>43.01</v>
      </c>
      <c r="I26" s="150">
        <v>43.58</v>
      </c>
      <c r="J26" s="150">
        <v>43.71</v>
      </c>
      <c r="K26" s="153">
        <v>45.92</v>
      </c>
      <c r="M26" s="3"/>
      <c r="N26" s="3"/>
    </row>
    <row r="27" spans="1:15">
      <c r="B27" s="1">
        <v>3</v>
      </c>
      <c r="C27" s="91">
        <v>40.31</v>
      </c>
      <c r="D27" s="92">
        <v>39.78</v>
      </c>
      <c r="E27" s="92">
        <v>40.15</v>
      </c>
      <c r="F27" s="92">
        <v>40.56</v>
      </c>
      <c r="G27" s="153"/>
      <c r="H27" s="150">
        <v>44.75</v>
      </c>
      <c r="I27" s="150">
        <v>44.75</v>
      </c>
      <c r="J27" s="150">
        <v>43.53</v>
      </c>
      <c r="K27" s="153">
        <v>44.06</v>
      </c>
      <c r="M27" s="3"/>
      <c r="N27" s="3"/>
    </row>
    <row r="28" spans="1:15">
      <c r="B28" s="1">
        <v>4</v>
      </c>
      <c r="C28" s="91">
        <v>40.14</v>
      </c>
      <c r="D28" s="92">
        <v>40.15</v>
      </c>
      <c r="E28" s="92">
        <v>39.590000000000003</v>
      </c>
      <c r="F28" s="92">
        <v>40.81</v>
      </c>
      <c r="G28" s="153"/>
      <c r="H28" s="150">
        <v>44.12</v>
      </c>
      <c r="I28" s="150">
        <v>44.54</v>
      </c>
      <c r="J28" s="150">
        <v>43.35</v>
      </c>
      <c r="K28" s="153">
        <v>43.54</v>
      </c>
      <c r="M28" s="3"/>
      <c r="N28" s="3"/>
    </row>
    <row r="29" spans="1:15">
      <c r="B29" s="1">
        <v>5</v>
      </c>
      <c r="C29" s="91">
        <v>40.17</v>
      </c>
      <c r="D29" s="92">
        <v>39.880000000000003</v>
      </c>
      <c r="E29" s="92">
        <v>39.74</v>
      </c>
      <c r="F29" s="92">
        <v>40.39</v>
      </c>
      <c r="G29" s="153"/>
      <c r="H29" s="150">
        <v>42.73</v>
      </c>
      <c r="I29" s="150">
        <v>44</v>
      </c>
      <c r="J29" s="150">
        <v>43.2</v>
      </c>
      <c r="K29" s="153">
        <v>44.01</v>
      </c>
    </row>
    <row r="30" spans="1:15">
      <c r="B30" s="1">
        <v>6</v>
      </c>
      <c r="C30" s="91">
        <v>40.869999999999997</v>
      </c>
      <c r="D30" s="92">
        <v>40.36</v>
      </c>
      <c r="E30" s="92">
        <v>39.479999999999997</v>
      </c>
      <c r="F30" s="92">
        <v>40.9</v>
      </c>
      <c r="G30" s="153"/>
      <c r="H30" s="150">
        <v>42.6</v>
      </c>
      <c r="I30" s="150">
        <v>43.83</v>
      </c>
      <c r="J30" s="150">
        <v>43.38</v>
      </c>
      <c r="K30" s="153">
        <v>44.27</v>
      </c>
    </row>
    <row r="31" spans="1:15">
      <c r="B31" s="1">
        <v>7</v>
      </c>
      <c r="C31" s="91">
        <v>40.1</v>
      </c>
      <c r="D31" s="92">
        <v>39.799999999999997</v>
      </c>
      <c r="E31" s="92">
        <v>39.619999999999997</v>
      </c>
      <c r="F31" s="92">
        <v>40.72</v>
      </c>
      <c r="G31" s="153"/>
      <c r="H31" s="150">
        <v>42.54</v>
      </c>
      <c r="I31" s="150">
        <v>43.67</v>
      </c>
      <c r="J31" s="150">
        <v>43.31</v>
      </c>
      <c r="K31" s="153">
        <v>43.78</v>
      </c>
    </row>
    <row r="32" spans="1:15">
      <c r="B32" s="1">
        <v>8</v>
      </c>
      <c r="C32" s="91">
        <v>39.880000000000003</v>
      </c>
      <c r="D32" s="92">
        <v>39.74</v>
      </c>
      <c r="E32" s="92">
        <v>39.39</v>
      </c>
      <c r="F32" s="92">
        <v>41.66</v>
      </c>
      <c r="G32" s="153"/>
      <c r="H32" s="150">
        <v>42.74</v>
      </c>
      <c r="I32" s="150">
        <v>43.96</v>
      </c>
      <c r="J32" s="150">
        <v>43.01</v>
      </c>
      <c r="K32" s="153">
        <v>43.71</v>
      </c>
    </row>
    <row r="33" spans="2:11">
      <c r="B33" s="1">
        <v>9</v>
      </c>
      <c r="C33" s="91">
        <v>39.86</v>
      </c>
      <c r="D33" s="92">
        <v>39.68</v>
      </c>
      <c r="E33" s="92">
        <v>39.630000000000003</v>
      </c>
      <c r="F33" s="92">
        <v>40.799999999999997</v>
      </c>
      <c r="G33" s="153"/>
      <c r="H33" s="150">
        <v>42.38</v>
      </c>
      <c r="I33" s="150">
        <v>44.15</v>
      </c>
      <c r="J33" s="150">
        <v>43.02</v>
      </c>
      <c r="K33" s="153">
        <v>43.89</v>
      </c>
    </row>
    <row r="34" spans="2:11">
      <c r="B34" s="1">
        <v>10</v>
      </c>
      <c r="C34" s="91">
        <v>41.41</v>
      </c>
      <c r="D34" s="92">
        <v>39.47</v>
      </c>
      <c r="E34" s="92">
        <v>39.75</v>
      </c>
      <c r="F34" s="92">
        <v>40.090000000000003</v>
      </c>
      <c r="G34" s="153"/>
      <c r="H34" s="150">
        <v>42.75</v>
      </c>
      <c r="I34" s="150">
        <v>43.13</v>
      </c>
      <c r="J34" s="150">
        <v>43.6</v>
      </c>
      <c r="K34" s="153">
        <v>43.45</v>
      </c>
    </row>
    <row r="35" spans="2:11">
      <c r="B35" s="1">
        <v>11</v>
      </c>
      <c r="C35" s="91">
        <v>40.39</v>
      </c>
      <c r="D35" s="92">
        <v>39.81</v>
      </c>
      <c r="E35" s="92">
        <v>39.39</v>
      </c>
      <c r="F35" s="92">
        <v>40.32</v>
      </c>
      <c r="G35" s="153"/>
      <c r="H35" s="150">
        <v>42.6</v>
      </c>
      <c r="I35" s="150">
        <v>43.81</v>
      </c>
      <c r="J35" s="150">
        <v>43.24</v>
      </c>
      <c r="K35" s="153">
        <v>43.81</v>
      </c>
    </row>
    <row r="36" spans="2:11">
      <c r="B36" s="1">
        <v>12</v>
      </c>
      <c r="C36" s="91">
        <v>43.46</v>
      </c>
      <c r="D36" s="92">
        <v>39.75</v>
      </c>
      <c r="E36" s="92">
        <v>39.369999999999997</v>
      </c>
      <c r="F36" s="92">
        <v>40.380000000000003</v>
      </c>
      <c r="G36" s="153"/>
      <c r="H36" s="150">
        <v>42.46</v>
      </c>
      <c r="I36" s="150">
        <v>43.02</v>
      </c>
      <c r="J36" s="150">
        <v>42.84</v>
      </c>
      <c r="K36" s="153">
        <v>44.17</v>
      </c>
    </row>
    <row r="37" spans="2:11">
      <c r="B37" s="1">
        <v>13</v>
      </c>
      <c r="C37" s="91">
        <v>40.479999999999997</v>
      </c>
      <c r="D37" s="92">
        <v>39.65</v>
      </c>
      <c r="E37" s="92">
        <v>40.18</v>
      </c>
      <c r="F37" s="92">
        <v>40.85</v>
      </c>
      <c r="G37" s="153"/>
      <c r="H37" s="150">
        <v>42.65</v>
      </c>
      <c r="I37" s="150">
        <v>43</v>
      </c>
      <c r="J37" s="150">
        <v>43.61</v>
      </c>
      <c r="K37" s="153">
        <v>43.82</v>
      </c>
    </row>
    <row r="38" spans="2:11">
      <c r="B38" s="1">
        <v>14</v>
      </c>
      <c r="C38" s="111">
        <v>40.53</v>
      </c>
      <c r="D38" s="92">
        <v>39.770000000000003</v>
      </c>
      <c r="E38" s="92">
        <v>39.43</v>
      </c>
      <c r="F38" s="92">
        <v>41.32</v>
      </c>
      <c r="G38" s="153"/>
      <c r="H38" s="150">
        <v>42.54</v>
      </c>
      <c r="I38" s="150">
        <v>43.53</v>
      </c>
      <c r="J38" s="150">
        <v>42.83</v>
      </c>
      <c r="K38" s="153">
        <v>45.15</v>
      </c>
    </row>
    <row r="39" spans="2:11">
      <c r="B39" s="1">
        <v>15</v>
      </c>
      <c r="C39" s="91">
        <v>40.19</v>
      </c>
      <c r="D39" s="92">
        <v>39.549999999999997</v>
      </c>
      <c r="E39" s="92">
        <v>40.35</v>
      </c>
      <c r="F39" s="92">
        <v>41.47</v>
      </c>
      <c r="G39" s="153"/>
      <c r="H39" s="150">
        <v>42.64</v>
      </c>
      <c r="I39" s="150">
        <v>44.76</v>
      </c>
      <c r="J39" s="150">
        <v>42.82</v>
      </c>
      <c r="K39" s="153">
        <v>43.88</v>
      </c>
    </row>
    <row r="40" spans="2:11">
      <c r="B40" s="1">
        <v>16</v>
      </c>
      <c r="C40" s="91">
        <v>39.79</v>
      </c>
      <c r="D40" s="92">
        <v>40.17</v>
      </c>
      <c r="E40" s="92">
        <v>39.659999999999997</v>
      </c>
      <c r="F40" s="92">
        <v>40.35</v>
      </c>
      <c r="G40" s="153"/>
      <c r="H40" s="150">
        <v>42.57</v>
      </c>
      <c r="I40" s="150">
        <v>43.67</v>
      </c>
      <c r="J40" s="150">
        <v>43.18</v>
      </c>
      <c r="K40" s="153">
        <v>43.87</v>
      </c>
    </row>
    <row r="41" spans="2:11">
      <c r="B41" s="1">
        <v>17</v>
      </c>
      <c r="C41" s="91">
        <v>42.79</v>
      </c>
      <c r="D41" s="92">
        <v>39.81</v>
      </c>
      <c r="E41" s="92">
        <v>39.270000000000003</v>
      </c>
      <c r="F41" s="92">
        <v>40.32</v>
      </c>
      <c r="G41" s="153"/>
      <c r="H41" s="150">
        <v>42.39</v>
      </c>
      <c r="I41" s="150">
        <v>43.36</v>
      </c>
      <c r="J41" s="150">
        <v>42.83</v>
      </c>
      <c r="K41" s="153">
        <v>43.92</v>
      </c>
    </row>
    <row r="42" spans="2:11">
      <c r="B42" s="1">
        <v>18</v>
      </c>
      <c r="C42" s="91">
        <v>40.68</v>
      </c>
      <c r="D42" s="92">
        <v>39.58</v>
      </c>
      <c r="E42" s="92">
        <v>39.33</v>
      </c>
      <c r="F42" s="92">
        <v>40.369999999999997</v>
      </c>
      <c r="G42" s="153"/>
      <c r="H42" s="150">
        <v>42.46</v>
      </c>
      <c r="I42" s="150">
        <v>45.13</v>
      </c>
      <c r="J42" s="150">
        <v>43.68</v>
      </c>
      <c r="K42" s="153">
        <v>43.87</v>
      </c>
    </row>
    <row r="43" spans="2:11">
      <c r="B43" s="1">
        <v>19</v>
      </c>
      <c r="C43" s="91">
        <v>40.14</v>
      </c>
      <c r="D43" s="92">
        <v>39.72</v>
      </c>
      <c r="E43" s="92">
        <v>39.369999999999997</v>
      </c>
      <c r="F43" s="92">
        <v>40.31</v>
      </c>
      <c r="G43" s="153"/>
      <c r="H43" s="150">
        <v>42.66</v>
      </c>
      <c r="I43" s="150">
        <v>43.3</v>
      </c>
      <c r="J43" s="150">
        <v>42.79</v>
      </c>
      <c r="K43" s="153">
        <v>44.41</v>
      </c>
    </row>
    <row r="44" spans="2:11">
      <c r="B44" s="1">
        <v>20</v>
      </c>
      <c r="C44" s="91">
        <v>41.41</v>
      </c>
      <c r="D44" s="92">
        <v>39.79</v>
      </c>
      <c r="E44" s="92">
        <v>39.51</v>
      </c>
      <c r="F44" s="92">
        <v>40.15</v>
      </c>
      <c r="G44" s="153"/>
      <c r="H44" s="150">
        <v>42.66</v>
      </c>
      <c r="I44" s="150">
        <v>43.47</v>
      </c>
      <c r="J44" s="150">
        <v>43.16</v>
      </c>
      <c r="K44" s="153">
        <v>44.14</v>
      </c>
    </row>
    <row r="45" spans="2:11">
      <c r="B45" s="1">
        <v>21</v>
      </c>
      <c r="C45" s="91">
        <v>43.68</v>
      </c>
      <c r="D45" s="92">
        <v>39.83</v>
      </c>
      <c r="E45" s="92">
        <v>40.090000000000003</v>
      </c>
      <c r="F45" s="92">
        <v>40.21</v>
      </c>
      <c r="G45" s="153"/>
      <c r="H45" s="150">
        <v>42.22</v>
      </c>
      <c r="I45" s="150">
        <v>43.92</v>
      </c>
      <c r="J45" s="150">
        <v>43.1</v>
      </c>
      <c r="K45" s="153">
        <v>45.14</v>
      </c>
    </row>
    <row r="46" spans="2:11">
      <c r="B46" s="1">
        <v>22</v>
      </c>
      <c r="C46" s="91">
        <v>40.51</v>
      </c>
      <c r="D46" s="92">
        <v>39.729999999999997</v>
      </c>
      <c r="E46" s="92">
        <v>39.61</v>
      </c>
      <c r="F46" s="92">
        <v>40.85</v>
      </c>
      <c r="G46" s="153"/>
      <c r="H46" s="150">
        <v>42.36</v>
      </c>
      <c r="I46" s="150">
        <v>43.84</v>
      </c>
      <c r="J46" s="150"/>
      <c r="K46" s="153">
        <v>44.02</v>
      </c>
    </row>
    <row r="47" spans="2:11">
      <c r="B47" s="1">
        <v>23</v>
      </c>
      <c r="C47" s="91">
        <v>39.86</v>
      </c>
      <c r="D47" s="92">
        <v>39.82</v>
      </c>
      <c r="E47" s="92">
        <v>39.68</v>
      </c>
      <c r="F47" s="92">
        <v>41.03</v>
      </c>
      <c r="G47" s="153"/>
      <c r="H47" s="150">
        <v>42.65</v>
      </c>
      <c r="I47" s="150">
        <v>44.3</v>
      </c>
      <c r="J47" s="150"/>
      <c r="K47" s="153">
        <v>44.11</v>
      </c>
    </row>
    <row r="48" spans="2:11">
      <c r="B48" s="1">
        <v>24</v>
      </c>
      <c r="C48" s="91">
        <v>41.5</v>
      </c>
      <c r="D48" s="92">
        <v>39.94</v>
      </c>
      <c r="E48" s="92">
        <v>40.19</v>
      </c>
      <c r="F48" s="92">
        <v>40.33</v>
      </c>
      <c r="G48" s="153"/>
      <c r="H48" s="150">
        <v>42.41</v>
      </c>
      <c r="I48" s="150">
        <v>43.25</v>
      </c>
      <c r="J48" s="150"/>
      <c r="K48" s="153">
        <v>43.98</v>
      </c>
    </row>
    <row r="49" spans="2:11">
      <c r="B49" s="1">
        <v>25</v>
      </c>
      <c r="C49" s="91">
        <v>41.54</v>
      </c>
      <c r="D49" s="92">
        <v>39.590000000000003</v>
      </c>
      <c r="E49" s="92">
        <v>39.85</v>
      </c>
      <c r="F49" s="92">
        <v>39.799999999999997</v>
      </c>
      <c r="G49" s="153"/>
      <c r="H49" s="150">
        <v>43.27</v>
      </c>
      <c r="I49" s="150">
        <v>43.71</v>
      </c>
      <c r="J49" s="150"/>
      <c r="K49" s="153">
        <v>43.98</v>
      </c>
    </row>
    <row r="50" spans="2:11">
      <c r="B50" s="1">
        <v>26</v>
      </c>
      <c r="C50" s="91">
        <v>39.93</v>
      </c>
      <c r="D50" s="92">
        <v>39.630000000000003</v>
      </c>
      <c r="E50" s="92">
        <v>40.06</v>
      </c>
      <c r="F50" s="92">
        <v>40.380000000000003</v>
      </c>
      <c r="G50" s="153"/>
      <c r="H50" s="150">
        <v>42.81</v>
      </c>
      <c r="I50" s="150">
        <v>43.47</v>
      </c>
      <c r="J50" s="150"/>
      <c r="K50" s="153">
        <v>43.58</v>
      </c>
    </row>
    <row r="51" spans="2:11">
      <c r="B51" s="1">
        <v>27</v>
      </c>
      <c r="C51" s="91">
        <v>40.89</v>
      </c>
      <c r="D51" s="204">
        <v>39.57</v>
      </c>
      <c r="E51" s="92">
        <v>39.53</v>
      </c>
      <c r="F51" s="92">
        <v>40.14</v>
      </c>
      <c r="G51" s="153"/>
      <c r="H51" s="150">
        <v>42.74</v>
      </c>
      <c r="I51" s="150">
        <v>43.37</v>
      </c>
      <c r="J51" s="150"/>
      <c r="K51" s="153">
        <v>43.87</v>
      </c>
    </row>
    <row r="52" spans="2:11">
      <c r="B52" s="1">
        <v>28</v>
      </c>
      <c r="C52" s="91">
        <v>39.71</v>
      </c>
      <c r="D52" s="92">
        <v>39.950000000000003</v>
      </c>
      <c r="E52" s="92">
        <v>39.200000000000003</v>
      </c>
      <c r="F52" s="92">
        <v>40.380000000000003</v>
      </c>
      <c r="G52" s="153"/>
      <c r="H52" s="150">
        <v>42.51</v>
      </c>
      <c r="I52" s="150"/>
      <c r="J52" s="150"/>
      <c r="K52" s="153">
        <v>44.3</v>
      </c>
    </row>
    <row r="53" spans="2:11">
      <c r="B53" s="1">
        <v>29</v>
      </c>
      <c r="C53" s="91">
        <v>39.58</v>
      </c>
      <c r="D53" s="92">
        <v>39.69</v>
      </c>
      <c r="E53" s="92">
        <v>39.409999999999997</v>
      </c>
      <c r="F53" s="92">
        <v>40.32</v>
      </c>
      <c r="G53" s="153"/>
      <c r="H53" s="150">
        <v>42.41</v>
      </c>
      <c r="I53" s="150"/>
      <c r="J53" s="150"/>
      <c r="K53" s="153"/>
    </row>
    <row r="54" spans="2:11">
      <c r="B54" s="1">
        <v>30</v>
      </c>
      <c r="C54" s="91">
        <v>42.14</v>
      </c>
      <c r="D54" s="92">
        <v>39.75</v>
      </c>
      <c r="E54" s="92">
        <v>39.33</v>
      </c>
      <c r="F54" s="92">
        <v>40.4</v>
      </c>
      <c r="G54" s="153"/>
      <c r="H54" s="150">
        <v>42.78</v>
      </c>
      <c r="I54" s="150"/>
      <c r="J54" s="150"/>
      <c r="K54" s="153"/>
    </row>
    <row r="55" spans="2:11">
      <c r="B55" s="1">
        <v>31</v>
      </c>
      <c r="C55" s="91">
        <v>39.909999999999997</v>
      </c>
      <c r="D55" s="92">
        <v>39.72</v>
      </c>
      <c r="E55" s="92">
        <v>39.659999999999997</v>
      </c>
      <c r="F55" s="92">
        <v>40.44</v>
      </c>
      <c r="G55" s="153"/>
      <c r="H55" s="150">
        <v>42.45</v>
      </c>
      <c r="I55" s="150"/>
      <c r="J55" s="150"/>
      <c r="K55" s="153"/>
    </row>
    <row r="56" spans="2:11">
      <c r="B56" s="1">
        <v>32</v>
      </c>
      <c r="C56" s="91">
        <v>39.56</v>
      </c>
      <c r="D56" s="92">
        <v>39.909999999999997</v>
      </c>
      <c r="E56" s="92">
        <v>39.76</v>
      </c>
      <c r="F56" s="92">
        <v>40</v>
      </c>
      <c r="G56" s="153"/>
      <c r="H56" s="150">
        <v>42.68</v>
      </c>
      <c r="I56" s="150"/>
      <c r="J56" s="150"/>
      <c r="K56" s="153"/>
    </row>
    <row r="57" spans="2:11">
      <c r="B57" s="1">
        <v>33</v>
      </c>
      <c r="C57" s="91">
        <v>39.880000000000003</v>
      </c>
      <c r="D57" s="92">
        <v>39.81</v>
      </c>
      <c r="E57" s="92">
        <v>39.78</v>
      </c>
      <c r="F57" s="92">
        <v>40.5</v>
      </c>
      <c r="G57" s="153"/>
      <c r="H57" s="150"/>
      <c r="I57" s="150"/>
      <c r="J57" s="150"/>
      <c r="K57" s="153"/>
    </row>
    <row r="58" spans="2:11">
      <c r="B58" s="1">
        <v>34</v>
      </c>
      <c r="C58" s="91">
        <v>39.72</v>
      </c>
      <c r="D58" s="92">
        <v>39.659999999999997</v>
      </c>
      <c r="E58" s="92">
        <v>39.42</v>
      </c>
      <c r="F58" s="92">
        <v>41.03</v>
      </c>
      <c r="G58" s="153"/>
      <c r="H58" s="150"/>
      <c r="I58" s="150"/>
      <c r="J58" s="150"/>
      <c r="K58" s="153"/>
    </row>
    <row r="59" spans="2:11">
      <c r="B59" s="1">
        <v>35</v>
      </c>
      <c r="C59" s="91">
        <v>39.65</v>
      </c>
      <c r="D59" s="92">
        <v>39.6</v>
      </c>
      <c r="E59" s="92">
        <v>39.270000000000003</v>
      </c>
      <c r="F59" s="92">
        <v>40.19</v>
      </c>
      <c r="G59" s="153"/>
      <c r="H59" s="150"/>
      <c r="I59" s="150"/>
      <c r="J59" s="150"/>
      <c r="K59" s="153"/>
    </row>
    <row r="60" spans="2:11">
      <c r="B60" s="1">
        <v>36</v>
      </c>
      <c r="C60" s="91">
        <v>39.85</v>
      </c>
      <c r="D60" s="92">
        <v>39.81</v>
      </c>
      <c r="E60" s="92">
        <v>39.549999999999997</v>
      </c>
      <c r="F60" s="92">
        <v>40.21</v>
      </c>
      <c r="G60" s="153"/>
      <c r="H60" s="150"/>
      <c r="I60" s="150"/>
      <c r="J60" s="150"/>
      <c r="K60" s="153"/>
    </row>
    <row r="61" spans="2:11">
      <c r="B61" s="1">
        <v>37</v>
      </c>
      <c r="C61" s="91">
        <v>39.78</v>
      </c>
      <c r="D61" s="92">
        <v>41.72</v>
      </c>
      <c r="E61" s="92">
        <v>39.659999999999997</v>
      </c>
      <c r="F61" s="92">
        <v>40.35</v>
      </c>
      <c r="G61" s="153"/>
      <c r="H61" s="150"/>
      <c r="I61" s="150"/>
      <c r="J61" s="150"/>
      <c r="K61" s="153"/>
    </row>
    <row r="62" spans="2:11">
      <c r="B62" s="1">
        <v>38</v>
      </c>
      <c r="C62" s="91">
        <v>39.81</v>
      </c>
      <c r="D62" s="92">
        <v>39.93</v>
      </c>
      <c r="E62" s="92">
        <v>39.68</v>
      </c>
      <c r="F62" s="92">
        <v>40.409999999999997</v>
      </c>
      <c r="G62" s="153"/>
      <c r="H62" s="150"/>
      <c r="I62" s="150"/>
      <c r="J62" s="150"/>
      <c r="K62" s="153"/>
    </row>
    <row r="63" spans="2:11">
      <c r="B63" s="1">
        <v>39</v>
      </c>
      <c r="C63" s="91">
        <v>40</v>
      </c>
      <c r="D63" s="92">
        <v>39.71</v>
      </c>
      <c r="E63" s="92">
        <v>41.54</v>
      </c>
      <c r="F63" s="92">
        <v>40.200000000000003</v>
      </c>
      <c r="G63" s="153"/>
      <c r="H63" s="150"/>
      <c r="I63" s="150"/>
      <c r="J63" s="150"/>
      <c r="K63" s="153"/>
    </row>
    <row r="64" spans="2:11">
      <c r="B64" s="1">
        <v>40</v>
      </c>
      <c r="C64" s="91">
        <v>39.9</v>
      </c>
      <c r="D64" s="92">
        <v>39.82</v>
      </c>
      <c r="E64" s="92">
        <v>39.79</v>
      </c>
      <c r="F64" s="92">
        <v>40.11</v>
      </c>
      <c r="G64" s="153"/>
      <c r="H64" s="150"/>
      <c r="I64" s="150"/>
      <c r="J64" s="150"/>
      <c r="K64" s="153"/>
    </row>
    <row r="65" spans="2:11">
      <c r="B65" s="1">
        <v>41</v>
      </c>
      <c r="C65" s="91">
        <v>39.65</v>
      </c>
      <c r="D65" s="92">
        <v>39.81</v>
      </c>
      <c r="E65" s="92">
        <v>39.729999999999997</v>
      </c>
      <c r="F65" s="92">
        <v>40.700000000000003</v>
      </c>
      <c r="G65" s="153"/>
      <c r="H65" s="150"/>
      <c r="I65" s="150"/>
      <c r="J65" s="150"/>
      <c r="K65" s="153"/>
    </row>
    <row r="66" spans="2:11">
      <c r="B66" s="1">
        <v>42</v>
      </c>
      <c r="C66" s="91">
        <v>40.07</v>
      </c>
      <c r="D66" s="92">
        <v>39.96</v>
      </c>
      <c r="E66" s="92">
        <v>39.5</v>
      </c>
      <c r="F66" s="92"/>
      <c r="G66" s="153"/>
      <c r="H66" s="150"/>
      <c r="I66" s="150"/>
      <c r="J66" s="150"/>
      <c r="K66" s="153"/>
    </row>
    <row r="67" spans="2:11">
      <c r="B67" s="1">
        <v>43</v>
      </c>
      <c r="C67" s="91"/>
      <c r="D67" s="92">
        <v>39.78</v>
      </c>
      <c r="E67" s="92">
        <v>39.46</v>
      </c>
      <c r="F67" s="92"/>
      <c r="G67" s="153"/>
      <c r="H67" s="150"/>
      <c r="I67" s="150"/>
      <c r="J67" s="150"/>
      <c r="K67" s="153"/>
    </row>
    <row r="68" spans="2:11">
      <c r="B68" s="1">
        <v>44</v>
      </c>
      <c r="C68" s="91"/>
      <c r="D68" s="92">
        <v>39.770000000000003</v>
      </c>
      <c r="E68" s="92">
        <v>39.56</v>
      </c>
      <c r="F68" s="92"/>
      <c r="G68" s="153"/>
      <c r="H68" s="150"/>
      <c r="I68" s="150"/>
      <c r="J68" s="150"/>
      <c r="K68" s="153"/>
    </row>
    <row r="69" spans="2:11">
      <c r="B69" s="1">
        <v>45</v>
      </c>
      <c r="C69" s="91"/>
      <c r="D69" s="92">
        <v>39.950000000000003</v>
      </c>
      <c r="E69" s="92">
        <v>39.590000000000003</v>
      </c>
      <c r="F69" s="92"/>
      <c r="G69" s="153"/>
      <c r="H69" s="150"/>
      <c r="I69" s="150"/>
      <c r="J69" s="150"/>
      <c r="K69" s="153"/>
    </row>
    <row r="70" spans="2:11">
      <c r="B70" s="1">
        <v>46</v>
      </c>
      <c r="C70" s="91"/>
      <c r="D70" s="92">
        <v>39.950000000000003</v>
      </c>
      <c r="E70" s="92">
        <v>39.770000000000003</v>
      </c>
      <c r="F70" s="92"/>
      <c r="G70" s="153"/>
      <c r="H70" s="150"/>
      <c r="I70" s="150"/>
      <c r="J70" s="150"/>
      <c r="K70" s="153"/>
    </row>
    <row r="71" spans="2:11">
      <c r="B71" s="1">
        <v>47</v>
      </c>
      <c r="C71" s="91"/>
      <c r="D71" s="92">
        <v>39.76</v>
      </c>
      <c r="E71" s="92">
        <v>39.56</v>
      </c>
      <c r="F71" s="92"/>
      <c r="G71" s="153"/>
      <c r="H71" s="150"/>
      <c r="I71" s="150"/>
      <c r="J71" s="150"/>
      <c r="K71" s="153"/>
    </row>
    <row r="72" spans="2:11">
      <c r="B72" s="1">
        <v>48</v>
      </c>
      <c r="C72" s="91"/>
      <c r="D72" s="92">
        <v>39.79</v>
      </c>
      <c r="E72" s="92">
        <v>39.83</v>
      </c>
      <c r="F72" s="92"/>
      <c r="G72" s="153"/>
      <c r="H72" s="150"/>
      <c r="I72" s="150"/>
      <c r="J72" s="150"/>
      <c r="K72" s="153"/>
    </row>
    <row r="73" spans="2:11">
      <c r="B73" s="1">
        <v>49</v>
      </c>
      <c r="C73" s="91"/>
      <c r="D73" s="92">
        <v>39.799999999999997</v>
      </c>
      <c r="E73" s="92">
        <v>40.130000000000003</v>
      </c>
      <c r="F73" s="92"/>
      <c r="G73" s="153"/>
      <c r="H73" s="150"/>
      <c r="I73" s="150"/>
      <c r="J73" s="150"/>
      <c r="K73" s="153"/>
    </row>
    <row r="74" spans="2:11">
      <c r="B74" s="1">
        <v>50</v>
      </c>
      <c r="C74" s="91"/>
      <c r="D74" s="92">
        <v>39.67</v>
      </c>
      <c r="E74" s="92">
        <v>39.21</v>
      </c>
      <c r="F74" s="92"/>
      <c r="G74" s="153"/>
      <c r="H74" s="150"/>
      <c r="I74" s="150"/>
      <c r="J74" s="150"/>
      <c r="K74" s="153"/>
    </row>
    <row r="75" spans="2:11">
      <c r="B75" s="1">
        <v>51</v>
      </c>
      <c r="C75" s="91"/>
      <c r="D75" s="92">
        <v>39.619999999999997</v>
      </c>
      <c r="E75" s="92">
        <v>39.56</v>
      </c>
      <c r="F75" s="92"/>
      <c r="G75" s="153"/>
      <c r="H75" s="150"/>
      <c r="I75" s="150"/>
      <c r="J75" s="150"/>
      <c r="K75" s="153"/>
    </row>
    <row r="76" spans="2:11">
      <c r="B76" s="1">
        <v>52</v>
      </c>
      <c r="C76" s="91"/>
      <c r="D76" s="92">
        <v>39.950000000000003</v>
      </c>
      <c r="E76" s="92">
        <v>39.22</v>
      </c>
      <c r="F76" s="92"/>
      <c r="G76" s="153"/>
      <c r="H76" s="150"/>
      <c r="I76" s="150"/>
      <c r="J76" s="150"/>
      <c r="K76" s="153"/>
    </row>
    <row r="77" spans="2:11">
      <c r="B77" s="1">
        <v>53</v>
      </c>
      <c r="C77" s="91"/>
      <c r="D77" s="92">
        <v>39.85</v>
      </c>
      <c r="E77" s="92">
        <v>39.43</v>
      </c>
      <c r="F77" s="92"/>
      <c r="G77" s="153"/>
      <c r="H77" s="150"/>
      <c r="I77" s="150"/>
      <c r="J77" s="150"/>
      <c r="K77" s="153"/>
    </row>
    <row r="78" spans="2:11">
      <c r="B78" s="1">
        <v>54</v>
      </c>
      <c r="C78" s="91"/>
      <c r="D78" s="92">
        <v>39.880000000000003</v>
      </c>
      <c r="E78" s="92">
        <v>39.28</v>
      </c>
      <c r="F78" s="92"/>
      <c r="G78" s="153"/>
      <c r="H78" s="150"/>
      <c r="I78" s="150"/>
      <c r="J78" s="150"/>
      <c r="K78" s="153"/>
    </row>
    <row r="79" spans="2:11">
      <c r="B79" s="1">
        <v>55</v>
      </c>
      <c r="C79" s="91"/>
      <c r="D79" s="92">
        <v>39.799999999999997</v>
      </c>
      <c r="E79" s="92">
        <v>39.840000000000003</v>
      </c>
      <c r="F79" s="92"/>
      <c r="G79" s="153"/>
      <c r="H79" s="150"/>
      <c r="I79" s="150"/>
      <c r="J79" s="150"/>
      <c r="K79" s="153"/>
    </row>
    <row r="80" spans="2:11">
      <c r="B80" s="1">
        <v>56</v>
      </c>
      <c r="C80" s="91"/>
      <c r="D80" s="92">
        <v>39.71</v>
      </c>
      <c r="E80" s="92">
        <v>39.479999999999997</v>
      </c>
      <c r="F80" s="92"/>
      <c r="G80" s="153"/>
      <c r="H80" s="150"/>
      <c r="I80" s="150"/>
      <c r="J80" s="150"/>
      <c r="K80" s="153"/>
    </row>
    <row r="81" spans="2:11">
      <c r="B81" s="1">
        <v>57</v>
      </c>
      <c r="C81" s="91"/>
      <c r="D81" s="92">
        <v>39.57</v>
      </c>
      <c r="E81" s="92">
        <v>39.979999999999997</v>
      </c>
      <c r="F81" s="92"/>
      <c r="G81" s="153"/>
      <c r="H81" s="150"/>
      <c r="I81" s="150"/>
      <c r="J81" s="150"/>
      <c r="K81" s="153"/>
    </row>
    <row r="82" spans="2:11">
      <c r="B82" s="1">
        <v>58</v>
      </c>
      <c r="C82" s="91"/>
      <c r="D82" s="92">
        <v>39.729999999999997</v>
      </c>
      <c r="E82" s="92">
        <v>39.46</v>
      </c>
      <c r="F82" s="92"/>
      <c r="G82" s="153"/>
      <c r="H82" s="150"/>
      <c r="I82" s="150"/>
      <c r="J82" s="150"/>
      <c r="K82" s="153"/>
    </row>
    <row r="83" spans="2:11">
      <c r="B83" s="1">
        <v>59</v>
      </c>
      <c r="C83" s="91"/>
      <c r="D83" s="92">
        <v>40.61</v>
      </c>
      <c r="E83" s="92">
        <v>39.47</v>
      </c>
      <c r="F83" s="92"/>
      <c r="G83" s="153"/>
      <c r="H83" s="150"/>
      <c r="I83" s="150"/>
      <c r="J83" s="150"/>
      <c r="K83" s="153"/>
    </row>
    <row r="84" spans="2:11">
      <c r="B84" s="1">
        <v>60</v>
      </c>
      <c r="C84" s="91"/>
      <c r="D84" s="92">
        <v>39.94</v>
      </c>
      <c r="E84" s="92">
        <v>39.549999999999997</v>
      </c>
      <c r="F84" s="92"/>
      <c r="G84" s="153"/>
      <c r="H84" s="150"/>
      <c r="I84" s="150"/>
      <c r="J84" s="150"/>
      <c r="K84" s="153"/>
    </row>
    <row r="85" spans="2:11">
      <c r="B85" s="1">
        <v>61</v>
      </c>
      <c r="C85" s="91"/>
      <c r="D85" s="92">
        <v>40.119999999999997</v>
      </c>
      <c r="E85" s="92">
        <v>39.43</v>
      </c>
      <c r="F85" s="92"/>
      <c r="G85" s="153"/>
      <c r="H85" s="150"/>
      <c r="I85" s="150"/>
      <c r="J85" s="150"/>
      <c r="K85" s="153"/>
    </row>
    <row r="86" spans="2:11">
      <c r="B86" s="1">
        <v>62</v>
      </c>
      <c r="C86" s="91"/>
      <c r="D86" s="92">
        <v>39.729999999999997</v>
      </c>
      <c r="E86" s="92">
        <v>39.69</v>
      </c>
      <c r="F86" s="92"/>
      <c r="G86" s="153"/>
      <c r="H86" s="150"/>
      <c r="I86" s="150"/>
      <c r="J86" s="150"/>
      <c r="K86" s="153"/>
    </row>
    <row r="87" spans="2:11">
      <c r="B87" s="1">
        <v>63</v>
      </c>
      <c r="C87" s="91"/>
      <c r="D87" s="92">
        <v>39.869999999999997</v>
      </c>
      <c r="E87" s="92">
        <v>39.549999999999997</v>
      </c>
      <c r="F87" s="92"/>
      <c r="G87" s="153"/>
      <c r="H87" s="150"/>
      <c r="I87" s="150"/>
      <c r="J87" s="150"/>
      <c r="K87" s="153"/>
    </row>
    <row r="88" spans="2:11">
      <c r="B88" s="1">
        <v>64</v>
      </c>
      <c r="C88" s="91"/>
      <c r="D88" s="92">
        <v>39.93</v>
      </c>
      <c r="E88" s="92">
        <v>39.840000000000003</v>
      </c>
      <c r="F88" s="92"/>
      <c r="G88" s="153"/>
      <c r="H88" s="150"/>
      <c r="I88" s="150"/>
      <c r="J88" s="150"/>
      <c r="K88" s="153"/>
    </row>
    <row r="89" spans="2:11" ht="15.75" thickBot="1">
      <c r="B89" s="1">
        <v>65</v>
      </c>
      <c r="C89" s="94"/>
      <c r="D89" s="95">
        <v>40.31</v>
      </c>
      <c r="E89" s="95">
        <v>39.81</v>
      </c>
      <c r="F89" s="95"/>
      <c r="G89" s="155"/>
      <c r="H89" s="154"/>
      <c r="I89" s="154"/>
      <c r="J89" s="154"/>
      <c r="K89" s="155"/>
    </row>
  </sheetData>
  <mergeCells count="16">
    <mergeCell ref="A14:A15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L14:L15"/>
    <mergeCell ref="K14:K15"/>
    <mergeCell ref="J14:J15"/>
    <mergeCell ref="C14:C15"/>
    <mergeCell ref="B14:B15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>
  <dimension ref="A4:P89"/>
  <sheetViews>
    <sheetView zoomScale="75" zoomScaleNormal="75" workbookViewId="0">
      <selection activeCell="L10" sqref="L10"/>
    </sheetView>
  </sheetViews>
  <sheetFormatPr defaultRowHeight="15"/>
  <cols>
    <col min="1" max="1" width="8.7109375" style="1" customWidth="1"/>
    <col min="2" max="2" width="22.570312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384" t="s">
        <v>102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</row>
    <row r="5" spans="1:16" ht="7.5" customHeight="1"/>
    <row r="6" spans="1:16" ht="17.25">
      <c r="A6" s="318" t="s">
        <v>129</v>
      </c>
      <c r="B6" s="318"/>
      <c r="C6" s="318"/>
      <c r="D6" s="318"/>
      <c r="E6" s="318"/>
      <c r="F6" s="318"/>
      <c r="G6" s="318"/>
      <c r="H6" s="318"/>
      <c r="I6" s="318"/>
      <c r="J6" s="318"/>
      <c r="K6" s="318"/>
      <c r="L6" s="318"/>
    </row>
    <row r="7" spans="1:16" ht="7.5" customHeight="1"/>
    <row r="8" spans="1:16" s="2" customFormat="1" ht="20.25" customHeight="1">
      <c r="A8" s="385" t="s">
        <v>45</v>
      </c>
      <c r="B8" s="386" t="s">
        <v>13</v>
      </c>
      <c r="C8" s="387" t="s">
        <v>18</v>
      </c>
      <c r="D8" s="386" t="s">
        <v>46</v>
      </c>
      <c r="E8" s="389" t="s">
        <v>47</v>
      </c>
      <c r="F8" s="391" t="s">
        <v>48</v>
      </c>
      <c r="G8" s="392"/>
      <c r="H8" s="392"/>
      <c r="I8" s="393"/>
      <c r="J8" s="394" t="s">
        <v>49</v>
      </c>
      <c r="K8" s="385" t="s">
        <v>50</v>
      </c>
      <c r="L8" s="385"/>
      <c r="M8" s="47"/>
      <c r="N8" s="47"/>
    </row>
    <row r="9" spans="1:16" s="2" customFormat="1" ht="27.75" customHeight="1">
      <c r="A9" s="385"/>
      <c r="B9" s="386"/>
      <c r="C9" s="388"/>
      <c r="D9" s="386"/>
      <c r="E9" s="390"/>
      <c r="F9" s="48" t="s">
        <v>51</v>
      </c>
      <c r="G9" s="48" t="s">
        <v>52</v>
      </c>
      <c r="H9" s="48" t="s">
        <v>53</v>
      </c>
      <c r="I9" s="49" t="s">
        <v>54</v>
      </c>
      <c r="J9" s="395"/>
      <c r="K9" s="83" t="s">
        <v>55</v>
      </c>
      <c r="L9" s="83" t="s">
        <v>56</v>
      </c>
      <c r="M9" s="50" t="s">
        <v>57</v>
      </c>
      <c r="N9" s="50" t="s">
        <v>58</v>
      </c>
    </row>
    <row r="10" spans="1:16" s="3" customFormat="1" ht="30" customHeight="1" thickBot="1">
      <c r="A10" s="51">
        <v>1</v>
      </c>
      <c r="B10" s="52" t="s">
        <v>132</v>
      </c>
      <c r="C10" s="53">
        <v>1</v>
      </c>
      <c r="D10" s="53">
        <v>30</v>
      </c>
      <c r="E10" s="54">
        <f>D10</f>
        <v>30</v>
      </c>
      <c r="F10" s="84">
        <f>MIN(C25:C89)</f>
        <v>39.950000000000003</v>
      </c>
      <c r="G10" s="108">
        <f>AVERAGE(C25:C89)</f>
        <v>40.817666666666668</v>
      </c>
      <c r="H10" s="55">
        <v>3</v>
      </c>
      <c r="I10" s="56">
        <f>G10-F10</f>
        <v>0.86766666666666481</v>
      </c>
      <c r="J10" s="57">
        <v>1.4247685185185184E-2</v>
      </c>
      <c r="K10" s="57">
        <f>J10</f>
        <v>1.4247685185185184E-2</v>
      </c>
      <c r="L10" s="58">
        <f>K10</f>
        <v>1.4247685185185184E-2</v>
      </c>
      <c r="M10" s="59" t="s">
        <v>151</v>
      </c>
      <c r="N10" s="60">
        <v>-25</v>
      </c>
      <c r="O10" s="226" t="s">
        <v>96</v>
      </c>
      <c r="P10" s="62"/>
    </row>
    <row r="11" spans="1:16" s="3" customFormat="1" ht="30" customHeight="1" thickBot="1">
      <c r="A11" s="51">
        <v>2</v>
      </c>
      <c r="B11" s="52" t="s">
        <v>131</v>
      </c>
      <c r="C11" s="53">
        <v>3</v>
      </c>
      <c r="D11" s="53">
        <v>87</v>
      </c>
      <c r="E11" s="54">
        <f>D11-D10</f>
        <v>57</v>
      </c>
      <c r="F11" s="114">
        <f>MIN(D25:D89)</f>
        <v>39.24</v>
      </c>
      <c r="G11" s="107">
        <f>AVERAGE(D25:D89)</f>
        <v>40.096428571428589</v>
      </c>
      <c r="H11" s="55">
        <v>0</v>
      </c>
      <c r="I11" s="56">
        <f t="shared" ref="I11:I15" si="0">G11-F11</f>
        <v>0.8564285714285873</v>
      </c>
      <c r="J11" s="57">
        <v>4.1712962962962959E-2</v>
      </c>
      <c r="K11" s="57">
        <f>J11-J10</f>
        <v>2.7465277777777776E-2</v>
      </c>
      <c r="L11" s="58">
        <f>K11</f>
        <v>2.7465277777777776E-2</v>
      </c>
      <c r="M11" s="59" t="s">
        <v>152</v>
      </c>
      <c r="N11" s="60">
        <v>5</v>
      </c>
      <c r="O11" s="226" t="s">
        <v>161</v>
      </c>
      <c r="P11" s="62"/>
    </row>
    <row r="12" spans="1:16" s="3" customFormat="1" ht="30" customHeight="1">
      <c r="A12" s="51">
        <v>3</v>
      </c>
      <c r="B12" s="52" t="s">
        <v>130</v>
      </c>
      <c r="C12" s="53">
        <v>33</v>
      </c>
      <c r="D12" s="53">
        <v>141</v>
      </c>
      <c r="E12" s="54">
        <f t="shared" ref="E12:E18" si="1">D12-D11</f>
        <v>54</v>
      </c>
      <c r="F12" s="115">
        <f>MIN(E25:E89)</f>
        <v>39.93</v>
      </c>
      <c r="G12" s="108">
        <f>AVERAGE(E25:E89)</f>
        <v>40.599811320754718</v>
      </c>
      <c r="H12" s="55">
        <v>6</v>
      </c>
      <c r="I12" s="56">
        <f t="shared" si="0"/>
        <v>0.66981132075471805</v>
      </c>
      <c r="J12" s="57">
        <v>6.8078703703703711E-2</v>
      </c>
      <c r="K12" s="57">
        <f t="shared" ref="K12:K18" si="2">J12-J11</f>
        <v>2.6365740740740752E-2</v>
      </c>
      <c r="L12" s="58">
        <f>K12</f>
        <v>2.6365740740740752E-2</v>
      </c>
      <c r="M12" s="59" t="s">
        <v>153</v>
      </c>
      <c r="N12" s="60">
        <v>5</v>
      </c>
      <c r="O12" s="226" t="s">
        <v>162</v>
      </c>
      <c r="P12" s="62"/>
    </row>
    <row r="13" spans="1:16" s="3" customFormat="1" ht="30" customHeight="1">
      <c r="A13" s="51">
        <v>4</v>
      </c>
      <c r="B13" s="52" t="s">
        <v>132</v>
      </c>
      <c r="C13" s="53">
        <v>7</v>
      </c>
      <c r="D13" s="53">
        <v>176</v>
      </c>
      <c r="E13" s="54">
        <f t="shared" si="1"/>
        <v>35</v>
      </c>
      <c r="F13" s="84">
        <f>MIN(F25:F89)</f>
        <v>39.659999999999997</v>
      </c>
      <c r="G13" s="85">
        <f>AVERAGE(F25:F89)</f>
        <v>40.175294117647063</v>
      </c>
      <c r="H13" s="55">
        <v>1</v>
      </c>
      <c r="I13" s="56">
        <f t="shared" si="0"/>
        <v>0.51529411764706623</v>
      </c>
      <c r="J13" s="57">
        <v>8.5370370370370374E-2</v>
      </c>
      <c r="K13" s="57">
        <f t="shared" si="2"/>
        <v>1.7291666666666664E-2</v>
      </c>
      <c r="L13" s="58">
        <f>K13+L10</f>
        <v>3.1539351851851846E-2</v>
      </c>
      <c r="M13" s="59" t="s">
        <v>154</v>
      </c>
      <c r="N13" s="60"/>
      <c r="O13" s="109"/>
      <c r="P13" s="62"/>
    </row>
    <row r="14" spans="1:16" s="3" customFormat="1" ht="30" customHeight="1" thickBot="1">
      <c r="A14" s="51">
        <v>5</v>
      </c>
      <c r="B14" s="52" t="s">
        <v>131</v>
      </c>
      <c r="C14" s="53">
        <v>69</v>
      </c>
      <c r="D14" s="53">
        <v>198</v>
      </c>
      <c r="E14" s="54">
        <f t="shared" si="1"/>
        <v>22</v>
      </c>
      <c r="F14" s="84">
        <f>MIN(G25:G89)</f>
        <v>39.97</v>
      </c>
      <c r="G14" s="108">
        <f>AVERAGE(G25:G89)</f>
        <v>40.905238095238097</v>
      </c>
      <c r="H14" s="55">
        <v>4</v>
      </c>
      <c r="I14" s="56">
        <f t="shared" si="0"/>
        <v>0.93523809523809831</v>
      </c>
      <c r="J14" s="57">
        <v>9.677083333333332E-2</v>
      </c>
      <c r="K14" s="57">
        <f t="shared" si="2"/>
        <v>1.1400462962962946E-2</v>
      </c>
      <c r="L14" s="58">
        <f>K14+L11</f>
        <v>3.8865740740740722E-2</v>
      </c>
      <c r="M14" s="206" t="s">
        <v>155</v>
      </c>
      <c r="N14" s="60"/>
      <c r="O14" s="109"/>
      <c r="P14" s="62"/>
    </row>
    <row r="15" spans="1:16" s="3" customFormat="1" ht="30" customHeight="1" thickBot="1">
      <c r="A15" s="372">
        <v>6</v>
      </c>
      <c r="B15" s="376" t="s">
        <v>130</v>
      </c>
      <c r="C15" s="397">
        <v>33</v>
      </c>
      <c r="D15" s="65">
        <v>214</v>
      </c>
      <c r="E15" s="213">
        <f>D15-D13</f>
        <v>38</v>
      </c>
      <c r="F15" s="84">
        <f>MIN(H25:H89)</f>
        <v>39.659999999999997</v>
      </c>
      <c r="G15" s="117">
        <f>AVERAGE(H25:H89)</f>
        <v>40.31933333333334</v>
      </c>
      <c r="H15" s="86">
        <v>0</v>
      </c>
      <c r="I15" s="66">
        <f t="shared" si="0"/>
        <v>0.65933333333334332</v>
      </c>
      <c r="J15" s="380">
        <v>0.12321759259259259</v>
      </c>
      <c r="K15" s="380">
        <f t="shared" si="2"/>
        <v>2.6446759259259267E-2</v>
      </c>
      <c r="L15" s="378">
        <f>K15+L12</f>
        <v>5.2812500000000019E-2</v>
      </c>
      <c r="M15" s="208" t="s">
        <v>156</v>
      </c>
      <c r="N15" s="205"/>
      <c r="O15" s="109"/>
      <c r="P15" s="62"/>
    </row>
    <row r="16" spans="1:16" s="3" customFormat="1" ht="30" customHeight="1" thickBot="1">
      <c r="A16" s="373"/>
      <c r="B16" s="377"/>
      <c r="C16" s="398"/>
      <c r="D16" s="214">
        <v>244</v>
      </c>
      <c r="E16" s="215">
        <f t="shared" si="1"/>
        <v>30</v>
      </c>
      <c r="F16" s="216">
        <f>MIN(I25:I89)</f>
        <v>43.15</v>
      </c>
      <c r="G16" s="217">
        <f>AVERAGE(I25:I89)</f>
        <v>44.015862068965511</v>
      </c>
      <c r="H16" s="218">
        <v>1</v>
      </c>
      <c r="I16" s="219">
        <f>G15-F15</f>
        <v>0.65933333333334332</v>
      </c>
      <c r="J16" s="396"/>
      <c r="K16" s="381"/>
      <c r="L16" s="379"/>
      <c r="M16" s="207" t="s">
        <v>157</v>
      </c>
      <c r="N16" s="60"/>
      <c r="O16" s="61"/>
      <c r="P16" s="62"/>
    </row>
    <row r="17" spans="1:15" s="3" customFormat="1" ht="30" customHeight="1" thickBot="1">
      <c r="A17" s="51">
        <v>7</v>
      </c>
      <c r="B17" s="52" t="s">
        <v>132</v>
      </c>
      <c r="C17" s="210">
        <v>69</v>
      </c>
      <c r="D17" s="220">
        <v>277</v>
      </c>
      <c r="E17" s="54">
        <f t="shared" si="1"/>
        <v>33</v>
      </c>
      <c r="F17" s="114">
        <f>MIN(J25:J89)</f>
        <v>43.1</v>
      </c>
      <c r="G17" s="112">
        <f>AVERAGE(J25:J89)</f>
        <v>43.726250000000007</v>
      </c>
      <c r="H17" s="55">
        <v>2</v>
      </c>
      <c r="I17" s="221">
        <f>G16-F16</f>
        <v>0.86586206896551232</v>
      </c>
      <c r="J17" s="212">
        <v>0.1408912037037037</v>
      </c>
      <c r="K17" s="57">
        <f>J17-J15</f>
        <v>1.7673611111111112E-2</v>
      </c>
      <c r="L17" s="57">
        <f>K17+L13</f>
        <v>4.9212962962962958E-2</v>
      </c>
      <c r="M17" s="59" t="s">
        <v>158</v>
      </c>
      <c r="N17" s="60"/>
      <c r="O17" s="18"/>
    </row>
    <row r="18" spans="1:15" s="3" customFormat="1" ht="30" customHeight="1" thickBot="1">
      <c r="A18" s="63" t="s">
        <v>59</v>
      </c>
      <c r="B18" s="64" t="s">
        <v>131</v>
      </c>
      <c r="C18" s="211">
        <v>33</v>
      </c>
      <c r="D18" s="222">
        <v>328</v>
      </c>
      <c r="E18" s="223">
        <f t="shared" si="1"/>
        <v>51</v>
      </c>
      <c r="F18" s="209">
        <f>MIN(K25:K89)</f>
        <v>42.42</v>
      </c>
      <c r="G18" s="238">
        <f>AVERAGE(K25:K89)</f>
        <v>43.516800000000003</v>
      </c>
      <c r="H18" s="224">
        <v>1</v>
      </c>
      <c r="I18" s="225">
        <f>G17-F17</f>
        <v>0.62625000000000597</v>
      </c>
      <c r="J18" s="212">
        <v>0.16707175925925924</v>
      </c>
      <c r="K18" s="57">
        <f t="shared" si="2"/>
        <v>2.618055555555554E-2</v>
      </c>
      <c r="L18" s="67">
        <f>K18+L14</f>
        <v>6.5046296296296269E-2</v>
      </c>
      <c r="M18" s="59"/>
      <c r="N18" s="60"/>
    </row>
    <row r="19" spans="1:15" s="3" customFormat="1" ht="30" customHeight="1">
      <c r="A19" s="68"/>
      <c r="B19" s="69"/>
      <c r="C19" s="70"/>
      <c r="D19" s="158"/>
      <c r="E19" s="158"/>
      <c r="F19" s="113">
        <f>AVERAGE(F10,F13,F17)</f>
        <v>40.903333333333336</v>
      </c>
      <c r="G19" s="159">
        <f>AVERAGE(G10,G13,G17)</f>
        <v>41.573070261437913</v>
      </c>
      <c r="H19" s="159" t="s">
        <v>159</v>
      </c>
      <c r="I19" s="160">
        <f>AVERAGE(I10,I13,I17)</f>
        <v>0.74960761775974782</v>
      </c>
      <c r="J19" s="70"/>
      <c r="K19" s="70"/>
      <c r="L19" s="70"/>
      <c r="M19" s="71"/>
      <c r="N19" s="71"/>
    </row>
    <row r="20" spans="1:15" s="3" customFormat="1" ht="30" customHeight="1">
      <c r="A20" s="156"/>
      <c r="B20" s="157"/>
      <c r="C20" s="158"/>
      <c r="D20" s="158"/>
      <c r="E20" s="158"/>
      <c r="F20" s="113">
        <f>AVERAGE(F11,F14,F18)</f>
        <v>40.543333333333337</v>
      </c>
      <c r="G20" s="159">
        <f>AVERAGE(G11,G14,G18)</f>
        <v>41.506155555555566</v>
      </c>
      <c r="H20" s="159" t="s">
        <v>131</v>
      </c>
      <c r="I20" s="160">
        <f>AVERAGE(I11,I14,I18)</f>
        <v>0.80597222222223053</v>
      </c>
      <c r="J20" s="158"/>
      <c r="K20" s="158"/>
      <c r="L20" s="158"/>
      <c r="M20" s="71"/>
      <c r="N20" s="71"/>
    </row>
    <row r="21" spans="1:15" ht="27.75" customHeight="1">
      <c r="A21" s="72"/>
      <c r="B21" s="72"/>
      <c r="C21" s="72"/>
      <c r="D21" s="73"/>
      <c r="E21" s="74"/>
      <c r="F21" s="75">
        <f>AVERAGE(F12,F15,F16)</f>
        <v>40.913333333333334</v>
      </c>
      <c r="G21" s="76">
        <f>AVERAGE(G12,G15,G16)</f>
        <v>41.645002241017856</v>
      </c>
      <c r="H21" s="76" t="s">
        <v>160</v>
      </c>
      <c r="I21" s="77">
        <f>AVERAGE(I12,I15,I16)</f>
        <v>0.66282599580713486</v>
      </c>
      <c r="J21" s="74"/>
      <c r="K21" s="74" t="s">
        <v>29</v>
      </c>
      <c r="L21" s="74"/>
      <c r="M21" s="71"/>
      <c r="N21" s="71"/>
    </row>
    <row r="22" spans="1:15" ht="30" customHeight="1" thickBot="1">
      <c r="A22" s="78"/>
      <c r="B22" s="78"/>
      <c r="C22" s="78"/>
      <c r="D22" s="74"/>
      <c r="E22" s="74"/>
      <c r="F22" s="79">
        <f>AVERAGE(F10:F18)</f>
        <v>40.786666666666669</v>
      </c>
      <c r="G22" s="80">
        <f>AVERAGE(G10:G18)</f>
        <v>41.574742686003773</v>
      </c>
      <c r="H22" s="81"/>
      <c r="I22" s="82">
        <f>AVERAGE(I10:I18)</f>
        <v>0.73946861192970437</v>
      </c>
      <c r="J22" s="74"/>
      <c r="K22" s="74"/>
      <c r="L22" s="74"/>
      <c r="M22" s="78"/>
      <c r="N22" s="78"/>
    </row>
    <row r="24" spans="1:15" ht="15.75" thickBot="1">
      <c r="C24" s="87" t="str">
        <f>B10</f>
        <v>Замула Илья</v>
      </c>
      <c r="D24" s="87" t="str">
        <f>B11</f>
        <v>Конан</v>
      </c>
      <c r="E24" s="87" t="str">
        <f>B12</f>
        <v>Загорулько Иван</v>
      </c>
      <c r="F24" s="87" t="str">
        <f>B13</f>
        <v>Замула Илья</v>
      </c>
      <c r="G24" s="87" t="str">
        <f>B14</f>
        <v>Конан</v>
      </c>
      <c r="H24" s="87" t="str">
        <f>B15</f>
        <v>Загорулько Иван</v>
      </c>
      <c r="I24" s="87" t="str">
        <f>B15</f>
        <v>Загорулько Иван</v>
      </c>
      <c r="J24" s="87" t="str">
        <f>B17</f>
        <v>Замула Илья</v>
      </c>
      <c r="K24" s="2" t="str">
        <f>B18</f>
        <v>Конан</v>
      </c>
    </row>
    <row r="25" spans="1:15">
      <c r="B25" s="1">
        <v>1</v>
      </c>
      <c r="C25" s="88">
        <v>40.96</v>
      </c>
      <c r="D25" s="89">
        <v>41.05</v>
      </c>
      <c r="E25" s="89">
        <v>42.25</v>
      </c>
      <c r="F25" s="89">
        <v>40.21</v>
      </c>
      <c r="G25" s="89">
        <v>40.67</v>
      </c>
      <c r="H25" s="90">
        <v>40.770000000000003</v>
      </c>
      <c r="I25" s="89">
        <v>45.43</v>
      </c>
      <c r="J25" s="89">
        <v>44.05</v>
      </c>
      <c r="K25" s="90">
        <v>44.07</v>
      </c>
      <c r="M25" s="2"/>
      <c r="N25" s="2"/>
    </row>
    <row r="26" spans="1:15">
      <c r="B26" s="1">
        <v>2</v>
      </c>
      <c r="C26" s="91">
        <v>40.44</v>
      </c>
      <c r="D26" s="92">
        <v>40.65</v>
      </c>
      <c r="E26" s="92">
        <v>40.81</v>
      </c>
      <c r="F26" s="92">
        <v>40.26</v>
      </c>
      <c r="G26" s="92">
        <v>41.26</v>
      </c>
      <c r="H26" s="93">
        <v>40.26</v>
      </c>
      <c r="I26" s="92">
        <v>45.85</v>
      </c>
      <c r="J26" s="92">
        <v>44.05</v>
      </c>
      <c r="K26" s="93">
        <v>43.76</v>
      </c>
      <c r="M26" s="3"/>
      <c r="N26" s="3"/>
    </row>
    <row r="27" spans="1:15">
      <c r="B27" s="1">
        <v>3</v>
      </c>
      <c r="C27" s="91">
        <v>40.380000000000003</v>
      </c>
      <c r="D27" s="92">
        <v>40.200000000000003</v>
      </c>
      <c r="E27" s="92">
        <v>41.24</v>
      </c>
      <c r="F27" s="92">
        <v>40.06</v>
      </c>
      <c r="G27" s="92">
        <v>41.35</v>
      </c>
      <c r="H27" s="93">
        <v>40.299999999999997</v>
      </c>
      <c r="I27" s="92">
        <v>45.44</v>
      </c>
      <c r="J27" s="92">
        <v>43.65</v>
      </c>
      <c r="K27" s="93">
        <v>43.79</v>
      </c>
      <c r="M27" s="3"/>
      <c r="N27" s="3"/>
    </row>
    <row r="28" spans="1:15">
      <c r="B28" s="1">
        <v>4</v>
      </c>
      <c r="C28" s="91">
        <v>39.979999999999997</v>
      </c>
      <c r="D28" s="92">
        <v>39.86</v>
      </c>
      <c r="E28" s="92">
        <v>42.07</v>
      </c>
      <c r="F28" s="92">
        <v>39.76</v>
      </c>
      <c r="G28" s="92">
        <v>40.72</v>
      </c>
      <c r="H28" s="93">
        <v>40.950000000000003</v>
      </c>
      <c r="I28" s="92">
        <v>44.33</v>
      </c>
      <c r="J28" s="92">
        <v>43.54</v>
      </c>
      <c r="K28" s="93">
        <v>43.29</v>
      </c>
      <c r="M28" s="3"/>
      <c r="N28" s="3"/>
    </row>
    <row r="29" spans="1:15">
      <c r="B29" s="1">
        <v>5</v>
      </c>
      <c r="C29" s="91">
        <v>40.549999999999997</v>
      </c>
      <c r="D29" s="92">
        <v>40.75</v>
      </c>
      <c r="E29" s="92">
        <v>40.35</v>
      </c>
      <c r="F29" s="92">
        <v>39.89</v>
      </c>
      <c r="G29" s="92">
        <v>40.69</v>
      </c>
      <c r="H29" s="93">
        <v>40.28</v>
      </c>
      <c r="I29" s="92">
        <v>44.46</v>
      </c>
      <c r="J29" s="92">
        <v>43.53</v>
      </c>
      <c r="K29" s="93">
        <v>43.63</v>
      </c>
    </row>
    <row r="30" spans="1:15">
      <c r="B30" s="1">
        <v>6</v>
      </c>
      <c r="C30" s="91">
        <v>40.340000000000003</v>
      </c>
      <c r="D30" s="92">
        <v>39.770000000000003</v>
      </c>
      <c r="E30" s="92">
        <v>40.65</v>
      </c>
      <c r="F30" s="92">
        <v>39.659999999999997</v>
      </c>
      <c r="G30" s="92">
        <v>40.71</v>
      </c>
      <c r="H30" s="93">
        <v>41.1</v>
      </c>
      <c r="I30" s="92">
        <v>43.89</v>
      </c>
      <c r="J30" s="92">
        <v>44.24</v>
      </c>
      <c r="K30" s="93">
        <v>43.19</v>
      </c>
    </row>
    <row r="31" spans="1:15">
      <c r="B31" s="1">
        <v>7</v>
      </c>
      <c r="C31" s="91">
        <v>40.17</v>
      </c>
      <c r="D31" s="92">
        <v>40.22</v>
      </c>
      <c r="E31" s="92">
        <v>42.62</v>
      </c>
      <c r="F31" s="92">
        <v>40.01</v>
      </c>
      <c r="G31" s="92">
        <v>41.4</v>
      </c>
      <c r="H31" s="93">
        <v>40.409999999999997</v>
      </c>
      <c r="I31" s="92">
        <v>43.97</v>
      </c>
      <c r="J31" s="92">
        <v>43.93</v>
      </c>
      <c r="K31" s="93">
        <v>43.11</v>
      </c>
    </row>
    <row r="32" spans="1:15">
      <c r="B32" s="1">
        <v>8</v>
      </c>
      <c r="C32" s="91">
        <v>40.07</v>
      </c>
      <c r="D32" s="92">
        <v>41.18</v>
      </c>
      <c r="E32" s="92">
        <v>40.43</v>
      </c>
      <c r="F32" s="92">
        <v>40.01</v>
      </c>
      <c r="G32" s="92">
        <v>48.58</v>
      </c>
      <c r="H32" s="93">
        <v>39.659999999999997</v>
      </c>
      <c r="I32" s="92">
        <v>43.84</v>
      </c>
      <c r="J32" s="92">
        <v>43.44</v>
      </c>
      <c r="K32" s="93">
        <v>43.34</v>
      </c>
    </row>
    <row r="33" spans="2:11">
      <c r="B33" s="1">
        <v>9</v>
      </c>
      <c r="C33" s="91">
        <v>39.950000000000003</v>
      </c>
      <c r="D33" s="92">
        <v>39.590000000000003</v>
      </c>
      <c r="E33" s="92">
        <v>40.659999999999997</v>
      </c>
      <c r="F33" s="92">
        <v>40</v>
      </c>
      <c r="G33" s="92">
        <v>40.69</v>
      </c>
      <c r="H33" s="93">
        <v>39.79</v>
      </c>
      <c r="I33" s="92">
        <v>43.91</v>
      </c>
      <c r="J33" s="92">
        <v>43.55</v>
      </c>
      <c r="K33" s="93">
        <v>43.32</v>
      </c>
    </row>
    <row r="34" spans="2:11">
      <c r="B34" s="1">
        <v>10</v>
      </c>
      <c r="C34" s="91">
        <v>41.81</v>
      </c>
      <c r="D34" s="92">
        <v>40.47</v>
      </c>
      <c r="E34" s="92">
        <v>41.17</v>
      </c>
      <c r="F34" s="92">
        <v>40.06</v>
      </c>
      <c r="G34" s="92">
        <v>40.42</v>
      </c>
      <c r="H34" s="93">
        <v>39.869999999999997</v>
      </c>
      <c r="I34" s="92">
        <v>43.51</v>
      </c>
      <c r="J34" s="92">
        <v>43.64</v>
      </c>
      <c r="K34" s="93">
        <v>43.35</v>
      </c>
    </row>
    <row r="35" spans="2:11">
      <c r="B35" s="1">
        <v>11</v>
      </c>
      <c r="C35" s="91">
        <v>40</v>
      </c>
      <c r="D35" s="92">
        <v>39.89</v>
      </c>
      <c r="E35" s="92">
        <v>40.42</v>
      </c>
      <c r="F35" s="92">
        <v>40.04</v>
      </c>
      <c r="G35" s="92">
        <v>40.049999999999997</v>
      </c>
      <c r="H35" s="93">
        <v>40</v>
      </c>
      <c r="I35" s="92">
        <v>43.31</v>
      </c>
      <c r="J35" s="92">
        <v>43.38</v>
      </c>
      <c r="K35" s="93">
        <v>42.91</v>
      </c>
    </row>
    <row r="36" spans="2:11">
      <c r="B36" s="1">
        <v>12</v>
      </c>
      <c r="C36" s="91">
        <v>42.82</v>
      </c>
      <c r="D36" s="92">
        <v>39.65</v>
      </c>
      <c r="E36" s="92">
        <v>40.17</v>
      </c>
      <c r="F36" s="92">
        <v>40.04</v>
      </c>
      <c r="G36" s="92">
        <v>40.22</v>
      </c>
      <c r="H36" s="93">
        <v>40.22</v>
      </c>
      <c r="I36" s="92">
        <v>44.95</v>
      </c>
      <c r="J36" s="92">
        <v>43.95</v>
      </c>
      <c r="K36" s="93">
        <v>42.69</v>
      </c>
    </row>
    <row r="37" spans="2:11">
      <c r="B37" s="1">
        <v>13</v>
      </c>
      <c r="C37" s="91">
        <v>40.619999999999997</v>
      </c>
      <c r="D37" s="92">
        <v>42.56</v>
      </c>
      <c r="E37" s="92">
        <v>40.68</v>
      </c>
      <c r="F37" s="92">
        <v>40.24</v>
      </c>
      <c r="G37" s="92">
        <v>40.39</v>
      </c>
      <c r="H37" s="93">
        <v>40.72</v>
      </c>
      <c r="I37" s="92">
        <v>43.43</v>
      </c>
      <c r="J37" s="92">
        <v>44.03</v>
      </c>
      <c r="K37" s="93">
        <v>43.51</v>
      </c>
    </row>
    <row r="38" spans="2:11">
      <c r="B38" s="1">
        <v>14</v>
      </c>
      <c r="C38" s="111">
        <v>40.98</v>
      </c>
      <c r="D38" s="92">
        <v>39.729999999999997</v>
      </c>
      <c r="E38" s="92">
        <v>41.37</v>
      </c>
      <c r="F38" s="92">
        <v>40.700000000000003</v>
      </c>
      <c r="G38" s="92">
        <v>40.15</v>
      </c>
      <c r="H38" s="93">
        <v>40.36</v>
      </c>
      <c r="I38" s="92">
        <v>43.72</v>
      </c>
      <c r="J38" s="92">
        <v>43.71</v>
      </c>
      <c r="K38" s="93">
        <v>43.52</v>
      </c>
    </row>
    <row r="39" spans="2:11">
      <c r="B39" s="1">
        <v>15</v>
      </c>
      <c r="C39" s="91">
        <v>40</v>
      </c>
      <c r="D39" s="92">
        <v>40.119999999999997</v>
      </c>
      <c r="E39" s="92">
        <v>40.98</v>
      </c>
      <c r="F39" s="92">
        <v>39.950000000000003</v>
      </c>
      <c r="G39" s="92">
        <v>40.83</v>
      </c>
      <c r="H39" s="93">
        <v>40.1</v>
      </c>
      <c r="I39" s="92">
        <v>43.49</v>
      </c>
      <c r="J39" s="92">
        <v>43.55</v>
      </c>
      <c r="K39" s="93">
        <v>43.1</v>
      </c>
    </row>
    <row r="40" spans="2:11">
      <c r="B40" s="1">
        <v>16</v>
      </c>
      <c r="C40" s="91">
        <v>40.15</v>
      </c>
      <c r="D40" s="92">
        <v>40.04</v>
      </c>
      <c r="E40" s="92">
        <v>40.14</v>
      </c>
      <c r="F40" s="92">
        <v>40.03</v>
      </c>
      <c r="G40" s="92">
        <v>40.6</v>
      </c>
      <c r="H40" s="93"/>
      <c r="I40" s="92">
        <v>43.4</v>
      </c>
      <c r="J40" s="92">
        <v>44.2</v>
      </c>
      <c r="K40" s="93">
        <v>42.67</v>
      </c>
    </row>
    <row r="41" spans="2:11">
      <c r="B41" s="1">
        <v>17</v>
      </c>
      <c r="C41" s="91">
        <v>42.95</v>
      </c>
      <c r="D41" s="92">
        <v>40.26</v>
      </c>
      <c r="E41" s="92">
        <v>40.799999999999997</v>
      </c>
      <c r="F41" s="92">
        <v>40.159999999999997</v>
      </c>
      <c r="G41" s="92">
        <v>39.99</v>
      </c>
      <c r="H41" s="93"/>
      <c r="I41" s="92">
        <v>43.18</v>
      </c>
      <c r="J41" s="92">
        <v>43.45</v>
      </c>
      <c r="K41" s="93">
        <v>42.81</v>
      </c>
    </row>
    <row r="42" spans="2:11">
      <c r="B42" s="1">
        <v>18</v>
      </c>
      <c r="C42" s="91">
        <v>40.200000000000003</v>
      </c>
      <c r="D42" s="92">
        <v>40.14</v>
      </c>
      <c r="E42" s="92">
        <v>40.44</v>
      </c>
      <c r="F42" s="92">
        <v>39.85</v>
      </c>
      <c r="G42" s="92">
        <v>39.99</v>
      </c>
      <c r="H42" s="93"/>
      <c r="I42" s="92">
        <v>44.07</v>
      </c>
      <c r="J42" s="92">
        <v>43.44</v>
      </c>
      <c r="K42" s="93">
        <v>44.69</v>
      </c>
    </row>
    <row r="43" spans="2:11">
      <c r="B43" s="1">
        <v>19</v>
      </c>
      <c r="C43" s="91">
        <v>40.76</v>
      </c>
      <c r="D43" s="92">
        <v>39.65</v>
      </c>
      <c r="E43" s="92">
        <v>41.16</v>
      </c>
      <c r="F43" s="92">
        <v>40.17</v>
      </c>
      <c r="G43" s="92">
        <v>40.01</v>
      </c>
      <c r="H43" s="93"/>
      <c r="I43" s="92">
        <v>43.97</v>
      </c>
      <c r="J43" s="92">
        <v>43.28</v>
      </c>
      <c r="K43" s="93">
        <v>43.28</v>
      </c>
    </row>
    <row r="44" spans="2:11">
      <c r="B44" s="1">
        <v>20</v>
      </c>
      <c r="C44" s="91">
        <v>41.91</v>
      </c>
      <c r="D44" s="92">
        <v>40.049999999999997</v>
      </c>
      <c r="E44" s="92">
        <v>40.39</v>
      </c>
      <c r="F44" s="92">
        <v>39.950000000000003</v>
      </c>
      <c r="G44" s="92">
        <v>39.97</v>
      </c>
      <c r="H44" s="93"/>
      <c r="I44" s="92">
        <v>43.61</v>
      </c>
      <c r="J44" s="92">
        <v>43.14</v>
      </c>
      <c r="K44" s="93">
        <v>44.19</v>
      </c>
    </row>
    <row r="45" spans="2:11">
      <c r="B45" s="1">
        <v>21</v>
      </c>
      <c r="C45" s="91">
        <v>41.75</v>
      </c>
      <c r="D45" s="92">
        <v>39.840000000000003</v>
      </c>
      <c r="E45" s="92">
        <v>40.72</v>
      </c>
      <c r="F45" s="92">
        <v>40.19</v>
      </c>
      <c r="G45" s="92">
        <v>40.32</v>
      </c>
      <c r="H45" s="93"/>
      <c r="I45" s="92">
        <v>43.15</v>
      </c>
      <c r="J45" s="92">
        <v>43.78</v>
      </c>
      <c r="K45" s="93">
        <v>43.13</v>
      </c>
    </row>
    <row r="46" spans="2:11">
      <c r="B46" s="1">
        <v>22</v>
      </c>
      <c r="C46" s="91">
        <v>42.54</v>
      </c>
      <c r="D46" s="92">
        <v>39.58</v>
      </c>
      <c r="E46" s="92">
        <v>40.700000000000003</v>
      </c>
      <c r="F46" s="92">
        <v>40.08</v>
      </c>
      <c r="G46" s="92"/>
      <c r="H46" s="93"/>
      <c r="I46" s="92">
        <v>43.79</v>
      </c>
      <c r="J46" s="92">
        <v>43.11</v>
      </c>
      <c r="K46" s="93">
        <v>43.37</v>
      </c>
    </row>
    <row r="47" spans="2:11">
      <c r="B47" s="1">
        <v>23</v>
      </c>
      <c r="C47" s="91">
        <v>40.46</v>
      </c>
      <c r="D47" s="92">
        <v>39.770000000000003</v>
      </c>
      <c r="E47" s="92">
        <v>40.840000000000003</v>
      </c>
      <c r="F47" s="92">
        <v>41.38</v>
      </c>
      <c r="G47" s="92"/>
      <c r="H47" s="93"/>
      <c r="I47" s="92">
        <v>43.38</v>
      </c>
      <c r="J47" s="92">
        <v>43.66</v>
      </c>
      <c r="K47" s="93">
        <v>44.31</v>
      </c>
    </row>
    <row r="48" spans="2:11">
      <c r="B48" s="1">
        <v>24</v>
      </c>
      <c r="C48" s="91">
        <v>40.200000000000003</v>
      </c>
      <c r="D48" s="92">
        <v>39.58</v>
      </c>
      <c r="E48" s="92">
        <v>41.32</v>
      </c>
      <c r="F48" s="92">
        <v>39.79</v>
      </c>
      <c r="G48" s="92"/>
      <c r="H48" s="93"/>
      <c r="I48" s="92">
        <v>45.36</v>
      </c>
      <c r="J48" s="92">
        <v>43.1</v>
      </c>
      <c r="K48" s="93">
        <v>43.49</v>
      </c>
    </row>
    <row r="49" spans="2:11">
      <c r="B49" s="1">
        <v>25</v>
      </c>
      <c r="C49" s="91">
        <v>40.68</v>
      </c>
      <c r="D49" s="92">
        <v>39.76</v>
      </c>
      <c r="E49" s="92">
        <v>40.409999999999997</v>
      </c>
      <c r="F49" s="92">
        <v>40.22</v>
      </c>
      <c r="G49" s="92"/>
      <c r="H49" s="93"/>
      <c r="I49" s="92">
        <v>43.54</v>
      </c>
      <c r="J49" s="92">
        <v>43.91</v>
      </c>
      <c r="K49" s="93">
        <v>44.09</v>
      </c>
    </row>
    <row r="50" spans="2:11">
      <c r="B50" s="1">
        <v>26</v>
      </c>
      <c r="C50" s="91">
        <v>40.4</v>
      </c>
      <c r="D50" s="92">
        <v>39.979999999999997</v>
      </c>
      <c r="E50" s="92">
        <v>40.799999999999997</v>
      </c>
      <c r="F50" s="92">
        <v>39.83</v>
      </c>
      <c r="G50" s="92"/>
      <c r="H50" s="93"/>
      <c r="I50" s="92">
        <v>43.75</v>
      </c>
      <c r="J50" s="92">
        <v>43.45</v>
      </c>
      <c r="K50" s="93">
        <v>43.46</v>
      </c>
    </row>
    <row r="51" spans="2:11">
      <c r="B51" s="1">
        <v>27</v>
      </c>
      <c r="C51" s="91">
        <v>40.17</v>
      </c>
      <c r="D51" s="92">
        <v>39.74</v>
      </c>
      <c r="E51" s="92">
        <v>40.479999999999997</v>
      </c>
      <c r="F51" s="92">
        <v>40.54</v>
      </c>
      <c r="G51" s="92"/>
      <c r="H51" s="93"/>
      <c r="I51" s="92">
        <v>44.24</v>
      </c>
      <c r="J51" s="92">
        <v>43.31</v>
      </c>
      <c r="K51" s="93">
        <v>42.8</v>
      </c>
    </row>
    <row r="52" spans="2:11">
      <c r="B52" s="1">
        <v>28</v>
      </c>
      <c r="C52" s="91">
        <v>40.1</v>
      </c>
      <c r="D52" s="92">
        <v>39.9</v>
      </c>
      <c r="E52" s="92">
        <v>41.35</v>
      </c>
      <c r="F52" s="92">
        <v>40.56</v>
      </c>
      <c r="G52" s="92"/>
      <c r="H52" s="93"/>
      <c r="I52" s="92">
        <v>44.06</v>
      </c>
      <c r="J52" s="92">
        <v>44.69</v>
      </c>
      <c r="K52" s="93">
        <v>43.13</v>
      </c>
    </row>
    <row r="53" spans="2:11">
      <c r="B53" s="1">
        <v>29</v>
      </c>
      <c r="C53" s="91">
        <v>40.18</v>
      </c>
      <c r="D53" s="92">
        <v>39.61</v>
      </c>
      <c r="E53" s="92">
        <v>40.01</v>
      </c>
      <c r="F53" s="92">
        <v>40.270000000000003</v>
      </c>
      <c r="G53" s="92"/>
      <c r="H53" s="93"/>
      <c r="I53" s="92">
        <v>43.43</v>
      </c>
      <c r="J53" s="92">
        <v>44.18</v>
      </c>
      <c r="K53" s="93">
        <v>43.12</v>
      </c>
    </row>
    <row r="54" spans="2:11">
      <c r="B54" s="1">
        <v>30</v>
      </c>
      <c r="C54" s="91">
        <v>43.01</v>
      </c>
      <c r="D54" s="92">
        <v>40.770000000000003</v>
      </c>
      <c r="E54" s="92">
        <v>40.229999999999997</v>
      </c>
      <c r="F54" s="92">
        <v>40.49</v>
      </c>
      <c r="G54" s="92"/>
      <c r="H54" s="93"/>
      <c r="I54" s="92"/>
      <c r="J54" s="92">
        <v>44.24</v>
      </c>
      <c r="K54" s="93">
        <v>52.3</v>
      </c>
    </row>
    <row r="55" spans="2:11">
      <c r="B55" s="1">
        <v>31</v>
      </c>
      <c r="C55" s="91"/>
      <c r="D55" s="92">
        <v>40.659999999999997</v>
      </c>
      <c r="E55" s="92">
        <v>40.299999999999997</v>
      </c>
      <c r="F55" s="92">
        <v>40.26</v>
      </c>
      <c r="G55" s="92"/>
      <c r="H55" s="93"/>
      <c r="I55" s="92"/>
      <c r="J55" s="92">
        <v>43.49</v>
      </c>
      <c r="K55" s="93">
        <v>43.2</v>
      </c>
    </row>
    <row r="56" spans="2:11">
      <c r="B56" s="1">
        <v>32</v>
      </c>
      <c r="C56" s="91"/>
      <c r="D56" s="92">
        <v>40.22</v>
      </c>
      <c r="E56" s="92">
        <v>40.39</v>
      </c>
      <c r="F56" s="92">
        <v>39.97</v>
      </c>
      <c r="G56" s="92"/>
      <c r="H56" s="93"/>
      <c r="I56" s="92"/>
      <c r="J56" s="92">
        <v>44.57</v>
      </c>
      <c r="K56" s="93">
        <v>42.99</v>
      </c>
    </row>
    <row r="57" spans="2:11">
      <c r="B57" s="1">
        <v>33</v>
      </c>
      <c r="C57" s="91"/>
      <c r="D57" s="92">
        <v>39.909999999999997</v>
      </c>
      <c r="E57" s="92">
        <v>40.17</v>
      </c>
      <c r="F57" s="92">
        <v>40.159999999999997</v>
      </c>
      <c r="G57" s="92"/>
      <c r="H57" s="93"/>
      <c r="I57" s="92"/>
      <c r="J57" s="92"/>
      <c r="K57" s="93">
        <v>42.59</v>
      </c>
    </row>
    <row r="58" spans="2:11">
      <c r="B58" s="1">
        <v>34</v>
      </c>
      <c r="C58" s="91"/>
      <c r="D58" s="92">
        <v>40.4</v>
      </c>
      <c r="E58" s="92">
        <v>40.1</v>
      </c>
      <c r="F58" s="92">
        <v>41.17</v>
      </c>
      <c r="G58" s="92"/>
      <c r="H58" s="93"/>
      <c r="I58" s="92"/>
      <c r="J58" s="92"/>
      <c r="K58" s="93">
        <v>42.94</v>
      </c>
    </row>
    <row r="59" spans="2:11">
      <c r="B59" s="1">
        <v>35</v>
      </c>
      <c r="C59" s="91"/>
      <c r="D59" s="92">
        <v>39.94</v>
      </c>
      <c r="E59" s="92">
        <v>41.02</v>
      </c>
      <c r="F59" s="92"/>
      <c r="G59" s="92"/>
      <c r="H59" s="93"/>
      <c r="I59" s="92"/>
      <c r="J59" s="92"/>
      <c r="K59" s="93">
        <v>43.09</v>
      </c>
    </row>
    <row r="60" spans="2:11">
      <c r="B60" s="1">
        <v>36</v>
      </c>
      <c r="C60" s="91"/>
      <c r="D60" s="92">
        <v>39.75</v>
      </c>
      <c r="E60" s="92">
        <v>40.299999999999997</v>
      </c>
      <c r="F60" s="92"/>
      <c r="G60" s="92"/>
      <c r="H60" s="93"/>
      <c r="I60" s="92"/>
      <c r="J60" s="92"/>
      <c r="K60" s="93">
        <v>42.42</v>
      </c>
    </row>
    <row r="61" spans="2:11">
      <c r="B61" s="1">
        <v>37</v>
      </c>
      <c r="C61" s="91"/>
      <c r="D61" s="92">
        <v>39.67</v>
      </c>
      <c r="E61" s="92">
        <v>40.450000000000003</v>
      </c>
      <c r="F61" s="92"/>
      <c r="G61" s="92"/>
      <c r="H61" s="93"/>
      <c r="I61" s="92"/>
      <c r="J61" s="92"/>
      <c r="K61" s="93">
        <v>45.49</v>
      </c>
    </row>
    <row r="62" spans="2:11">
      <c r="B62" s="1">
        <v>38</v>
      </c>
      <c r="C62" s="91"/>
      <c r="D62" s="92">
        <v>39.92</v>
      </c>
      <c r="E62" s="92">
        <v>40.590000000000003</v>
      </c>
      <c r="F62" s="92"/>
      <c r="G62" s="92"/>
      <c r="H62" s="93"/>
      <c r="I62" s="92"/>
      <c r="J62" s="92"/>
      <c r="K62" s="93">
        <v>42.52</v>
      </c>
    </row>
    <row r="63" spans="2:11">
      <c r="B63" s="1">
        <v>39</v>
      </c>
      <c r="C63" s="91"/>
      <c r="D63" s="92">
        <v>40.799999999999997</v>
      </c>
      <c r="E63" s="92">
        <v>40.119999999999997</v>
      </c>
      <c r="F63" s="92"/>
      <c r="G63" s="92"/>
      <c r="H63" s="93"/>
      <c r="I63" s="92"/>
      <c r="J63" s="92"/>
      <c r="K63" s="93">
        <v>42.61</v>
      </c>
    </row>
    <row r="64" spans="2:11">
      <c r="B64" s="1">
        <v>40</v>
      </c>
      <c r="C64" s="91"/>
      <c r="D64" s="92">
        <v>40.75</v>
      </c>
      <c r="E64" s="92">
        <v>41.89</v>
      </c>
      <c r="F64" s="92"/>
      <c r="G64" s="92"/>
      <c r="H64" s="93"/>
      <c r="I64" s="92"/>
      <c r="J64" s="92"/>
      <c r="K64" s="93">
        <v>42.78</v>
      </c>
    </row>
    <row r="65" spans="2:11">
      <c r="B65" s="1">
        <v>41</v>
      </c>
      <c r="C65" s="91"/>
      <c r="D65" s="92">
        <v>39.979999999999997</v>
      </c>
      <c r="E65" s="92">
        <v>39.94</v>
      </c>
      <c r="F65" s="92"/>
      <c r="G65" s="92"/>
      <c r="H65" s="93"/>
      <c r="I65" s="92"/>
      <c r="J65" s="92"/>
      <c r="K65" s="93">
        <v>42.84</v>
      </c>
    </row>
    <row r="66" spans="2:11">
      <c r="B66" s="1">
        <v>42</v>
      </c>
      <c r="C66" s="91"/>
      <c r="D66" s="92">
        <v>40.049999999999997</v>
      </c>
      <c r="E66" s="92">
        <v>39.979999999999997</v>
      </c>
      <c r="F66" s="92"/>
      <c r="G66" s="92"/>
      <c r="H66" s="93"/>
      <c r="I66" s="92"/>
      <c r="J66" s="92"/>
      <c r="K66" s="93">
        <v>44.63</v>
      </c>
    </row>
    <row r="67" spans="2:11">
      <c r="B67" s="1">
        <v>43</v>
      </c>
      <c r="C67" s="91"/>
      <c r="D67" s="92">
        <v>40.47</v>
      </c>
      <c r="E67" s="92">
        <v>40.020000000000003</v>
      </c>
      <c r="F67" s="92"/>
      <c r="G67" s="92"/>
      <c r="H67" s="93"/>
      <c r="I67" s="92"/>
      <c r="J67" s="92"/>
      <c r="K67" s="93">
        <v>43.47</v>
      </c>
    </row>
    <row r="68" spans="2:11">
      <c r="B68" s="1">
        <v>44</v>
      </c>
      <c r="C68" s="91"/>
      <c r="D68" s="92">
        <v>39.659999999999997</v>
      </c>
      <c r="E68" s="92">
        <v>39.93</v>
      </c>
      <c r="F68" s="92"/>
      <c r="G68" s="92"/>
      <c r="H68" s="93"/>
      <c r="I68" s="92"/>
      <c r="J68" s="92"/>
      <c r="K68" s="93">
        <v>43.22</v>
      </c>
    </row>
    <row r="69" spans="2:11">
      <c r="B69" s="1">
        <v>45</v>
      </c>
      <c r="C69" s="91"/>
      <c r="D69" s="92">
        <v>39.64</v>
      </c>
      <c r="E69" s="92">
        <v>40.04</v>
      </c>
      <c r="F69" s="92"/>
      <c r="G69" s="92"/>
      <c r="H69" s="93"/>
      <c r="I69" s="92"/>
      <c r="J69" s="92"/>
      <c r="K69" s="93">
        <v>44.44</v>
      </c>
    </row>
    <row r="70" spans="2:11">
      <c r="B70" s="1">
        <v>46</v>
      </c>
      <c r="C70" s="91"/>
      <c r="D70" s="92">
        <v>39.659999999999997</v>
      </c>
      <c r="E70" s="204">
        <v>40.07</v>
      </c>
      <c r="F70" s="92"/>
      <c r="G70" s="92"/>
      <c r="H70" s="93"/>
      <c r="I70" s="92"/>
      <c r="J70" s="92"/>
      <c r="K70" s="93">
        <v>42.87</v>
      </c>
    </row>
    <row r="71" spans="2:11">
      <c r="B71" s="1">
        <v>47</v>
      </c>
      <c r="C71" s="91"/>
      <c r="D71" s="92">
        <v>39.590000000000003</v>
      </c>
      <c r="E71" s="92">
        <v>40.24</v>
      </c>
      <c r="F71" s="92"/>
      <c r="G71" s="92"/>
      <c r="H71" s="93"/>
      <c r="I71" s="92"/>
      <c r="J71" s="92"/>
      <c r="K71" s="93">
        <v>42.9</v>
      </c>
    </row>
    <row r="72" spans="2:11">
      <c r="B72" s="1">
        <v>48</v>
      </c>
      <c r="C72" s="91"/>
      <c r="D72" s="92">
        <v>39.72</v>
      </c>
      <c r="E72" s="92">
        <v>39.99</v>
      </c>
      <c r="F72" s="92"/>
      <c r="G72" s="92"/>
      <c r="H72" s="93"/>
      <c r="I72" s="92"/>
      <c r="J72" s="92"/>
      <c r="K72" s="93">
        <v>42.81</v>
      </c>
    </row>
    <row r="73" spans="2:11">
      <c r="B73" s="1">
        <v>49</v>
      </c>
      <c r="C73" s="91"/>
      <c r="D73" s="92">
        <v>39.76</v>
      </c>
      <c r="E73" s="92">
        <v>40.130000000000003</v>
      </c>
      <c r="F73" s="92"/>
      <c r="G73" s="92"/>
      <c r="H73" s="93"/>
      <c r="I73" s="92"/>
      <c r="J73" s="92"/>
      <c r="K73" s="93">
        <v>43.77</v>
      </c>
    </row>
    <row r="74" spans="2:11">
      <c r="B74" s="1">
        <v>50</v>
      </c>
      <c r="C74" s="91"/>
      <c r="D74" s="92">
        <v>39.729999999999997</v>
      </c>
      <c r="E74" s="92">
        <v>40.119999999999997</v>
      </c>
      <c r="F74" s="92"/>
      <c r="G74" s="92"/>
      <c r="H74" s="93"/>
      <c r="I74" s="92"/>
      <c r="J74" s="92"/>
      <c r="K74" s="93">
        <v>42.84</v>
      </c>
    </row>
    <row r="75" spans="2:11">
      <c r="B75" s="1">
        <v>51</v>
      </c>
      <c r="C75" s="91"/>
      <c r="D75" s="92">
        <v>39.24</v>
      </c>
      <c r="E75" s="92">
        <v>40.03</v>
      </c>
      <c r="F75" s="92"/>
      <c r="G75" s="92"/>
      <c r="H75" s="93"/>
      <c r="I75" s="92"/>
      <c r="J75" s="92"/>
      <c r="K75" s="93"/>
    </row>
    <row r="76" spans="2:11">
      <c r="B76" s="1">
        <v>52</v>
      </c>
      <c r="C76" s="91"/>
      <c r="D76" s="92">
        <v>39.630000000000003</v>
      </c>
      <c r="E76" s="92">
        <v>39.99</v>
      </c>
      <c r="F76" s="92"/>
      <c r="G76" s="92"/>
      <c r="H76" s="93"/>
      <c r="I76" s="92"/>
      <c r="J76" s="92"/>
      <c r="K76" s="93"/>
    </row>
    <row r="77" spans="2:11">
      <c r="B77" s="1">
        <v>53</v>
      </c>
      <c r="C77" s="91"/>
      <c r="D77" s="92">
        <v>42.09</v>
      </c>
      <c r="E77" s="92">
        <v>40.32</v>
      </c>
      <c r="F77" s="92"/>
      <c r="G77" s="92"/>
      <c r="H77" s="93"/>
      <c r="I77" s="92"/>
      <c r="J77" s="92"/>
      <c r="K77" s="93"/>
    </row>
    <row r="78" spans="2:11">
      <c r="B78" s="1">
        <v>54</v>
      </c>
      <c r="C78" s="91"/>
      <c r="D78" s="92">
        <v>39.71</v>
      </c>
      <c r="E78" s="92"/>
      <c r="F78" s="92"/>
      <c r="G78" s="92"/>
      <c r="H78" s="93"/>
      <c r="I78" s="92"/>
      <c r="J78" s="92"/>
      <c r="K78" s="93"/>
    </row>
    <row r="79" spans="2:11">
      <c r="B79" s="1">
        <v>55</v>
      </c>
      <c r="C79" s="91"/>
      <c r="D79" s="92">
        <v>39.549999999999997</v>
      </c>
      <c r="E79" s="92"/>
      <c r="F79" s="92"/>
      <c r="G79" s="92"/>
      <c r="H79" s="93"/>
      <c r="I79" s="92"/>
      <c r="J79" s="92"/>
      <c r="K79" s="93"/>
    </row>
    <row r="80" spans="2:11">
      <c r="B80" s="1">
        <v>56</v>
      </c>
      <c r="C80" s="91"/>
      <c r="D80" s="92">
        <v>40.54</v>
      </c>
      <c r="E80" s="92"/>
      <c r="F80" s="92"/>
      <c r="G80" s="92"/>
      <c r="H80" s="93"/>
      <c r="I80" s="92"/>
      <c r="J80" s="92"/>
      <c r="K80" s="93"/>
    </row>
    <row r="81" spans="2:11">
      <c r="B81" s="1">
        <v>57</v>
      </c>
      <c r="C81" s="91"/>
      <c r="D81" s="92"/>
      <c r="E81" s="92"/>
      <c r="F81" s="92"/>
      <c r="G81" s="92"/>
      <c r="H81" s="93"/>
      <c r="I81" s="92"/>
      <c r="J81" s="92"/>
      <c r="K81" s="93"/>
    </row>
    <row r="82" spans="2:11">
      <c r="B82" s="1">
        <v>58</v>
      </c>
      <c r="C82" s="91"/>
      <c r="D82" s="92"/>
      <c r="E82" s="92"/>
      <c r="F82" s="92"/>
      <c r="G82" s="92"/>
      <c r="H82" s="93"/>
      <c r="I82" s="92"/>
      <c r="J82" s="92"/>
      <c r="K82" s="93"/>
    </row>
    <row r="83" spans="2:11">
      <c r="B83" s="1">
        <v>59</v>
      </c>
      <c r="C83" s="91"/>
      <c r="D83" s="92"/>
      <c r="E83" s="92"/>
      <c r="F83" s="92"/>
      <c r="G83" s="92"/>
      <c r="H83" s="93"/>
      <c r="I83" s="92"/>
      <c r="J83" s="92"/>
      <c r="K83" s="93"/>
    </row>
    <row r="84" spans="2:11">
      <c r="B84" s="1">
        <v>60</v>
      </c>
      <c r="C84" s="91"/>
      <c r="D84" s="92"/>
      <c r="E84" s="92"/>
      <c r="F84" s="92"/>
      <c r="G84" s="92"/>
      <c r="H84" s="93"/>
      <c r="I84" s="92"/>
      <c r="J84" s="92"/>
      <c r="K84" s="93"/>
    </row>
    <row r="85" spans="2:11">
      <c r="B85" s="1">
        <v>61</v>
      </c>
      <c r="C85" s="91"/>
      <c r="D85" s="92"/>
      <c r="E85" s="92"/>
      <c r="F85" s="92"/>
      <c r="G85" s="92"/>
      <c r="H85" s="93"/>
      <c r="I85" s="92"/>
      <c r="J85" s="92"/>
      <c r="K85" s="93"/>
    </row>
    <row r="86" spans="2:11">
      <c r="B86" s="1">
        <v>62</v>
      </c>
      <c r="C86" s="91"/>
      <c r="D86" s="92"/>
      <c r="E86" s="92"/>
      <c r="F86" s="92"/>
      <c r="G86" s="92"/>
      <c r="H86" s="93"/>
      <c r="I86" s="92"/>
      <c r="J86" s="92"/>
      <c r="K86" s="93"/>
    </row>
    <row r="87" spans="2:11">
      <c r="B87" s="1">
        <v>63</v>
      </c>
      <c r="C87" s="91"/>
      <c r="D87" s="92"/>
      <c r="E87" s="92"/>
      <c r="F87" s="92"/>
      <c r="G87" s="92"/>
      <c r="H87" s="93"/>
      <c r="I87" s="92"/>
      <c r="J87" s="92"/>
      <c r="K87" s="93"/>
    </row>
    <row r="88" spans="2:11">
      <c r="B88" s="1">
        <v>64</v>
      </c>
      <c r="C88" s="91"/>
      <c r="D88" s="92"/>
      <c r="E88" s="92"/>
      <c r="F88" s="92"/>
      <c r="G88" s="92"/>
      <c r="H88" s="93"/>
      <c r="I88" s="92"/>
      <c r="J88" s="92"/>
      <c r="K88" s="93"/>
    </row>
    <row r="89" spans="2:11" ht="15.75" thickBot="1">
      <c r="B89" s="1">
        <v>65</v>
      </c>
      <c r="C89" s="94"/>
      <c r="D89" s="95"/>
      <c r="E89" s="95"/>
      <c r="F89" s="95"/>
      <c r="G89" s="95"/>
      <c r="H89" s="96"/>
      <c r="I89" s="95"/>
      <c r="J89" s="95"/>
      <c r="K89" s="96"/>
    </row>
  </sheetData>
  <mergeCells count="16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A15:A16"/>
    <mergeCell ref="B15:B16"/>
    <mergeCell ref="C15:C16"/>
    <mergeCell ref="K15:K16"/>
    <mergeCell ref="L15:L16"/>
    <mergeCell ref="J15:J1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>
  <dimension ref="A4:P89"/>
  <sheetViews>
    <sheetView topLeftCell="A7" zoomScale="75" zoomScaleNormal="75" workbookViewId="0">
      <selection activeCell="M10" sqref="M10:M17"/>
    </sheetView>
  </sheetViews>
  <sheetFormatPr defaultRowHeight="15"/>
  <cols>
    <col min="1" max="1" width="8.7109375" style="1" customWidth="1"/>
    <col min="2" max="2" width="21.570312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384" t="s">
        <v>102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</row>
    <row r="5" spans="1:16" ht="7.5" customHeight="1"/>
    <row r="6" spans="1:16" ht="17.25">
      <c r="A6" s="318" t="s">
        <v>65</v>
      </c>
      <c r="B6" s="318"/>
      <c r="C6" s="318"/>
      <c r="D6" s="318"/>
      <c r="E6" s="318"/>
      <c r="F6" s="318"/>
      <c r="G6" s="318"/>
      <c r="H6" s="318"/>
      <c r="I6" s="318"/>
      <c r="J6" s="318"/>
      <c r="K6" s="318"/>
      <c r="L6" s="318"/>
    </row>
    <row r="7" spans="1:16" ht="7.5" customHeight="1"/>
    <row r="8" spans="1:16" s="2" customFormat="1" ht="20.25" customHeight="1">
      <c r="A8" s="385" t="s">
        <v>45</v>
      </c>
      <c r="B8" s="386" t="s">
        <v>13</v>
      </c>
      <c r="C8" s="387" t="s">
        <v>18</v>
      </c>
      <c r="D8" s="386" t="s">
        <v>46</v>
      </c>
      <c r="E8" s="389" t="s">
        <v>47</v>
      </c>
      <c r="F8" s="391" t="s">
        <v>48</v>
      </c>
      <c r="G8" s="392"/>
      <c r="H8" s="392"/>
      <c r="I8" s="393"/>
      <c r="J8" s="394" t="s">
        <v>49</v>
      </c>
      <c r="K8" s="385" t="s">
        <v>50</v>
      </c>
      <c r="L8" s="385"/>
      <c r="M8" s="47"/>
      <c r="N8" s="47"/>
    </row>
    <row r="9" spans="1:16" s="2" customFormat="1" ht="27.75" customHeight="1" thickBot="1">
      <c r="A9" s="385"/>
      <c r="B9" s="386"/>
      <c r="C9" s="388"/>
      <c r="D9" s="386"/>
      <c r="E9" s="390"/>
      <c r="F9" s="48" t="s">
        <v>51</v>
      </c>
      <c r="G9" s="48" t="s">
        <v>52</v>
      </c>
      <c r="H9" s="48" t="s">
        <v>53</v>
      </c>
      <c r="I9" s="49" t="s">
        <v>54</v>
      </c>
      <c r="J9" s="395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thickBot="1">
      <c r="A10" s="51">
        <v>1</v>
      </c>
      <c r="B10" s="52" t="s">
        <v>67</v>
      </c>
      <c r="C10" s="53">
        <v>6</v>
      </c>
      <c r="D10" s="53">
        <v>43</v>
      </c>
      <c r="E10" s="54">
        <f>D10</f>
        <v>43</v>
      </c>
      <c r="F10" s="114">
        <f>MIN(C25:C89)</f>
        <v>39.4</v>
      </c>
      <c r="G10" s="108">
        <f>AVERAGE(C25:C89)</f>
        <v>40.259302325581388</v>
      </c>
      <c r="H10" s="55">
        <v>1</v>
      </c>
      <c r="I10" s="56">
        <f>G10-F10</f>
        <v>0.85930232558138897</v>
      </c>
      <c r="J10" s="57">
        <v>2.013888888888889E-2</v>
      </c>
      <c r="K10" s="57">
        <f>J10</f>
        <v>2.013888888888889E-2</v>
      </c>
      <c r="L10" s="58">
        <f>K10</f>
        <v>2.013888888888889E-2</v>
      </c>
      <c r="M10" s="59" t="s">
        <v>191</v>
      </c>
      <c r="N10" s="60">
        <v>5</v>
      </c>
      <c r="O10" s="226" t="s">
        <v>190</v>
      </c>
      <c r="P10" s="62"/>
    </row>
    <row r="11" spans="1:16" s="3" customFormat="1" ht="30" customHeight="1">
      <c r="A11" s="51">
        <v>2</v>
      </c>
      <c r="B11" s="52" t="s">
        <v>66</v>
      </c>
      <c r="C11" s="53">
        <v>4</v>
      </c>
      <c r="D11" s="53">
        <v>67</v>
      </c>
      <c r="E11" s="54">
        <f>D11-D10</f>
        <v>24</v>
      </c>
      <c r="F11" s="115">
        <f>MIN(D25:D89)</f>
        <v>40.1</v>
      </c>
      <c r="G11" s="107">
        <f>AVERAGE(D25:D89)</f>
        <v>40.896521739130428</v>
      </c>
      <c r="H11" s="55">
        <v>3</v>
      </c>
      <c r="I11" s="56">
        <f t="shared" ref="I11:I15" si="0">G11-F11</f>
        <v>0.79652173913042645</v>
      </c>
      <c r="J11" s="57">
        <v>3.2523148148148148E-2</v>
      </c>
      <c r="K11" s="57">
        <f>J11-J10</f>
        <v>1.2384259259259258E-2</v>
      </c>
      <c r="L11" s="58">
        <f>K11</f>
        <v>1.2384259259259258E-2</v>
      </c>
      <c r="M11" s="59" t="s">
        <v>192</v>
      </c>
      <c r="N11" s="60">
        <v>10</v>
      </c>
      <c r="O11" s="226" t="s">
        <v>190</v>
      </c>
      <c r="P11" s="62"/>
    </row>
    <row r="12" spans="1:16" s="3" customFormat="1" ht="30" customHeight="1">
      <c r="A12" s="51">
        <v>3</v>
      </c>
      <c r="B12" s="52" t="s">
        <v>67</v>
      </c>
      <c r="C12" s="53">
        <v>13</v>
      </c>
      <c r="D12" s="53">
        <v>126</v>
      </c>
      <c r="E12" s="54">
        <f t="shared" ref="E12:E18" si="1">D12-D11</f>
        <v>59</v>
      </c>
      <c r="F12" s="84">
        <f>MIN(E25:E89)</f>
        <v>39.42</v>
      </c>
      <c r="G12" s="108">
        <f>AVERAGE(E25:E89)</f>
        <v>40.585689655172416</v>
      </c>
      <c r="H12" s="55">
        <v>0</v>
      </c>
      <c r="I12" s="56">
        <f t="shared" si="0"/>
        <v>1.1656896551724145</v>
      </c>
      <c r="J12" s="57">
        <v>6.1180555555555551E-2</v>
      </c>
      <c r="K12" s="57">
        <f t="shared" ref="K12:K18" si="2">J12-J11</f>
        <v>2.8657407407407402E-2</v>
      </c>
      <c r="L12" s="58">
        <f>K12+L10</f>
        <v>4.8796296296296296E-2</v>
      </c>
      <c r="M12" s="59" t="s">
        <v>193</v>
      </c>
      <c r="N12" s="60">
        <v>5</v>
      </c>
      <c r="O12" s="226" t="s">
        <v>98</v>
      </c>
      <c r="P12" s="62"/>
    </row>
    <row r="13" spans="1:16" s="3" customFormat="1" ht="30" customHeight="1">
      <c r="A13" s="51">
        <v>4</v>
      </c>
      <c r="B13" s="52" t="s">
        <v>66</v>
      </c>
      <c r="C13" s="53">
        <v>69</v>
      </c>
      <c r="D13" s="53">
        <v>163</v>
      </c>
      <c r="E13" s="54">
        <f t="shared" si="1"/>
        <v>37</v>
      </c>
      <c r="F13" s="84">
        <f>MIN(F25:F89)</f>
        <v>40.1</v>
      </c>
      <c r="G13" s="85">
        <f>AVERAGE(F25:F89)</f>
        <v>40.976666666666659</v>
      </c>
      <c r="H13" s="55">
        <v>1</v>
      </c>
      <c r="I13" s="56">
        <f t="shared" si="0"/>
        <v>0.87666666666665805</v>
      </c>
      <c r="J13" s="57">
        <v>7.9675925925925928E-2</v>
      </c>
      <c r="K13" s="57">
        <f t="shared" si="2"/>
        <v>1.8495370370370377E-2</v>
      </c>
      <c r="L13" s="58">
        <f>K13+L11</f>
        <v>3.0879629629629635E-2</v>
      </c>
      <c r="M13" s="59" t="s">
        <v>194</v>
      </c>
      <c r="N13" s="60"/>
      <c r="O13" s="109"/>
      <c r="P13" s="62"/>
    </row>
    <row r="14" spans="1:16" s="3" customFormat="1" ht="30" customHeight="1">
      <c r="A14" s="51">
        <v>5</v>
      </c>
      <c r="B14" s="52" t="s">
        <v>67</v>
      </c>
      <c r="C14" s="53">
        <v>9</v>
      </c>
      <c r="D14" s="53">
        <v>209</v>
      </c>
      <c r="E14" s="54">
        <f t="shared" si="1"/>
        <v>46</v>
      </c>
      <c r="F14" s="84">
        <f>MIN(G25:G89)</f>
        <v>39.729999999999997</v>
      </c>
      <c r="G14" s="108">
        <f>AVERAGE(G25:G89)</f>
        <v>40.350888888888889</v>
      </c>
      <c r="H14" s="55">
        <v>4</v>
      </c>
      <c r="I14" s="56">
        <f t="shared" si="0"/>
        <v>0.62088888888889215</v>
      </c>
      <c r="J14" s="57">
        <v>0.10251157407407407</v>
      </c>
      <c r="K14" s="57">
        <f t="shared" si="2"/>
        <v>2.2835648148148147E-2</v>
      </c>
      <c r="L14" s="58">
        <f>K14+L12</f>
        <v>7.1631944444444443E-2</v>
      </c>
      <c r="M14" s="59" t="s">
        <v>195</v>
      </c>
      <c r="N14" s="60"/>
      <c r="O14" s="109"/>
      <c r="P14" s="62"/>
    </row>
    <row r="15" spans="1:16" s="3" customFormat="1" ht="30" customHeight="1" thickBot="1">
      <c r="A15" s="372">
        <v>6</v>
      </c>
      <c r="B15" s="376" t="s">
        <v>66</v>
      </c>
      <c r="C15" s="397">
        <v>69</v>
      </c>
      <c r="D15" s="65">
        <v>212</v>
      </c>
      <c r="E15" s="213">
        <f>D15-D13</f>
        <v>49</v>
      </c>
      <c r="F15" s="84">
        <f>MIN(H25:H89)</f>
        <v>41.09</v>
      </c>
      <c r="G15" s="117">
        <f>AVERAGE(H25:H89)</f>
        <v>41.760000000000005</v>
      </c>
      <c r="H15" s="86">
        <v>0</v>
      </c>
      <c r="I15" s="66">
        <f t="shared" si="0"/>
        <v>0.67000000000000171</v>
      </c>
      <c r="J15" s="380">
        <v>0.11153935185185186</v>
      </c>
      <c r="K15" s="403">
        <f>J15-J14</f>
        <v>9.0277777777777873E-3</v>
      </c>
      <c r="L15" s="401">
        <f>K15+K13</f>
        <v>2.7523148148148165E-2</v>
      </c>
      <c r="M15" s="227" t="s">
        <v>196</v>
      </c>
      <c r="N15" s="60"/>
      <c r="O15" s="109"/>
      <c r="P15" s="62"/>
    </row>
    <row r="16" spans="1:16" s="3" customFormat="1" ht="30" customHeight="1" thickBot="1">
      <c r="A16" s="373"/>
      <c r="B16" s="377"/>
      <c r="C16" s="398"/>
      <c r="D16" s="214">
        <v>219</v>
      </c>
      <c r="E16" s="215">
        <f t="shared" si="1"/>
        <v>7</v>
      </c>
      <c r="F16" s="216">
        <f>MIN(I25:I89)</f>
        <v>43.25</v>
      </c>
      <c r="G16" s="217">
        <f>AVERAGE(I25:I89)</f>
        <v>44.044999999999995</v>
      </c>
      <c r="H16" s="218">
        <v>0</v>
      </c>
      <c r="I16" s="219">
        <f>G15-F15</f>
        <v>0.67000000000000171</v>
      </c>
      <c r="J16" s="396"/>
      <c r="K16" s="404"/>
      <c r="L16" s="402"/>
      <c r="M16" s="59" t="s">
        <v>197</v>
      </c>
      <c r="N16" s="60"/>
      <c r="O16" s="61"/>
      <c r="P16" s="62"/>
    </row>
    <row r="17" spans="1:15" s="3" customFormat="1" ht="30" customHeight="1" thickBot="1">
      <c r="A17" s="51">
        <v>7</v>
      </c>
      <c r="B17" s="52" t="s">
        <v>66</v>
      </c>
      <c r="C17" s="210">
        <v>21</v>
      </c>
      <c r="D17" s="220">
        <v>297</v>
      </c>
      <c r="E17" s="54">
        <f t="shared" si="1"/>
        <v>78</v>
      </c>
      <c r="F17" s="114">
        <f>MIN(J25:J89)</f>
        <v>42.58</v>
      </c>
      <c r="G17" s="112">
        <f>AVERAGE(J25:J89)</f>
        <v>43.303829787234044</v>
      </c>
      <c r="H17" s="55">
        <v>0</v>
      </c>
      <c r="I17" s="221">
        <f>G16-F16</f>
        <v>0.7949999999999946</v>
      </c>
      <c r="J17" s="212">
        <v>0.13663194444444446</v>
      </c>
      <c r="K17" s="57">
        <f>J17-J15</f>
        <v>2.5092592592592597E-2</v>
      </c>
      <c r="L17" s="241">
        <f>K17+L15</f>
        <v>5.2615740740740762E-2</v>
      </c>
      <c r="M17" s="59" t="s">
        <v>198</v>
      </c>
      <c r="N17" s="60"/>
      <c r="O17" s="18"/>
    </row>
    <row r="18" spans="1:15" s="3" customFormat="1" ht="30" customHeight="1" thickBot="1">
      <c r="A18" s="63" t="s">
        <v>59</v>
      </c>
      <c r="B18" s="64" t="s">
        <v>67</v>
      </c>
      <c r="C18" s="211">
        <v>1</v>
      </c>
      <c r="D18" s="222">
        <v>326</v>
      </c>
      <c r="E18" s="230">
        <f t="shared" si="1"/>
        <v>29</v>
      </c>
      <c r="F18" s="242">
        <f>MIN(K25:K89)</f>
        <v>42.88</v>
      </c>
      <c r="G18" s="239">
        <f>AVERAGE(K25:K89)</f>
        <v>43.750689655172408</v>
      </c>
      <c r="H18" s="224">
        <v>2</v>
      </c>
      <c r="I18" s="225">
        <f>G17-F17</f>
        <v>0.72382978723404534</v>
      </c>
      <c r="J18" s="212">
        <v>0.16707175925925924</v>
      </c>
      <c r="K18" s="57">
        <f t="shared" si="2"/>
        <v>3.0439814814814781E-2</v>
      </c>
      <c r="L18" s="67">
        <f>K18+L14</f>
        <v>0.10207175925925922</v>
      </c>
      <c r="M18" s="59"/>
      <c r="N18" s="60"/>
    </row>
    <row r="19" spans="1:15" s="3" customFormat="1" ht="30" customHeight="1">
      <c r="A19" s="68"/>
      <c r="B19" s="69"/>
      <c r="C19" s="70"/>
      <c r="D19" s="158"/>
      <c r="E19" s="158"/>
      <c r="F19" s="113">
        <f>AVERAGE(F10,F12,F14,F18)</f>
        <v>40.357499999999995</v>
      </c>
      <c r="G19" s="159">
        <f>AVERAGE(G10,G12,G14,G18)</f>
        <v>41.236642631203779</v>
      </c>
      <c r="H19" s="159" t="s">
        <v>86</v>
      </c>
      <c r="I19" s="160">
        <f>AVERAGE(I10,I12,I14,I18)</f>
        <v>0.84242766421918525</v>
      </c>
      <c r="J19" s="70"/>
      <c r="K19" s="70"/>
      <c r="L19" s="70"/>
      <c r="M19" s="71"/>
      <c r="N19" s="71"/>
    </row>
    <row r="20" spans="1:15" s="3" customFormat="1" ht="30" customHeight="1">
      <c r="A20" s="156"/>
      <c r="B20" s="157"/>
      <c r="C20" s="158"/>
      <c r="D20" s="158"/>
      <c r="E20" s="158"/>
      <c r="F20" s="113">
        <f>AVERAGE(F11,F13,F15:F17)</f>
        <v>41.423999999999999</v>
      </c>
      <c r="G20" s="159">
        <f>AVERAGE(G11,G13,G15:G17)</f>
        <v>42.196403638606228</v>
      </c>
      <c r="H20" s="159" t="s">
        <v>94</v>
      </c>
      <c r="I20" s="160">
        <f>AVERAGE(I11,I13,I15:I17)</f>
        <v>0.76163768115941655</v>
      </c>
      <c r="J20" s="158"/>
      <c r="K20" s="158"/>
      <c r="L20" s="158"/>
      <c r="M20" s="71"/>
      <c r="N20" s="71"/>
    </row>
    <row r="21" spans="1:15" ht="27.75" customHeight="1">
      <c r="A21" s="72"/>
      <c r="B21" s="72"/>
      <c r="C21" s="72"/>
      <c r="D21" s="73"/>
      <c r="E21" s="74"/>
      <c r="F21" s="75"/>
      <c r="G21" s="76"/>
      <c r="H21" s="76"/>
      <c r="I21" s="77"/>
      <c r="J21" s="74"/>
      <c r="K21" s="74" t="s">
        <v>29</v>
      </c>
      <c r="L21" s="74"/>
      <c r="M21" s="71"/>
      <c r="N21" s="71"/>
    </row>
    <row r="22" spans="1:15" ht="30" customHeight="1" thickBot="1">
      <c r="A22" s="78"/>
      <c r="B22" s="78"/>
      <c r="C22" s="78"/>
      <c r="D22" s="74"/>
      <c r="E22" s="74"/>
      <c r="F22" s="79">
        <f>AVERAGE(F10:F18)</f>
        <v>40.950000000000003</v>
      </c>
      <c r="G22" s="80">
        <f>AVERAGE(G10:G18)</f>
        <v>41.769843190871811</v>
      </c>
      <c r="H22" s="81"/>
      <c r="I22" s="82">
        <f>AVERAGE(I10:I18)</f>
        <v>0.79754434029709154</v>
      </c>
      <c r="J22" s="74"/>
      <c r="K22" s="74"/>
      <c r="L22" s="74"/>
      <c r="M22" s="78"/>
      <c r="N22" s="78"/>
    </row>
    <row r="23" spans="1:15" ht="15.75" thickBot="1"/>
    <row r="24" spans="1:15" ht="15.75" thickBot="1">
      <c r="C24" s="233" t="str">
        <f>B10</f>
        <v>Булавинов Андрей</v>
      </c>
      <c r="D24" s="234" t="str">
        <f>B11</f>
        <v>Синани Влад</v>
      </c>
      <c r="E24" s="234" t="str">
        <f>B12</f>
        <v>Булавинов Андрей</v>
      </c>
      <c r="F24" s="234" t="str">
        <f>B13</f>
        <v>Синани Влад</v>
      </c>
      <c r="G24" s="234" t="str">
        <f>B14</f>
        <v>Булавинов Андрей</v>
      </c>
      <c r="H24" s="235" t="str">
        <f>B15</f>
        <v>Синани Влад</v>
      </c>
      <c r="I24" s="87" t="str">
        <f>B15</f>
        <v>Синани Влад</v>
      </c>
      <c r="J24" s="87" t="str">
        <f>B17</f>
        <v>Синани Влад</v>
      </c>
      <c r="K24" s="87" t="str">
        <f>B18</f>
        <v>Булавинов Андрей</v>
      </c>
    </row>
    <row r="25" spans="1:15">
      <c r="B25" s="1">
        <v>1</v>
      </c>
      <c r="C25" s="88">
        <v>41.39</v>
      </c>
      <c r="D25" s="89">
        <v>41.26</v>
      </c>
      <c r="E25" s="89">
        <v>45.53</v>
      </c>
      <c r="F25" s="89">
        <v>42.97</v>
      </c>
      <c r="G25" s="89">
        <v>41.31</v>
      </c>
      <c r="H25" s="90">
        <v>41.09</v>
      </c>
      <c r="I25" s="89">
        <v>45.28</v>
      </c>
      <c r="J25" s="89">
        <v>42.94</v>
      </c>
      <c r="K25" s="90">
        <v>44.5</v>
      </c>
      <c r="M25" s="2"/>
      <c r="N25" s="2"/>
    </row>
    <row r="26" spans="1:15">
      <c r="B26" s="1">
        <v>2</v>
      </c>
      <c r="C26" s="91">
        <v>40.29</v>
      </c>
      <c r="D26" s="92">
        <v>41.73</v>
      </c>
      <c r="E26" s="92">
        <v>41.08</v>
      </c>
      <c r="F26" s="92">
        <v>42.92</v>
      </c>
      <c r="G26" s="92">
        <v>41.11</v>
      </c>
      <c r="H26" s="93">
        <v>42.43</v>
      </c>
      <c r="I26" s="92">
        <v>43.84</v>
      </c>
      <c r="J26" s="92">
        <v>43.92</v>
      </c>
      <c r="K26" s="93">
        <v>44.81</v>
      </c>
      <c r="M26" s="3"/>
      <c r="N26" s="3"/>
    </row>
    <row r="27" spans="1:15">
      <c r="B27" s="1">
        <v>3</v>
      </c>
      <c r="C27" s="91">
        <v>40.44</v>
      </c>
      <c r="D27" s="92">
        <v>41.52</v>
      </c>
      <c r="E27" s="92">
        <v>40.44</v>
      </c>
      <c r="F27" s="92">
        <v>41.06</v>
      </c>
      <c r="G27" s="92">
        <v>40.4</v>
      </c>
      <c r="H27" s="93"/>
      <c r="I27" s="92">
        <v>44.66</v>
      </c>
      <c r="J27" s="92">
        <v>43.51</v>
      </c>
      <c r="K27" s="93">
        <v>43.57</v>
      </c>
      <c r="M27" s="3"/>
      <c r="N27" s="3"/>
    </row>
    <row r="28" spans="1:15">
      <c r="B28" s="1">
        <v>4</v>
      </c>
      <c r="C28" s="91">
        <v>40.5</v>
      </c>
      <c r="D28" s="92">
        <v>41.41</v>
      </c>
      <c r="E28" s="92">
        <v>41.41</v>
      </c>
      <c r="F28" s="92">
        <v>41.51</v>
      </c>
      <c r="G28" s="92">
        <v>41.89</v>
      </c>
      <c r="H28" s="93"/>
      <c r="I28" s="92">
        <v>43.6</v>
      </c>
      <c r="J28" s="92">
        <v>44.76</v>
      </c>
      <c r="K28" s="93">
        <v>46</v>
      </c>
      <c r="M28" s="3"/>
      <c r="N28" s="3"/>
    </row>
    <row r="29" spans="1:15">
      <c r="B29" s="1">
        <v>5</v>
      </c>
      <c r="C29" s="91">
        <v>40.31</v>
      </c>
      <c r="D29" s="92">
        <v>42.04</v>
      </c>
      <c r="E29" s="92">
        <v>40.4</v>
      </c>
      <c r="F29" s="92">
        <v>41.05</v>
      </c>
      <c r="G29" s="92">
        <v>41.06</v>
      </c>
      <c r="H29" s="93"/>
      <c r="I29" s="92">
        <v>43.25</v>
      </c>
      <c r="J29" s="92">
        <v>42.86</v>
      </c>
      <c r="K29" s="93">
        <v>43.29</v>
      </c>
    </row>
    <row r="30" spans="1:15">
      <c r="B30" s="1">
        <v>6</v>
      </c>
      <c r="C30" s="91">
        <v>40.76</v>
      </c>
      <c r="D30" s="92">
        <v>40.200000000000003</v>
      </c>
      <c r="E30" s="92">
        <v>41.83</v>
      </c>
      <c r="F30" s="92">
        <v>40.94</v>
      </c>
      <c r="G30" s="92">
        <v>40.17</v>
      </c>
      <c r="H30" s="93"/>
      <c r="I30" s="92">
        <v>43.64</v>
      </c>
      <c r="J30" s="92">
        <v>42.95</v>
      </c>
      <c r="K30" s="93">
        <v>44.4</v>
      </c>
    </row>
    <row r="31" spans="1:15">
      <c r="B31" s="1">
        <v>7</v>
      </c>
      <c r="C31" s="91">
        <v>40.35</v>
      </c>
      <c r="D31" s="92">
        <v>40.86</v>
      </c>
      <c r="E31" s="92">
        <v>41.19</v>
      </c>
      <c r="F31" s="92">
        <v>40.51</v>
      </c>
      <c r="G31" s="92">
        <v>40.64</v>
      </c>
      <c r="H31" s="93"/>
      <c r="I31" s="92"/>
      <c r="J31" s="92">
        <v>42.77</v>
      </c>
      <c r="K31" s="93">
        <v>44.21</v>
      </c>
    </row>
    <row r="32" spans="1:15">
      <c r="B32" s="1">
        <v>8</v>
      </c>
      <c r="C32" s="91">
        <v>40</v>
      </c>
      <c r="D32" s="92">
        <v>40.409999999999997</v>
      </c>
      <c r="E32" s="92">
        <v>41.96</v>
      </c>
      <c r="F32" s="92">
        <v>41.07</v>
      </c>
      <c r="G32" s="92">
        <v>40.07</v>
      </c>
      <c r="H32" s="93"/>
      <c r="I32" s="92"/>
      <c r="J32" s="92">
        <v>43.62</v>
      </c>
      <c r="K32" s="93">
        <v>43.99</v>
      </c>
    </row>
    <row r="33" spans="2:11">
      <c r="B33" s="1">
        <v>9</v>
      </c>
      <c r="C33" s="91">
        <v>39.82</v>
      </c>
      <c r="D33" s="92">
        <v>40.53</v>
      </c>
      <c r="E33" s="92">
        <v>40.5</v>
      </c>
      <c r="F33" s="92">
        <v>41.11</v>
      </c>
      <c r="G33" s="92">
        <v>40.58</v>
      </c>
      <c r="H33" s="93"/>
      <c r="I33" s="92"/>
      <c r="J33" s="92">
        <v>43.09</v>
      </c>
      <c r="K33" s="93">
        <v>43.53</v>
      </c>
    </row>
    <row r="34" spans="2:11">
      <c r="B34" s="1">
        <v>10</v>
      </c>
      <c r="C34" s="91">
        <v>40.590000000000003</v>
      </c>
      <c r="D34" s="92">
        <v>40.78</v>
      </c>
      <c r="E34" s="92">
        <v>40.76</v>
      </c>
      <c r="F34" s="92">
        <v>40.79</v>
      </c>
      <c r="G34" s="92">
        <v>40.520000000000003</v>
      </c>
      <c r="H34" s="93"/>
      <c r="I34" s="92"/>
      <c r="J34" s="92">
        <v>42.58</v>
      </c>
      <c r="K34" s="93">
        <v>44.12</v>
      </c>
    </row>
    <row r="35" spans="2:11">
      <c r="B35" s="1">
        <v>11</v>
      </c>
      <c r="C35" s="91">
        <v>40.119999999999997</v>
      </c>
      <c r="D35" s="92">
        <v>40.770000000000003</v>
      </c>
      <c r="E35" s="92">
        <v>40.090000000000003</v>
      </c>
      <c r="F35" s="92">
        <v>40.39</v>
      </c>
      <c r="G35" s="92">
        <v>40.24</v>
      </c>
      <c r="H35" s="93"/>
      <c r="I35" s="92"/>
      <c r="J35" s="92">
        <v>42.96</v>
      </c>
      <c r="K35" s="93">
        <v>43.22</v>
      </c>
    </row>
    <row r="36" spans="2:11">
      <c r="B36" s="1">
        <v>12</v>
      </c>
      <c r="C36" s="91">
        <v>42.77</v>
      </c>
      <c r="D36" s="92">
        <v>40.25</v>
      </c>
      <c r="E36" s="92">
        <v>39.83</v>
      </c>
      <c r="F36" s="92">
        <v>40.49</v>
      </c>
      <c r="G36" s="92">
        <v>40.1</v>
      </c>
      <c r="H36" s="93"/>
      <c r="I36" s="92"/>
      <c r="J36" s="92">
        <v>43.44</v>
      </c>
      <c r="K36" s="93">
        <v>43.64</v>
      </c>
    </row>
    <row r="37" spans="2:11">
      <c r="B37" s="1">
        <v>13</v>
      </c>
      <c r="C37" s="91">
        <v>40.18</v>
      </c>
      <c r="D37" s="92">
        <v>40.729999999999997</v>
      </c>
      <c r="E37" s="92">
        <v>40.54</v>
      </c>
      <c r="F37" s="92">
        <v>40.74</v>
      </c>
      <c r="G37" s="92">
        <v>39.9</v>
      </c>
      <c r="H37" s="93"/>
      <c r="I37" s="92"/>
      <c r="J37" s="92">
        <v>42.89</v>
      </c>
      <c r="K37" s="93">
        <v>43.44</v>
      </c>
    </row>
    <row r="38" spans="2:11">
      <c r="B38" s="1">
        <v>14</v>
      </c>
      <c r="C38" s="111">
        <v>41.41</v>
      </c>
      <c r="D38" s="92">
        <v>40.15</v>
      </c>
      <c r="E38" s="92">
        <v>40.42</v>
      </c>
      <c r="F38" s="92">
        <v>40.92</v>
      </c>
      <c r="G38" s="92">
        <v>39.81</v>
      </c>
      <c r="H38" s="93"/>
      <c r="I38" s="92"/>
      <c r="J38" s="92">
        <v>43.72</v>
      </c>
      <c r="K38" s="93">
        <v>43.09</v>
      </c>
    </row>
    <row r="39" spans="2:11">
      <c r="B39" s="1">
        <v>15</v>
      </c>
      <c r="C39" s="91">
        <v>40.25</v>
      </c>
      <c r="D39" s="92">
        <v>41.58</v>
      </c>
      <c r="E39" s="92">
        <v>39.94</v>
      </c>
      <c r="F39" s="92">
        <v>41.7</v>
      </c>
      <c r="G39" s="92">
        <v>39.979999999999997</v>
      </c>
      <c r="H39" s="93"/>
      <c r="I39" s="92"/>
      <c r="J39" s="92">
        <v>43.67</v>
      </c>
      <c r="K39" s="93">
        <v>43.25</v>
      </c>
    </row>
    <row r="40" spans="2:11">
      <c r="B40" s="1">
        <v>16</v>
      </c>
      <c r="C40" s="91">
        <v>40.04</v>
      </c>
      <c r="D40" s="92">
        <v>40.4</v>
      </c>
      <c r="E40" s="92">
        <v>40.28</v>
      </c>
      <c r="F40" s="92">
        <v>41.52</v>
      </c>
      <c r="G40" s="92">
        <v>39.729999999999997</v>
      </c>
      <c r="H40" s="93"/>
      <c r="I40" s="92"/>
      <c r="J40" s="92">
        <v>43.04</v>
      </c>
      <c r="K40" s="93">
        <v>43.16</v>
      </c>
    </row>
    <row r="41" spans="2:11">
      <c r="B41" s="1">
        <v>17</v>
      </c>
      <c r="C41" s="91">
        <v>41.55</v>
      </c>
      <c r="D41" s="92">
        <v>40.130000000000003</v>
      </c>
      <c r="E41" s="92">
        <v>40.53</v>
      </c>
      <c r="F41" s="92">
        <v>41.46</v>
      </c>
      <c r="G41" s="92">
        <v>39.869999999999997</v>
      </c>
      <c r="H41" s="93"/>
      <c r="I41" s="92"/>
      <c r="J41" s="92">
        <v>43.31</v>
      </c>
      <c r="K41" s="93">
        <v>43.55</v>
      </c>
    </row>
    <row r="42" spans="2:11">
      <c r="B42" s="1">
        <v>18</v>
      </c>
      <c r="C42" s="91">
        <v>40.31</v>
      </c>
      <c r="D42" s="92">
        <v>41.01</v>
      </c>
      <c r="E42" s="92">
        <v>39.89</v>
      </c>
      <c r="F42" s="92">
        <v>40.61</v>
      </c>
      <c r="G42" s="92">
        <v>40.08</v>
      </c>
      <c r="H42" s="93"/>
      <c r="I42" s="92"/>
      <c r="J42" s="92">
        <v>43.23</v>
      </c>
      <c r="K42" s="93">
        <v>43.6</v>
      </c>
    </row>
    <row r="43" spans="2:11">
      <c r="B43" s="1">
        <v>19</v>
      </c>
      <c r="C43" s="91">
        <v>40.24</v>
      </c>
      <c r="D43" s="92">
        <v>41.86</v>
      </c>
      <c r="E43" s="92">
        <v>40.659999999999997</v>
      </c>
      <c r="F43" s="92">
        <v>40.25</v>
      </c>
      <c r="G43" s="92">
        <v>39.75</v>
      </c>
      <c r="H43" s="93"/>
      <c r="I43" s="92"/>
      <c r="J43" s="92">
        <v>43.09</v>
      </c>
      <c r="K43" s="93">
        <v>43.82</v>
      </c>
    </row>
    <row r="44" spans="2:11">
      <c r="B44" s="1">
        <v>20</v>
      </c>
      <c r="C44" s="91">
        <v>39.93</v>
      </c>
      <c r="D44" s="92">
        <v>41.76</v>
      </c>
      <c r="E44" s="92">
        <v>39.9</v>
      </c>
      <c r="F44" s="92">
        <v>40.67</v>
      </c>
      <c r="G44" s="92">
        <v>39.840000000000003</v>
      </c>
      <c r="H44" s="93"/>
      <c r="I44" s="92"/>
      <c r="J44" s="92">
        <v>43.97</v>
      </c>
      <c r="K44" s="93">
        <v>44.11</v>
      </c>
    </row>
    <row r="45" spans="2:11">
      <c r="B45" s="1">
        <v>21</v>
      </c>
      <c r="C45" s="91">
        <v>39.89</v>
      </c>
      <c r="D45" s="92">
        <v>40.92</v>
      </c>
      <c r="E45" s="92">
        <v>39.68</v>
      </c>
      <c r="F45" s="92">
        <v>40.83</v>
      </c>
      <c r="G45" s="92">
        <v>39.94</v>
      </c>
      <c r="H45" s="93"/>
      <c r="I45" s="92"/>
      <c r="J45" s="92">
        <v>43.91</v>
      </c>
      <c r="K45" s="93">
        <v>43.88</v>
      </c>
    </row>
    <row r="46" spans="2:11">
      <c r="B46" s="1">
        <v>22</v>
      </c>
      <c r="C46" s="91">
        <v>41.09</v>
      </c>
      <c r="D46" s="92">
        <v>40.1</v>
      </c>
      <c r="E46" s="92">
        <v>39.42</v>
      </c>
      <c r="F46" s="92">
        <v>40.83</v>
      </c>
      <c r="G46" s="92">
        <v>40.14</v>
      </c>
      <c r="H46" s="93"/>
      <c r="I46" s="92"/>
      <c r="J46" s="92">
        <v>42.92</v>
      </c>
      <c r="K46" s="93">
        <v>42.94</v>
      </c>
    </row>
    <row r="47" spans="2:11">
      <c r="B47" s="1">
        <v>23</v>
      </c>
      <c r="C47" s="91">
        <v>39.880000000000003</v>
      </c>
      <c r="D47" s="92">
        <v>40.22</v>
      </c>
      <c r="E47" s="92">
        <v>39.880000000000003</v>
      </c>
      <c r="F47" s="92">
        <v>40.79</v>
      </c>
      <c r="G47" s="92">
        <v>41.05</v>
      </c>
      <c r="H47" s="93"/>
      <c r="I47" s="92"/>
      <c r="J47" s="92">
        <v>43.13</v>
      </c>
      <c r="K47" s="93">
        <v>43.74</v>
      </c>
    </row>
    <row r="48" spans="2:11">
      <c r="B48" s="1">
        <v>24</v>
      </c>
      <c r="C48" s="91">
        <v>39.68</v>
      </c>
      <c r="D48" s="92"/>
      <c r="E48" s="92">
        <v>40.53</v>
      </c>
      <c r="F48" s="92">
        <v>40.450000000000003</v>
      </c>
      <c r="G48" s="92">
        <v>39.9</v>
      </c>
      <c r="H48" s="93"/>
      <c r="I48" s="92"/>
      <c r="J48" s="92">
        <v>43.66</v>
      </c>
      <c r="K48" s="93">
        <v>43.19</v>
      </c>
    </row>
    <row r="49" spans="2:11">
      <c r="B49" s="1">
        <v>25</v>
      </c>
      <c r="C49" s="91">
        <v>39.43</v>
      </c>
      <c r="D49" s="92"/>
      <c r="E49" s="92">
        <v>40.39</v>
      </c>
      <c r="F49" s="92">
        <v>40.200000000000003</v>
      </c>
      <c r="G49" s="92">
        <v>40.42</v>
      </c>
      <c r="H49" s="93"/>
      <c r="I49" s="92"/>
      <c r="J49" s="92">
        <v>43.23</v>
      </c>
      <c r="K49" s="93">
        <v>43.29</v>
      </c>
    </row>
    <row r="50" spans="2:11">
      <c r="B50" s="1">
        <v>26</v>
      </c>
      <c r="C50" s="91">
        <v>39.54</v>
      </c>
      <c r="D50" s="92"/>
      <c r="E50" s="92">
        <v>42.05</v>
      </c>
      <c r="F50" s="92">
        <v>41.54</v>
      </c>
      <c r="G50" s="92">
        <v>40.380000000000003</v>
      </c>
      <c r="H50" s="93"/>
      <c r="I50" s="92"/>
      <c r="J50" s="92">
        <v>42.92</v>
      </c>
      <c r="K50" s="93">
        <v>45.27</v>
      </c>
    </row>
    <row r="51" spans="2:11">
      <c r="B51" s="1">
        <v>27</v>
      </c>
      <c r="C51" s="91">
        <v>41.25</v>
      </c>
      <c r="D51" s="92"/>
      <c r="E51" s="92">
        <v>40.14</v>
      </c>
      <c r="F51" s="92">
        <v>40.46</v>
      </c>
      <c r="G51" s="92">
        <v>39.840000000000003</v>
      </c>
      <c r="H51" s="93"/>
      <c r="I51" s="92"/>
      <c r="J51" s="92">
        <v>43.26</v>
      </c>
      <c r="K51" s="93">
        <v>44.04</v>
      </c>
    </row>
    <row r="52" spans="2:11">
      <c r="B52" s="1">
        <v>28</v>
      </c>
      <c r="C52" s="91">
        <v>39.869999999999997</v>
      </c>
      <c r="D52" s="92"/>
      <c r="E52" s="92">
        <v>39.78</v>
      </c>
      <c r="F52" s="92">
        <v>41.22</v>
      </c>
      <c r="G52" s="92">
        <v>40.15</v>
      </c>
      <c r="H52" s="93"/>
      <c r="I52" s="92"/>
      <c r="J52" s="92">
        <v>43.2</v>
      </c>
      <c r="K52" s="93">
        <v>43.76</v>
      </c>
    </row>
    <row r="53" spans="2:11">
      <c r="B53" s="1">
        <v>29</v>
      </c>
      <c r="C53" s="91">
        <v>39.85</v>
      </c>
      <c r="D53" s="92"/>
      <c r="E53" s="92">
        <v>39.75</v>
      </c>
      <c r="F53" s="92">
        <v>40.1</v>
      </c>
      <c r="G53" s="92">
        <v>40.08</v>
      </c>
      <c r="H53" s="93"/>
      <c r="I53" s="92"/>
      <c r="J53" s="92">
        <v>43.46</v>
      </c>
      <c r="K53" s="93">
        <v>43.3</v>
      </c>
    </row>
    <row r="54" spans="2:11">
      <c r="B54" s="1">
        <v>30</v>
      </c>
      <c r="C54" s="91">
        <v>40.1</v>
      </c>
      <c r="D54" s="92"/>
      <c r="E54" s="92">
        <v>40.590000000000003</v>
      </c>
      <c r="F54" s="92">
        <v>40.729999999999997</v>
      </c>
      <c r="G54" s="92">
        <v>40.159999999999997</v>
      </c>
      <c r="H54" s="93"/>
      <c r="I54" s="92"/>
      <c r="J54" s="92">
        <v>43.13</v>
      </c>
      <c r="K54" s="93">
        <v>43.16</v>
      </c>
    </row>
    <row r="55" spans="2:11">
      <c r="B55" s="1">
        <v>31</v>
      </c>
      <c r="C55" s="91">
        <v>39.72</v>
      </c>
      <c r="D55" s="92"/>
      <c r="E55" s="92">
        <v>40.049999999999997</v>
      </c>
      <c r="F55" s="92">
        <v>41.04</v>
      </c>
      <c r="G55" s="92">
        <v>40.369999999999997</v>
      </c>
      <c r="H55" s="93"/>
      <c r="I55" s="92"/>
      <c r="J55" s="92">
        <v>43.33</v>
      </c>
      <c r="K55" s="93">
        <v>44.57</v>
      </c>
    </row>
    <row r="56" spans="2:11">
      <c r="B56" s="1">
        <v>32</v>
      </c>
      <c r="C56" s="91">
        <v>40.01</v>
      </c>
      <c r="D56" s="92"/>
      <c r="E56" s="92">
        <v>40.15</v>
      </c>
      <c r="F56" s="92">
        <v>41</v>
      </c>
      <c r="G56" s="92">
        <v>40.11</v>
      </c>
      <c r="H56" s="93"/>
      <c r="I56" s="92"/>
      <c r="J56" s="92">
        <v>43.56</v>
      </c>
      <c r="K56" s="93">
        <v>43.07</v>
      </c>
    </row>
    <row r="57" spans="2:11">
      <c r="B57" s="1">
        <v>33</v>
      </c>
      <c r="C57" s="91">
        <v>40.46</v>
      </c>
      <c r="D57" s="92"/>
      <c r="E57" s="92">
        <v>39.83</v>
      </c>
      <c r="F57" s="92">
        <v>40.369999999999997</v>
      </c>
      <c r="G57" s="92">
        <v>41.88</v>
      </c>
      <c r="H57" s="93"/>
      <c r="I57" s="92"/>
      <c r="J57" s="92">
        <v>43.23</v>
      </c>
      <c r="K57" s="93">
        <v>44.3</v>
      </c>
    </row>
    <row r="58" spans="2:11">
      <c r="B58" s="1">
        <v>34</v>
      </c>
      <c r="C58" s="91">
        <v>39.799999999999997</v>
      </c>
      <c r="D58" s="92"/>
      <c r="E58" s="92">
        <v>40.65</v>
      </c>
      <c r="F58" s="92">
        <v>40.47</v>
      </c>
      <c r="G58" s="92">
        <v>39.82</v>
      </c>
      <c r="H58" s="93"/>
      <c r="I58" s="92"/>
      <c r="J58" s="92">
        <v>43.61</v>
      </c>
      <c r="K58" s="93">
        <v>43.23</v>
      </c>
    </row>
    <row r="59" spans="2:11">
      <c r="B59" s="1">
        <v>35</v>
      </c>
      <c r="C59" s="91">
        <v>39.79</v>
      </c>
      <c r="D59" s="92"/>
      <c r="E59" s="92">
        <v>40.090000000000003</v>
      </c>
      <c r="F59" s="92">
        <v>40.72</v>
      </c>
      <c r="G59" s="92">
        <v>40.520000000000003</v>
      </c>
      <c r="H59" s="93"/>
      <c r="I59" s="92"/>
      <c r="J59" s="92">
        <v>43.35</v>
      </c>
      <c r="K59" s="93">
        <v>44.76</v>
      </c>
    </row>
    <row r="60" spans="2:11">
      <c r="B60" s="1">
        <v>36</v>
      </c>
      <c r="C60" s="91">
        <v>40.090000000000003</v>
      </c>
      <c r="D60" s="92"/>
      <c r="E60" s="92">
        <v>41.31</v>
      </c>
      <c r="F60" s="92">
        <v>41.73</v>
      </c>
      <c r="G60" s="92">
        <v>40.04</v>
      </c>
      <c r="H60" s="93"/>
      <c r="I60" s="92"/>
      <c r="J60" s="92">
        <v>43.78</v>
      </c>
      <c r="K60" s="93">
        <v>43.53</v>
      </c>
    </row>
    <row r="61" spans="2:11">
      <c r="B61" s="1">
        <v>37</v>
      </c>
      <c r="C61" s="91">
        <v>39.979999999999997</v>
      </c>
      <c r="D61" s="92"/>
      <c r="E61" s="92">
        <v>40.46</v>
      </c>
      <c r="F61" s="92"/>
      <c r="G61" s="92">
        <v>40.39</v>
      </c>
      <c r="H61" s="93"/>
      <c r="I61" s="92"/>
      <c r="J61" s="92">
        <v>43.16</v>
      </c>
      <c r="K61" s="93">
        <v>43.11</v>
      </c>
    </row>
    <row r="62" spans="2:11">
      <c r="B62" s="1">
        <v>38</v>
      </c>
      <c r="C62" s="91">
        <v>40.01</v>
      </c>
      <c r="D62" s="92"/>
      <c r="E62" s="92">
        <v>41.41</v>
      </c>
      <c r="F62" s="92"/>
      <c r="G62" s="92">
        <v>39.909999999999997</v>
      </c>
      <c r="H62" s="93"/>
      <c r="I62" s="92"/>
      <c r="J62" s="92">
        <v>43.09</v>
      </c>
      <c r="K62" s="93">
        <v>43.45</v>
      </c>
    </row>
    <row r="63" spans="2:11">
      <c r="B63" s="1">
        <v>39</v>
      </c>
      <c r="C63" s="91">
        <v>39.75</v>
      </c>
      <c r="D63" s="92"/>
      <c r="E63" s="92">
        <v>40.24</v>
      </c>
      <c r="F63" s="92"/>
      <c r="G63" s="92">
        <v>39.76</v>
      </c>
      <c r="H63" s="93"/>
      <c r="I63" s="92"/>
      <c r="J63" s="92">
        <v>43.27</v>
      </c>
      <c r="K63" s="93">
        <v>43.31</v>
      </c>
    </row>
    <row r="64" spans="2:11">
      <c r="B64" s="1">
        <v>40</v>
      </c>
      <c r="C64" s="91">
        <v>39.4</v>
      </c>
      <c r="D64" s="92"/>
      <c r="E64" s="92">
        <v>40.5</v>
      </c>
      <c r="F64" s="92"/>
      <c r="G64" s="92">
        <v>40.89</v>
      </c>
      <c r="H64" s="93"/>
      <c r="I64" s="92"/>
      <c r="J64" s="92">
        <v>43.44</v>
      </c>
      <c r="K64" s="93">
        <v>43.68</v>
      </c>
    </row>
    <row r="65" spans="2:11">
      <c r="B65" s="1">
        <v>41</v>
      </c>
      <c r="C65" s="91">
        <v>39.79</v>
      </c>
      <c r="D65" s="92"/>
      <c r="E65" s="92">
        <v>40.53</v>
      </c>
      <c r="F65" s="92"/>
      <c r="G65" s="92">
        <v>40.880000000000003</v>
      </c>
      <c r="H65" s="93"/>
      <c r="I65" s="92"/>
      <c r="J65" s="92">
        <v>42.97</v>
      </c>
      <c r="K65" s="93">
        <v>42.95</v>
      </c>
    </row>
    <row r="66" spans="2:11">
      <c r="B66" s="1">
        <v>42</v>
      </c>
      <c r="C66" s="91">
        <v>39.630000000000003</v>
      </c>
      <c r="D66" s="92"/>
      <c r="E66" s="92">
        <v>41.08</v>
      </c>
      <c r="F66" s="92"/>
      <c r="G66" s="92">
        <v>41.23</v>
      </c>
      <c r="H66" s="93"/>
      <c r="I66" s="92"/>
      <c r="J66" s="92">
        <v>43.63</v>
      </c>
      <c r="K66" s="93">
        <v>43.83</v>
      </c>
    </row>
    <row r="67" spans="2:11">
      <c r="B67" s="1">
        <v>43</v>
      </c>
      <c r="C67" s="91">
        <v>40.89</v>
      </c>
      <c r="D67" s="92"/>
      <c r="E67" s="92">
        <v>40.590000000000003</v>
      </c>
      <c r="F67" s="92"/>
      <c r="G67" s="92">
        <v>39.86</v>
      </c>
      <c r="H67" s="93"/>
      <c r="I67" s="92"/>
      <c r="J67" s="92">
        <v>43.01</v>
      </c>
      <c r="K67" s="93">
        <v>42.88</v>
      </c>
    </row>
    <row r="68" spans="2:11">
      <c r="B68" s="1">
        <v>44</v>
      </c>
      <c r="C68" s="91"/>
      <c r="D68" s="92"/>
      <c r="E68" s="92">
        <v>40.86</v>
      </c>
      <c r="F68" s="92"/>
      <c r="G68" s="92">
        <v>40.29</v>
      </c>
      <c r="H68" s="93"/>
      <c r="I68" s="92"/>
      <c r="J68" s="92">
        <v>43.08</v>
      </c>
      <c r="K68" s="93">
        <v>43.65</v>
      </c>
    </row>
    <row r="69" spans="2:11">
      <c r="B69" s="1">
        <v>45</v>
      </c>
      <c r="C69" s="91"/>
      <c r="D69" s="92"/>
      <c r="E69" s="92">
        <v>40.47</v>
      </c>
      <c r="F69" s="92"/>
      <c r="G69" s="92">
        <v>40.729999999999997</v>
      </c>
      <c r="H69" s="93"/>
      <c r="I69" s="92"/>
      <c r="J69" s="92">
        <v>43.29</v>
      </c>
      <c r="K69" s="93">
        <v>43.53</v>
      </c>
    </row>
    <row r="70" spans="2:11">
      <c r="B70" s="1">
        <v>46</v>
      </c>
      <c r="C70" s="91"/>
      <c r="D70" s="92"/>
      <c r="E70" s="92">
        <v>40.49</v>
      </c>
      <c r="F70" s="92"/>
      <c r="G70" s="92"/>
      <c r="H70" s="93"/>
      <c r="I70" s="92"/>
      <c r="J70" s="92">
        <v>43.15</v>
      </c>
      <c r="K70" s="93">
        <v>43.34</v>
      </c>
    </row>
    <row r="71" spans="2:11">
      <c r="B71" s="1">
        <v>47</v>
      </c>
      <c r="C71" s="91"/>
      <c r="D71" s="92"/>
      <c r="E71" s="92">
        <v>40.200000000000003</v>
      </c>
      <c r="F71" s="92"/>
      <c r="G71" s="92"/>
      <c r="H71" s="93"/>
      <c r="I71" s="92"/>
      <c r="J71" s="92">
        <v>43.19</v>
      </c>
      <c r="K71" s="93">
        <v>43.39</v>
      </c>
    </row>
    <row r="72" spans="2:11">
      <c r="B72" s="1">
        <v>48</v>
      </c>
      <c r="C72" s="91"/>
      <c r="D72" s="92"/>
      <c r="E72" s="92">
        <v>40.880000000000003</v>
      </c>
      <c r="F72" s="92"/>
      <c r="G72" s="92"/>
      <c r="H72" s="93"/>
      <c r="I72" s="92"/>
      <c r="J72" s="92"/>
      <c r="K72" s="93">
        <v>43.23</v>
      </c>
    </row>
    <row r="73" spans="2:11">
      <c r="B73" s="1">
        <v>49</v>
      </c>
      <c r="C73" s="91"/>
      <c r="D73" s="92"/>
      <c r="E73" s="92">
        <v>40.08</v>
      </c>
      <c r="F73" s="92"/>
      <c r="G73" s="92"/>
      <c r="H73" s="93"/>
      <c r="I73" s="92"/>
      <c r="J73" s="92"/>
      <c r="K73" s="93">
        <v>43.68</v>
      </c>
    </row>
    <row r="74" spans="2:11">
      <c r="B74" s="1">
        <v>50</v>
      </c>
      <c r="C74" s="91"/>
      <c r="D74" s="92"/>
      <c r="E74" s="92">
        <v>40.08</v>
      </c>
      <c r="F74" s="92"/>
      <c r="G74" s="92"/>
      <c r="H74" s="93"/>
      <c r="I74" s="92"/>
      <c r="J74" s="92"/>
      <c r="K74" s="93">
        <v>44.04</v>
      </c>
    </row>
    <row r="75" spans="2:11">
      <c r="B75" s="1">
        <v>51</v>
      </c>
      <c r="C75" s="91"/>
      <c r="D75" s="92"/>
      <c r="E75" s="92">
        <v>40.24</v>
      </c>
      <c r="F75" s="92"/>
      <c r="G75" s="92"/>
      <c r="H75" s="93"/>
      <c r="I75" s="92"/>
      <c r="J75" s="92"/>
      <c r="K75" s="93">
        <v>43.34</v>
      </c>
    </row>
    <row r="76" spans="2:11">
      <c r="B76" s="1">
        <v>52</v>
      </c>
      <c r="C76" s="91"/>
      <c r="D76" s="92"/>
      <c r="E76" s="92">
        <v>41.19</v>
      </c>
      <c r="F76" s="92"/>
      <c r="G76" s="92"/>
      <c r="H76" s="93"/>
      <c r="I76" s="92"/>
      <c r="J76" s="92"/>
      <c r="K76" s="93">
        <v>43.56</v>
      </c>
    </row>
    <row r="77" spans="2:11">
      <c r="B77" s="1">
        <v>53</v>
      </c>
      <c r="C77" s="91"/>
      <c r="D77" s="92"/>
      <c r="E77" s="92">
        <v>40.42</v>
      </c>
      <c r="F77" s="92"/>
      <c r="G77" s="92"/>
      <c r="H77" s="93"/>
      <c r="I77" s="92"/>
      <c r="J77" s="92"/>
      <c r="K77" s="93">
        <v>43.36</v>
      </c>
    </row>
    <row r="78" spans="2:11">
      <c r="B78" s="1">
        <v>54</v>
      </c>
      <c r="C78" s="91"/>
      <c r="D78" s="92"/>
      <c r="E78" s="92">
        <v>40.28</v>
      </c>
      <c r="F78" s="92"/>
      <c r="G78" s="92"/>
      <c r="H78" s="93"/>
      <c r="I78" s="92"/>
      <c r="J78" s="92"/>
      <c r="K78" s="93">
        <v>44.29</v>
      </c>
    </row>
    <row r="79" spans="2:11">
      <c r="B79" s="1">
        <v>55</v>
      </c>
      <c r="C79" s="91"/>
      <c r="D79" s="92"/>
      <c r="E79" s="92">
        <v>41.05</v>
      </c>
      <c r="F79" s="92"/>
      <c r="G79" s="92"/>
      <c r="H79" s="93"/>
      <c r="I79" s="92"/>
      <c r="J79" s="92"/>
      <c r="K79" s="93">
        <v>44.87</v>
      </c>
    </row>
    <row r="80" spans="2:11">
      <c r="B80" s="1">
        <v>56</v>
      </c>
      <c r="C80" s="91"/>
      <c r="D80" s="92"/>
      <c r="E80" s="92">
        <v>40.29</v>
      </c>
      <c r="F80" s="92"/>
      <c r="G80" s="92"/>
      <c r="H80" s="93"/>
      <c r="I80" s="92"/>
      <c r="J80" s="92"/>
      <c r="K80" s="93">
        <v>44.72</v>
      </c>
    </row>
    <row r="81" spans="2:11">
      <c r="B81" s="1">
        <v>57</v>
      </c>
      <c r="C81" s="91"/>
      <c r="D81" s="92"/>
      <c r="E81" s="92">
        <v>40.65</v>
      </c>
      <c r="F81" s="92"/>
      <c r="G81" s="92"/>
      <c r="H81" s="93"/>
      <c r="I81" s="92"/>
      <c r="J81" s="92"/>
      <c r="K81" s="93">
        <v>44.71</v>
      </c>
    </row>
    <row r="82" spans="2:11">
      <c r="B82" s="1">
        <v>58</v>
      </c>
      <c r="C82" s="91"/>
      <c r="D82" s="92"/>
      <c r="E82" s="92">
        <v>40.51</v>
      </c>
      <c r="F82" s="92"/>
      <c r="G82" s="92"/>
      <c r="H82" s="93"/>
      <c r="I82" s="92"/>
      <c r="J82" s="92"/>
      <c r="K82" s="93">
        <v>43.29</v>
      </c>
    </row>
    <row r="83" spans="2:11">
      <c r="B83" s="1">
        <v>59</v>
      </c>
      <c r="C83" s="91"/>
      <c r="D83" s="92"/>
      <c r="E83" s="92"/>
      <c r="F83" s="92"/>
      <c r="G83" s="92"/>
      <c r="H83" s="93"/>
      <c r="I83" s="92"/>
      <c r="J83" s="92"/>
      <c r="K83" s="93"/>
    </row>
    <row r="84" spans="2:11">
      <c r="B84" s="1">
        <v>60</v>
      </c>
      <c r="C84" s="91"/>
      <c r="D84" s="92"/>
      <c r="E84" s="92"/>
      <c r="F84" s="92"/>
      <c r="G84" s="92"/>
      <c r="H84" s="93"/>
      <c r="I84" s="92"/>
      <c r="J84" s="92"/>
      <c r="K84" s="93"/>
    </row>
    <row r="85" spans="2:11">
      <c r="B85" s="1">
        <v>61</v>
      </c>
      <c r="C85" s="91"/>
      <c r="D85" s="92"/>
      <c r="E85" s="92"/>
      <c r="F85" s="92"/>
      <c r="G85" s="92"/>
      <c r="H85" s="93"/>
      <c r="I85" s="92"/>
      <c r="J85" s="92"/>
      <c r="K85" s="93"/>
    </row>
    <row r="86" spans="2:11">
      <c r="B86" s="1">
        <v>62</v>
      </c>
      <c r="C86" s="91"/>
      <c r="D86" s="92"/>
      <c r="E86" s="92"/>
      <c r="F86" s="92"/>
      <c r="G86" s="92"/>
      <c r="H86" s="93"/>
      <c r="I86" s="92"/>
      <c r="J86" s="92"/>
      <c r="K86" s="93"/>
    </row>
    <row r="87" spans="2:11">
      <c r="B87" s="1">
        <v>63</v>
      </c>
      <c r="C87" s="91"/>
      <c r="D87" s="92"/>
      <c r="E87" s="92"/>
      <c r="F87" s="92"/>
      <c r="G87" s="92"/>
      <c r="H87" s="93"/>
      <c r="I87" s="92"/>
      <c r="J87" s="92"/>
      <c r="K87" s="93"/>
    </row>
    <row r="88" spans="2:11">
      <c r="B88" s="1">
        <v>64</v>
      </c>
      <c r="C88" s="91"/>
      <c r="D88" s="92"/>
      <c r="E88" s="92"/>
      <c r="F88" s="92"/>
      <c r="G88" s="92"/>
      <c r="H88" s="93"/>
      <c r="I88" s="92"/>
      <c r="J88" s="92"/>
      <c r="K88" s="93"/>
    </row>
    <row r="89" spans="2:11" ht="15.75" thickBot="1">
      <c r="B89" s="1">
        <v>65</v>
      </c>
      <c r="C89" s="94"/>
      <c r="D89" s="95"/>
      <c r="E89" s="95"/>
      <c r="F89" s="95"/>
      <c r="G89" s="95"/>
      <c r="H89" s="96"/>
      <c r="I89" s="95"/>
      <c r="J89" s="95"/>
      <c r="K89" s="96"/>
    </row>
  </sheetData>
  <mergeCells count="16">
    <mergeCell ref="A15:A16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L15:L16"/>
    <mergeCell ref="K15:K16"/>
    <mergeCell ref="J15:J16"/>
    <mergeCell ref="C15:C16"/>
    <mergeCell ref="B15:B1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A6" sqref="A6"/>
    </sheetView>
  </sheetViews>
  <sheetFormatPr defaultRowHeight="15"/>
  <cols>
    <col min="1" max="1" width="7.5703125" customWidth="1"/>
    <col min="2" max="2" width="7.7109375" customWidth="1"/>
    <col min="4" max="6" width="8.5703125" customWidth="1"/>
    <col min="7" max="7" width="10.85546875" customWidth="1"/>
    <col min="9" max="9" width="10.85546875" customWidth="1"/>
    <col min="10" max="10" width="8" customWidth="1"/>
  </cols>
  <sheetData>
    <row r="1" spans="1:10" ht="17.25">
      <c r="A1" s="406" t="s">
        <v>243</v>
      </c>
      <c r="B1" s="406"/>
      <c r="C1" s="406"/>
      <c r="D1" s="406"/>
      <c r="E1" s="406"/>
      <c r="F1" s="406"/>
      <c r="G1" s="406"/>
      <c r="H1" s="406"/>
      <c r="I1" s="406"/>
      <c r="J1" s="406"/>
    </row>
    <row r="2" spans="1:10" ht="15.75" thickBot="1">
      <c r="A2" s="422" t="s">
        <v>256</v>
      </c>
      <c r="B2" s="422"/>
      <c r="C2" s="422"/>
      <c r="D2" s="422"/>
      <c r="E2" s="422"/>
      <c r="F2" s="422"/>
      <c r="G2" s="422"/>
      <c r="H2" s="422"/>
      <c r="I2" s="422"/>
      <c r="J2" s="422"/>
    </row>
    <row r="3" spans="1:10" ht="18.75" customHeight="1">
      <c r="A3" s="407" t="s">
        <v>244</v>
      </c>
      <c r="B3" s="409" t="s">
        <v>245</v>
      </c>
      <c r="C3" s="411" t="s">
        <v>246</v>
      </c>
      <c r="D3" s="413" t="s">
        <v>247</v>
      </c>
      <c r="E3" s="414"/>
      <c r="F3" s="415"/>
      <c r="G3" s="416" t="s">
        <v>248</v>
      </c>
      <c r="H3" s="409" t="s">
        <v>249</v>
      </c>
      <c r="I3" s="418" t="s">
        <v>250</v>
      </c>
      <c r="J3" s="420" t="s">
        <v>251</v>
      </c>
    </row>
    <row r="4" spans="1:10" ht="16.5" customHeight="1" thickBot="1">
      <c r="A4" s="408"/>
      <c r="B4" s="410"/>
      <c r="C4" s="412"/>
      <c r="D4" s="254">
        <v>1</v>
      </c>
      <c r="E4" s="254">
        <v>2</v>
      </c>
      <c r="F4" s="254">
        <v>3</v>
      </c>
      <c r="G4" s="417"/>
      <c r="H4" s="410"/>
      <c r="I4" s="419"/>
      <c r="J4" s="421"/>
    </row>
    <row r="5" spans="1:10">
      <c r="A5" s="255">
        <v>4</v>
      </c>
      <c r="B5" s="256">
        <v>120</v>
      </c>
      <c r="C5" s="257">
        <v>35</v>
      </c>
      <c r="D5" s="257"/>
      <c r="E5" s="257"/>
      <c r="F5" s="257"/>
      <c r="G5" s="258">
        <v>16</v>
      </c>
      <c r="H5" s="259">
        <f t="shared" ref="H5:H14" si="0">B5-C5+D5+E5+F5+G5</f>
        <v>101</v>
      </c>
      <c r="I5" s="260">
        <f t="shared" ref="I5:I14" si="1">H5-MIN($H$5:$H$14)</f>
        <v>0</v>
      </c>
      <c r="J5" s="261">
        <f t="shared" ref="J5:J14" si="2">RANK(H5,H$5:H$14,1)</f>
        <v>1</v>
      </c>
    </row>
    <row r="6" spans="1:10">
      <c r="A6" s="262">
        <v>5</v>
      </c>
      <c r="B6" s="263">
        <v>120</v>
      </c>
      <c r="C6" s="253">
        <v>30</v>
      </c>
      <c r="D6" s="253"/>
      <c r="E6" s="253"/>
      <c r="F6" s="253"/>
      <c r="G6" s="264">
        <v>14</v>
      </c>
      <c r="H6" s="265">
        <f t="shared" si="0"/>
        <v>104</v>
      </c>
      <c r="I6" s="266">
        <f t="shared" si="1"/>
        <v>3</v>
      </c>
      <c r="J6" s="267">
        <f t="shared" si="2"/>
        <v>2</v>
      </c>
    </row>
    <row r="7" spans="1:10">
      <c r="A7" s="262">
        <v>10</v>
      </c>
      <c r="B7" s="263">
        <v>120</v>
      </c>
      <c r="C7" s="253">
        <v>10</v>
      </c>
      <c r="D7" s="253">
        <v>14</v>
      </c>
      <c r="E7" s="253"/>
      <c r="F7" s="253"/>
      <c r="G7" s="264">
        <v>0</v>
      </c>
      <c r="H7" s="265">
        <f t="shared" si="0"/>
        <v>124</v>
      </c>
      <c r="I7" s="266">
        <f t="shared" si="1"/>
        <v>23</v>
      </c>
      <c r="J7" s="267">
        <f t="shared" si="2"/>
        <v>3</v>
      </c>
    </row>
    <row r="8" spans="1:10">
      <c r="A8" s="262">
        <v>3</v>
      </c>
      <c r="B8" s="263">
        <v>120</v>
      </c>
      <c r="C8" s="253">
        <v>25</v>
      </c>
      <c r="D8" s="253"/>
      <c r="E8" s="253"/>
      <c r="F8" s="253">
        <v>5</v>
      </c>
      <c r="G8" s="264">
        <v>30</v>
      </c>
      <c r="H8" s="265">
        <f t="shared" si="0"/>
        <v>130</v>
      </c>
      <c r="I8" s="266">
        <f t="shared" si="1"/>
        <v>29</v>
      </c>
      <c r="J8" s="267">
        <f t="shared" si="2"/>
        <v>4</v>
      </c>
    </row>
    <row r="9" spans="1:10">
      <c r="A9" s="262">
        <v>1</v>
      </c>
      <c r="B9" s="263">
        <v>120</v>
      </c>
      <c r="C9" s="253">
        <v>25</v>
      </c>
      <c r="D9" s="253"/>
      <c r="E9" s="253"/>
      <c r="F9" s="253">
        <f>5+5</f>
        <v>10</v>
      </c>
      <c r="G9" s="264">
        <v>37</v>
      </c>
      <c r="H9" s="265">
        <f t="shared" si="0"/>
        <v>142</v>
      </c>
      <c r="I9" s="266">
        <f t="shared" si="1"/>
        <v>41</v>
      </c>
      <c r="J9" s="267">
        <f t="shared" si="2"/>
        <v>5</v>
      </c>
    </row>
    <row r="10" spans="1:10">
      <c r="A10" s="262">
        <v>7</v>
      </c>
      <c r="B10" s="263">
        <v>120</v>
      </c>
      <c r="C10" s="253">
        <v>45</v>
      </c>
      <c r="D10" s="253"/>
      <c r="E10" s="253"/>
      <c r="F10" s="253">
        <f>24+12</f>
        <v>36</v>
      </c>
      <c r="G10" s="264">
        <v>32</v>
      </c>
      <c r="H10" s="265">
        <f t="shared" si="0"/>
        <v>143</v>
      </c>
      <c r="I10" s="266">
        <f t="shared" si="1"/>
        <v>42</v>
      </c>
      <c r="J10" s="267">
        <f t="shared" si="2"/>
        <v>6</v>
      </c>
    </row>
    <row r="11" spans="1:10">
      <c r="A11" s="262">
        <v>6</v>
      </c>
      <c r="B11" s="263">
        <v>120</v>
      </c>
      <c r="C11" s="253"/>
      <c r="D11" s="253">
        <v>10</v>
      </c>
      <c r="E11" s="253">
        <v>5</v>
      </c>
      <c r="F11" s="253"/>
      <c r="G11" s="264">
        <v>11</v>
      </c>
      <c r="H11" s="265">
        <f t="shared" si="0"/>
        <v>146</v>
      </c>
      <c r="I11" s="266">
        <f t="shared" si="1"/>
        <v>45</v>
      </c>
      <c r="J11" s="267">
        <f t="shared" si="2"/>
        <v>7</v>
      </c>
    </row>
    <row r="12" spans="1:10">
      <c r="A12" s="262">
        <v>8</v>
      </c>
      <c r="B12" s="263">
        <v>120</v>
      </c>
      <c r="C12" s="253"/>
      <c r="D12" s="253"/>
      <c r="E12" s="253"/>
      <c r="F12" s="253"/>
      <c r="G12" s="264">
        <v>29</v>
      </c>
      <c r="H12" s="265">
        <f t="shared" si="0"/>
        <v>149</v>
      </c>
      <c r="I12" s="266">
        <f t="shared" si="1"/>
        <v>48</v>
      </c>
      <c r="J12" s="267">
        <f t="shared" si="2"/>
        <v>8</v>
      </c>
    </row>
    <row r="13" spans="1:10">
      <c r="A13" s="262">
        <v>9</v>
      </c>
      <c r="B13" s="263">
        <v>120</v>
      </c>
      <c r="C13" s="253">
        <v>10</v>
      </c>
      <c r="D13" s="253"/>
      <c r="E13" s="253"/>
      <c r="F13" s="253">
        <v>5</v>
      </c>
      <c r="G13" s="264">
        <v>37</v>
      </c>
      <c r="H13" s="265">
        <f t="shared" si="0"/>
        <v>152</v>
      </c>
      <c r="I13" s="266">
        <f t="shared" si="1"/>
        <v>51</v>
      </c>
      <c r="J13" s="267">
        <f t="shared" si="2"/>
        <v>9</v>
      </c>
    </row>
    <row r="14" spans="1:10" ht="15.75" thickBot="1">
      <c r="A14" s="268">
        <v>11</v>
      </c>
      <c r="B14" s="269">
        <v>120</v>
      </c>
      <c r="C14" s="270">
        <v>16</v>
      </c>
      <c r="D14" s="270">
        <v>5</v>
      </c>
      <c r="E14" s="270">
        <v>15</v>
      </c>
      <c r="F14" s="270"/>
      <c r="G14" s="271">
        <v>35</v>
      </c>
      <c r="H14" s="272">
        <f t="shared" si="0"/>
        <v>159</v>
      </c>
      <c r="I14" s="273">
        <f t="shared" si="1"/>
        <v>58</v>
      </c>
      <c r="J14" s="274">
        <f t="shared" si="2"/>
        <v>10</v>
      </c>
    </row>
    <row r="17" spans="3:3">
      <c r="C17" t="s">
        <v>29</v>
      </c>
    </row>
  </sheetData>
  <mergeCells count="10">
    <mergeCell ref="A1:J1"/>
    <mergeCell ref="A3:A4"/>
    <mergeCell ref="B3:B4"/>
    <mergeCell ref="C3:C4"/>
    <mergeCell ref="D3:F3"/>
    <mergeCell ref="G3:G4"/>
    <mergeCell ref="H3:H4"/>
    <mergeCell ref="I3:I4"/>
    <mergeCell ref="J3:J4"/>
    <mergeCell ref="A2:J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ПИТЫ</vt:lpstr>
      <vt:lpstr>Winni</vt:lpstr>
      <vt:lpstr>Ognem Racing</vt:lpstr>
      <vt:lpstr>Kozak I Razboiniki</vt:lpstr>
      <vt:lpstr>RockNRolla</vt:lpstr>
      <vt:lpstr>Mesnyki</vt:lpstr>
      <vt:lpstr>Fury</vt:lpstr>
      <vt:lpstr>Дружба</vt:lpstr>
      <vt:lpstr>Слепой Поворот</vt:lpstr>
      <vt:lpstr>Brabus</vt:lpstr>
      <vt:lpstr>Captain Slow</vt:lpstr>
      <vt:lpstr>Бонусы и штрафы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2016-10-23T17:30:17Z</dcterms:modified>
</cp:coreProperties>
</file>