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12"/>
  </bookViews>
  <sheets>
    <sheet name="Общие результаты" sheetId="4" r:id="rId1"/>
    <sheet name="Регистрация" sheetId="5" r:id="rId2"/>
    <sheet name="Mesnyki" sheetId="39" r:id="rId3"/>
    <sheet name="RocknRolla" sheetId="44" r:id="rId4"/>
    <sheet name="Winni" sheetId="43" r:id="rId5"/>
    <sheet name="Kozak I Razboiniki" sheetId="41" r:id="rId6"/>
    <sheet name="Fortune" sheetId="40" r:id="rId7"/>
    <sheet name="Ognem Racing" sheetId="38" r:id="rId8"/>
    <sheet name="Shum" sheetId="45" r:id="rId9"/>
    <sheet name="ChaykaSchool" sheetId="47" r:id="rId10"/>
    <sheet name="dbCar" sheetId="46" r:id="rId11"/>
    <sheet name="Captain Slow" sheetId="29" r:id="rId12"/>
    <sheet name="Кардиограмма" sheetId="49" r:id="rId13"/>
    <sheet name="Расчёт" sheetId="48" r:id="rId14"/>
  </sheets>
  <calcPr calcId="145621"/>
</workbook>
</file>

<file path=xl/calcChain.xml><?xml version="1.0" encoding="utf-8"?>
<calcChain xmlns="http://schemas.openxmlformats.org/spreadsheetml/2006/main">
  <c r="C12" i="48" l="1"/>
  <c r="J7" i="48"/>
  <c r="K7" i="48"/>
  <c r="H4" i="48"/>
  <c r="F176" i="48"/>
  <c r="I7" i="48"/>
  <c r="H7" i="48"/>
  <c r="D8" i="48"/>
  <c r="H21" i="44"/>
  <c r="I21" i="44"/>
  <c r="J21" i="44"/>
  <c r="K21" i="44"/>
  <c r="H22" i="44"/>
  <c r="I22" i="44"/>
  <c r="J22" i="44"/>
  <c r="K22" i="44"/>
  <c r="H23" i="44"/>
  <c r="I23" i="44"/>
  <c r="J23" i="44"/>
  <c r="K23" i="44"/>
  <c r="H24" i="44"/>
  <c r="I24" i="44"/>
  <c r="J24" i="44"/>
  <c r="K24" i="44"/>
  <c r="H25" i="44"/>
  <c r="I25" i="44"/>
  <c r="J25" i="44"/>
  <c r="K25" i="44"/>
  <c r="H26" i="44"/>
  <c r="I26" i="44"/>
  <c r="J26" i="44"/>
  <c r="K26" i="44"/>
  <c r="H27" i="44"/>
  <c r="I27" i="44"/>
  <c r="J27" i="44"/>
  <c r="K27" i="44"/>
  <c r="H28" i="44"/>
  <c r="I28" i="44"/>
  <c r="J28" i="44"/>
  <c r="K28" i="44"/>
  <c r="H29" i="44"/>
  <c r="I29" i="44"/>
  <c r="J29" i="44"/>
  <c r="K29" i="44"/>
  <c r="H30" i="44"/>
  <c r="I30" i="44"/>
  <c r="J30" i="44"/>
  <c r="K30" i="44"/>
  <c r="H31" i="44"/>
  <c r="I31" i="44"/>
  <c r="J31" i="44"/>
  <c r="K31" i="44"/>
  <c r="H32" i="44"/>
  <c r="I32" i="44"/>
  <c r="J32" i="44"/>
  <c r="K32" i="44"/>
  <c r="H33" i="44"/>
  <c r="I33" i="44"/>
  <c r="J33" i="44"/>
  <c r="K33" i="44"/>
  <c r="H34" i="44"/>
  <c r="I34" i="44"/>
  <c r="J34" i="44"/>
  <c r="K34" i="44"/>
  <c r="H35" i="44"/>
  <c r="I35" i="44"/>
  <c r="J35" i="44"/>
  <c r="K35" i="44"/>
  <c r="H36" i="44"/>
  <c r="I36" i="44"/>
  <c r="J36" i="44"/>
  <c r="K36" i="44"/>
  <c r="H37" i="44"/>
  <c r="I37" i="44"/>
  <c r="J37" i="44"/>
  <c r="K37" i="44"/>
  <c r="H38" i="44"/>
  <c r="I38" i="44"/>
  <c r="J38" i="44"/>
  <c r="K38" i="44"/>
  <c r="H39" i="44"/>
  <c r="I39" i="44"/>
  <c r="J39" i="44"/>
  <c r="K39" i="44"/>
  <c r="H40" i="44"/>
  <c r="I40" i="44"/>
  <c r="J40" i="44"/>
  <c r="K40" i="44"/>
  <c r="H41" i="44"/>
  <c r="I41" i="44"/>
  <c r="J41" i="44"/>
  <c r="K41" i="44"/>
  <c r="H42" i="44"/>
  <c r="I42" i="44"/>
  <c r="J42" i="44"/>
  <c r="K42" i="44"/>
  <c r="H43" i="44"/>
  <c r="I43" i="44"/>
  <c r="J43" i="44"/>
  <c r="K43" i="44"/>
  <c r="H44" i="44"/>
  <c r="I44" i="44"/>
  <c r="J44" i="44"/>
  <c r="K44" i="44"/>
  <c r="H45" i="44"/>
  <c r="I45" i="44"/>
  <c r="J45" i="44"/>
  <c r="K45" i="44"/>
  <c r="H46" i="44"/>
  <c r="I46" i="44"/>
  <c r="J46" i="44"/>
  <c r="K46" i="44"/>
  <c r="H47" i="44"/>
  <c r="I47" i="44"/>
  <c r="J47" i="44"/>
  <c r="K47" i="44"/>
  <c r="H48" i="44"/>
  <c r="I48" i="44"/>
  <c r="J48" i="44"/>
  <c r="K48" i="44"/>
  <c r="H49" i="44"/>
  <c r="I49" i="44"/>
  <c r="J49" i="44"/>
  <c r="K49" i="44"/>
  <c r="H50" i="44"/>
  <c r="I50" i="44"/>
  <c r="J50" i="44"/>
  <c r="K50" i="44"/>
  <c r="H51" i="44"/>
  <c r="I51" i="44"/>
  <c r="J51" i="44"/>
  <c r="K51" i="44"/>
  <c r="H52" i="44"/>
  <c r="I52" i="44"/>
  <c r="J52" i="44"/>
  <c r="K52" i="44"/>
  <c r="H53" i="44"/>
  <c r="I53" i="44"/>
  <c r="J53" i="44"/>
  <c r="K53" i="44"/>
  <c r="H54" i="44"/>
  <c r="I54" i="44"/>
  <c r="J54" i="44"/>
  <c r="K54" i="44"/>
  <c r="H55" i="44"/>
  <c r="I55" i="44"/>
  <c r="J55" i="44"/>
  <c r="K55" i="44"/>
  <c r="H56" i="44"/>
  <c r="I56" i="44"/>
  <c r="J56" i="44"/>
  <c r="K56" i="44"/>
  <c r="H57" i="44"/>
  <c r="I57" i="44"/>
  <c r="J57" i="44"/>
  <c r="K57" i="44"/>
  <c r="H58" i="44"/>
  <c r="I58" i="44"/>
  <c r="J58" i="44"/>
  <c r="K58" i="44"/>
  <c r="H59" i="44"/>
  <c r="I59" i="44"/>
  <c r="J59" i="44"/>
  <c r="K59" i="44"/>
  <c r="H60" i="44"/>
  <c r="I60" i="44"/>
  <c r="J60" i="44"/>
  <c r="K60" i="44"/>
  <c r="H61" i="44"/>
  <c r="I61" i="44"/>
  <c r="J61" i="44"/>
  <c r="K61" i="44"/>
  <c r="H62" i="44"/>
  <c r="I62" i="44"/>
  <c r="J62" i="44"/>
  <c r="K62" i="44"/>
  <c r="H63" i="44"/>
  <c r="I63" i="44"/>
  <c r="J63" i="44"/>
  <c r="K63" i="44"/>
  <c r="H64" i="44"/>
  <c r="I64" i="44"/>
  <c r="J64" i="44"/>
  <c r="K64" i="44"/>
  <c r="H65" i="44"/>
  <c r="I65" i="44"/>
  <c r="J65" i="44"/>
  <c r="K65" i="44"/>
  <c r="H66" i="44"/>
  <c r="I66" i="44"/>
  <c r="J66" i="44"/>
  <c r="K66" i="44"/>
  <c r="H67" i="44"/>
  <c r="I67" i="44"/>
  <c r="J67" i="44"/>
  <c r="K67" i="44"/>
  <c r="H68" i="44"/>
  <c r="I68" i="44"/>
  <c r="J68" i="44"/>
  <c r="K68" i="44"/>
  <c r="H69" i="44"/>
  <c r="I69" i="44"/>
  <c r="J69" i="44"/>
  <c r="K69" i="44"/>
  <c r="H70" i="44"/>
  <c r="I70" i="44"/>
  <c r="J70" i="44"/>
  <c r="K70" i="44"/>
  <c r="H71" i="44"/>
  <c r="I71" i="44"/>
  <c r="J71" i="44"/>
  <c r="K71" i="44"/>
  <c r="H72" i="44"/>
  <c r="I72" i="44"/>
  <c r="J72" i="44"/>
  <c r="K72" i="44"/>
  <c r="H73" i="44"/>
  <c r="I73" i="44"/>
  <c r="J73" i="44"/>
  <c r="K73" i="44"/>
  <c r="H74" i="44"/>
  <c r="I74" i="44"/>
  <c r="J74" i="44"/>
  <c r="K74" i="44"/>
  <c r="H75" i="44"/>
  <c r="I75" i="44"/>
  <c r="J75" i="44"/>
  <c r="K75" i="44"/>
  <c r="H76" i="44"/>
  <c r="I76" i="44"/>
  <c r="J76" i="44"/>
  <c r="K76" i="44"/>
  <c r="H77" i="44"/>
  <c r="I77" i="44"/>
  <c r="J77" i="44"/>
  <c r="K77" i="44"/>
  <c r="H78" i="44"/>
  <c r="I78" i="44"/>
  <c r="J78" i="44"/>
  <c r="K78" i="44"/>
  <c r="H79" i="44"/>
  <c r="I79" i="44"/>
  <c r="J79" i="44"/>
  <c r="K79" i="44"/>
  <c r="I20" i="44"/>
  <c r="J20" i="44"/>
  <c r="K20" i="44"/>
  <c r="H20" i="44"/>
  <c r="H52" i="39"/>
  <c r="H2" i="48"/>
  <c r="B14" i="48"/>
  <c r="B15" i="48" s="1"/>
  <c r="M13" i="48"/>
  <c r="M12" i="48"/>
  <c r="V11" i="48"/>
  <c r="U11" i="48"/>
  <c r="T11" i="48"/>
  <c r="S11" i="48"/>
  <c r="R11" i="48"/>
  <c r="Q11" i="48"/>
  <c r="P11" i="48"/>
  <c r="O11" i="48"/>
  <c r="N11" i="48"/>
  <c r="J8" i="48"/>
  <c r="J6" i="48" l="1"/>
  <c r="B16" i="48"/>
  <c r="M15" i="48"/>
  <c r="C8" i="48"/>
  <c r="C6" i="48" s="1"/>
  <c r="E8" i="48"/>
  <c r="E6" i="48" s="1"/>
  <c r="G8" i="48"/>
  <c r="G6" i="48" s="1"/>
  <c r="I8" i="48"/>
  <c r="I6" i="48" s="1"/>
  <c r="K8" i="48"/>
  <c r="K6" i="48" s="1"/>
  <c r="M14" i="48"/>
  <c r="F8" i="48"/>
  <c r="F6" i="48" s="1"/>
  <c r="H8" i="48"/>
  <c r="H6" i="48" s="1"/>
  <c r="H10" i="4"/>
  <c r="H9" i="4"/>
  <c r="H8" i="4"/>
  <c r="J13" i="5"/>
  <c r="D6" i="48" l="1"/>
  <c r="L6" i="48" s="1"/>
  <c r="H3" i="48"/>
  <c r="F12" i="48" s="1"/>
  <c r="Q12" i="48" s="1"/>
  <c r="B17" i="48"/>
  <c r="M16" i="48"/>
  <c r="F18" i="47"/>
  <c r="E18" i="47"/>
  <c r="D18" i="47"/>
  <c r="C18" i="47"/>
  <c r="K13" i="47"/>
  <c r="L13" i="47" s="1"/>
  <c r="G13" i="47"/>
  <c r="F13" i="47"/>
  <c r="E13" i="47"/>
  <c r="K12" i="47"/>
  <c r="L12" i="47" s="1"/>
  <c r="G12" i="47"/>
  <c r="F12" i="47"/>
  <c r="E12" i="47"/>
  <c r="K11" i="47"/>
  <c r="L11" i="47" s="1"/>
  <c r="G11" i="47"/>
  <c r="G15" i="47" s="1"/>
  <c r="F11" i="47"/>
  <c r="E11" i="47"/>
  <c r="K10" i="47"/>
  <c r="L10" i="47" s="1"/>
  <c r="G10" i="47"/>
  <c r="G16" i="47" s="1"/>
  <c r="F10" i="47"/>
  <c r="E10" i="47"/>
  <c r="F18" i="46"/>
  <c r="E18" i="46"/>
  <c r="D18" i="46"/>
  <c r="C18" i="46"/>
  <c r="K13" i="46"/>
  <c r="G13" i="46"/>
  <c r="F13" i="46"/>
  <c r="F14" i="46" s="1"/>
  <c r="E13" i="46"/>
  <c r="K12" i="46"/>
  <c r="G12" i="46"/>
  <c r="F12" i="46"/>
  <c r="E12" i="46"/>
  <c r="K11" i="46"/>
  <c r="L11" i="46" s="1"/>
  <c r="G11" i="46"/>
  <c r="G15" i="46" s="1"/>
  <c r="F11" i="46"/>
  <c r="E11" i="46"/>
  <c r="K10" i="46"/>
  <c r="L10" i="46" s="1"/>
  <c r="G10" i="46"/>
  <c r="G16" i="46" s="1"/>
  <c r="F10" i="46"/>
  <c r="E10" i="46"/>
  <c r="F18" i="45"/>
  <c r="E18" i="45"/>
  <c r="D18" i="45"/>
  <c r="C18" i="45"/>
  <c r="K13" i="45"/>
  <c r="L13" i="45" s="1"/>
  <c r="G13" i="45"/>
  <c r="F13" i="45"/>
  <c r="E13" i="45"/>
  <c r="K12" i="45"/>
  <c r="L12" i="45" s="1"/>
  <c r="G12" i="45"/>
  <c r="F12" i="45"/>
  <c r="E12" i="45"/>
  <c r="K11" i="45"/>
  <c r="L11" i="45" s="1"/>
  <c r="G11" i="45"/>
  <c r="F11" i="45"/>
  <c r="E11" i="45"/>
  <c r="K10" i="45"/>
  <c r="L10" i="45" s="1"/>
  <c r="G10" i="45"/>
  <c r="F10" i="45"/>
  <c r="E10" i="45"/>
  <c r="F18" i="44"/>
  <c r="E18" i="44"/>
  <c r="D18" i="44"/>
  <c r="C18" i="44"/>
  <c r="K13" i="44"/>
  <c r="L13" i="44" s="1"/>
  <c r="G13" i="44"/>
  <c r="F13" i="44"/>
  <c r="F15" i="44" s="1"/>
  <c r="E13" i="44"/>
  <c r="K12" i="44"/>
  <c r="L12" i="44" s="1"/>
  <c r="G12" i="44"/>
  <c r="F12" i="44"/>
  <c r="E12" i="44"/>
  <c r="K11" i="44"/>
  <c r="L11" i="44" s="1"/>
  <c r="G11" i="44"/>
  <c r="F11" i="44"/>
  <c r="E11" i="44"/>
  <c r="K10" i="44"/>
  <c r="L10" i="44" s="1"/>
  <c r="G10" i="44"/>
  <c r="G16" i="44" s="1"/>
  <c r="F10" i="44"/>
  <c r="E10" i="44"/>
  <c r="F18" i="43"/>
  <c r="E18" i="43"/>
  <c r="D18" i="43"/>
  <c r="C18" i="43"/>
  <c r="K13" i="43"/>
  <c r="L13" i="43" s="1"/>
  <c r="G13" i="43"/>
  <c r="F13" i="43"/>
  <c r="F14" i="43" s="1"/>
  <c r="E13" i="43"/>
  <c r="K12" i="43"/>
  <c r="L12" i="43" s="1"/>
  <c r="G12" i="43"/>
  <c r="F12" i="43"/>
  <c r="E12" i="43"/>
  <c r="K11" i="43"/>
  <c r="L11" i="43" s="1"/>
  <c r="G11" i="43"/>
  <c r="F11" i="43"/>
  <c r="E11" i="43"/>
  <c r="K10" i="43"/>
  <c r="L10" i="43" s="1"/>
  <c r="G10" i="43"/>
  <c r="G16" i="43" s="1"/>
  <c r="F10" i="43"/>
  <c r="E10" i="43"/>
  <c r="F18" i="41"/>
  <c r="E18" i="41"/>
  <c r="D18" i="41"/>
  <c r="C18" i="41"/>
  <c r="K13" i="41"/>
  <c r="G13" i="41"/>
  <c r="F13" i="41"/>
  <c r="F14" i="41" s="1"/>
  <c r="E13" i="41"/>
  <c r="K12" i="41"/>
  <c r="G12" i="41"/>
  <c r="F12" i="41"/>
  <c r="E12" i="41"/>
  <c r="K11" i="41"/>
  <c r="L11" i="41" s="1"/>
  <c r="G11" i="41"/>
  <c r="F11" i="41"/>
  <c r="E11" i="41"/>
  <c r="K10" i="41"/>
  <c r="L10" i="41" s="1"/>
  <c r="G10" i="41"/>
  <c r="F10" i="41"/>
  <c r="E10" i="41"/>
  <c r="F18" i="40"/>
  <c r="E18" i="40"/>
  <c r="D18" i="40"/>
  <c r="C18" i="40"/>
  <c r="K13" i="40"/>
  <c r="L13" i="40" s="1"/>
  <c r="G13" i="40"/>
  <c r="F13" i="40"/>
  <c r="E13" i="40"/>
  <c r="K12" i="40"/>
  <c r="L12" i="40" s="1"/>
  <c r="G12" i="40"/>
  <c r="F12" i="40"/>
  <c r="E12" i="40"/>
  <c r="K11" i="40"/>
  <c r="L11" i="40" s="1"/>
  <c r="G11" i="40"/>
  <c r="G15" i="40" s="1"/>
  <c r="F11" i="40"/>
  <c r="E11" i="40"/>
  <c r="K10" i="40"/>
  <c r="L10" i="40" s="1"/>
  <c r="G10" i="40"/>
  <c r="F10" i="40"/>
  <c r="E10" i="40"/>
  <c r="F18" i="39"/>
  <c r="E18" i="39"/>
  <c r="D18" i="39"/>
  <c r="C18" i="39"/>
  <c r="K13" i="39"/>
  <c r="G13" i="39"/>
  <c r="F13" i="39"/>
  <c r="E13" i="39"/>
  <c r="K12" i="39"/>
  <c r="L12" i="39" s="1"/>
  <c r="G12" i="39"/>
  <c r="F12" i="39"/>
  <c r="E12" i="39"/>
  <c r="K11" i="39"/>
  <c r="L11" i="39" s="1"/>
  <c r="G11" i="39"/>
  <c r="F11" i="39"/>
  <c r="F15" i="39" s="1"/>
  <c r="E11" i="39"/>
  <c r="K10" i="39"/>
  <c r="L10" i="39" s="1"/>
  <c r="G10" i="39"/>
  <c r="F10" i="39"/>
  <c r="E10" i="39"/>
  <c r="F18" i="38"/>
  <c r="E18" i="38"/>
  <c r="D18" i="38"/>
  <c r="C18" i="38"/>
  <c r="K13" i="38"/>
  <c r="G13" i="38"/>
  <c r="F13" i="38"/>
  <c r="E13" i="38"/>
  <c r="K12" i="38"/>
  <c r="G12" i="38"/>
  <c r="F12" i="38"/>
  <c r="E12" i="38"/>
  <c r="K11" i="38"/>
  <c r="L11" i="38" s="1"/>
  <c r="G11" i="38"/>
  <c r="F11" i="38"/>
  <c r="E11" i="38"/>
  <c r="K10" i="38"/>
  <c r="L10" i="38" s="1"/>
  <c r="G10" i="38"/>
  <c r="F10" i="38"/>
  <c r="E10" i="38"/>
  <c r="G12" i="48" l="1"/>
  <c r="R12" i="48" s="1"/>
  <c r="D12" i="48"/>
  <c r="O12" i="48" s="1"/>
  <c r="I12" i="48"/>
  <c r="T12" i="48" s="1"/>
  <c r="J12" i="48"/>
  <c r="U12" i="48" s="1"/>
  <c r="K12" i="48"/>
  <c r="V12" i="48" s="1"/>
  <c r="B18" i="48"/>
  <c r="M17" i="48"/>
  <c r="N12" i="48"/>
  <c r="H12" i="48"/>
  <c r="S12" i="48" s="1"/>
  <c r="E12" i="48"/>
  <c r="P12" i="48" s="1"/>
  <c r="I13" i="43"/>
  <c r="I14" i="43" s="1"/>
  <c r="G14" i="43"/>
  <c r="F15" i="43"/>
  <c r="I12" i="43"/>
  <c r="I15" i="43" s="1"/>
  <c r="G15" i="43"/>
  <c r="F16" i="43"/>
  <c r="I11" i="43"/>
  <c r="I13" i="44"/>
  <c r="I15" i="44" s="1"/>
  <c r="G15" i="44"/>
  <c r="F16" i="44"/>
  <c r="I12" i="44"/>
  <c r="I14" i="44" s="1"/>
  <c r="G14" i="44"/>
  <c r="F15" i="45"/>
  <c r="I13" i="45"/>
  <c r="G15" i="45"/>
  <c r="I12" i="45"/>
  <c r="G16" i="45"/>
  <c r="F16" i="45"/>
  <c r="I13" i="46"/>
  <c r="F15" i="46"/>
  <c r="I12" i="46"/>
  <c r="F16" i="46"/>
  <c r="F15" i="47"/>
  <c r="I13" i="47"/>
  <c r="I12" i="47"/>
  <c r="I14" i="47" s="1"/>
  <c r="G14" i="47"/>
  <c r="F16" i="47"/>
  <c r="I13" i="41"/>
  <c r="I14" i="41" s="1"/>
  <c r="G14" i="41"/>
  <c r="G16" i="41"/>
  <c r="F15" i="41"/>
  <c r="I12" i="41"/>
  <c r="I15" i="41" s="1"/>
  <c r="G15" i="41"/>
  <c r="F16" i="41"/>
  <c r="I11" i="41"/>
  <c r="F15" i="40"/>
  <c r="I13" i="40"/>
  <c r="G16" i="40"/>
  <c r="I12" i="40"/>
  <c r="I14" i="40" s="1"/>
  <c r="G14" i="40"/>
  <c r="F16" i="40"/>
  <c r="I13" i="39"/>
  <c r="G16" i="39"/>
  <c r="I12" i="39"/>
  <c r="I14" i="39" s="1"/>
  <c r="G14" i="39"/>
  <c r="F16" i="39"/>
  <c r="I11" i="39"/>
  <c r="G15" i="39"/>
  <c r="F15" i="38"/>
  <c r="I13" i="38"/>
  <c r="I12" i="38"/>
  <c r="G15" i="38"/>
  <c r="F14" i="38"/>
  <c r="I11" i="38"/>
  <c r="L13" i="39"/>
  <c r="L13" i="41"/>
  <c r="L12" i="41"/>
  <c r="L12" i="38"/>
  <c r="L13" i="38"/>
  <c r="F14" i="44"/>
  <c r="F14" i="45"/>
  <c r="F14" i="47"/>
  <c r="F14" i="40"/>
  <c r="F14" i="39"/>
  <c r="G16" i="38"/>
  <c r="G14" i="38"/>
  <c r="F16" i="38"/>
  <c r="L12" i="46"/>
  <c r="L13" i="46"/>
  <c r="I10" i="47"/>
  <c r="I11" i="47"/>
  <c r="I10" i="46"/>
  <c r="I11" i="46"/>
  <c r="I15" i="46" s="1"/>
  <c r="G14" i="46"/>
  <c r="I10" i="45"/>
  <c r="I11" i="45"/>
  <c r="I15" i="45" s="1"/>
  <c r="G14" i="45"/>
  <c r="I10" i="44"/>
  <c r="I11" i="44"/>
  <c r="I10" i="43"/>
  <c r="I10" i="41"/>
  <c r="I10" i="40"/>
  <c r="I11" i="40"/>
  <c r="I10" i="39"/>
  <c r="I10" i="38"/>
  <c r="E10" i="29"/>
  <c r="E11" i="29"/>
  <c r="E12" i="29"/>
  <c r="E13" i="29"/>
  <c r="U13" i="48" l="1"/>
  <c r="S13" i="48"/>
  <c r="Q13" i="48"/>
  <c r="O13" i="48"/>
  <c r="U14" i="48"/>
  <c r="U15" i="48" s="1"/>
  <c r="U16" i="48" s="1"/>
  <c r="U17" i="48" s="1"/>
  <c r="U18" i="48" s="1"/>
  <c r="U19" i="48" s="1"/>
  <c r="U20" i="48" s="1"/>
  <c r="U21" i="48" s="1"/>
  <c r="U22" i="48" s="1"/>
  <c r="U23" i="48" s="1"/>
  <c r="U24" i="48" s="1"/>
  <c r="U25" i="48" s="1"/>
  <c r="U26" i="48" s="1"/>
  <c r="U27" i="48" s="1"/>
  <c r="U28" i="48" s="1"/>
  <c r="U29" i="48" s="1"/>
  <c r="U30" i="48" s="1"/>
  <c r="U31" i="48" s="1"/>
  <c r="U32" i="48" s="1"/>
  <c r="U33" i="48" s="1"/>
  <c r="U34" i="48" s="1"/>
  <c r="U35" i="48" s="1"/>
  <c r="U36" i="48" s="1"/>
  <c r="U37" i="48" s="1"/>
  <c r="U38" i="48" s="1"/>
  <c r="U39" i="48" s="1"/>
  <c r="U40" i="48" s="1"/>
  <c r="U41" i="48" s="1"/>
  <c r="U42" i="48" s="1"/>
  <c r="U43" i="48" s="1"/>
  <c r="U44" i="48" s="1"/>
  <c r="U45" i="48" s="1"/>
  <c r="U46" i="48" s="1"/>
  <c r="U47" i="48" s="1"/>
  <c r="U48" i="48" s="1"/>
  <c r="U49" i="48" s="1"/>
  <c r="U50" i="48" s="1"/>
  <c r="U51" i="48" s="1"/>
  <c r="U52" i="48" s="1"/>
  <c r="U53" i="48" s="1"/>
  <c r="U54" i="48" s="1"/>
  <c r="U55" i="48" s="1"/>
  <c r="U56" i="48" s="1"/>
  <c r="U57" i="48" s="1"/>
  <c r="U58" i="48" s="1"/>
  <c r="U59" i="48" s="1"/>
  <c r="U60" i="48" s="1"/>
  <c r="U61" i="48" s="1"/>
  <c r="U62" i="48" s="1"/>
  <c r="U63" i="48" s="1"/>
  <c r="U64" i="48" s="1"/>
  <c r="U65" i="48" s="1"/>
  <c r="U66" i="48" s="1"/>
  <c r="U67" i="48" s="1"/>
  <c r="U68" i="48" s="1"/>
  <c r="U69" i="48" s="1"/>
  <c r="U70" i="48" s="1"/>
  <c r="U71" i="48" s="1"/>
  <c r="U72" i="48" s="1"/>
  <c r="U73" i="48" s="1"/>
  <c r="U74" i="48" s="1"/>
  <c r="U75" i="48" s="1"/>
  <c r="U76" i="48" s="1"/>
  <c r="U77" i="48" s="1"/>
  <c r="U78" i="48" s="1"/>
  <c r="U79" i="48" s="1"/>
  <c r="U80" i="48" s="1"/>
  <c r="U81" i="48" s="1"/>
  <c r="U82" i="48" s="1"/>
  <c r="U83" i="48" s="1"/>
  <c r="U84" i="48" s="1"/>
  <c r="U85" i="48" s="1"/>
  <c r="U86" i="48" s="1"/>
  <c r="U87" i="48" s="1"/>
  <c r="U88" i="48" s="1"/>
  <c r="U89" i="48" s="1"/>
  <c r="U90" i="48" s="1"/>
  <c r="U91" i="48" s="1"/>
  <c r="U92" i="48" s="1"/>
  <c r="U93" i="48" s="1"/>
  <c r="U94" i="48" s="1"/>
  <c r="U95" i="48" s="1"/>
  <c r="U96" i="48" s="1"/>
  <c r="U97" i="48" s="1"/>
  <c r="U98" i="48" s="1"/>
  <c r="U99" i="48" s="1"/>
  <c r="U100" i="48" s="1"/>
  <c r="U101" i="48" s="1"/>
  <c r="U102" i="48" s="1"/>
  <c r="U103" i="48" s="1"/>
  <c r="U104" i="48" s="1"/>
  <c r="U105" i="48" s="1"/>
  <c r="U106" i="48" s="1"/>
  <c r="U107" i="48" s="1"/>
  <c r="U108" i="48" s="1"/>
  <c r="U109" i="48" s="1"/>
  <c r="U110" i="48" s="1"/>
  <c r="U111" i="48" s="1"/>
  <c r="U112" i="48" s="1"/>
  <c r="U113" i="48" s="1"/>
  <c r="U114" i="48" s="1"/>
  <c r="U115" i="48" s="1"/>
  <c r="U116" i="48" s="1"/>
  <c r="U117" i="48" s="1"/>
  <c r="U118" i="48" s="1"/>
  <c r="U119" i="48" s="1"/>
  <c r="U120" i="48" s="1"/>
  <c r="U121" i="48" s="1"/>
  <c r="U122" i="48" s="1"/>
  <c r="U123" i="48" s="1"/>
  <c r="U124" i="48" s="1"/>
  <c r="U125" i="48" s="1"/>
  <c r="U126" i="48" s="1"/>
  <c r="U127" i="48" s="1"/>
  <c r="U128" i="48" s="1"/>
  <c r="U129" i="48" s="1"/>
  <c r="U130" i="48" s="1"/>
  <c r="U131" i="48" s="1"/>
  <c r="U132" i="48" s="1"/>
  <c r="U133" i="48" s="1"/>
  <c r="U134" i="48" s="1"/>
  <c r="U135" i="48" s="1"/>
  <c r="U136" i="48" s="1"/>
  <c r="U137" i="48" s="1"/>
  <c r="U138" i="48" s="1"/>
  <c r="U139" i="48" s="1"/>
  <c r="U140" i="48" s="1"/>
  <c r="U141" i="48" s="1"/>
  <c r="U142" i="48" s="1"/>
  <c r="U143" i="48" s="1"/>
  <c r="U144" i="48" s="1"/>
  <c r="U145" i="48" s="1"/>
  <c r="U146" i="48" s="1"/>
  <c r="U147" i="48" s="1"/>
  <c r="U148" i="48" s="1"/>
  <c r="U149" i="48" s="1"/>
  <c r="U150" i="48" s="1"/>
  <c r="U151" i="48" s="1"/>
  <c r="U152" i="48" s="1"/>
  <c r="U153" i="48" s="1"/>
  <c r="U154" i="48" s="1"/>
  <c r="U155" i="48" s="1"/>
  <c r="U156" i="48" s="1"/>
  <c r="U157" i="48" s="1"/>
  <c r="U158" i="48" s="1"/>
  <c r="U159" i="48" s="1"/>
  <c r="U160" i="48" s="1"/>
  <c r="U161" i="48" s="1"/>
  <c r="U162" i="48" s="1"/>
  <c r="U163" i="48" s="1"/>
  <c r="U164" i="48" s="1"/>
  <c r="U165" i="48" s="1"/>
  <c r="U166" i="48" s="1"/>
  <c r="U167" i="48" s="1"/>
  <c r="U168" i="48" s="1"/>
  <c r="U169" i="48" s="1"/>
  <c r="U170" i="48" s="1"/>
  <c r="U171" i="48" s="1"/>
  <c r="U172" i="48" s="1"/>
  <c r="U173" i="48" s="1"/>
  <c r="U174" i="48" s="1"/>
  <c r="J9" i="48" s="1"/>
  <c r="S14" i="48"/>
  <c r="S15" i="48" s="1"/>
  <c r="S16" i="48" s="1"/>
  <c r="S17" i="48" s="1"/>
  <c r="S18" i="48" s="1"/>
  <c r="S19" i="48" s="1"/>
  <c r="S20" i="48" s="1"/>
  <c r="S21" i="48" s="1"/>
  <c r="S22" i="48" s="1"/>
  <c r="S23" i="48" s="1"/>
  <c r="S24" i="48" s="1"/>
  <c r="S25" i="48" s="1"/>
  <c r="S26" i="48" s="1"/>
  <c r="S27" i="48" s="1"/>
  <c r="S28" i="48" s="1"/>
  <c r="S29" i="48" s="1"/>
  <c r="S30" i="48" s="1"/>
  <c r="S31" i="48" s="1"/>
  <c r="S32" i="48" s="1"/>
  <c r="S33" i="48" s="1"/>
  <c r="S34" i="48" s="1"/>
  <c r="S35" i="48" s="1"/>
  <c r="S36" i="48" s="1"/>
  <c r="S37" i="48" s="1"/>
  <c r="S38" i="48" s="1"/>
  <c r="S39" i="48" s="1"/>
  <c r="S40" i="48" s="1"/>
  <c r="S41" i="48" s="1"/>
  <c r="S42" i="48" s="1"/>
  <c r="S43" i="48" s="1"/>
  <c r="S44" i="48" s="1"/>
  <c r="S45" i="48" s="1"/>
  <c r="S46" i="48" s="1"/>
  <c r="S47" i="48" s="1"/>
  <c r="S48" i="48" s="1"/>
  <c r="S49" i="48" s="1"/>
  <c r="S50" i="48" s="1"/>
  <c r="S51" i="48" s="1"/>
  <c r="S52" i="48" s="1"/>
  <c r="S53" i="48" s="1"/>
  <c r="S54" i="48" s="1"/>
  <c r="S55" i="48" s="1"/>
  <c r="S56" i="48" s="1"/>
  <c r="S57" i="48" s="1"/>
  <c r="S58" i="48" s="1"/>
  <c r="S59" i="48" s="1"/>
  <c r="S60" i="48" s="1"/>
  <c r="S61" i="48" s="1"/>
  <c r="S62" i="48" s="1"/>
  <c r="S63" i="48" s="1"/>
  <c r="S64" i="48" s="1"/>
  <c r="S65" i="48" s="1"/>
  <c r="S66" i="48" s="1"/>
  <c r="S67" i="48" s="1"/>
  <c r="S68" i="48" s="1"/>
  <c r="S69" i="48" s="1"/>
  <c r="S70" i="48" s="1"/>
  <c r="S71" i="48" s="1"/>
  <c r="S72" i="48" s="1"/>
  <c r="S73" i="48" s="1"/>
  <c r="S74" i="48" s="1"/>
  <c r="S75" i="48" s="1"/>
  <c r="S76" i="48" s="1"/>
  <c r="S77" i="48" s="1"/>
  <c r="S78" i="48" s="1"/>
  <c r="S79" i="48" s="1"/>
  <c r="S80" i="48" s="1"/>
  <c r="S81" i="48" s="1"/>
  <c r="S82" i="48" s="1"/>
  <c r="S83" i="48" s="1"/>
  <c r="S84" i="48" s="1"/>
  <c r="S85" i="48" s="1"/>
  <c r="S86" i="48" s="1"/>
  <c r="S87" i="48" s="1"/>
  <c r="S88" i="48" s="1"/>
  <c r="S89" i="48" s="1"/>
  <c r="S90" i="48" s="1"/>
  <c r="S91" i="48" s="1"/>
  <c r="S92" i="48" s="1"/>
  <c r="S93" i="48" s="1"/>
  <c r="S94" i="48" s="1"/>
  <c r="S95" i="48" s="1"/>
  <c r="S96" i="48" s="1"/>
  <c r="S97" i="48" s="1"/>
  <c r="S98" i="48" s="1"/>
  <c r="S99" i="48" s="1"/>
  <c r="S100" i="48" s="1"/>
  <c r="S101" i="48" s="1"/>
  <c r="S102" i="48" s="1"/>
  <c r="S103" i="48" s="1"/>
  <c r="S104" i="48" s="1"/>
  <c r="S105" i="48" s="1"/>
  <c r="S106" i="48" s="1"/>
  <c r="S107" i="48" s="1"/>
  <c r="S108" i="48" s="1"/>
  <c r="S109" i="48" s="1"/>
  <c r="S110" i="48" s="1"/>
  <c r="S111" i="48" s="1"/>
  <c r="S112" i="48" s="1"/>
  <c r="S113" i="48" s="1"/>
  <c r="S114" i="48" s="1"/>
  <c r="S115" i="48" s="1"/>
  <c r="S116" i="48" s="1"/>
  <c r="S117" i="48" s="1"/>
  <c r="S118" i="48" s="1"/>
  <c r="S119" i="48" s="1"/>
  <c r="S120" i="48" s="1"/>
  <c r="S121" i="48" s="1"/>
  <c r="S122" i="48" s="1"/>
  <c r="S123" i="48" s="1"/>
  <c r="S124" i="48" s="1"/>
  <c r="S125" i="48" s="1"/>
  <c r="S126" i="48" s="1"/>
  <c r="S127" i="48" s="1"/>
  <c r="S128" i="48" s="1"/>
  <c r="S129" i="48" s="1"/>
  <c r="S130" i="48" s="1"/>
  <c r="S131" i="48" s="1"/>
  <c r="S132" i="48" s="1"/>
  <c r="S133" i="48" s="1"/>
  <c r="S134" i="48" s="1"/>
  <c r="S135" i="48" s="1"/>
  <c r="S136" i="48" s="1"/>
  <c r="S137" i="48" s="1"/>
  <c r="S138" i="48" s="1"/>
  <c r="S139" i="48" s="1"/>
  <c r="S140" i="48" s="1"/>
  <c r="S141" i="48" s="1"/>
  <c r="S142" i="48" s="1"/>
  <c r="S143" i="48" s="1"/>
  <c r="S144" i="48" s="1"/>
  <c r="S145" i="48" s="1"/>
  <c r="S146" i="48" s="1"/>
  <c r="S147" i="48" s="1"/>
  <c r="S148" i="48" s="1"/>
  <c r="S149" i="48" s="1"/>
  <c r="S150" i="48" s="1"/>
  <c r="S151" i="48" s="1"/>
  <c r="S152" i="48" s="1"/>
  <c r="S153" i="48" s="1"/>
  <c r="S154" i="48" s="1"/>
  <c r="S155" i="48" s="1"/>
  <c r="S156" i="48" s="1"/>
  <c r="S157" i="48" s="1"/>
  <c r="S158" i="48" s="1"/>
  <c r="S159" i="48" s="1"/>
  <c r="S160" i="48" s="1"/>
  <c r="S161" i="48" s="1"/>
  <c r="S162" i="48" s="1"/>
  <c r="S163" i="48" s="1"/>
  <c r="S164" i="48" s="1"/>
  <c r="S165" i="48" s="1"/>
  <c r="S166" i="48" s="1"/>
  <c r="S167" i="48" s="1"/>
  <c r="S168" i="48" s="1"/>
  <c r="S169" i="48" s="1"/>
  <c r="S170" i="48" s="1"/>
  <c r="S171" i="48" s="1"/>
  <c r="S172" i="48" s="1"/>
  <c r="S173" i="48" s="1"/>
  <c r="S174" i="48" s="1"/>
  <c r="S175" i="48" s="1"/>
  <c r="H9" i="48" s="1"/>
  <c r="Q14" i="48"/>
  <c r="Q15" i="48" s="1"/>
  <c r="Q16" i="48" s="1"/>
  <c r="Q17" i="48" s="1"/>
  <c r="Q18" i="48" s="1"/>
  <c r="Q19" i="48" s="1"/>
  <c r="Q20" i="48" s="1"/>
  <c r="Q21" i="48" s="1"/>
  <c r="Q22" i="48" s="1"/>
  <c r="Q23" i="48" s="1"/>
  <c r="Q24" i="48" s="1"/>
  <c r="Q25" i="48" s="1"/>
  <c r="Q26" i="48" s="1"/>
  <c r="Q27" i="48" s="1"/>
  <c r="Q28" i="48" s="1"/>
  <c r="Q29" i="48" s="1"/>
  <c r="Q30" i="48" s="1"/>
  <c r="Q31" i="48" s="1"/>
  <c r="Q32" i="48" s="1"/>
  <c r="Q33" i="48" s="1"/>
  <c r="Q34" i="48" s="1"/>
  <c r="Q35" i="48" s="1"/>
  <c r="Q36" i="48" s="1"/>
  <c r="Q37" i="48" s="1"/>
  <c r="Q38" i="48" s="1"/>
  <c r="Q39" i="48" s="1"/>
  <c r="Q40" i="48" s="1"/>
  <c r="Q41" i="48" s="1"/>
  <c r="Q42" i="48" s="1"/>
  <c r="Q43" i="48" s="1"/>
  <c r="Q44" i="48" s="1"/>
  <c r="Q45" i="48" s="1"/>
  <c r="Q46" i="48" s="1"/>
  <c r="Q47" i="48" s="1"/>
  <c r="Q48" i="48" s="1"/>
  <c r="Q49" i="48" s="1"/>
  <c r="Q50" i="48" s="1"/>
  <c r="Q51" i="48" s="1"/>
  <c r="Q52" i="48" s="1"/>
  <c r="Q53" i="48" s="1"/>
  <c r="Q54" i="48" s="1"/>
  <c r="Q55" i="48" s="1"/>
  <c r="Q56" i="48" s="1"/>
  <c r="Q57" i="48" s="1"/>
  <c r="Q58" i="48" s="1"/>
  <c r="Q59" i="48" s="1"/>
  <c r="Q60" i="48" s="1"/>
  <c r="Q61" i="48" s="1"/>
  <c r="Q62" i="48" s="1"/>
  <c r="Q63" i="48" s="1"/>
  <c r="Q64" i="48" s="1"/>
  <c r="Q65" i="48" s="1"/>
  <c r="Q66" i="48" s="1"/>
  <c r="Q67" i="48" s="1"/>
  <c r="Q68" i="48" s="1"/>
  <c r="Q69" i="48" s="1"/>
  <c r="Q70" i="48" s="1"/>
  <c r="Q71" i="48" s="1"/>
  <c r="Q72" i="48" s="1"/>
  <c r="Q73" i="48" s="1"/>
  <c r="Q74" i="48" s="1"/>
  <c r="Q75" i="48" s="1"/>
  <c r="Q76" i="48" s="1"/>
  <c r="Q77" i="48" s="1"/>
  <c r="Q78" i="48" s="1"/>
  <c r="Q79" i="48" s="1"/>
  <c r="Q80" i="48" s="1"/>
  <c r="Q81" i="48" s="1"/>
  <c r="Q82" i="48" s="1"/>
  <c r="Q83" i="48" s="1"/>
  <c r="Q84" i="48" s="1"/>
  <c r="Q85" i="48" s="1"/>
  <c r="Q86" i="48" s="1"/>
  <c r="Q87" i="48" s="1"/>
  <c r="Q88" i="48" s="1"/>
  <c r="Q89" i="48" s="1"/>
  <c r="Q90" i="48" s="1"/>
  <c r="Q91" i="48" s="1"/>
  <c r="Q92" i="48" s="1"/>
  <c r="Q93" i="48" s="1"/>
  <c r="Q94" i="48" s="1"/>
  <c r="Q95" i="48" s="1"/>
  <c r="Q96" i="48" s="1"/>
  <c r="Q97" i="48" s="1"/>
  <c r="Q98" i="48" s="1"/>
  <c r="Q99" i="48" s="1"/>
  <c r="Q100" i="48" s="1"/>
  <c r="Q101" i="48" s="1"/>
  <c r="Q102" i="48" s="1"/>
  <c r="Q103" i="48" s="1"/>
  <c r="Q104" i="48" s="1"/>
  <c r="Q105" i="48" s="1"/>
  <c r="Q106" i="48" s="1"/>
  <c r="Q107" i="48" s="1"/>
  <c r="Q108" i="48" s="1"/>
  <c r="Q109" i="48" s="1"/>
  <c r="Q110" i="48" s="1"/>
  <c r="Q111" i="48" s="1"/>
  <c r="Q112" i="48" s="1"/>
  <c r="Q113" i="48" s="1"/>
  <c r="Q114" i="48" s="1"/>
  <c r="Q115" i="48" s="1"/>
  <c r="Q116" i="48" s="1"/>
  <c r="Q117" i="48" s="1"/>
  <c r="Q118" i="48" s="1"/>
  <c r="Q119" i="48" s="1"/>
  <c r="Q120" i="48" s="1"/>
  <c r="Q121" i="48" s="1"/>
  <c r="Q122" i="48" s="1"/>
  <c r="Q123" i="48" s="1"/>
  <c r="Q124" i="48" s="1"/>
  <c r="Q125" i="48" s="1"/>
  <c r="Q126" i="48" s="1"/>
  <c r="Q127" i="48" s="1"/>
  <c r="Q128" i="48" s="1"/>
  <c r="Q129" i="48" s="1"/>
  <c r="Q130" i="48" s="1"/>
  <c r="Q131" i="48" s="1"/>
  <c r="Q132" i="48" s="1"/>
  <c r="Q133" i="48" s="1"/>
  <c r="Q134" i="48" s="1"/>
  <c r="Q135" i="48" s="1"/>
  <c r="Q136" i="48" s="1"/>
  <c r="Q137" i="48" s="1"/>
  <c r="Q138" i="48" s="1"/>
  <c r="Q139" i="48" s="1"/>
  <c r="Q140" i="48" s="1"/>
  <c r="Q141" i="48" s="1"/>
  <c r="Q142" i="48" s="1"/>
  <c r="Q143" i="48" s="1"/>
  <c r="Q144" i="48" s="1"/>
  <c r="Q145" i="48" s="1"/>
  <c r="Q146" i="48" s="1"/>
  <c r="Q147" i="48" s="1"/>
  <c r="Q148" i="48" s="1"/>
  <c r="Q149" i="48" s="1"/>
  <c r="Q150" i="48" s="1"/>
  <c r="Q151" i="48" s="1"/>
  <c r="Q152" i="48" s="1"/>
  <c r="Q153" i="48" s="1"/>
  <c r="Q154" i="48" s="1"/>
  <c r="Q155" i="48" s="1"/>
  <c r="Q156" i="48" s="1"/>
  <c r="Q157" i="48" s="1"/>
  <c r="Q158" i="48" s="1"/>
  <c r="Q159" i="48" s="1"/>
  <c r="Q160" i="48" s="1"/>
  <c r="Q161" i="48" s="1"/>
  <c r="Q162" i="48" s="1"/>
  <c r="Q163" i="48" s="1"/>
  <c r="Q164" i="48" s="1"/>
  <c r="Q165" i="48" s="1"/>
  <c r="Q166" i="48" s="1"/>
  <c r="Q167" i="48" s="1"/>
  <c r="Q168" i="48" s="1"/>
  <c r="Q169" i="48" s="1"/>
  <c r="Q170" i="48" s="1"/>
  <c r="Q171" i="48" s="1"/>
  <c r="Q172" i="48" s="1"/>
  <c r="Q173" i="48" s="1"/>
  <c r="Q174" i="48" s="1"/>
  <c r="Q175" i="48" s="1"/>
  <c r="Q176" i="48" s="1"/>
  <c r="F9" i="48" s="1"/>
  <c r="O14" i="48"/>
  <c r="O15" i="48" s="1"/>
  <c r="O16" i="48" s="1"/>
  <c r="O17" i="48" s="1"/>
  <c r="O18" i="48" s="1"/>
  <c r="O19" i="48" s="1"/>
  <c r="O20" i="48" s="1"/>
  <c r="O21" i="48" s="1"/>
  <c r="O22" i="48" s="1"/>
  <c r="O23" i="48" s="1"/>
  <c r="O24" i="48" s="1"/>
  <c r="O25" i="48" s="1"/>
  <c r="O26" i="48" s="1"/>
  <c r="O27" i="48" s="1"/>
  <c r="O28" i="48" s="1"/>
  <c r="O29" i="48" s="1"/>
  <c r="O30" i="48" s="1"/>
  <c r="O31" i="48" s="1"/>
  <c r="O32" i="48" s="1"/>
  <c r="O33" i="48" s="1"/>
  <c r="O34" i="48" s="1"/>
  <c r="O35" i="48" s="1"/>
  <c r="O36" i="48" s="1"/>
  <c r="O37" i="48" s="1"/>
  <c r="O38" i="48" s="1"/>
  <c r="O39" i="48" s="1"/>
  <c r="O40" i="48" s="1"/>
  <c r="O41" i="48" s="1"/>
  <c r="O42" i="48" s="1"/>
  <c r="O43" i="48" s="1"/>
  <c r="O44" i="48" s="1"/>
  <c r="O45" i="48" s="1"/>
  <c r="O46" i="48" s="1"/>
  <c r="O47" i="48" s="1"/>
  <c r="O48" i="48" s="1"/>
  <c r="O49" i="48" s="1"/>
  <c r="O50" i="48" s="1"/>
  <c r="O51" i="48" s="1"/>
  <c r="O52" i="48" s="1"/>
  <c r="O53" i="48" s="1"/>
  <c r="O54" i="48" s="1"/>
  <c r="O55" i="48" s="1"/>
  <c r="O56" i="48" s="1"/>
  <c r="O57" i="48" s="1"/>
  <c r="O58" i="48" s="1"/>
  <c r="O59" i="48" s="1"/>
  <c r="O60" i="48" s="1"/>
  <c r="O61" i="48" s="1"/>
  <c r="V13" i="48"/>
  <c r="V14" i="48" s="1"/>
  <c r="V15" i="48" s="1"/>
  <c r="V16" i="48" s="1"/>
  <c r="V17" i="48" s="1"/>
  <c r="V18" i="48" s="1"/>
  <c r="V19" i="48" s="1"/>
  <c r="V20" i="48" s="1"/>
  <c r="V21" i="48" s="1"/>
  <c r="V22" i="48" s="1"/>
  <c r="V23" i="48" s="1"/>
  <c r="V24" i="48" s="1"/>
  <c r="V25" i="48" s="1"/>
  <c r="V26" i="48" s="1"/>
  <c r="V27" i="48" s="1"/>
  <c r="V28" i="48" s="1"/>
  <c r="V29" i="48" s="1"/>
  <c r="V30" i="48" s="1"/>
  <c r="V31" i="48" s="1"/>
  <c r="V32" i="48" s="1"/>
  <c r="V33" i="48" s="1"/>
  <c r="V34" i="48" s="1"/>
  <c r="V35" i="48" s="1"/>
  <c r="V36" i="48" s="1"/>
  <c r="V37" i="48" s="1"/>
  <c r="V38" i="48" s="1"/>
  <c r="V39" i="48" s="1"/>
  <c r="V40" i="48" s="1"/>
  <c r="V41" i="48" s="1"/>
  <c r="V42" i="48" s="1"/>
  <c r="V43" i="48" s="1"/>
  <c r="V44" i="48" s="1"/>
  <c r="V45" i="48" s="1"/>
  <c r="V46" i="48" s="1"/>
  <c r="V47" i="48" s="1"/>
  <c r="V48" i="48" s="1"/>
  <c r="V49" i="48" s="1"/>
  <c r="V50" i="48" s="1"/>
  <c r="V51" i="48" s="1"/>
  <c r="V52" i="48" s="1"/>
  <c r="V53" i="48" s="1"/>
  <c r="V54" i="48" s="1"/>
  <c r="V55" i="48" s="1"/>
  <c r="V56" i="48" s="1"/>
  <c r="V57" i="48" s="1"/>
  <c r="V58" i="48" s="1"/>
  <c r="V59" i="48" s="1"/>
  <c r="V60" i="48" s="1"/>
  <c r="V61" i="48" s="1"/>
  <c r="V62" i="48" s="1"/>
  <c r="V63" i="48" s="1"/>
  <c r="V64" i="48" s="1"/>
  <c r="V65" i="48" s="1"/>
  <c r="V66" i="48" s="1"/>
  <c r="V67" i="48" s="1"/>
  <c r="V68" i="48" s="1"/>
  <c r="V69" i="48" s="1"/>
  <c r="V70" i="48" s="1"/>
  <c r="V71" i="48" s="1"/>
  <c r="V72" i="48" s="1"/>
  <c r="V73" i="48" s="1"/>
  <c r="V74" i="48" s="1"/>
  <c r="V75" i="48" s="1"/>
  <c r="V76" i="48" s="1"/>
  <c r="V77" i="48" s="1"/>
  <c r="V78" i="48" s="1"/>
  <c r="V79" i="48" s="1"/>
  <c r="V80" i="48" s="1"/>
  <c r="V81" i="48" s="1"/>
  <c r="V82" i="48" s="1"/>
  <c r="V83" i="48" s="1"/>
  <c r="V84" i="48" s="1"/>
  <c r="V85" i="48" s="1"/>
  <c r="V86" i="48" s="1"/>
  <c r="V87" i="48" s="1"/>
  <c r="V88" i="48" s="1"/>
  <c r="V89" i="48" s="1"/>
  <c r="V90" i="48" s="1"/>
  <c r="V91" i="48" s="1"/>
  <c r="V92" i="48" s="1"/>
  <c r="V93" i="48" s="1"/>
  <c r="V94" i="48" s="1"/>
  <c r="V95" i="48" s="1"/>
  <c r="V96" i="48" s="1"/>
  <c r="V97" i="48" s="1"/>
  <c r="V98" i="48" s="1"/>
  <c r="V99" i="48" s="1"/>
  <c r="V100" i="48" s="1"/>
  <c r="V101" i="48" s="1"/>
  <c r="V102" i="48" s="1"/>
  <c r="V103" i="48" s="1"/>
  <c r="V104" i="48" s="1"/>
  <c r="V105" i="48" s="1"/>
  <c r="V106" i="48" s="1"/>
  <c r="V107" i="48" s="1"/>
  <c r="V108" i="48" s="1"/>
  <c r="V109" i="48" s="1"/>
  <c r="V110" i="48" s="1"/>
  <c r="V111" i="48" s="1"/>
  <c r="V112" i="48" s="1"/>
  <c r="V113" i="48" s="1"/>
  <c r="V114" i="48" s="1"/>
  <c r="V115" i="48" s="1"/>
  <c r="V116" i="48" s="1"/>
  <c r="V117" i="48" s="1"/>
  <c r="V118" i="48" s="1"/>
  <c r="V119" i="48" s="1"/>
  <c r="V120" i="48" s="1"/>
  <c r="V121" i="48" s="1"/>
  <c r="V122" i="48" s="1"/>
  <c r="V123" i="48" s="1"/>
  <c r="V124" i="48" s="1"/>
  <c r="V125" i="48" s="1"/>
  <c r="V126" i="48" s="1"/>
  <c r="V127" i="48" s="1"/>
  <c r="V128" i="48" s="1"/>
  <c r="V129" i="48" s="1"/>
  <c r="V130" i="48" s="1"/>
  <c r="V131" i="48" s="1"/>
  <c r="V132" i="48" s="1"/>
  <c r="V133" i="48" s="1"/>
  <c r="V134" i="48" s="1"/>
  <c r="V135" i="48" s="1"/>
  <c r="V136" i="48" s="1"/>
  <c r="V137" i="48" s="1"/>
  <c r="V138" i="48" s="1"/>
  <c r="V139" i="48" s="1"/>
  <c r="V140" i="48" s="1"/>
  <c r="V141" i="48" s="1"/>
  <c r="V142" i="48" s="1"/>
  <c r="V143" i="48" s="1"/>
  <c r="V144" i="48" s="1"/>
  <c r="V145" i="48" s="1"/>
  <c r="V146" i="48" s="1"/>
  <c r="V147" i="48" s="1"/>
  <c r="V148" i="48" s="1"/>
  <c r="V149" i="48" s="1"/>
  <c r="V150" i="48" s="1"/>
  <c r="V151" i="48" s="1"/>
  <c r="V152" i="48" s="1"/>
  <c r="V153" i="48" s="1"/>
  <c r="V154" i="48" s="1"/>
  <c r="V155" i="48" s="1"/>
  <c r="V156" i="48" s="1"/>
  <c r="V157" i="48" s="1"/>
  <c r="V158" i="48" s="1"/>
  <c r="V159" i="48" s="1"/>
  <c r="V160" i="48" s="1"/>
  <c r="V161" i="48" s="1"/>
  <c r="V162" i="48" s="1"/>
  <c r="V163" i="48" s="1"/>
  <c r="V164" i="48" s="1"/>
  <c r="V165" i="48" s="1"/>
  <c r="V166" i="48" s="1"/>
  <c r="V167" i="48" s="1"/>
  <c r="V168" i="48" s="1"/>
  <c r="V169" i="48" s="1"/>
  <c r="V170" i="48" s="1"/>
  <c r="V171" i="48" s="1"/>
  <c r="V172" i="48" s="1"/>
  <c r="V173" i="48" s="1"/>
  <c r="K9" i="48" s="1"/>
  <c r="T13" i="48"/>
  <c r="T14" i="48" s="1"/>
  <c r="T15" i="48" s="1"/>
  <c r="T16" i="48" s="1"/>
  <c r="T17" i="48" s="1"/>
  <c r="T18" i="48" s="1"/>
  <c r="T19" i="48" s="1"/>
  <c r="T20" i="48" s="1"/>
  <c r="T21" i="48" s="1"/>
  <c r="T22" i="48" s="1"/>
  <c r="T23" i="48" s="1"/>
  <c r="T24" i="48" s="1"/>
  <c r="T25" i="48" s="1"/>
  <c r="T26" i="48" s="1"/>
  <c r="T27" i="48" s="1"/>
  <c r="T28" i="48" s="1"/>
  <c r="T29" i="48" s="1"/>
  <c r="T30" i="48" s="1"/>
  <c r="T31" i="48" s="1"/>
  <c r="T32" i="48" s="1"/>
  <c r="T33" i="48" s="1"/>
  <c r="T34" i="48" s="1"/>
  <c r="T35" i="48" s="1"/>
  <c r="T36" i="48" s="1"/>
  <c r="T37" i="48" s="1"/>
  <c r="T38" i="48" s="1"/>
  <c r="T39" i="48" s="1"/>
  <c r="T40" i="48" s="1"/>
  <c r="T41" i="48" s="1"/>
  <c r="T42" i="48" s="1"/>
  <c r="T43" i="48" s="1"/>
  <c r="T44" i="48" s="1"/>
  <c r="T45" i="48" s="1"/>
  <c r="T46" i="48" s="1"/>
  <c r="T47" i="48" s="1"/>
  <c r="T48" i="48" s="1"/>
  <c r="T49" i="48" s="1"/>
  <c r="T50" i="48" s="1"/>
  <c r="T51" i="48" s="1"/>
  <c r="T52" i="48" s="1"/>
  <c r="T53" i="48" s="1"/>
  <c r="T54" i="48" s="1"/>
  <c r="T55" i="48" s="1"/>
  <c r="T56" i="48" s="1"/>
  <c r="T57" i="48" s="1"/>
  <c r="T58" i="48" s="1"/>
  <c r="T59" i="48" s="1"/>
  <c r="T60" i="48" s="1"/>
  <c r="T61" i="48" s="1"/>
  <c r="T62" i="48" s="1"/>
  <c r="T63" i="48" s="1"/>
  <c r="T64" i="48" s="1"/>
  <c r="T65" i="48" s="1"/>
  <c r="T66" i="48" s="1"/>
  <c r="T67" i="48" s="1"/>
  <c r="T68" i="48" s="1"/>
  <c r="T69" i="48" s="1"/>
  <c r="T70" i="48" s="1"/>
  <c r="T71" i="48" s="1"/>
  <c r="T72" i="48" s="1"/>
  <c r="T73" i="48" s="1"/>
  <c r="T74" i="48" s="1"/>
  <c r="T75" i="48" s="1"/>
  <c r="T76" i="48" s="1"/>
  <c r="T77" i="48" s="1"/>
  <c r="T78" i="48" s="1"/>
  <c r="T79" i="48" s="1"/>
  <c r="T80" i="48" s="1"/>
  <c r="T81" i="48" s="1"/>
  <c r="T82" i="48" s="1"/>
  <c r="T83" i="48" s="1"/>
  <c r="T84" i="48" s="1"/>
  <c r="T85" i="48" s="1"/>
  <c r="T86" i="48" s="1"/>
  <c r="T87" i="48" s="1"/>
  <c r="T88" i="48" s="1"/>
  <c r="T89" i="48" s="1"/>
  <c r="T90" i="48" s="1"/>
  <c r="T91" i="48" s="1"/>
  <c r="T92" i="48" s="1"/>
  <c r="T93" i="48" s="1"/>
  <c r="T94" i="48" s="1"/>
  <c r="T95" i="48" s="1"/>
  <c r="T96" i="48" s="1"/>
  <c r="T97" i="48" s="1"/>
  <c r="T98" i="48" s="1"/>
  <c r="T99" i="48" s="1"/>
  <c r="T100" i="48" s="1"/>
  <c r="T101" i="48" s="1"/>
  <c r="T102" i="48" s="1"/>
  <c r="T103" i="48" s="1"/>
  <c r="T104" i="48" s="1"/>
  <c r="T105" i="48" s="1"/>
  <c r="T106" i="48" s="1"/>
  <c r="T107" i="48" s="1"/>
  <c r="T108" i="48" s="1"/>
  <c r="T109" i="48" s="1"/>
  <c r="T110" i="48" s="1"/>
  <c r="T111" i="48" s="1"/>
  <c r="T112" i="48" s="1"/>
  <c r="T113" i="48" s="1"/>
  <c r="T114" i="48" s="1"/>
  <c r="T115" i="48" s="1"/>
  <c r="T116" i="48" s="1"/>
  <c r="T117" i="48" s="1"/>
  <c r="T118" i="48" s="1"/>
  <c r="T119" i="48" s="1"/>
  <c r="T120" i="48" s="1"/>
  <c r="T121" i="48" s="1"/>
  <c r="T122" i="48" s="1"/>
  <c r="T123" i="48" s="1"/>
  <c r="T124" i="48" s="1"/>
  <c r="T125" i="48" s="1"/>
  <c r="T126" i="48" s="1"/>
  <c r="T127" i="48" s="1"/>
  <c r="T128" i="48" s="1"/>
  <c r="T129" i="48" s="1"/>
  <c r="T130" i="48" s="1"/>
  <c r="T131" i="48" s="1"/>
  <c r="T132" i="48" s="1"/>
  <c r="T133" i="48" s="1"/>
  <c r="T134" i="48" s="1"/>
  <c r="T135" i="48" s="1"/>
  <c r="T136" i="48" s="1"/>
  <c r="T137" i="48" s="1"/>
  <c r="T138" i="48" s="1"/>
  <c r="T139" i="48" s="1"/>
  <c r="T140" i="48" s="1"/>
  <c r="T141" i="48" s="1"/>
  <c r="T142" i="48" s="1"/>
  <c r="T143" i="48" s="1"/>
  <c r="T144" i="48" s="1"/>
  <c r="T145" i="48" s="1"/>
  <c r="T146" i="48" s="1"/>
  <c r="T147" i="48" s="1"/>
  <c r="T148" i="48" s="1"/>
  <c r="T149" i="48" s="1"/>
  <c r="T150" i="48" s="1"/>
  <c r="T151" i="48" s="1"/>
  <c r="T152" i="48" s="1"/>
  <c r="T153" i="48" s="1"/>
  <c r="T154" i="48" s="1"/>
  <c r="T155" i="48" s="1"/>
  <c r="T156" i="48" s="1"/>
  <c r="T157" i="48" s="1"/>
  <c r="T158" i="48" s="1"/>
  <c r="T159" i="48" s="1"/>
  <c r="T160" i="48" s="1"/>
  <c r="T161" i="48" s="1"/>
  <c r="T162" i="48" s="1"/>
  <c r="T163" i="48" s="1"/>
  <c r="T164" i="48" s="1"/>
  <c r="T165" i="48" s="1"/>
  <c r="T166" i="48" s="1"/>
  <c r="T167" i="48" s="1"/>
  <c r="T168" i="48" s="1"/>
  <c r="T169" i="48" s="1"/>
  <c r="T170" i="48" s="1"/>
  <c r="T171" i="48" s="1"/>
  <c r="T172" i="48" s="1"/>
  <c r="T173" i="48" s="1"/>
  <c r="T174" i="48" s="1"/>
  <c r="T175" i="48" s="1"/>
  <c r="I9" i="48" s="1"/>
  <c r="R13" i="48"/>
  <c r="R14" i="48" s="1"/>
  <c r="R15" i="48" s="1"/>
  <c r="R16" i="48" s="1"/>
  <c r="R17" i="48" s="1"/>
  <c r="R18" i="48" s="1"/>
  <c r="R19" i="48" s="1"/>
  <c r="R20" i="48" s="1"/>
  <c r="R21" i="48" s="1"/>
  <c r="R22" i="48" s="1"/>
  <c r="R23" i="48" s="1"/>
  <c r="R24" i="48" s="1"/>
  <c r="R25" i="48" s="1"/>
  <c r="R26" i="48" s="1"/>
  <c r="R27" i="48" s="1"/>
  <c r="R28" i="48" s="1"/>
  <c r="R29" i="48" s="1"/>
  <c r="R30" i="48" s="1"/>
  <c r="R31" i="48" s="1"/>
  <c r="R32" i="48" s="1"/>
  <c r="R33" i="48" s="1"/>
  <c r="R34" i="48" s="1"/>
  <c r="R35" i="48" s="1"/>
  <c r="R36" i="48" s="1"/>
  <c r="R37" i="48" s="1"/>
  <c r="R38" i="48" s="1"/>
  <c r="R39" i="48" s="1"/>
  <c r="R40" i="48" s="1"/>
  <c r="R41" i="48" s="1"/>
  <c r="R42" i="48" s="1"/>
  <c r="R43" i="48" s="1"/>
  <c r="R44" i="48" s="1"/>
  <c r="R45" i="48" s="1"/>
  <c r="R46" i="48" s="1"/>
  <c r="R47" i="48" s="1"/>
  <c r="R48" i="48" s="1"/>
  <c r="R49" i="48" s="1"/>
  <c r="R50" i="48" s="1"/>
  <c r="R51" i="48" s="1"/>
  <c r="R52" i="48" s="1"/>
  <c r="R53" i="48" s="1"/>
  <c r="R54" i="48" s="1"/>
  <c r="R55" i="48" s="1"/>
  <c r="R56" i="48" s="1"/>
  <c r="R57" i="48" s="1"/>
  <c r="R58" i="48" s="1"/>
  <c r="R59" i="48" s="1"/>
  <c r="R60" i="48" s="1"/>
  <c r="R61" i="48" s="1"/>
  <c r="R62" i="48" s="1"/>
  <c r="R63" i="48" s="1"/>
  <c r="R64" i="48" s="1"/>
  <c r="R65" i="48" s="1"/>
  <c r="R66" i="48" s="1"/>
  <c r="R67" i="48" s="1"/>
  <c r="R68" i="48" s="1"/>
  <c r="R69" i="48" s="1"/>
  <c r="R70" i="48" s="1"/>
  <c r="R71" i="48" s="1"/>
  <c r="R72" i="48" s="1"/>
  <c r="R73" i="48" s="1"/>
  <c r="R74" i="48" s="1"/>
  <c r="R75" i="48" s="1"/>
  <c r="R76" i="48" s="1"/>
  <c r="R77" i="48" s="1"/>
  <c r="R78" i="48" s="1"/>
  <c r="R79" i="48" s="1"/>
  <c r="R80" i="48" s="1"/>
  <c r="R81" i="48" s="1"/>
  <c r="R82" i="48" s="1"/>
  <c r="R83" i="48" s="1"/>
  <c r="R84" i="48" s="1"/>
  <c r="R85" i="48" s="1"/>
  <c r="R86" i="48" s="1"/>
  <c r="R87" i="48" s="1"/>
  <c r="R88" i="48" s="1"/>
  <c r="R89" i="48" s="1"/>
  <c r="R90" i="48" s="1"/>
  <c r="R91" i="48" s="1"/>
  <c r="R92" i="48" s="1"/>
  <c r="R93" i="48" s="1"/>
  <c r="R94" i="48" s="1"/>
  <c r="R95" i="48" s="1"/>
  <c r="R96" i="48" s="1"/>
  <c r="R97" i="48" s="1"/>
  <c r="R98" i="48" s="1"/>
  <c r="R99" i="48" s="1"/>
  <c r="R100" i="48" s="1"/>
  <c r="R101" i="48" s="1"/>
  <c r="R102" i="48" s="1"/>
  <c r="R103" i="48" s="1"/>
  <c r="R104" i="48" s="1"/>
  <c r="R105" i="48" s="1"/>
  <c r="R106" i="48" s="1"/>
  <c r="R107" i="48" s="1"/>
  <c r="R108" i="48" s="1"/>
  <c r="R109" i="48" s="1"/>
  <c r="R110" i="48" s="1"/>
  <c r="R111" i="48" s="1"/>
  <c r="R112" i="48" s="1"/>
  <c r="R113" i="48" s="1"/>
  <c r="R114" i="48" s="1"/>
  <c r="R115" i="48" s="1"/>
  <c r="R116" i="48" s="1"/>
  <c r="R117" i="48" s="1"/>
  <c r="R118" i="48" s="1"/>
  <c r="R119" i="48" s="1"/>
  <c r="R120" i="48" s="1"/>
  <c r="R121" i="48" s="1"/>
  <c r="R122" i="48" s="1"/>
  <c r="R123" i="48" s="1"/>
  <c r="R124" i="48" s="1"/>
  <c r="R125" i="48" s="1"/>
  <c r="R126" i="48" s="1"/>
  <c r="R127" i="48" s="1"/>
  <c r="R128" i="48" s="1"/>
  <c r="R129" i="48" s="1"/>
  <c r="R130" i="48" s="1"/>
  <c r="R131" i="48" s="1"/>
  <c r="R132" i="48" s="1"/>
  <c r="R133" i="48" s="1"/>
  <c r="R134" i="48" s="1"/>
  <c r="R135" i="48" s="1"/>
  <c r="R136" i="48" s="1"/>
  <c r="R137" i="48" s="1"/>
  <c r="R138" i="48" s="1"/>
  <c r="R139" i="48" s="1"/>
  <c r="R140" i="48" s="1"/>
  <c r="R141" i="48" s="1"/>
  <c r="R142" i="48" s="1"/>
  <c r="R143" i="48" s="1"/>
  <c r="R144" i="48" s="1"/>
  <c r="R145" i="48" s="1"/>
  <c r="R146" i="48" s="1"/>
  <c r="R147" i="48" s="1"/>
  <c r="R148" i="48" s="1"/>
  <c r="R149" i="48" s="1"/>
  <c r="R150" i="48" s="1"/>
  <c r="R151" i="48" s="1"/>
  <c r="R152" i="48" s="1"/>
  <c r="R153" i="48" s="1"/>
  <c r="R154" i="48" s="1"/>
  <c r="R155" i="48" s="1"/>
  <c r="R156" i="48" s="1"/>
  <c r="R157" i="48" s="1"/>
  <c r="R158" i="48" s="1"/>
  <c r="R159" i="48" s="1"/>
  <c r="R160" i="48" s="1"/>
  <c r="R161" i="48" s="1"/>
  <c r="R162" i="48" s="1"/>
  <c r="R163" i="48" s="1"/>
  <c r="R164" i="48" s="1"/>
  <c r="R165" i="48" s="1"/>
  <c r="R166" i="48" s="1"/>
  <c r="R167" i="48" s="1"/>
  <c r="R168" i="48" s="1"/>
  <c r="R169" i="48" s="1"/>
  <c r="R170" i="48" s="1"/>
  <c r="R171" i="48" s="1"/>
  <c r="R172" i="48" s="1"/>
  <c r="R173" i="48" s="1"/>
  <c r="R174" i="48" s="1"/>
  <c r="R175" i="48" s="1"/>
  <c r="R176" i="48" s="1"/>
  <c r="G9" i="48" s="1"/>
  <c r="P13" i="48"/>
  <c r="P14" i="48" s="1"/>
  <c r="P15" i="48" s="1"/>
  <c r="P16" i="48" s="1"/>
  <c r="P17" i="48" s="1"/>
  <c r="P18" i="48" s="1"/>
  <c r="P19" i="48" s="1"/>
  <c r="P20" i="48" s="1"/>
  <c r="P21" i="48" s="1"/>
  <c r="P22" i="48" s="1"/>
  <c r="P23" i="48" s="1"/>
  <c r="P24" i="48" s="1"/>
  <c r="P25" i="48" s="1"/>
  <c r="P26" i="48" s="1"/>
  <c r="P27" i="48" s="1"/>
  <c r="P28" i="48" s="1"/>
  <c r="P29" i="48" s="1"/>
  <c r="P30" i="48" s="1"/>
  <c r="P31" i="48" s="1"/>
  <c r="P32" i="48" s="1"/>
  <c r="P33" i="48" s="1"/>
  <c r="P34" i="48" s="1"/>
  <c r="P35" i="48" s="1"/>
  <c r="P36" i="48" s="1"/>
  <c r="P37" i="48" s="1"/>
  <c r="P38" i="48" s="1"/>
  <c r="P39" i="48" s="1"/>
  <c r="P40" i="48" s="1"/>
  <c r="P41" i="48" s="1"/>
  <c r="P42" i="48" s="1"/>
  <c r="P43" i="48" s="1"/>
  <c r="P44" i="48" s="1"/>
  <c r="P45" i="48" s="1"/>
  <c r="P46" i="48" s="1"/>
  <c r="P47" i="48" s="1"/>
  <c r="P48" i="48" s="1"/>
  <c r="P49" i="48" s="1"/>
  <c r="P50" i="48" s="1"/>
  <c r="P51" i="48" s="1"/>
  <c r="P52" i="48" s="1"/>
  <c r="P53" i="48" s="1"/>
  <c r="P54" i="48" s="1"/>
  <c r="P55" i="48" s="1"/>
  <c r="P56" i="48" s="1"/>
  <c r="P57" i="48" s="1"/>
  <c r="P58" i="48" s="1"/>
  <c r="P59" i="48" s="1"/>
  <c r="P60" i="48" s="1"/>
  <c r="P61" i="48" s="1"/>
  <c r="P62" i="48" s="1"/>
  <c r="P63" i="48" s="1"/>
  <c r="P64" i="48" s="1"/>
  <c r="P65" i="48" s="1"/>
  <c r="P66" i="48" s="1"/>
  <c r="P67" i="48" s="1"/>
  <c r="P68" i="48" s="1"/>
  <c r="P69" i="48" s="1"/>
  <c r="P70" i="48" s="1"/>
  <c r="P71" i="48" s="1"/>
  <c r="P72" i="48" s="1"/>
  <c r="P73" i="48" s="1"/>
  <c r="P74" i="48" s="1"/>
  <c r="P75" i="48" s="1"/>
  <c r="P76" i="48" s="1"/>
  <c r="P77" i="48" s="1"/>
  <c r="P78" i="48" s="1"/>
  <c r="P79" i="48" s="1"/>
  <c r="P80" i="48" s="1"/>
  <c r="P81" i="48" s="1"/>
  <c r="P82" i="48" s="1"/>
  <c r="P83" i="48" s="1"/>
  <c r="P84" i="48" s="1"/>
  <c r="P85" i="48" s="1"/>
  <c r="P86" i="48" s="1"/>
  <c r="P87" i="48" s="1"/>
  <c r="P88" i="48" s="1"/>
  <c r="P89" i="48" s="1"/>
  <c r="P90" i="48" s="1"/>
  <c r="P91" i="48" s="1"/>
  <c r="P92" i="48" s="1"/>
  <c r="P93" i="48" s="1"/>
  <c r="P94" i="48" s="1"/>
  <c r="P95" i="48" s="1"/>
  <c r="P96" i="48" s="1"/>
  <c r="P97" i="48" s="1"/>
  <c r="P98" i="48" s="1"/>
  <c r="P99" i="48" s="1"/>
  <c r="P100" i="48" s="1"/>
  <c r="P101" i="48" s="1"/>
  <c r="P102" i="48" s="1"/>
  <c r="P103" i="48" s="1"/>
  <c r="P104" i="48" s="1"/>
  <c r="P105" i="48" s="1"/>
  <c r="P106" i="48" s="1"/>
  <c r="P107" i="48" s="1"/>
  <c r="P108" i="48" s="1"/>
  <c r="P109" i="48" s="1"/>
  <c r="P110" i="48" s="1"/>
  <c r="P111" i="48" s="1"/>
  <c r="P112" i="48" s="1"/>
  <c r="P113" i="48" s="1"/>
  <c r="P114" i="48" s="1"/>
  <c r="P115" i="48" s="1"/>
  <c r="P116" i="48" s="1"/>
  <c r="P117" i="48" s="1"/>
  <c r="P118" i="48" s="1"/>
  <c r="P119" i="48" s="1"/>
  <c r="P120" i="48" s="1"/>
  <c r="P121" i="48" s="1"/>
  <c r="P122" i="48" s="1"/>
  <c r="P123" i="48" s="1"/>
  <c r="P124" i="48" s="1"/>
  <c r="P125" i="48" s="1"/>
  <c r="P126" i="48" s="1"/>
  <c r="P127" i="48" s="1"/>
  <c r="P128" i="48" s="1"/>
  <c r="P129" i="48" s="1"/>
  <c r="P130" i="48" s="1"/>
  <c r="P131" i="48" s="1"/>
  <c r="P132" i="48" s="1"/>
  <c r="P133" i="48" s="1"/>
  <c r="P134" i="48" s="1"/>
  <c r="P135" i="48" s="1"/>
  <c r="P136" i="48" s="1"/>
  <c r="P137" i="48" s="1"/>
  <c r="P138" i="48" s="1"/>
  <c r="P139" i="48" s="1"/>
  <c r="P140" i="48" s="1"/>
  <c r="P141" i="48" s="1"/>
  <c r="P142" i="48" s="1"/>
  <c r="P143" i="48" s="1"/>
  <c r="P144" i="48" s="1"/>
  <c r="P145" i="48" s="1"/>
  <c r="P146" i="48" s="1"/>
  <c r="P147" i="48" s="1"/>
  <c r="P148" i="48" s="1"/>
  <c r="P149" i="48" s="1"/>
  <c r="P150" i="48" s="1"/>
  <c r="P151" i="48" s="1"/>
  <c r="P152" i="48" s="1"/>
  <c r="P153" i="48" s="1"/>
  <c r="P154" i="48" s="1"/>
  <c r="P155" i="48" s="1"/>
  <c r="P156" i="48" s="1"/>
  <c r="P157" i="48" s="1"/>
  <c r="P158" i="48" s="1"/>
  <c r="P159" i="48" s="1"/>
  <c r="P160" i="48" s="1"/>
  <c r="P161" i="48" s="1"/>
  <c r="P162" i="48" s="1"/>
  <c r="P163" i="48" s="1"/>
  <c r="P164" i="48" s="1"/>
  <c r="P165" i="48" s="1"/>
  <c r="P166" i="48" s="1"/>
  <c r="P167" i="48" s="1"/>
  <c r="P168" i="48" s="1"/>
  <c r="P169" i="48" s="1"/>
  <c r="P170" i="48" s="1"/>
  <c r="P171" i="48" s="1"/>
  <c r="P172" i="48" s="1"/>
  <c r="P173" i="48" s="1"/>
  <c r="P174" i="48" s="1"/>
  <c r="P175" i="48" s="1"/>
  <c r="P176" i="48" s="1"/>
  <c r="E9" i="48" s="1"/>
  <c r="N13" i="48"/>
  <c r="N14" i="48" s="1"/>
  <c r="N15" i="48" s="1"/>
  <c r="N16" i="48" s="1"/>
  <c r="N17" i="48" s="1"/>
  <c r="N18" i="48" s="1"/>
  <c r="N19" i="48" s="1"/>
  <c r="N20" i="48" s="1"/>
  <c r="N21" i="48" s="1"/>
  <c r="N22" i="48" s="1"/>
  <c r="N23" i="48" s="1"/>
  <c r="N24" i="48" s="1"/>
  <c r="N25" i="48" s="1"/>
  <c r="N26" i="48" s="1"/>
  <c r="N27" i="48" s="1"/>
  <c r="N28" i="48" s="1"/>
  <c r="N29" i="48" s="1"/>
  <c r="N30" i="48" s="1"/>
  <c r="N31" i="48" s="1"/>
  <c r="N32" i="48" s="1"/>
  <c r="N33" i="48" s="1"/>
  <c r="N34" i="48" s="1"/>
  <c r="N35" i="48" s="1"/>
  <c r="N36" i="48" s="1"/>
  <c r="N37" i="48" s="1"/>
  <c r="N38" i="48" s="1"/>
  <c r="N39" i="48" s="1"/>
  <c r="N40" i="48" s="1"/>
  <c r="N41" i="48" s="1"/>
  <c r="N42" i="48" s="1"/>
  <c r="N43" i="48" s="1"/>
  <c r="N44" i="48" s="1"/>
  <c r="N45" i="48" s="1"/>
  <c r="N46" i="48" s="1"/>
  <c r="N47" i="48" s="1"/>
  <c r="N48" i="48" s="1"/>
  <c r="N49" i="48" s="1"/>
  <c r="N50" i="48" s="1"/>
  <c r="N51" i="48" s="1"/>
  <c r="N52" i="48" s="1"/>
  <c r="N53" i="48" s="1"/>
  <c r="N54" i="48" s="1"/>
  <c r="N55" i="48" s="1"/>
  <c r="N56" i="48" s="1"/>
  <c r="N57" i="48" s="1"/>
  <c r="N58" i="48" s="1"/>
  <c r="N59" i="48" s="1"/>
  <c r="N60" i="48" s="1"/>
  <c r="N61" i="48" s="1"/>
  <c r="N62" i="48" s="1"/>
  <c r="N63" i="48" s="1"/>
  <c r="N64" i="48" s="1"/>
  <c r="N65" i="48" s="1"/>
  <c r="N66" i="48" s="1"/>
  <c r="N67" i="48" s="1"/>
  <c r="N68" i="48" s="1"/>
  <c r="N69" i="48" s="1"/>
  <c r="N70" i="48" s="1"/>
  <c r="N71" i="48" s="1"/>
  <c r="N72" i="48" s="1"/>
  <c r="N73" i="48" s="1"/>
  <c r="N74" i="48" s="1"/>
  <c r="N75" i="48" s="1"/>
  <c r="N76" i="48" s="1"/>
  <c r="N77" i="48" s="1"/>
  <c r="N78" i="48" s="1"/>
  <c r="N79" i="48" s="1"/>
  <c r="N80" i="48" s="1"/>
  <c r="N81" i="48" s="1"/>
  <c r="N82" i="48" s="1"/>
  <c r="N83" i="48" s="1"/>
  <c r="N84" i="48" s="1"/>
  <c r="N85" i="48" s="1"/>
  <c r="N86" i="48" s="1"/>
  <c r="N87" i="48" s="1"/>
  <c r="N88" i="48" s="1"/>
  <c r="N89" i="48" s="1"/>
  <c r="N90" i="48" s="1"/>
  <c r="N91" i="48" s="1"/>
  <c r="N92" i="48" s="1"/>
  <c r="N93" i="48" s="1"/>
  <c r="N94" i="48" s="1"/>
  <c r="N95" i="48" s="1"/>
  <c r="N96" i="48" s="1"/>
  <c r="N97" i="48" s="1"/>
  <c r="N98" i="48" s="1"/>
  <c r="N99" i="48" s="1"/>
  <c r="N100" i="48" s="1"/>
  <c r="N101" i="48" s="1"/>
  <c r="N102" i="48" s="1"/>
  <c r="N103" i="48" s="1"/>
  <c r="N104" i="48" s="1"/>
  <c r="N105" i="48" s="1"/>
  <c r="N106" i="48" s="1"/>
  <c r="N107" i="48" s="1"/>
  <c r="N108" i="48" s="1"/>
  <c r="N109" i="48" s="1"/>
  <c r="N110" i="48" s="1"/>
  <c r="N111" i="48" s="1"/>
  <c r="N112" i="48" s="1"/>
  <c r="N113" i="48" s="1"/>
  <c r="N114" i="48" s="1"/>
  <c r="N115" i="48" s="1"/>
  <c r="N116" i="48" s="1"/>
  <c r="N117" i="48" s="1"/>
  <c r="N118" i="48" s="1"/>
  <c r="N119" i="48" s="1"/>
  <c r="N120" i="48" s="1"/>
  <c r="N121" i="48" s="1"/>
  <c r="N122" i="48" s="1"/>
  <c r="N123" i="48" s="1"/>
  <c r="N124" i="48" s="1"/>
  <c r="N125" i="48" s="1"/>
  <c r="N126" i="48" s="1"/>
  <c r="N127" i="48" s="1"/>
  <c r="N128" i="48" s="1"/>
  <c r="N129" i="48" s="1"/>
  <c r="N130" i="48" s="1"/>
  <c r="N131" i="48" s="1"/>
  <c r="N132" i="48" s="1"/>
  <c r="N133" i="48" s="1"/>
  <c r="N134" i="48" s="1"/>
  <c r="N135" i="48" s="1"/>
  <c r="N136" i="48" s="1"/>
  <c r="N137" i="48" s="1"/>
  <c r="N138" i="48" s="1"/>
  <c r="N139" i="48" s="1"/>
  <c r="N140" i="48" s="1"/>
  <c r="N141" i="48" s="1"/>
  <c r="N142" i="48" s="1"/>
  <c r="N143" i="48" s="1"/>
  <c r="N144" i="48" s="1"/>
  <c r="N145" i="48" s="1"/>
  <c r="N146" i="48" s="1"/>
  <c r="N147" i="48" s="1"/>
  <c r="N148" i="48" s="1"/>
  <c r="N149" i="48" s="1"/>
  <c r="N150" i="48" s="1"/>
  <c r="N151" i="48" s="1"/>
  <c r="N152" i="48" s="1"/>
  <c r="N153" i="48" s="1"/>
  <c r="N154" i="48" s="1"/>
  <c r="N155" i="48" s="1"/>
  <c r="N156" i="48" s="1"/>
  <c r="N157" i="48" s="1"/>
  <c r="N158" i="48" s="1"/>
  <c r="N159" i="48" s="1"/>
  <c r="N160" i="48" s="1"/>
  <c r="N161" i="48" s="1"/>
  <c r="N162" i="48" s="1"/>
  <c r="N163" i="48" s="1"/>
  <c r="N164" i="48" s="1"/>
  <c r="N165" i="48" s="1"/>
  <c r="N166" i="48" s="1"/>
  <c r="N167" i="48" s="1"/>
  <c r="N168" i="48" s="1"/>
  <c r="N169" i="48" s="1"/>
  <c r="N170" i="48" s="1"/>
  <c r="N171" i="48" s="1"/>
  <c r="N172" i="48" s="1"/>
  <c r="N173" i="48" s="1"/>
  <c r="N174" i="48" s="1"/>
  <c r="N175" i="48" s="1"/>
  <c r="N176" i="48" s="1"/>
  <c r="C9" i="48" s="1"/>
  <c r="B19" i="48"/>
  <c r="M18" i="48"/>
  <c r="I15" i="47"/>
  <c r="I15" i="40"/>
  <c r="I15" i="39"/>
  <c r="I15" i="38"/>
  <c r="I14" i="38"/>
  <c r="I16" i="47"/>
  <c r="I16" i="46"/>
  <c r="I14" i="46"/>
  <c r="I16" i="45"/>
  <c r="I14" i="45"/>
  <c r="I16" i="44"/>
  <c r="I16" i="43"/>
  <c r="I16" i="41"/>
  <c r="I16" i="40"/>
  <c r="I16" i="39"/>
  <c r="I16" i="38"/>
  <c r="O62" i="48" l="1"/>
  <c r="O63" i="48" s="1"/>
  <c r="O64" i="48" s="1"/>
  <c r="O65" i="48" s="1"/>
  <c r="O66" i="48" s="1"/>
  <c r="O67" i="48" s="1"/>
  <c r="O68" i="48" s="1"/>
  <c r="O69" i="48" s="1"/>
  <c r="O70" i="48" s="1"/>
  <c r="O71" i="48" s="1"/>
  <c r="O72" i="48" s="1"/>
  <c r="O73" i="48" s="1"/>
  <c r="O74" i="48" s="1"/>
  <c r="O75" i="48" s="1"/>
  <c r="O76" i="48" s="1"/>
  <c r="O77" i="48" s="1"/>
  <c r="O78" i="48" s="1"/>
  <c r="O79" i="48" s="1"/>
  <c r="O80" i="48" s="1"/>
  <c r="O81" i="48" s="1"/>
  <c r="O82" i="48" s="1"/>
  <c r="O83" i="48" s="1"/>
  <c r="O84" i="48" s="1"/>
  <c r="O85" i="48" s="1"/>
  <c r="O86" i="48" s="1"/>
  <c r="O87" i="48" s="1"/>
  <c r="O88" i="48" s="1"/>
  <c r="O89" i="48" s="1"/>
  <c r="O90" i="48" s="1"/>
  <c r="O91" i="48" s="1"/>
  <c r="O92" i="48" s="1"/>
  <c r="O93" i="48" s="1"/>
  <c r="O94" i="48" s="1"/>
  <c r="O95" i="48" s="1"/>
  <c r="O96" i="48" s="1"/>
  <c r="O97" i="48" s="1"/>
  <c r="O98" i="48" s="1"/>
  <c r="O99" i="48" s="1"/>
  <c r="O100" i="48" s="1"/>
  <c r="O101" i="48" s="1"/>
  <c r="O102" i="48" s="1"/>
  <c r="O103" i="48" s="1"/>
  <c r="O104" i="48" s="1"/>
  <c r="O105" i="48" s="1"/>
  <c r="O106" i="48" s="1"/>
  <c r="O107" i="48" s="1"/>
  <c r="O108" i="48" s="1"/>
  <c r="O109" i="48" s="1"/>
  <c r="O110" i="48" s="1"/>
  <c r="O111" i="48" s="1"/>
  <c r="O112" i="48" s="1"/>
  <c r="O113" i="48" s="1"/>
  <c r="O114" i="48" s="1"/>
  <c r="O115" i="48" s="1"/>
  <c r="O116" i="48" s="1"/>
  <c r="O117" i="48" s="1"/>
  <c r="O118" i="48" s="1"/>
  <c r="O119" i="48" s="1"/>
  <c r="O120" i="48" s="1"/>
  <c r="O121" i="48" s="1"/>
  <c r="O122" i="48" s="1"/>
  <c r="O123" i="48" s="1"/>
  <c r="O124" i="48" s="1"/>
  <c r="O125" i="48" s="1"/>
  <c r="O126" i="48" s="1"/>
  <c r="O127" i="48" s="1"/>
  <c r="O128" i="48" s="1"/>
  <c r="O129" i="48" s="1"/>
  <c r="O130" i="48" s="1"/>
  <c r="O131" i="48" s="1"/>
  <c r="O132" i="48" s="1"/>
  <c r="O133" i="48" s="1"/>
  <c r="O134" i="48" s="1"/>
  <c r="O135" i="48" s="1"/>
  <c r="O136" i="48" s="1"/>
  <c r="O137" i="48" s="1"/>
  <c r="O138" i="48" s="1"/>
  <c r="O139" i="48" s="1"/>
  <c r="O140" i="48" s="1"/>
  <c r="O141" i="48" s="1"/>
  <c r="O142" i="48" s="1"/>
  <c r="O143" i="48" s="1"/>
  <c r="O144" i="48" s="1"/>
  <c r="O145" i="48" s="1"/>
  <c r="O146" i="48" s="1"/>
  <c r="O147" i="48" s="1"/>
  <c r="O148" i="48" s="1"/>
  <c r="O149" i="48" s="1"/>
  <c r="O150" i="48" s="1"/>
  <c r="O151" i="48" s="1"/>
  <c r="O152" i="48" s="1"/>
  <c r="O153" i="48" s="1"/>
  <c r="O154" i="48" s="1"/>
  <c r="O155" i="48" s="1"/>
  <c r="O156" i="48" s="1"/>
  <c r="O157" i="48" s="1"/>
  <c r="O158" i="48" s="1"/>
  <c r="O159" i="48" s="1"/>
  <c r="O160" i="48" s="1"/>
  <c r="O161" i="48" s="1"/>
  <c r="O162" i="48" s="1"/>
  <c r="O163" i="48" s="1"/>
  <c r="O164" i="48" s="1"/>
  <c r="O165" i="48" s="1"/>
  <c r="O166" i="48" s="1"/>
  <c r="O167" i="48" s="1"/>
  <c r="O168" i="48" s="1"/>
  <c r="O169" i="48" s="1"/>
  <c r="O170" i="48" s="1"/>
  <c r="O171" i="48" s="1"/>
  <c r="O172" i="48" s="1"/>
  <c r="O173" i="48" s="1"/>
  <c r="O174" i="48" s="1"/>
  <c r="O175" i="48" s="1"/>
  <c r="O176" i="48" s="1"/>
  <c r="D9" i="48" s="1"/>
  <c r="B20" i="48"/>
  <c r="M19" i="48"/>
  <c r="I34" i="5"/>
  <c r="J34" i="5" s="1"/>
  <c r="I33" i="5"/>
  <c r="J33" i="5" s="1"/>
  <c r="K33" i="5" s="1"/>
  <c r="I32" i="5"/>
  <c r="J32" i="5" s="1"/>
  <c r="I31" i="5"/>
  <c r="J31" i="5" s="1"/>
  <c r="K31" i="5" s="1"/>
  <c r="I30" i="5"/>
  <c r="J30" i="5" s="1"/>
  <c r="I29" i="5"/>
  <c r="J29" i="5" s="1"/>
  <c r="K29" i="5" s="1"/>
  <c r="B21" i="48" l="1"/>
  <c r="M20" i="48"/>
  <c r="F18" i="29"/>
  <c r="E18" i="29"/>
  <c r="D18" i="29"/>
  <c r="C18" i="29"/>
  <c r="K13" i="29"/>
  <c r="L13" i="29" s="1"/>
  <c r="G13" i="29"/>
  <c r="F13" i="29"/>
  <c r="K12" i="29"/>
  <c r="L12" i="29" s="1"/>
  <c r="G12" i="29"/>
  <c r="G14" i="29" s="1"/>
  <c r="F12" i="29"/>
  <c r="K11" i="29"/>
  <c r="L11" i="29" s="1"/>
  <c r="G11" i="29"/>
  <c r="F11" i="29"/>
  <c r="K10" i="29"/>
  <c r="L10" i="29" s="1"/>
  <c r="G10" i="29"/>
  <c r="F10" i="29"/>
  <c r="F14" i="29" s="1"/>
  <c r="B22" i="48" l="1"/>
  <c r="M21" i="48"/>
  <c r="G15" i="29"/>
  <c r="F15" i="29"/>
  <c r="I13" i="29"/>
  <c r="I12" i="29"/>
  <c r="I14" i="29" s="1"/>
  <c r="F16" i="29"/>
  <c r="G16" i="29"/>
  <c r="I10" i="29"/>
  <c r="I11" i="29"/>
  <c r="B23" i="48" l="1"/>
  <c r="M22" i="48"/>
  <c r="I15" i="29"/>
  <c r="I16" i="29"/>
  <c r="B24" i="48" l="1"/>
  <c r="M23" i="48"/>
  <c r="I28" i="5"/>
  <c r="J28" i="5" s="1"/>
  <c r="I27" i="5"/>
  <c r="J27" i="5" s="1"/>
  <c r="K27" i="5" s="1"/>
  <c r="J26" i="5"/>
  <c r="J25" i="5"/>
  <c r="J24" i="5"/>
  <c r="J23" i="5"/>
  <c r="K23" i="5" s="1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B25" i="48" l="1"/>
  <c r="M24" i="48"/>
  <c r="K9" i="5"/>
  <c r="K17" i="5"/>
  <c r="K13" i="5"/>
  <c r="K21" i="5"/>
  <c r="K25" i="5"/>
  <c r="K7" i="5"/>
  <c r="K11" i="5"/>
  <c r="K15" i="5"/>
  <c r="K19" i="5"/>
  <c r="B26" i="48" l="1"/>
  <c r="M25" i="48"/>
  <c r="B27" i="48" l="1"/>
  <c r="M26" i="48"/>
  <c r="B28" i="48" l="1"/>
  <c r="M27" i="48"/>
  <c r="B29" i="48" l="1"/>
  <c r="M28" i="48"/>
  <c r="B30" i="48" l="1"/>
  <c r="M29" i="48"/>
  <c r="B31" i="48" l="1"/>
  <c r="M30" i="48"/>
  <c r="B32" i="48" l="1"/>
  <c r="M31" i="48"/>
  <c r="B33" i="48" l="1"/>
  <c r="M32" i="48"/>
  <c r="B34" i="48" l="1"/>
  <c r="M33" i="48"/>
  <c r="B35" i="48" l="1"/>
  <c r="M34" i="48"/>
  <c r="B36" i="48" l="1"/>
  <c r="M35" i="48"/>
  <c r="B37" i="48" l="1"/>
  <c r="M36" i="48"/>
  <c r="B38" i="48" l="1"/>
  <c r="M37" i="48"/>
  <c r="B39" i="48" l="1"/>
  <c r="M38" i="48"/>
  <c r="B40" i="48" l="1"/>
  <c r="M39" i="48"/>
  <c r="B41" i="48" l="1"/>
  <c r="M40" i="48"/>
  <c r="B42" i="48" l="1"/>
  <c r="M41" i="48"/>
  <c r="B43" i="48" l="1"/>
  <c r="M42" i="48"/>
  <c r="B44" i="48" l="1"/>
  <c r="M43" i="48"/>
  <c r="B45" i="48" l="1"/>
  <c r="M44" i="48"/>
  <c r="B46" i="48" l="1"/>
  <c r="M45" i="48"/>
  <c r="B47" i="48" l="1"/>
  <c r="M46" i="48"/>
  <c r="B48" i="48" l="1"/>
  <c r="M47" i="48"/>
  <c r="B49" i="48" l="1"/>
  <c r="M48" i="48"/>
  <c r="B50" i="48" l="1"/>
  <c r="M49" i="48"/>
  <c r="B51" i="48" l="1"/>
  <c r="M50" i="48"/>
  <c r="B52" i="48" l="1"/>
  <c r="M51" i="48"/>
  <c r="B53" i="48" l="1"/>
  <c r="M52" i="48"/>
  <c r="B54" i="48" l="1"/>
  <c r="M53" i="48"/>
  <c r="B55" i="48" l="1"/>
  <c r="M54" i="48"/>
  <c r="B56" i="48" l="1"/>
  <c r="M55" i="48"/>
  <c r="B57" i="48" l="1"/>
  <c r="M56" i="48"/>
  <c r="B58" i="48" l="1"/>
  <c r="M57" i="48"/>
  <c r="B59" i="48" l="1"/>
  <c r="M58" i="48"/>
  <c r="B60" i="48" l="1"/>
  <c r="M59" i="48"/>
  <c r="B61" i="48" l="1"/>
  <c r="M60" i="48"/>
  <c r="B62" i="48" l="1"/>
  <c r="M61" i="48"/>
  <c r="B63" i="48" l="1"/>
  <c r="M62" i="48"/>
  <c r="B64" i="48" l="1"/>
  <c r="M63" i="48"/>
  <c r="B65" i="48" l="1"/>
  <c r="M64" i="48"/>
  <c r="B66" i="48" l="1"/>
  <c r="M65" i="48"/>
  <c r="B67" i="48" l="1"/>
  <c r="M66" i="48"/>
  <c r="B68" i="48" l="1"/>
  <c r="M67" i="48"/>
  <c r="B69" i="48" l="1"/>
  <c r="M68" i="48"/>
  <c r="B70" i="48" l="1"/>
  <c r="M69" i="48"/>
  <c r="B71" i="48" l="1"/>
  <c r="M70" i="48"/>
  <c r="B72" i="48" l="1"/>
  <c r="M71" i="48"/>
  <c r="B73" i="48" l="1"/>
  <c r="M72" i="48"/>
  <c r="B74" i="48" l="1"/>
  <c r="M73" i="48"/>
  <c r="B75" i="48" l="1"/>
  <c r="M74" i="48"/>
  <c r="B76" i="48" l="1"/>
  <c r="M75" i="48"/>
  <c r="B77" i="48" l="1"/>
  <c r="M76" i="48"/>
  <c r="B78" i="48" l="1"/>
  <c r="M77" i="48"/>
  <c r="B79" i="48" l="1"/>
  <c r="M78" i="48"/>
  <c r="B80" i="48" l="1"/>
  <c r="M79" i="48"/>
  <c r="B81" i="48" l="1"/>
  <c r="M80" i="48"/>
  <c r="B82" i="48" l="1"/>
  <c r="M81" i="48"/>
  <c r="B83" i="48" l="1"/>
  <c r="M82" i="48"/>
  <c r="B84" i="48" l="1"/>
  <c r="M83" i="48"/>
  <c r="B85" i="48" l="1"/>
  <c r="M84" i="48"/>
  <c r="B86" i="48" l="1"/>
  <c r="M85" i="48"/>
  <c r="B87" i="48" l="1"/>
  <c r="M86" i="48"/>
  <c r="B88" i="48" l="1"/>
  <c r="M87" i="48"/>
  <c r="B89" i="48" l="1"/>
  <c r="M88" i="48"/>
  <c r="B90" i="48" l="1"/>
  <c r="M89" i="48"/>
  <c r="B91" i="48" l="1"/>
  <c r="M90" i="48"/>
  <c r="B92" i="48" l="1"/>
  <c r="M91" i="48"/>
  <c r="B93" i="48" l="1"/>
  <c r="M92" i="48"/>
  <c r="B94" i="48" l="1"/>
  <c r="M93" i="48"/>
  <c r="B95" i="48" l="1"/>
  <c r="M94" i="48"/>
  <c r="B96" i="48" l="1"/>
  <c r="M95" i="48"/>
  <c r="B97" i="48" l="1"/>
  <c r="M96" i="48"/>
  <c r="B98" i="48" l="1"/>
  <c r="M97" i="48"/>
  <c r="B99" i="48" l="1"/>
  <c r="M98" i="48"/>
  <c r="B100" i="48" l="1"/>
  <c r="M99" i="48"/>
  <c r="B101" i="48" l="1"/>
  <c r="M100" i="48"/>
  <c r="B102" i="48" l="1"/>
  <c r="M101" i="48"/>
  <c r="B103" i="48" l="1"/>
  <c r="M102" i="48"/>
  <c r="B104" i="48" l="1"/>
  <c r="M103" i="48"/>
  <c r="B105" i="48" l="1"/>
  <c r="M104" i="48"/>
  <c r="B106" i="48" l="1"/>
  <c r="M105" i="48"/>
  <c r="B107" i="48" l="1"/>
  <c r="M106" i="48"/>
  <c r="B108" i="48" l="1"/>
  <c r="M107" i="48"/>
  <c r="B109" i="48" l="1"/>
  <c r="M108" i="48"/>
  <c r="B110" i="48" l="1"/>
  <c r="M109" i="48"/>
  <c r="B111" i="48" l="1"/>
  <c r="M110" i="48"/>
  <c r="B112" i="48" l="1"/>
  <c r="M111" i="48"/>
  <c r="B113" i="48" l="1"/>
  <c r="M112" i="48"/>
  <c r="B114" i="48" l="1"/>
  <c r="M113" i="48"/>
  <c r="B115" i="48" l="1"/>
  <c r="M114" i="48"/>
  <c r="B116" i="48" l="1"/>
  <c r="M115" i="48"/>
  <c r="B117" i="48" l="1"/>
  <c r="M116" i="48"/>
  <c r="B118" i="48" l="1"/>
  <c r="M117" i="48"/>
  <c r="B119" i="48" l="1"/>
  <c r="M118" i="48"/>
  <c r="B120" i="48" l="1"/>
  <c r="M119" i="48"/>
  <c r="B121" i="48" l="1"/>
  <c r="M120" i="48"/>
  <c r="B122" i="48" l="1"/>
  <c r="M121" i="48"/>
  <c r="B123" i="48" l="1"/>
  <c r="M122" i="48"/>
  <c r="B124" i="48" l="1"/>
  <c r="M123" i="48"/>
  <c r="B125" i="48" l="1"/>
  <c r="M124" i="48"/>
  <c r="B126" i="48" l="1"/>
  <c r="M125" i="48"/>
  <c r="B127" i="48" l="1"/>
  <c r="M126" i="48"/>
  <c r="B128" i="48" l="1"/>
  <c r="M127" i="48"/>
  <c r="B129" i="48" l="1"/>
  <c r="M128" i="48"/>
  <c r="B130" i="48" l="1"/>
  <c r="M129" i="48"/>
  <c r="B131" i="48" l="1"/>
  <c r="M130" i="48"/>
  <c r="B132" i="48" l="1"/>
  <c r="M131" i="48"/>
  <c r="B133" i="48" l="1"/>
  <c r="M132" i="48"/>
  <c r="B134" i="48" l="1"/>
  <c r="M133" i="48"/>
  <c r="B135" i="48" l="1"/>
  <c r="M134" i="48"/>
  <c r="B136" i="48" l="1"/>
  <c r="M135" i="48"/>
  <c r="B137" i="48" l="1"/>
  <c r="M136" i="48"/>
  <c r="B138" i="48" l="1"/>
  <c r="M137" i="48"/>
  <c r="B139" i="48" l="1"/>
  <c r="M138" i="48"/>
  <c r="M139" i="48" l="1"/>
  <c r="B140" i="48"/>
  <c r="B141" i="48" l="1"/>
  <c r="M140" i="48"/>
  <c r="B142" i="48" l="1"/>
  <c r="M141" i="48"/>
  <c r="B143" i="48" l="1"/>
  <c r="M142" i="48"/>
  <c r="B144" i="48" l="1"/>
  <c r="M143" i="48"/>
  <c r="B145" i="48" l="1"/>
  <c r="M144" i="48"/>
  <c r="B146" i="48" l="1"/>
  <c r="M145" i="48"/>
  <c r="B147" i="48" l="1"/>
  <c r="M146" i="48"/>
  <c r="B148" i="48" l="1"/>
  <c r="M147" i="48"/>
  <c r="B149" i="48" l="1"/>
  <c r="M148" i="48"/>
  <c r="B150" i="48" l="1"/>
  <c r="M149" i="48"/>
  <c r="B151" i="48" l="1"/>
  <c r="M150" i="48"/>
  <c r="B152" i="48" l="1"/>
  <c r="M151" i="48"/>
  <c r="B153" i="48" l="1"/>
  <c r="M152" i="48"/>
  <c r="B154" i="48" l="1"/>
  <c r="M153" i="48"/>
  <c r="B155" i="48" l="1"/>
  <c r="M154" i="48"/>
  <c r="B156" i="48" l="1"/>
  <c r="M155" i="48"/>
  <c r="B157" i="48" l="1"/>
  <c r="M156" i="48"/>
  <c r="B158" i="48" l="1"/>
  <c r="M157" i="48"/>
  <c r="B159" i="48" l="1"/>
  <c r="M158" i="48"/>
  <c r="B160" i="48" l="1"/>
  <c r="M159" i="48"/>
  <c r="B161" i="48" l="1"/>
  <c r="M160" i="48"/>
  <c r="B162" i="48" l="1"/>
  <c r="M161" i="48"/>
  <c r="B163" i="48" l="1"/>
  <c r="M162" i="48"/>
  <c r="M163" i="48" l="1"/>
  <c r="B164" i="48"/>
  <c r="B165" i="48" l="1"/>
  <c r="M164" i="48"/>
  <c r="B166" i="48" l="1"/>
  <c r="M165" i="48"/>
  <c r="B167" i="48" l="1"/>
  <c r="M166" i="48"/>
  <c r="M167" i="48" l="1"/>
  <c r="B168" i="48"/>
  <c r="B169" i="48" l="1"/>
  <c r="M168" i="48"/>
  <c r="B170" i="48" l="1"/>
  <c r="M169" i="48"/>
  <c r="B171" i="48" l="1"/>
  <c r="M170" i="48"/>
  <c r="B172" i="48" l="1"/>
  <c r="M171" i="48"/>
  <c r="B173" i="48" l="1"/>
  <c r="M172" i="48"/>
  <c r="M173" i="48" l="1"/>
  <c r="B174" i="48"/>
  <c r="B175" i="48" l="1"/>
  <c r="M174" i="48"/>
  <c r="B176" i="48" l="1"/>
  <c r="M175" i="48"/>
  <c r="B177" i="48" l="1"/>
  <c r="M176" i="48"/>
  <c r="B9" i="48" s="1"/>
  <c r="B178" i="48" l="1"/>
  <c r="B179" i="48" l="1"/>
  <c r="B180" i="48" l="1"/>
  <c r="B181" i="48" l="1"/>
  <c r="B182" i="48" l="1"/>
  <c r="B183" i="48" l="1"/>
  <c r="B184" i="48" l="1"/>
  <c r="B185" i="48" l="1"/>
  <c r="B186" i="48" s="1"/>
  <c r="B187" i="48" s="1"/>
  <c r="B188" i="48" s="1"/>
  <c r="B189" i="48" s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<sst xmlns="http://schemas.openxmlformats.org/spreadsheetml/2006/main" count="442" uniqueCount="177">
  <si>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</si>
  <si>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</si>
  <si>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</si>
  <si>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</si>
  <si>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</si>
  <si>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</si>
  <si>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</si>
  <si>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</si>
  <si>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</si>
  <si>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</si>
  <si>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</si>
  <si>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</si>
  <si>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</si>
  <si>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</si>
  <si>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</si>
  <si>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</si>
  <si>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</si>
  <si>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</si>
  <si>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</si>
  <si>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</si>
  <si>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</si>
  <si>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</si>
  <si>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</si>
  <si>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</si>
  <si>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</si>
  <si>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</si>
  <si>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</si>
  <si>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</si>
  <si>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</si>
  <si>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</si>
  <si>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</si>
  <si>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</si>
  <si>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</si>
  <si>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</si>
  <si>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</si>
  <si>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</si>
  <si>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</si>
  <si>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</si>
  <si>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</si>
  <si>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</si>
  <si>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</si>
  <si>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</si>
  <si>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</si>
  <si>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</si>
  <si>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</si>
  <si>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</si>
  <si>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</si>
  <si>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</si>
  <si>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</si>
  <si>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</si>
  <si>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</si>
  <si>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</si>
  <si>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</si>
  <si>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</si>
  <si>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</si>
  <si>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</si>
  <si>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</si>
  <si>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</si>
  <si>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</si>
  <si>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</si>
  <si>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</si>
  <si>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</si>
  <si>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</si>
  <si>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</si>
  <si>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r>
      <t>Серия мини марафонов "Большие Гонки", 08.10.2016, Конфигурация</t>
    </r>
    <r>
      <rPr>
        <b/>
        <i/>
        <sz val="18"/>
        <color indexed="8"/>
        <rFont val="Calibri"/>
        <family val="2"/>
        <charset val="204"/>
      </rPr>
      <t xml:space="preserve"> №5R</t>
    </r>
  </si>
  <si>
    <t>Серия мини марафонов "Большие Гонки 2016", 15-й этап, 08.10.16</t>
  </si>
  <si>
    <t>Конфигурация № 5R</t>
  </si>
  <si>
    <t>Чемпионат мини марафон "Большие Гонки", 15-й этап</t>
  </si>
  <si>
    <t>Mesnyki</t>
  </si>
  <si>
    <t>Наум</t>
  </si>
  <si>
    <t>Ognem Rasing</t>
  </si>
  <si>
    <t>Пикулин Паша</t>
  </si>
  <si>
    <t>Онащук Максим</t>
  </si>
  <si>
    <t>Captain Slow</t>
  </si>
  <si>
    <t>Синани Влад</t>
  </si>
  <si>
    <t>Булавинов Андрей</t>
  </si>
  <si>
    <t>Kozak I razboiniki</t>
  </si>
  <si>
    <t>Манило Денис</t>
  </si>
  <si>
    <t>Тыщенко Миша</t>
  </si>
  <si>
    <t>RocknRolla</t>
  </si>
  <si>
    <t>68,4</t>
  </si>
  <si>
    <t>Ткаченко Антон</t>
  </si>
  <si>
    <t>Петушков Андрей</t>
  </si>
  <si>
    <t>Стецык Сергей</t>
  </si>
  <si>
    <t>Shum</t>
  </si>
  <si>
    <t>Шутка Виталий</t>
  </si>
  <si>
    <t>Резанко Оля</t>
  </si>
  <si>
    <t>-</t>
  </si>
  <si>
    <t>81,6</t>
  </si>
  <si>
    <t>Winni</t>
  </si>
  <si>
    <t>Бахмацкий Олег</t>
  </si>
  <si>
    <t>Горошко Игорь</t>
  </si>
  <si>
    <t>ChaykaSchool</t>
  </si>
  <si>
    <t>Горбоконь Андрей</t>
  </si>
  <si>
    <t>Плакидюк Виталий</t>
  </si>
  <si>
    <t>100,4</t>
  </si>
  <si>
    <t>81,3</t>
  </si>
  <si>
    <t>dbCar</t>
  </si>
  <si>
    <t>Таволжан Виталий</t>
  </si>
  <si>
    <t>Линнык Владимир</t>
  </si>
  <si>
    <t>Fortune</t>
  </si>
  <si>
    <t>Хлопонин Андрей</t>
  </si>
  <si>
    <t>Лантушенко Игорь</t>
  </si>
  <si>
    <t>73,1</t>
  </si>
  <si>
    <t>75,5</t>
  </si>
  <si>
    <t>81,5</t>
  </si>
  <si>
    <t>87,5</t>
  </si>
  <si>
    <t>86,00</t>
  </si>
  <si>
    <t>Ognem Racing</t>
  </si>
  <si>
    <t>Kozak I Razboiniki</t>
  </si>
  <si>
    <t>Антон</t>
  </si>
  <si>
    <t>Андрей</t>
  </si>
  <si>
    <t>Игорь</t>
  </si>
  <si>
    <t>Олег</t>
  </si>
  <si>
    <t>Денис</t>
  </si>
  <si>
    <t>Миша</t>
  </si>
  <si>
    <t>Виталий</t>
  </si>
  <si>
    <t>Владимир</t>
  </si>
  <si>
    <t>Максим</t>
  </si>
  <si>
    <t>Паша</t>
  </si>
  <si>
    <t>Сергей</t>
  </si>
  <si>
    <t>Ваня</t>
  </si>
  <si>
    <t>2:20.19</t>
  </si>
  <si>
    <t>Влад</t>
  </si>
  <si>
    <t>2:17.12</t>
  </si>
  <si>
    <t>2:16.17</t>
  </si>
  <si>
    <t>2:17.78</t>
  </si>
  <si>
    <t>2:01.73</t>
  </si>
  <si>
    <t>бонус за вес</t>
  </si>
  <si>
    <t>1:46.69</t>
  </si>
  <si>
    <t>2:24.32</t>
  </si>
  <si>
    <t>s-образный поворот</t>
  </si>
  <si>
    <t>2:09.19</t>
  </si>
  <si>
    <t>2:16.53</t>
  </si>
  <si>
    <t>2:17.76</t>
  </si>
  <si>
    <t>2:07.55</t>
  </si>
  <si>
    <t>линия пит</t>
  </si>
  <si>
    <t>Виталик</t>
  </si>
  <si>
    <t>Оля</t>
  </si>
  <si>
    <t>время</t>
  </si>
  <si>
    <t>dbCAR</t>
  </si>
  <si>
    <t>2:00:22.23</t>
  </si>
  <si>
    <t>1 круг</t>
  </si>
  <si>
    <t>2 круга</t>
  </si>
  <si>
    <t>3 круга</t>
  </si>
  <si>
    <t>8 кругов</t>
  </si>
  <si>
    <t>4 круга</t>
  </si>
  <si>
    <t>2:23.87</t>
  </si>
  <si>
    <t>2:20.38</t>
  </si>
  <si>
    <t>2:22.66</t>
  </si>
  <si>
    <t>2:16.39</t>
  </si>
  <si>
    <t>2:16.10</t>
  </si>
  <si>
    <t>2:18.68</t>
  </si>
  <si>
    <t>2:16.56</t>
  </si>
  <si>
    <t>2:16.58</t>
  </si>
  <si>
    <t>2:17.42</t>
  </si>
  <si>
    <t>2:16.70</t>
  </si>
  <si>
    <t>2:22.98</t>
  </si>
  <si>
    <t>2:17.54</t>
  </si>
  <si>
    <t>2:23.41</t>
  </si>
  <si>
    <t>2:17.47</t>
  </si>
  <si>
    <t>2:21.31</t>
  </si>
  <si>
    <t>2:23.15</t>
  </si>
  <si>
    <t>2:16.35</t>
  </si>
  <si>
    <t>2:20.53</t>
  </si>
  <si>
    <t>2:16.57</t>
  </si>
  <si>
    <t>Время гонки</t>
  </si>
  <si>
    <t>Коррекция ошибки округления покруговки - по времени гонки команды с нулевым временем нулевого круга - обычно это пол ситтер.</t>
  </si>
  <si>
    <t>Среднее круга время победителя без питов</t>
  </si>
  <si>
    <t>Время питстопа вырезаемое из графика</t>
  </si>
  <si>
    <t>Ошибка покруговки и финишной распечатки (ошибка округления + нулевой круг)</t>
  </si>
  <si>
    <t>Отставание на финише исходя из покруговки команды</t>
  </si>
  <si>
    <t>Квалиф</t>
  </si>
  <si>
    <t>Отставание команд от среднего темпа победителя (ось Х)</t>
  </si>
  <si>
    <t>По данным фотографии табло с нулевого круга.</t>
  </si>
  <si>
    <t>Отрыв на финише</t>
  </si>
  <si>
    <t>Отставание на финише из распечатки гонки (с коррекцией на круг отставания)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</si>
</sst>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0.000"/>
    <numFmt numFmtId="165" formatCode="0.0"/>
    <numFmt numFmtId="166" formatCode="h:mm:ss;@"/>
    <numFmt numFmtId="167" formatCode="mm:ss.0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43" fontId="25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3" fillId="0" borderId="7" xfId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vertical="center"/>
    </xf>
    <xf numFmtId="49" fontId="11" fillId="0" borderId="44" xfId="1" applyNumberFormat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5" xfId="1" applyNumberFormat="1" applyFont="1" applyFill="1" applyBorder="1" applyAlignment="1">
      <alignment horizontal="center" vertical="center"/>
    </xf>
    <xf numFmtId="49" fontId="11" fillId="0" borderId="39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2" fontId="11" fillId="0" borderId="39" xfId="1" applyNumberFormat="1" applyFont="1" applyFill="1" applyBorder="1" applyAlignment="1">
      <alignment horizontal="center" vertical="center"/>
    </xf>
    <xf numFmtId="49" fontId="11" fillId="0" borderId="46" xfId="1" applyNumberFormat="1" applyFont="1" applyFill="1" applyBorder="1" applyAlignment="1">
      <alignment horizontal="center" vertical="center"/>
    </xf>
    <xf numFmtId="0" fontId="11" fillId="0" borderId="0" xfId="1" applyFont="1"/>
    <xf numFmtId="0" fontId="13" fillId="0" borderId="49" xfId="1" applyFont="1" applyFill="1" applyBorder="1" applyAlignment="1">
      <alignment vertical="center"/>
    </xf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50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vertical="center"/>
    </xf>
    <xf numFmtId="165" fontId="11" fillId="0" borderId="40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3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3" xfId="1" applyFont="1" applyBorder="1" applyAlignment="1">
      <alignment horizontal="center" vertical="center"/>
    </xf>
    <xf numFmtId="0" fontId="17" fillId="0" borderId="53" xfId="1" applyFont="1" applyBorder="1" applyAlignment="1">
      <alignment vertical="center"/>
    </xf>
    <xf numFmtId="0" fontId="17" fillId="0" borderId="53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3" xfId="1" applyNumberFormat="1" applyFont="1" applyBorder="1" applyAlignment="1">
      <alignment horizontal="center" vertical="center"/>
    </xf>
    <xf numFmtId="166" fontId="17" fillId="0" borderId="53" xfId="1" applyNumberFormat="1" applyFont="1" applyFill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7" fillId="0" borderId="49" xfId="1" applyFont="1" applyBorder="1" applyAlignment="1">
      <alignment vertical="center"/>
    </xf>
    <xf numFmtId="0" fontId="17" fillId="0" borderId="49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2" fontId="18" fillId="0" borderId="22" xfId="1" applyNumberFormat="1" applyFont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3" xfId="1" applyNumberFormat="1" applyFont="1" applyFill="1" applyBorder="1" applyAlignment="1">
      <alignment horizontal="center" vertical="center"/>
    </xf>
    <xf numFmtId="164" fontId="18" fillId="0" borderId="53" xfId="1" applyNumberFormat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51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9" xfId="1" applyNumberFormat="1" applyBorder="1" applyAlignment="1">
      <alignment horizontal="center"/>
    </xf>
    <xf numFmtId="0" fontId="13" fillId="0" borderId="9" xfId="1" applyFont="1" applyBorder="1" applyAlignment="1">
      <alignment vertical="center"/>
    </xf>
    <xf numFmtId="0" fontId="11" fillId="0" borderId="5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2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2" fontId="11" fillId="0" borderId="46" xfId="1" applyNumberFormat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2" fontId="4" fillId="0" borderId="23" xfId="1" applyNumberFormat="1" applyFont="1" applyBorder="1" applyAlignment="1">
      <alignment horizontal="center" vertical="center"/>
    </xf>
    <xf numFmtId="0" fontId="3" fillId="0" borderId="32" xfId="1" applyFont="1" applyFill="1" applyBorder="1" applyAlignment="1">
      <alignment horizontal="left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3" fillId="0" borderId="37" xfId="1" applyNumberFormat="1" applyFont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164" fontId="20" fillId="0" borderId="39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0" fontId="3" fillId="0" borderId="54" xfId="1" applyFont="1" applyBorder="1" applyAlignment="1">
      <alignment vertical="center"/>
    </xf>
    <xf numFmtId="2" fontId="2" fillId="0" borderId="51" xfId="1" applyNumberFormat="1" applyFont="1" applyBorder="1" applyAlignment="1">
      <alignment horizontal="center"/>
    </xf>
    <xf numFmtId="0" fontId="2" fillId="0" borderId="54" xfId="1" applyFont="1" applyBorder="1" applyAlignment="1">
      <alignment vertical="center"/>
    </xf>
    <xf numFmtId="166" fontId="19" fillId="3" borderId="2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166" fontId="17" fillId="3" borderId="53" xfId="1" applyNumberFormat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left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Border="1" applyAlignment="1">
      <alignment vertical="center"/>
    </xf>
    <xf numFmtId="0" fontId="2" fillId="0" borderId="18" xfId="1" applyFont="1" applyBorder="1" applyAlignment="1">
      <alignment horizontal="left"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2" fontId="2" fillId="0" borderId="2" xfId="1" quotePrefix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/>
    </xf>
    <xf numFmtId="164" fontId="18" fillId="0" borderId="13" xfId="1" applyNumberFormat="1" applyFont="1" applyFill="1" applyBorder="1" applyAlignment="1">
      <alignment horizontal="center" vertical="center"/>
    </xf>
    <xf numFmtId="2" fontId="20" fillId="0" borderId="53" xfId="1" applyNumberFormat="1" applyFont="1" applyFill="1" applyBorder="1" applyAlignment="1">
      <alignment horizontal="center" vertical="center"/>
    </xf>
    <xf numFmtId="164" fontId="16" fillId="0" borderId="44" xfId="1" applyNumberFormat="1" applyFont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3" fillId="4" borderId="60" xfId="1" applyNumberFormat="1" applyFont="1" applyFill="1" applyBorder="1" applyAlignment="1">
      <alignment horizontal="center" vertical="center"/>
    </xf>
    <xf numFmtId="2" fontId="18" fillId="0" borderId="50" xfId="1" applyNumberFormat="1" applyFont="1" applyFill="1" applyBorder="1" applyAlignment="1">
      <alignment horizontal="center" vertical="center"/>
    </xf>
    <xf numFmtId="2" fontId="24" fillId="0" borderId="60" xfId="1" applyNumberFormat="1" applyFont="1" applyFill="1" applyBorder="1" applyAlignment="1">
      <alignment horizontal="center" vertical="center"/>
    </xf>
    <xf numFmtId="2" fontId="24" fillId="4" borderId="60" xfId="1" applyNumberFormat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164" fontId="20" fillId="0" borderId="13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8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40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40" xfId="1" applyFont="1" applyBorder="1" applyAlignment="1">
      <alignment horizontal="center" vertical="center"/>
    </xf>
    <xf numFmtId="2" fontId="15" fillId="0" borderId="53" xfId="1" applyNumberFormat="1" applyFont="1" applyBorder="1" applyAlignment="1">
      <alignment horizontal="center" vertical="center" wrapText="1"/>
    </xf>
    <xf numFmtId="2" fontId="15" fillId="0" borderId="40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0" fillId="5" borderId="0" xfId="0" applyFill="1"/>
    <xf numFmtId="2" fontId="0" fillId="6" borderId="0" xfId="0" applyNumberFormat="1" applyFill="1"/>
    <xf numFmtId="0" fontId="0" fillId="4" borderId="0" xfId="0" applyFill="1"/>
    <xf numFmtId="0" fontId="0" fillId="7" borderId="0" xfId="0" applyFill="1"/>
    <xf numFmtId="43" fontId="0" fillId="0" borderId="55" xfId="2" applyFont="1" applyBorder="1" applyAlignment="1">
      <alignment horizontal="center" vertical="center"/>
    </xf>
    <xf numFmtId="43" fontId="0" fillId="0" borderId="56" xfId="2" applyFont="1" applyBorder="1" applyAlignment="1">
      <alignment horizontal="center" vertical="center"/>
    </xf>
    <xf numFmtId="43" fontId="0" fillId="0" borderId="57" xfId="2" applyFont="1" applyBorder="1" applyAlignment="1">
      <alignment horizontal="center" vertical="center"/>
    </xf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1" xfId="0" applyBorder="1"/>
    <xf numFmtId="0" fontId="0" fillId="0" borderId="0" xfId="0" applyBorder="1"/>
    <xf numFmtId="0" fontId="0" fillId="0" borderId="58" xfId="0" applyBorder="1"/>
    <xf numFmtId="2" fontId="0" fillId="0" borderId="9" xfId="0" applyNumberFormat="1" applyBorder="1"/>
    <xf numFmtId="2" fontId="0" fillId="0" borderId="49" xfId="0" applyNumberFormat="1" applyBorder="1"/>
    <xf numFmtId="2" fontId="0" fillId="0" borderId="13" xfId="0" applyNumberFormat="1" applyBorder="1"/>
    <xf numFmtId="2" fontId="0" fillId="0" borderId="0" xfId="0" applyNumberFormat="1" applyBorder="1"/>
    <xf numFmtId="2" fontId="4" fillId="0" borderId="54" xfId="1" applyNumberFormat="1" applyBorder="1" applyAlignment="1">
      <alignment horizontal="center"/>
    </xf>
    <xf numFmtId="2" fontId="4" fillId="0" borderId="61" xfId="1" applyNumberFormat="1" applyBorder="1" applyAlignment="1">
      <alignment horizontal="center"/>
    </xf>
    <xf numFmtId="0" fontId="0" fillId="0" borderId="61" xfId="0" applyBorder="1"/>
    <xf numFmtId="2" fontId="4" fillId="0" borderId="45" xfId="1" applyNumberFormat="1" applyBorder="1" applyAlignment="1">
      <alignment horizontal="center"/>
    </xf>
    <xf numFmtId="2" fontId="4" fillId="0" borderId="43" xfId="1" applyNumberFormat="1" applyBorder="1" applyAlignment="1">
      <alignment horizontal="center"/>
    </xf>
    <xf numFmtId="0" fontId="0" fillId="0" borderId="43" xfId="0" applyBorder="1"/>
    <xf numFmtId="0" fontId="0" fillId="0" borderId="46" xfId="0" applyBorder="1"/>
    <xf numFmtId="0" fontId="0" fillId="0" borderId="31" xfId="0" applyBorder="1"/>
    <xf numFmtId="2" fontId="0" fillId="0" borderId="33" xfId="0" applyNumberFormat="1" applyBorder="1"/>
    <xf numFmtId="0" fontId="0" fillId="0" borderId="33" xfId="0" applyBorder="1"/>
    <xf numFmtId="0" fontId="0" fillId="0" borderId="59" xfId="0" applyBorder="1"/>
    <xf numFmtId="2" fontId="1" fillId="0" borderId="54" xfId="1" applyNumberFormat="1" applyFont="1" applyBorder="1" applyAlignment="1">
      <alignment horizontal="center"/>
    </xf>
    <xf numFmtId="2" fontId="0" fillId="7" borderId="0" xfId="0" applyNumberFormat="1" applyFill="1"/>
    <xf numFmtId="2" fontId="2" fillId="0" borderId="54" xfId="1" applyNumberFormat="1" applyFont="1" applyBorder="1" applyAlignment="1">
      <alignment horizontal="center"/>
    </xf>
    <xf numFmtId="2" fontId="2" fillId="0" borderId="61" xfId="1" applyNumberFormat="1" applyFont="1" applyBorder="1" applyAlignment="1">
      <alignment horizontal="center"/>
    </xf>
    <xf numFmtId="0" fontId="0" fillId="8" borderId="0" xfId="0" applyFill="1"/>
    <xf numFmtId="2" fontId="0" fillId="8" borderId="0" xfId="0" applyNumberFormat="1" applyFill="1"/>
  </cellXfs>
  <cellStyles count="4">
    <cellStyle name="Обычный" xfId="0" builtinId="0"/>
    <cellStyle name="Обычный 2" xfId="1"/>
    <cellStyle name="Обычный 2 2" xfId="3"/>
    <cellStyle name="Финансовый" xfId="2" builtin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Mesnyki!$C$19:$C$70</c:f>
              <c:numCache>
                <c:formatCode>0.00</c:formatCode>
                <c:ptCount val="52"/>
                <c:pt idx="0">
                  <c:v>45.73</c:v>
                </c:pt>
                <c:pt idx="1">
                  <c:v>44.64</c:v>
                </c:pt>
                <c:pt idx="2">
                  <c:v>44.37</c:v>
                </c:pt>
                <c:pt idx="3">
                  <c:v>43.85</c:v>
                </c:pt>
                <c:pt idx="4">
                  <c:v>43.35</c:v>
                </c:pt>
                <c:pt idx="5">
                  <c:v>42.9</c:v>
                </c:pt>
                <c:pt idx="6">
                  <c:v>42.77</c:v>
                </c:pt>
                <c:pt idx="7">
                  <c:v>42.91</c:v>
                </c:pt>
                <c:pt idx="8">
                  <c:v>42.65</c:v>
                </c:pt>
                <c:pt idx="9">
                  <c:v>42.83</c:v>
                </c:pt>
                <c:pt idx="10">
                  <c:v>42.53</c:v>
                </c:pt>
                <c:pt idx="11">
                  <c:v>42.52</c:v>
                </c:pt>
                <c:pt idx="12">
                  <c:v>42.33</c:v>
                </c:pt>
                <c:pt idx="13">
                  <c:v>42.29</c:v>
                </c:pt>
                <c:pt idx="14">
                  <c:v>42.36</c:v>
                </c:pt>
                <c:pt idx="15">
                  <c:v>42.47</c:v>
                </c:pt>
                <c:pt idx="16">
                  <c:v>42.26</c:v>
                </c:pt>
                <c:pt idx="17">
                  <c:v>42.23</c:v>
                </c:pt>
                <c:pt idx="18">
                  <c:v>42.1</c:v>
                </c:pt>
                <c:pt idx="19">
                  <c:v>42.07</c:v>
                </c:pt>
                <c:pt idx="20">
                  <c:v>42.02</c:v>
                </c:pt>
                <c:pt idx="21">
                  <c:v>41.99</c:v>
                </c:pt>
                <c:pt idx="22">
                  <c:v>42.14</c:v>
                </c:pt>
                <c:pt idx="23">
                  <c:v>42.14</c:v>
                </c:pt>
                <c:pt idx="24">
                  <c:v>42.36</c:v>
                </c:pt>
                <c:pt idx="25">
                  <c:v>42.39</c:v>
                </c:pt>
                <c:pt idx="26">
                  <c:v>42.38</c:v>
                </c:pt>
                <c:pt idx="27">
                  <c:v>42.14</c:v>
                </c:pt>
                <c:pt idx="28">
                  <c:v>42.32</c:v>
                </c:pt>
                <c:pt idx="29">
                  <c:v>43.11</c:v>
                </c:pt>
                <c:pt idx="30">
                  <c:v>42.19</c:v>
                </c:pt>
                <c:pt idx="31">
                  <c:v>42.17</c:v>
                </c:pt>
                <c:pt idx="32">
                  <c:v>42.11</c:v>
                </c:pt>
                <c:pt idx="33">
                  <c:v>42.14</c:v>
                </c:pt>
                <c:pt idx="34">
                  <c:v>42.2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Mesnyki!$D$19:$D$70</c:f>
              <c:numCache>
                <c:formatCode>0.00</c:formatCode>
                <c:ptCount val="52"/>
                <c:pt idx="0">
                  <c:v>44.63</c:v>
                </c:pt>
                <c:pt idx="1">
                  <c:v>42.99</c:v>
                </c:pt>
                <c:pt idx="2">
                  <c:v>42.36</c:v>
                </c:pt>
                <c:pt idx="3">
                  <c:v>42.31</c:v>
                </c:pt>
                <c:pt idx="4">
                  <c:v>42.06</c:v>
                </c:pt>
                <c:pt idx="5">
                  <c:v>42.66</c:v>
                </c:pt>
                <c:pt idx="6">
                  <c:v>42.78</c:v>
                </c:pt>
                <c:pt idx="7">
                  <c:v>41.95</c:v>
                </c:pt>
                <c:pt idx="8">
                  <c:v>41.65</c:v>
                </c:pt>
                <c:pt idx="9">
                  <c:v>41.99</c:v>
                </c:pt>
                <c:pt idx="10">
                  <c:v>41.73</c:v>
                </c:pt>
                <c:pt idx="11">
                  <c:v>42.25</c:v>
                </c:pt>
                <c:pt idx="12">
                  <c:v>42.34</c:v>
                </c:pt>
                <c:pt idx="13">
                  <c:v>41.86</c:v>
                </c:pt>
                <c:pt idx="14">
                  <c:v>41.83</c:v>
                </c:pt>
                <c:pt idx="15">
                  <c:v>41.93</c:v>
                </c:pt>
                <c:pt idx="16">
                  <c:v>42.04</c:v>
                </c:pt>
                <c:pt idx="17">
                  <c:v>42.3</c:v>
                </c:pt>
                <c:pt idx="18">
                  <c:v>42.34</c:v>
                </c:pt>
                <c:pt idx="19">
                  <c:v>41.83</c:v>
                </c:pt>
                <c:pt idx="20">
                  <c:v>41.82</c:v>
                </c:pt>
                <c:pt idx="21">
                  <c:v>41.79</c:v>
                </c:pt>
                <c:pt idx="22">
                  <c:v>41.77</c:v>
                </c:pt>
                <c:pt idx="23">
                  <c:v>41.53</c:v>
                </c:pt>
                <c:pt idx="24">
                  <c:v>41.98</c:v>
                </c:pt>
                <c:pt idx="25">
                  <c:v>41.78</c:v>
                </c:pt>
                <c:pt idx="26">
                  <c:v>42.04</c:v>
                </c:pt>
                <c:pt idx="27">
                  <c:v>42.67</c:v>
                </c:pt>
                <c:pt idx="28">
                  <c:v>42.57</c:v>
                </c:pt>
                <c:pt idx="29">
                  <c:v>42.33</c:v>
                </c:pt>
                <c:pt idx="30">
                  <c:v>42.01</c:v>
                </c:pt>
                <c:pt idx="31">
                  <c:v>42.57</c:v>
                </c:pt>
                <c:pt idx="32">
                  <c:v>42.02</c:v>
                </c:pt>
                <c:pt idx="33">
                  <c:v>41.91</c:v>
                </c:pt>
                <c:pt idx="34">
                  <c:v>42.17</c:v>
                </c:pt>
                <c:pt idx="35">
                  <c:v>42.3</c:v>
                </c:pt>
                <c:pt idx="36">
                  <c:v>42</c:v>
                </c:pt>
                <c:pt idx="37">
                  <c:v>41.74</c:v>
                </c:pt>
                <c:pt idx="38">
                  <c:v>41.69</c:v>
                </c:pt>
                <c:pt idx="39">
                  <c:v>41.8</c:v>
                </c:pt>
                <c:pt idx="40">
                  <c:v>41.95</c:v>
                </c:pt>
                <c:pt idx="41">
                  <c:v>42.13</c:v>
                </c:pt>
                <c:pt idx="42">
                  <c:v>42.25</c:v>
                </c:pt>
                <c:pt idx="43">
                  <c:v>41.79</c:v>
                </c:pt>
                <c:pt idx="44">
                  <c:v>41.98</c:v>
                </c:pt>
                <c:pt idx="45">
                  <c:v>42.18</c:v>
                </c:pt>
                <c:pt idx="46">
                  <c:v>41.99</c:v>
                </c:pt>
                <c:pt idx="47">
                  <c:v>41.77</c:v>
                </c:pt>
                <c:pt idx="48">
                  <c:v>42.04</c:v>
                </c:pt>
                <c:pt idx="49">
                  <c:v>42.18</c:v>
                </c:pt>
                <c:pt idx="50">
                  <c:v>41.73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Mesnyki!$E$19:$E$70</c:f>
              <c:numCache>
                <c:formatCode>0.00</c:formatCode>
                <c:ptCount val="52"/>
                <c:pt idx="0">
                  <c:v>43.46</c:v>
                </c:pt>
                <c:pt idx="1">
                  <c:v>42.49</c:v>
                </c:pt>
                <c:pt idx="2">
                  <c:v>42.58</c:v>
                </c:pt>
                <c:pt idx="3">
                  <c:v>42.11</c:v>
                </c:pt>
                <c:pt idx="4">
                  <c:v>42.02</c:v>
                </c:pt>
                <c:pt idx="5">
                  <c:v>42.18</c:v>
                </c:pt>
                <c:pt idx="6">
                  <c:v>41.9</c:v>
                </c:pt>
                <c:pt idx="7">
                  <c:v>42.1</c:v>
                </c:pt>
                <c:pt idx="8">
                  <c:v>42.05</c:v>
                </c:pt>
                <c:pt idx="9">
                  <c:v>43.77</c:v>
                </c:pt>
                <c:pt idx="10">
                  <c:v>42.59</c:v>
                </c:pt>
                <c:pt idx="11">
                  <c:v>42.1</c:v>
                </c:pt>
                <c:pt idx="12">
                  <c:v>42.2</c:v>
                </c:pt>
                <c:pt idx="13">
                  <c:v>42.25</c:v>
                </c:pt>
                <c:pt idx="14">
                  <c:v>42.05</c:v>
                </c:pt>
                <c:pt idx="15">
                  <c:v>41.98</c:v>
                </c:pt>
                <c:pt idx="16">
                  <c:v>42.33</c:v>
                </c:pt>
                <c:pt idx="17">
                  <c:v>42.09</c:v>
                </c:pt>
                <c:pt idx="18">
                  <c:v>42.22</c:v>
                </c:pt>
                <c:pt idx="19">
                  <c:v>42.38</c:v>
                </c:pt>
                <c:pt idx="20">
                  <c:v>41.95</c:v>
                </c:pt>
                <c:pt idx="21">
                  <c:v>42.71</c:v>
                </c:pt>
                <c:pt idx="22">
                  <c:v>41.92</c:v>
                </c:pt>
                <c:pt idx="23">
                  <c:v>42.49</c:v>
                </c:pt>
                <c:pt idx="24">
                  <c:v>42.23</c:v>
                </c:pt>
                <c:pt idx="25">
                  <c:v>42.12</c:v>
                </c:pt>
                <c:pt idx="26">
                  <c:v>42.27</c:v>
                </c:pt>
                <c:pt idx="27">
                  <c:v>42.2</c:v>
                </c:pt>
                <c:pt idx="28">
                  <c:v>42.44</c:v>
                </c:pt>
                <c:pt idx="29">
                  <c:v>42.24</c:v>
                </c:pt>
                <c:pt idx="30">
                  <c:v>42.19</c:v>
                </c:pt>
                <c:pt idx="31">
                  <c:v>42.14</c:v>
                </c:pt>
                <c:pt idx="32">
                  <c:v>41.86</c:v>
                </c:pt>
                <c:pt idx="33">
                  <c:v>42.26</c:v>
                </c:pt>
                <c:pt idx="34">
                  <c:v>42.38</c:v>
                </c:pt>
                <c:pt idx="35">
                  <c:v>42.29</c:v>
                </c:pt>
                <c:pt idx="36">
                  <c:v>42.05</c:v>
                </c:pt>
                <c:pt idx="37">
                  <c:v>42.12</c:v>
                </c:pt>
                <c:pt idx="38">
                  <c:v>42.37</c:v>
                </c:pt>
                <c:pt idx="39">
                  <c:v>42.33</c:v>
                </c:pt>
                <c:pt idx="40">
                  <c:v>41.91</c:v>
                </c:pt>
                <c:pt idx="41">
                  <c:v>42.41</c:v>
                </c:pt>
                <c:pt idx="42">
                  <c:v>43.79</c:v>
                </c:pt>
                <c:pt idx="43">
                  <c:v>42.57</c:v>
                </c:pt>
                <c:pt idx="44">
                  <c:v>42.52</c:v>
                </c:pt>
                <c:pt idx="45">
                  <c:v>42.27</c:v>
                </c:pt>
                <c:pt idx="46">
                  <c:v>42.57</c:v>
                </c:pt>
                <c:pt idx="47">
                  <c:v>42.84</c:v>
                </c:pt>
                <c:pt idx="48">
                  <c:v>42.22</c:v>
                </c:pt>
                <c:pt idx="49">
                  <c:v>42.63</c:v>
                </c:pt>
                <c:pt idx="50">
                  <c:v>43.9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Mesnyki!$F$19:$F$70</c:f>
              <c:numCache>
                <c:formatCode>0.00</c:formatCode>
                <c:ptCount val="52"/>
                <c:pt idx="0">
                  <c:v>43.15</c:v>
                </c:pt>
                <c:pt idx="1">
                  <c:v>42.11</c:v>
                </c:pt>
                <c:pt idx="2">
                  <c:v>42.81</c:v>
                </c:pt>
                <c:pt idx="3">
                  <c:v>41.84</c:v>
                </c:pt>
                <c:pt idx="4">
                  <c:v>41.89</c:v>
                </c:pt>
                <c:pt idx="5">
                  <c:v>41.87</c:v>
                </c:pt>
                <c:pt idx="6">
                  <c:v>41.94</c:v>
                </c:pt>
                <c:pt idx="7">
                  <c:v>41.76</c:v>
                </c:pt>
                <c:pt idx="8">
                  <c:v>42.07</c:v>
                </c:pt>
                <c:pt idx="9">
                  <c:v>41.62</c:v>
                </c:pt>
                <c:pt idx="10">
                  <c:v>41.69</c:v>
                </c:pt>
                <c:pt idx="11">
                  <c:v>41.94</c:v>
                </c:pt>
                <c:pt idx="12">
                  <c:v>41.61</c:v>
                </c:pt>
                <c:pt idx="13">
                  <c:v>41.72</c:v>
                </c:pt>
                <c:pt idx="14">
                  <c:v>42.07</c:v>
                </c:pt>
                <c:pt idx="15">
                  <c:v>41.56</c:v>
                </c:pt>
                <c:pt idx="16">
                  <c:v>41.82</c:v>
                </c:pt>
                <c:pt idx="17">
                  <c:v>41.85</c:v>
                </c:pt>
                <c:pt idx="18">
                  <c:v>41.82</c:v>
                </c:pt>
                <c:pt idx="19">
                  <c:v>42.15</c:v>
                </c:pt>
                <c:pt idx="20">
                  <c:v>42.23</c:v>
                </c:pt>
                <c:pt idx="21">
                  <c:v>41.94</c:v>
                </c:pt>
                <c:pt idx="22">
                  <c:v>41.96</c:v>
                </c:pt>
                <c:pt idx="23">
                  <c:v>41.81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39648"/>
        <c:axId val="33341440"/>
      </c:lineChart>
      <c:catAx>
        <c:axId val="3333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341440"/>
        <c:crosses val="autoZero"/>
        <c:auto val="1"/>
        <c:lblAlgn val="ctr"/>
        <c:lblOffset val="100"/>
        <c:noMultiLvlLbl val="0"/>
      </c:catAx>
      <c:valAx>
        <c:axId val="3334144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3396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RocknRolla!$C$19:$C$80</c:f>
              <c:numCache>
                <c:formatCode>0.00</c:formatCode>
                <c:ptCount val="62"/>
                <c:pt idx="0">
                  <c:v>45.81</c:v>
                </c:pt>
                <c:pt idx="1">
                  <c:v>44.61</c:v>
                </c:pt>
                <c:pt idx="2">
                  <c:v>44.51</c:v>
                </c:pt>
                <c:pt idx="3">
                  <c:v>44.7</c:v>
                </c:pt>
                <c:pt idx="4">
                  <c:v>43.53</c:v>
                </c:pt>
                <c:pt idx="5">
                  <c:v>43.03</c:v>
                </c:pt>
                <c:pt idx="6">
                  <c:v>42.99</c:v>
                </c:pt>
                <c:pt idx="7">
                  <c:v>42.51</c:v>
                </c:pt>
                <c:pt idx="8">
                  <c:v>42.35</c:v>
                </c:pt>
                <c:pt idx="9">
                  <c:v>42.53</c:v>
                </c:pt>
                <c:pt idx="10">
                  <c:v>42.58</c:v>
                </c:pt>
                <c:pt idx="11">
                  <c:v>42.56</c:v>
                </c:pt>
                <c:pt idx="12">
                  <c:v>42.26</c:v>
                </c:pt>
                <c:pt idx="13">
                  <c:v>42.36</c:v>
                </c:pt>
                <c:pt idx="14">
                  <c:v>42.41</c:v>
                </c:pt>
                <c:pt idx="15">
                  <c:v>42.48</c:v>
                </c:pt>
                <c:pt idx="16">
                  <c:v>42.13</c:v>
                </c:pt>
                <c:pt idx="17">
                  <c:v>42.27</c:v>
                </c:pt>
                <c:pt idx="18">
                  <c:v>42.16</c:v>
                </c:pt>
                <c:pt idx="19">
                  <c:v>42.06</c:v>
                </c:pt>
                <c:pt idx="20">
                  <c:v>42.27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RocknRolla!$D$19:$D$80</c:f>
              <c:numCache>
                <c:formatCode>0.00</c:formatCode>
                <c:ptCount val="62"/>
                <c:pt idx="0">
                  <c:v>45.18</c:v>
                </c:pt>
                <c:pt idx="1">
                  <c:v>43.85</c:v>
                </c:pt>
                <c:pt idx="2">
                  <c:v>43.2</c:v>
                </c:pt>
                <c:pt idx="3">
                  <c:v>43.11</c:v>
                </c:pt>
                <c:pt idx="4">
                  <c:v>43.59</c:v>
                </c:pt>
                <c:pt idx="5">
                  <c:v>43.2</c:v>
                </c:pt>
                <c:pt idx="6">
                  <c:v>43.01</c:v>
                </c:pt>
                <c:pt idx="7">
                  <c:v>42.78</c:v>
                </c:pt>
                <c:pt idx="8">
                  <c:v>43.04</c:v>
                </c:pt>
                <c:pt idx="9">
                  <c:v>43.22</c:v>
                </c:pt>
                <c:pt idx="10">
                  <c:v>43.23</c:v>
                </c:pt>
                <c:pt idx="11">
                  <c:v>42.98</c:v>
                </c:pt>
                <c:pt idx="12">
                  <c:v>42.98</c:v>
                </c:pt>
                <c:pt idx="13">
                  <c:v>42.83</c:v>
                </c:pt>
                <c:pt idx="14">
                  <c:v>44.35</c:v>
                </c:pt>
                <c:pt idx="15">
                  <c:v>42.75</c:v>
                </c:pt>
                <c:pt idx="16">
                  <c:v>42.59</c:v>
                </c:pt>
                <c:pt idx="17">
                  <c:v>42.73</c:v>
                </c:pt>
                <c:pt idx="18">
                  <c:v>43.04</c:v>
                </c:pt>
                <c:pt idx="19">
                  <c:v>42.56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RocknRolla!$E$19:$E$80</c:f>
              <c:numCache>
                <c:formatCode>0.00</c:formatCode>
                <c:ptCount val="62"/>
                <c:pt idx="0">
                  <c:v>44.83</c:v>
                </c:pt>
                <c:pt idx="1">
                  <c:v>41.95</c:v>
                </c:pt>
                <c:pt idx="2">
                  <c:v>42.45</c:v>
                </c:pt>
                <c:pt idx="3">
                  <c:v>41.95</c:v>
                </c:pt>
                <c:pt idx="4">
                  <c:v>41.81</c:v>
                </c:pt>
                <c:pt idx="5">
                  <c:v>41.85</c:v>
                </c:pt>
                <c:pt idx="6">
                  <c:v>41.85</c:v>
                </c:pt>
                <c:pt idx="7">
                  <c:v>41.68</c:v>
                </c:pt>
                <c:pt idx="8">
                  <c:v>41.66</c:v>
                </c:pt>
                <c:pt idx="9">
                  <c:v>42</c:v>
                </c:pt>
                <c:pt idx="10">
                  <c:v>41.64</c:v>
                </c:pt>
                <c:pt idx="11">
                  <c:v>41.79</c:v>
                </c:pt>
                <c:pt idx="12">
                  <c:v>41.78</c:v>
                </c:pt>
                <c:pt idx="13">
                  <c:v>41.76</c:v>
                </c:pt>
                <c:pt idx="14">
                  <c:v>41.88</c:v>
                </c:pt>
                <c:pt idx="15">
                  <c:v>41.83</c:v>
                </c:pt>
                <c:pt idx="16">
                  <c:v>41.64</c:v>
                </c:pt>
                <c:pt idx="17">
                  <c:v>41.66</c:v>
                </c:pt>
                <c:pt idx="18">
                  <c:v>41.73</c:v>
                </c:pt>
                <c:pt idx="19">
                  <c:v>43.07</c:v>
                </c:pt>
                <c:pt idx="20">
                  <c:v>41.8</c:v>
                </c:pt>
                <c:pt idx="21">
                  <c:v>41.54</c:v>
                </c:pt>
                <c:pt idx="22">
                  <c:v>41.89</c:v>
                </c:pt>
                <c:pt idx="23">
                  <c:v>42.67</c:v>
                </c:pt>
                <c:pt idx="24">
                  <c:v>41.83</c:v>
                </c:pt>
                <c:pt idx="25">
                  <c:v>41.77</c:v>
                </c:pt>
                <c:pt idx="26">
                  <c:v>42.03</c:v>
                </c:pt>
                <c:pt idx="27">
                  <c:v>41.82</c:v>
                </c:pt>
                <c:pt idx="28">
                  <c:v>41.76</c:v>
                </c:pt>
                <c:pt idx="29">
                  <c:v>41.7</c:v>
                </c:pt>
                <c:pt idx="30">
                  <c:v>41.49</c:v>
                </c:pt>
                <c:pt idx="31">
                  <c:v>41.7</c:v>
                </c:pt>
                <c:pt idx="32">
                  <c:v>41.71</c:v>
                </c:pt>
                <c:pt idx="33">
                  <c:v>42.11</c:v>
                </c:pt>
                <c:pt idx="34">
                  <c:v>41.99</c:v>
                </c:pt>
                <c:pt idx="35">
                  <c:v>41.74</c:v>
                </c:pt>
                <c:pt idx="36">
                  <c:v>41.69</c:v>
                </c:pt>
                <c:pt idx="37">
                  <c:v>41.83</c:v>
                </c:pt>
                <c:pt idx="38">
                  <c:v>41.93</c:v>
                </c:pt>
                <c:pt idx="39">
                  <c:v>41.71</c:v>
                </c:pt>
                <c:pt idx="40">
                  <c:v>41.82</c:v>
                </c:pt>
                <c:pt idx="41">
                  <c:v>41.85</c:v>
                </c:pt>
                <c:pt idx="42">
                  <c:v>41.77</c:v>
                </c:pt>
                <c:pt idx="43">
                  <c:v>41.56</c:v>
                </c:pt>
                <c:pt idx="44">
                  <c:v>41.6</c:v>
                </c:pt>
                <c:pt idx="45">
                  <c:v>41.58</c:v>
                </c:pt>
                <c:pt idx="46">
                  <c:v>42.75</c:v>
                </c:pt>
                <c:pt idx="47">
                  <c:v>41.67</c:v>
                </c:pt>
                <c:pt idx="48">
                  <c:v>41.52</c:v>
                </c:pt>
                <c:pt idx="49">
                  <c:v>41.63</c:v>
                </c:pt>
                <c:pt idx="50">
                  <c:v>42.11</c:v>
                </c:pt>
                <c:pt idx="51">
                  <c:v>42.65</c:v>
                </c:pt>
                <c:pt idx="52">
                  <c:v>41.71</c:v>
                </c:pt>
                <c:pt idx="53">
                  <c:v>41.74</c:v>
                </c:pt>
                <c:pt idx="54">
                  <c:v>41.62</c:v>
                </c:pt>
                <c:pt idx="55">
                  <c:v>41.6</c:v>
                </c:pt>
                <c:pt idx="56">
                  <c:v>41.63</c:v>
                </c:pt>
                <c:pt idx="57">
                  <c:v>41.71</c:v>
                </c:pt>
                <c:pt idx="58">
                  <c:v>41.51</c:v>
                </c:pt>
                <c:pt idx="59">
                  <c:v>41.75</c:v>
                </c:pt>
                <c:pt idx="60">
                  <c:v>43.95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RocknRolla!$F$19:$F$80</c:f>
              <c:numCache>
                <c:formatCode>0.00</c:formatCode>
                <c:ptCount val="62"/>
                <c:pt idx="0">
                  <c:v>43.85</c:v>
                </c:pt>
                <c:pt idx="1">
                  <c:v>42.7</c:v>
                </c:pt>
                <c:pt idx="2">
                  <c:v>42.39</c:v>
                </c:pt>
                <c:pt idx="3">
                  <c:v>42.45</c:v>
                </c:pt>
                <c:pt idx="4">
                  <c:v>42.12</c:v>
                </c:pt>
                <c:pt idx="5">
                  <c:v>41.94</c:v>
                </c:pt>
                <c:pt idx="6">
                  <c:v>42.43</c:v>
                </c:pt>
                <c:pt idx="7">
                  <c:v>43.22</c:v>
                </c:pt>
                <c:pt idx="8">
                  <c:v>42.55</c:v>
                </c:pt>
                <c:pt idx="9">
                  <c:v>42.28</c:v>
                </c:pt>
                <c:pt idx="10">
                  <c:v>42</c:v>
                </c:pt>
                <c:pt idx="11">
                  <c:v>42.1</c:v>
                </c:pt>
                <c:pt idx="12">
                  <c:v>45.49</c:v>
                </c:pt>
                <c:pt idx="13">
                  <c:v>43.17</c:v>
                </c:pt>
                <c:pt idx="14">
                  <c:v>42.64</c:v>
                </c:pt>
                <c:pt idx="15">
                  <c:v>42.37</c:v>
                </c:pt>
                <c:pt idx="16">
                  <c:v>42.39</c:v>
                </c:pt>
                <c:pt idx="17">
                  <c:v>41.93</c:v>
                </c:pt>
                <c:pt idx="18">
                  <c:v>41.98</c:v>
                </c:pt>
                <c:pt idx="19">
                  <c:v>42.26</c:v>
                </c:pt>
                <c:pt idx="20">
                  <c:v>42.18</c:v>
                </c:pt>
                <c:pt idx="21">
                  <c:v>42.09</c:v>
                </c:pt>
                <c:pt idx="22">
                  <c:v>42.24</c:v>
                </c:pt>
                <c:pt idx="23">
                  <c:v>42.42</c:v>
                </c:pt>
                <c:pt idx="24">
                  <c:v>42.24</c:v>
                </c:pt>
                <c:pt idx="25">
                  <c:v>42.37</c:v>
                </c:pt>
                <c:pt idx="26">
                  <c:v>42.36</c:v>
                </c:pt>
                <c:pt idx="27">
                  <c:v>41.95</c:v>
                </c:pt>
                <c:pt idx="28">
                  <c:v>41.95</c:v>
                </c:pt>
                <c:pt idx="29">
                  <c:v>41.89</c:v>
                </c:pt>
                <c:pt idx="30">
                  <c:v>42.51</c:v>
                </c:pt>
                <c:pt idx="31">
                  <c:v>42.36</c:v>
                </c:pt>
                <c:pt idx="32">
                  <c:v>42.17</c:v>
                </c:pt>
                <c:pt idx="33">
                  <c:v>42.09</c:v>
                </c:pt>
                <c:pt idx="34">
                  <c:v>42.63</c:v>
                </c:pt>
                <c:pt idx="35">
                  <c:v>42</c:v>
                </c:pt>
                <c:pt idx="36">
                  <c:v>42.38</c:v>
                </c:pt>
                <c:pt idx="37">
                  <c:v>42.35</c:v>
                </c:pt>
                <c:pt idx="38">
                  <c:v>42.03</c:v>
                </c:pt>
                <c:pt idx="39">
                  <c:v>42.89</c:v>
                </c:pt>
                <c:pt idx="40">
                  <c:v>42.17</c:v>
                </c:pt>
                <c:pt idx="41">
                  <c:v>41.91</c:v>
                </c:pt>
                <c:pt idx="42">
                  <c:v>42.05</c:v>
                </c:pt>
                <c:pt idx="43">
                  <c:v>41.7</c:v>
                </c:pt>
                <c:pt idx="44">
                  <c:v>42.05</c:v>
                </c:pt>
                <c:pt idx="45">
                  <c:v>42.52</c:v>
                </c:pt>
                <c:pt idx="46">
                  <c:v>41.89</c:v>
                </c:pt>
                <c:pt idx="47">
                  <c:v>42.11</c:v>
                </c:pt>
                <c:pt idx="48">
                  <c:v>42.03</c:v>
                </c:pt>
                <c:pt idx="49">
                  <c:v>41.98</c:v>
                </c:pt>
                <c:pt idx="50">
                  <c:v>42.19</c:v>
                </c:pt>
                <c:pt idx="51">
                  <c:v>42.08</c:v>
                </c:pt>
                <c:pt idx="52">
                  <c:v>42.06</c:v>
                </c:pt>
                <c:pt idx="53">
                  <c:v>42.36</c:v>
                </c:pt>
                <c:pt idx="54">
                  <c:v>42.19</c:v>
                </c:pt>
                <c:pt idx="55">
                  <c:v>42.24</c:v>
                </c:pt>
                <c:pt idx="56">
                  <c:v>42.63</c:v>
                </c:pt>
                <c:pt idx="57">
                  <c:v>42.02</c:v>
                </c:pt>
                <c:pt idx="58">
                  <c:v>42.55</c:v>
                </c:pt>
                <c:pt idx="59">
                  <c:v>42.22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36640"/>
        <c:axId val="33546624"/>
      </c:lineChart>
      <c:catAx>
        <c:axId val="3353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546624"/>
        <c:crosses val="autoZero"/>
        <c:auto val="1"/>
        <c:lblAlgn val="ctr"/>
        <c:lblOffset val="100"/>
        <c:noMultiLvlLbl val="0"/>
      </c:catAx>
      <c:valAx>
        <c:axId val="33546624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5366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Winni!$C$19:$C$79</c:f>
              <c:numCache>
                <c:formatCode>0.00</c:formatCode>
                <c:ptCount val="61"/>
                <c:pt idx="0">
                  <c:v>46</c:v>
                </c:pt>
                <c:pt idx="1">
                  <c:v>44.68</c:v>
                </c:pt>
                <c:pt idx="2">
                  <c:v>44.49</c:v>
                </c:pt>
                <c:pt idx="3">
                  <c:v>44.23</c:v>
                </c:pt>
                <c:pt idx="4">
                  <c:v>43.69</c:v>
                </c:pt>
                <c:pt idx="5">
                  <c:v>42.95</c:v>
                </c:pt>
                <c:pt idx="6">
                  <c:v>43.07</c:v>
                </c:pt>
                <c:pt idx="7">
                  <c:v>43.36</c:v>
                </c:pt>
                <c:pt idx="8">
                  <c:v>43</c:v>
                </c:pt>
                <c:pt idx="9">
                  <c:v>43.03</c:v>
                </c:pt>
                <c:pt idx="10">
                  <c:v>42.75</c:v>
                </c:pt>
                <c:pt idx="11">
                  <c:v>42.41</c:v>
                </c:pt>
                <c:pt idx="12">
                  <c:v>42.49</c:v>
                </c:pt>
                <c:pt idx="13">
                  <c:v>42.51</c:v>
                </c:pt>
                <c:pt idx="14">
                  <c:v>42.97</c:v>
                </c:pt>
                <c:pt idx="15">
                  <c:v>43.08</c:v>
                </c:pt>
                <c:pt idx="16">
                  <c:v>42.78</c:v>
                </c:pt>
                <c:pt idx="17">
                  <c:v>43.11</c:v>
                </c:pt>
                <c:pt idx="18">
                  <c:v>42.93</c:v>
                </c:pt>
                <c:pt idx="19">
                  <c:v>42.45</c:v>
                </c:pt>
                <c:pt idx="20">
                  <c:v>42.45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Winni!$D$19:$D$79</c:f>
              <c:numCache>
                <c:formatCode>0.00</c:formatCode>
                <c:ptCount val="61"/>
                <c:pt idx="0">
                  <c:v>44.2</c:v>
                </c:pt>
                <c:pt idx="1">
                  <c:v>42.97</c:v>
                </c:pt>
                <c:pt idx="2">
                  <c:v>43.4</c:v>
                </c:pt>
                <c:pt idx="3">
                  <c:v>42.63</c:v>
                </c:pt>
                <c:pt idx="4">
                  <c:v>42.71</c:v>
                </c:pt>
                <c:pt idx="5">
                  <c:v>42.47</c:v>
                </c:pt>
                <c:pt idx="6">
                  <c:v>43.08</c:v>
                </c:pt>
                <c:pt idx="7">
                  <c:v>42.84</c:v>
                </c:pt>
                <c:pt idx="8">
                  <c:v>42.24</c:v>
                </c:pt>
                <c:pt idx="9">
                  <c:v>42.4</c:v>
                </c:pt>
                <c:pt idx="10">
                  <c:v>42.5</c:v>
                </c:pt>
                <c:pt idx="11">
                  <c:v>42.45</c:v>
                </c:pt>
                <c:pt idx="12">
                  <c:v>42.14</c:v>
                </c:pt>
                <c:pt idx="13">
                  <c:v>42.05</c:v>
                </c:pt>
                <c:pt idx="14">
                  <c:v>42.29</c:v>
                </c:pt>
                <c:pt idx="15">
                  <c:v>41.99</c:v>
                </c:pt>
                <c:pt idx="16">
                  <c:v>42.46</c:v>
                </c:pt>
                <c:pt idx="17">
                  <c:v>42.14</c:v>
                </c:pt>
                <c:pt idx="18">
                  <c:v>41.88</c:v>
                </c:pt>
                <c:pt idx="19">
                  <c:v>41.95</c:v>
                </c:pt>
                <c:pt idx="20">
                  <c:v>42.89</c:v>
                </c:pt>
                <c:pt idx="21">
                  <c:v>42.03</c:v>
                </c:pt>
                <c:pt idx="22">
                  <c:v>42.01</c:v>
                </c:pt>
                <c:pt idx="23">
                  <c:v>42.01</c:v>
                </c:pt>
                <c:pt idx="24">
                  <c:v>42</c:v>
                </c:pt>
                <c:pt idx="25">
                  <c:v>41.93</c:v>
                </c:pt>
                <c:pt idx="26">
                  <c:v>42.14</c:v>
                </c:pt>
                <c:pt idx="27">
                  <c:v>41.81</c:v>
                </c:pt>
                <c:pt idx="28">
                  <c:v>42.07</c:v>
                </c:pt>
                <c:pt idx="29">
                  <c:v>42.27</c:v>
                </c:pt>
                <c:pt idx="30">
                  <c:v>41.88</c:v>
                </c:pt>
                <c:pt idx="31">
                  <c:v>41.72</c:v>
                </c:pt>
                <c:pt idx="32">
                  <c:v>42.98</c:v>
                </c:pt>
                <c:pt idx="33">
                  <c:v>41.99</c:v>
                </c:pt>
                <c:pt idx="34">
                  <c:v>41.73</c:v>
                </c:pt>
                <c:pt idx="35">
                  <c:v>42.13</c:v>
                </c:pt>
                <c:pt idx="36">
                  <c:v>41.83</c:v>
                </c:pt>
                <c:pt idx="37">
                  <c:v>41.98</c:v>
                </c:pt>
                <c:pt idx="38">
                  <c:v>42.03</c:v>
                </c:pt>
                <c:pt idx="39">
                  <c:v>41.93</c:v>
                </c:pt>
                <c:pt idx="40">
                  <c:v>41.94</c:v>
                </c:pt>
                <c:pt idx="41">
                  <c:v>41.86</c:v>
                </c:pt>
                <c:pt idx="42">
                  <c:v>41.91</c:v>
                </c:pt>
                <c:pt idx="43">
                  <c:v>42.17</c:v>
                </c:pt>
                <c:pt idx="44">
                  <c:v>42.11</c:v>
                </c:pt>
                <c:pt idx="45">
                  <c:v>43.57</c:v>
                </c:pt>
                <c:pt idx="46">
                  <c:v>42.2</c:v>
                </c:pt>
                <c:pt idx="47">
                  <c:v>42.14</c:v>
                </c:pt>
                <c:pt idx="48">
                  <c:v>42.18</c:v>
                </c:pt>
                <c:pt idx="49">
                  <c:v>42.15</c:v>
                </c:pt>
                <c:pt idx="50">
                  <c:v>41.8</c:v>
                </c:pt>
                <c:pt idx="51">
                  <c:v>42.37</c:v>
                </c:pt>
                <c:pt idx="52">
                  <c:v>41.93</c:v>
                </c:pt>
                <c:pt idx="53">
                  <c:v>41.88</c:v>
                </c:pt>
                <c:pt idx="54">
                  <c:v>42.02</c:v>
                </c:pt>
                <c:pt idx="55">
                  <c:v>42.05</c:v>
                </c:pt>
                <c:pt idx="56">
                  <c:v>41.74</c:v>
                </c:pt>
                <c:pt idx="57">
                  <c:v>41.85</c:v>
                </c:pt>
                <c:pt idx="58">
                  <c:v>41.97</c:v>
                </c:pt>
                <c:pt idx="59">
                  <c:v>41.99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Winni!$E$19:$E$79</c:f>
              <c:numCache>
                <c:formatCode>0.00</c:formatCode>
                <c:ptCount val="61"/>
                <c:pt idx="0">
                  <c:v>43.51</c:v>
                </c:pt>
                <c:pt idx="1">
                  <c:v>42.37</c:v>
                </c:pt>
                <c:pt idx="2">
                  <c:v>42.45</c:v>
                </c:pt>
                <c:pt idx="3">
                  <c:v>42.19</c:v>
                </c:pt>
                <c:pt idx="4">
                  <c:v>42.01</c:v>
                </c:pt>
                <c:pt idx="5">
                  <c:v>42.3</c:v>
                </c:pt>
                <c:pt idx="6">
                  <c:v>42.41</c:v>
                </c:pt>
                <c:pt idx="7">
                  <c:v>42.09</c:v>
                </c:pt>
                <c:pt idx="8">
                  <c:v>41.99</c:v>
                </c:pt>
                <c:pt idx="9">
                  <c:v>42.46</c:v>
                </c:pt>
                <c:pt idx="10">
                  <c:v>43.43</c:v>
                </c:pt>
                <c:pt idx="11">
                  <c:v>42.35</c:v>
                </c:pt>
                <c:pt idx="12">
                  <c:v>41.92</c:v>
                </c:pt>
                <c:pt idx="13">
                  <c:v>41.97</c:v>
                </c:pt>
                <c:pt idx="14">
                  <c:v>41.9</c:v>
                </c:pt>
                <c:pt idx="15">
                  <c:v>42.32</c:v>
                </c:pt>
                <c:pt idx="16">
                  <c:v>42.03</c:v>
                </c:pt>
                <c:pt idx="17">
                  <c:v>42.01</c:v>
                </c:pt>
                <c:pt idx="18">
                  <c:v>42.1</c:v>
                </c:pt>
                <c:pt idx="19">
                  <c:v>42.06</c:v>
                </c:pt>
                <c:pt idx="20">
                  <c:v>42.49</c:v>
                </c:pt>
                <c:pt idx="21">
                  <c:v>43.04</c:v>
                </c:pt>
                <c:pt idx="22">
                  <c:v>41.92</c:v>
                </c:pt>
                <c:pt idx="23">
                  <c:v>41.8</c:v>
                </c:pt>
                <c:pt idx="24">
                  <c:v>42.76</c:v>
                </c:pt>
                <c:pt idx="25">
                  <c:v>42.2</c:v>
                </c:pt>
                <c:pt idx="26">
                  <c:v>42.18</c:v>
                </c:pt>
                <c:pt idx="27">
                  <c:v>42.22</c:v>
                </c:pt>
                <c:pt idx="28">
                  <c:v>42.26</c:v>
                </c:pt>
                <c:pt idx="29">
                  <c:v>42.01</c:v>
                </c:pt>
                <c:pt idx="30">
                  <c:v>41.99</c:v>
                </c:pt>
                <c:pt idx="31">
                  <c:v>42.27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Winni!$F$19:$F$79</c:f>
              <c:numCache>
                <c:formatCode>0.00</c:formatCode>
                <c:ptCount val="61"/>
                <c:pt idx="0">
                  <c:v>45.95</c:v>
                </c:pt>
                <c:pt idx="1">
                  <c:v>43.15</c:v>
                </c:pt>
                <c:pt idx="2">
                  <c:v>42.66</c:v>
                </c:pt>
                <c:pt idx="3">
                  <c:v>42.27</c:v>
                </c:pt>
                <c:pt idx="4">
                  <c:v>42.06</c:v>
                </c:pt>
                <c:pt idx="5">
                  <c:v>42.35</c:v>
                </c:pt>
                <c:pt idx="6">
                  <c:v>42.04</c:v>
                </c:pt>
                <c:pt idx="7">
                  <c:v>42.16</c:v>
                </c:pt>
                <c:pt idx="8">
                  <c:v>42.18</c:v>
                </c:pt>
                <c:pt idx="9">
                  <c:v>42.21</c:v>
                </c:pt>
                <c:pt idx="10">
                  <c:v>42.21</c:v>
                </c:pt>
                <c:pt idx="11">
                  <c:v>42.23</c:v>
                </c:pt>
                <c:pt idx="12">
                  <c:v>42.46</c:v>
                </c:pt>
                <c:pt idx="13">
                  <c:v>42.32</c:v>
                </c:pt>
                <c:pt idx="14">
                  <c:v>41.94</c:v>
                </c:pt>
                <c:pt idx="15">
                  <c:v>42.11</c:v>
                </c:pt>
                <c:pt idx="16">
                  <c:v>42.15</c:v>
                </c:pt>
                <c:pt idx="17">
                  <c:v>42.03</c:v>
                </c:pt>
                <c:pt idx="18">
                  <c:v>42.45</c:v>
                </c:pt>
                <c:pt idx="19">
                  <c:v>42.22</c:v>
                </c:pt>
                <c:pt idx="20">
                  <c:v>42.3</c:v>
                </c:pt>
                <c:pt idx="21">
                  <c:v>42.16</c:v>
                </c:pt>
                <c:pt idx="22">
                  <c:v>42.32</c:v>
                </c:pt>
                <c:pt idx="23">
                  <c:v>42.26</c:v>
                </c:pt>
                <c:pt idx="24">
                  <c:v>42.33</c:v>
                </c:pt>
                <c:pt idx="25">
                  <c:v>42.21</c:v>
                </c:pt>
                <c:pt idx="26">
                  <c:v>42.01</c:v>
                </c:pt>
                <c:pt idx="27">
                  <c:v>44.05</c:v>
                </c:pt>
                <c:pt idx="28">
                  <c:v>42.58</c:v>
                </c:pt>
                <c:pt idx="29">
                  <c:v>42.12</c:v>
                </c:pt>
                <c:pt idx="30">
                  <c:v>42.31</c:v>
                </c:pt>
                <c:pt idx="31">
                  <c:v>42.03</c:v>
                </c:pt>
                <c:pt idx="32">
                  <c:v>42.59</c:v>
                </c:pt>
                <c:pt idx="33">
                  <c:v>42.22</c:v>
                </c:pt>
                <c:pt idx="34">
                  <c:v>42.12</c:v>
                </c:pt>
                <c:pt idx="35">
                  <c:v>42.11</c:v>
                </c:pt>
                <c:pt idx="36">
                  <c:v>42.11</c:v>
                </c:pt>
                <c:pt idx="37">
                  <c:v>42.42</c:v>
                </c:pt>
                <c:pt idx="38">
                  <c:v>41.95</c:v>
                </c:pt>
                <c:pt idx="39">
                  <c:v>41.93</c:v>
                </c:pt>
                <c:pt idx="40">
                  <c:v>42.7</c:v>
                </c:pt>
                <c:pt idx="41">
                  <c:v>42.28</c:v>
                </c:pt>
                <c:pt idx="42">
                  <c:v>42.45</c:v>
                </c:pt>
                <c:pt idx="43">
                  <c:v>42.24</c:v>
                </c:pt>
                <c:pt idx="44">
                  <c:v>42.44</c:v>
                </c:pt>
                <c:pt idx="45">
                  <c:v>42.25</c:v>
                </c:pt>
                <c:pt idx="46">
                  <c:v>42.15</c:v>
                </c:pt>
                <c:pt idx="47">
                  <c:v>42.39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79680"/>
        <c:axId val="33485568"/>
      </c:lineChart>
      <c:catAx>
        <c:axId val="3347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485568"/>
        <c:crosses val="autoZero"/>
        <c:auto val="1"/>
        <c:lblAlgn val="ctr"/>
        <c:lblOffset val="100"/>
        <c:noMultiLvlLbl val="0"/>
      </c:catAx>
      <c:valAx>
        <c:axId val="33485568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4796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47.14</c:v>
                </c:pt>
                <c:pt idx="1">
                  <c:v>44.81</c:v>
                </c:pt>
                <c:pt idx="2">
                  <c:v>44.72</c:v>
                </c:pt>
                <c:pt idx="3">
                  <c:v>43.83</c:v>
                </c:pt>
                <c:pt idx="4">
                  <c:v>43.88</c:v>
                </c:pt>
                <c:pt idx="5">
                  <c:v>43.57</c:v>
                </c:pt>
                <c:pt idx="6">
                  <c:v>43.6</c:v>
                </c:pt>
                <c:pt idx="7">
                  <c:v>43.35</c:v>
                </c:pt>
                <c:pt idx="8">
                  <c:v>43.12</c:v>
                </c:pt>
                <c:pt idx="9">
                  <c:v>43.08</c:v>
                </c:pt>
                <c:pt idx="10">
                  <c:v>43.07</c:v>
                </c:pt>
                <c:pt idx="11">
                  <c:v>42.92</c:v>
                </c:pt>
                <c:pt idx="12">
                  <c:v>42.98</c:v>
                </c:pt>
                <c:pt idx="13">
                  <c:v>42.61</c:v>
                </c:pt>
                <c:pt idx="14">
                  <c:v>42.91</c:v>
                </c:pt>
                <c:pt idx="15">
                  <c:v>42.67</c:v>
                </c:pt>
                <c:pt idx="16">
                  <c:v>42.45</c:v>
                </c:pt>
                <c:pt idx="17">
                  <c:v>43.37</c:v>
                </c:pt>
                <c:pt idx="18">
                  <c:v>43.05</c:v>
                </c:pt>
                <c:pt idx="19">
                  <c:v>42.89</c:v>
                </c:pt>
                <c:pt idx="20">
                  <c:v>42.44</c:v>
                </c:pt>
                <c:pt idx="21">
                  <c:v>43.24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45.37</c:v>
                </c:pt>
                <c:pt idx="1">
                  <c:v>44.92</c:v>
                </c:pt>
                <c:pt idx="2">
                  <c:v>43.86</c:v>
                </c:pt>
                <c:pt idx="3">
                  <c:v>44.77</c:v>
                </c:pt>
                <c:pt idx="4">
                  <c:v>44.24</c:v>
                </c:pt>
                <c:pt idx="5">
                  <c:v>43.1</c:v>
                </c:pt>
                <c:pt idx="6">
                  <c:v>42.63</c:v>
                </c:pt>
                <c:pt idx="7">
                  <c:v>43.03</c:v>
                </c:pt>
                <c:pt idx="8">
                  <c:v>43.06</c:v>
                </c:pt>
                <c:pt idx="9">
                  <c:v>43.08</c:v>
                </c:pt>
                <c:pt idx="10">
                  <c:v>43.72</c:v>
                </c:pt>
                <c:pt idx="11">
                  <c:v>42.42</c:v>
                </c:pt>
                <c:pt idx="12">
                  <c:v>44.27</c:v>
                </c:pt>
                <c:pt idx="13">
                  <c:v>42.58</c:v>
                </c:pt>
                <c:pt idx="14">
                  <c:v>42.9</c:v>
                </c:pt>
                <c:pt idx="15">
                  <c:v>42.77</c:v>
                </c:pt>
                <c:pt idx="16">
                  <c:v>42.63</c:v>
                </c:pt>
                <c:pt idx="17">
                  <c:v>42.67</c:v>
                </c:pt>
                <c:pt idx="18">
                  <c:v>43.5</c:v>
                </c:pt>
                <c:pt idx="19">
                  <c:v>42.61</c:v>
                </c:pt>
                <c:pt idx="20">
                  <c:v>42.35</c:v>
                </c:pt>
                <c:pt idx="21">
                  <c:v>42.51</c:v>
                </c:pt>
                <c:pt idx="22">
                  <c:v>43</c:v>
                </c:pt>
                <c:pt idx="23">
                  <c:v>42.55</c:v>
                </c:pt>
                <c:pt idx="24">
                  <c:v>42.74</c:v>
                </c:pt>
                <c:pt idx="25">
                  <c:v>42.53</c:v>
                </c:pt>
                <c:pt idx="26">
                  <c:v>42.43</c:v>
                </c:pt>
                <c:pt idx="27">
                  <c:v>42.4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43.73</c:v>
                </c:pt>
                <c:pt idx="1">
                  <c:v>42.73</c:v>
                </c:pt>
                <c:pt idx="2">
                  <c:v>43.14</c:v>
                </c:pt>
                <c:pt idx="3">
                  <c:v>42.55</c:v>
                </c:pt>
                <c:pt idx="4">
                  <c:v>42.67</c:v>
                </c:pt>
                <c:pt idx="5">
                  <c:v>42.54</c:v>
                </c:pt>
                <c:pt idx="6">
                  <c:v>43.08</c:v>
                </c:pt>
                <c:pt idx="7">
                  <c:v>43.82</c:v>
                </c:pt>
                <c:pt idx="8">
                  <c:v>42.72</c:v>
                </c:pt>
                <c:pt idx="9">
                  <c:v>42.53</c:v>
                </c:pt>
                <c:pt idx="10">
                  <c:v>42.23</c:v>
                </c:pt>
                <c:pt idx="11">
                  <c:v>42.27</c:v>
                </c:pt>
                <c:pt idx="12">
                  <c:v>43.35</c:v>
                </c:pt>
                <c:pt idx="13">
                  <c:v>42.52</c:v>
                </c:pt>
                <c:pt idx="14">
                  <c:v>42.29</c:v>
                </c:pt>
                <c:pt idx="15">
                  <c:v>42.61</c:v>
                </c:pt>
                <c:pt idx="16">
                  <c:v>42.35</c:v>
                </c:pt>
                <c:pt idx="17">
                  <c:v>42.07</c:v>
                </c:pt>
                <c:pt idx="18">
                  <c:v>41.95</c:v>
                </c:pt>
                <c:pt idx="19">
                  <c:v>42.29</c:v>
                </c:pt>
                <c:pt idx="20">
                  <c:v>42.08</c:v>
                </c:pt>
                <c:pt idx="21">
                  <c:v>41.97</c:v>
                </c:pt>
                <c:pt idx="22">
                  <c:v>42.03</c:v>
                </c:pt>
                <c:pt idx="23">
                  <c:v>42.33</c:v>
                </c:pt>
                <c:pt idx="24">
                  <c:v>42.02</c:v>
                </c:pt>
                <c:pt idx="25">
                  <c:v>42.04</c:v>
                </c:pt>
                <c:pt idx="26">
                  <c:v>41.9</c:v>
                </c:pt>
                <c:pt idx="27">
                  <c:v>42</c:v>
                </c:pt>
                <c:pt idx="28">
                  <c:v>42.16</c:v>
                </c:pt>
                <c:pt idx="29">
                  <c:v>42.25</c:v>
                </c:pt>
                <c:pt idx="30">
                  <c:v>42.73</c:v>
                </c:pt>
                <c:pt idx="31">
                  <c:v>42.09</c:v>
                </c:pt>
                <c:pt idx="32">
                  <c:v>42.43</c:v>
                </c:pt>
                <c:pt idx="33">
                  <c:v>42.39</c:v>
                </c:pt>
                <c:pt idx="34">
                  <c:v>42.43</c:v>
                </c:pt>
                <c:pt idx="35">
                  <c:v>42.18</c:v>
                </c:pt>
                <c:pt idx="36">
                  <c:v>42.67</c:v>
                </c:pt>
                <c:pt idx="37">
                  <c:v>42.36</c:v>
                </c:pt>
                <c:pt idx="38">
                  <c:v>42.25</c:v>
                </c:pt>
                <c:pt idx="39">
                  <c:v>42.45</c:v>
                </c:pt>
                <c:pt idx="40">
                  <c:v>42.31</c:v>
                </c:pt>
                <c:pt idx="41">
                  <c:v>42.17</c:v>
                </c:pt>
                <c:pt idx="42">
                  <c:v>42.34</c:v>
                </c:pt>
                <c:pt idx="43">
                  <c:v>43.18</c:v>
                </c:pt>
                <c:pt idx="44">
                  <c:v>42.17</c:v>
                </c:pt>
                <c:pt idx="45">
                  <c:v>42.14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43.39</c:v>
                </c:pt>
                <c:pt idx="1">
                  <c:v>42.49</c:v>
                </c:pt>
                <c:pt idx="2">
                  <c:v>42.67</c:v>
                </c:pt>
                <c:pt idx="3">
                  <c:v>42</c:v>
                </c:pt>
                <c:pt idx="4">
                  <c:v>41.99</c:v>
                </c:pt>
                <c:pt idx="5">
                  <c:v>42.25</c:v>
                </c:pt>
                <c:pt idx="6">
                  <c:v>42.01</c:v>
                </c:pt>
                <c:pt idx="7">
                  <c:v>42.08</c:v>
                </c:pt>
                <c:pt idx="8">
                  <c:v>41.92</c:v>
                </c:pt>
                <c:pt idx="9">
                  <c:v>41.83</c:v>
                </c:pt>
                <c:pt idx="10">
                  <c:v>42.11</c:v>
                </c:pt>
                <c:pt idx="11">
                  <c:v>41.97</c:v>
                </c:pt>
                <c:pt idx="12">
                  <c:v>41.86</c:v>
                </c:pt>
                <c:pt idx="13">
                  <c:v>41.84</c:v>
                </c:pt>
                <c:pt idx="14">
                  <c:v>42.11</c:v>
                </c:pt>
                <c:pt idx="15">
                  <c:v>41.82</c:v>
                </c:pt>
                <c:pt idx="16">
                  <c:v>42.04</c:v>
                </c:pt>
                <c:pt idx="17">
                  <c:v>41.92</c:v>
                </c:pt>
                <c:pt idx="18">
                  <c:v>41.91</c:v>
                </c:pt>
                <c:pt idx="19">
                  <c:v>41.71</c:v>
                </c:pt>
                <c:pt idx="20">
                  <c:v>41.97</c:v>
                </c:pt>
                <c:pt idx="21">
                  <c:v>41.92</c:v>
                </c:pt>
                <c:pt idx="22">
                  <c:v>41.86</c:v>
                </c:pt>
                <c:pt idx="23">
                  <c:v>42.09</c:v>
                </c:pt>
                <c:pt idx="24">
                  <c:v>42.09</c:v>
                </c:pt>
                <c:pt idx="25">
                  <c:v>41.74</c:v>
                </c:pt>
                <c:pt idx="26">
                  <c:v>41.83</c:v>
                </c:pt>
                <c:pt idx="27">
                  <c:v>41.8</c:v>
                </c:pt>
                <c:pt idx="28">
                  <c:v>42.49</c:v>
                </c:pt>
                <c:pt idx="29">
                  <c:v>41.79</c:v>
                </c:pt>
                <c:pt idx="30">
                  <c:v>42.11</c:v>
                </c:pt>
                <c:pt idx="31">
                  <c:v>42.43</c:v>
                </c:pt>
                <c:pt idx="32">
                  <c:v>42.75</c:v>
                </c:pt>
                <c:pt idx="33">
                  <c:v>44.13</c:v>
                </c:pt>
                <c:pt idx="34">
                  <c:v>42.04</c:v>
                </c:pt>
                <c:pt idx="35">
                  <c:v>43.59</c:v>
                </c:pt>
                <c:pt idx="36">
                  <c:v>43.31</c:v>
                </c:pt>
                <c:pt idx="37">
                  <c:v>42.23</c:v>
                </c:pt>
                <c:pt idx="38">
                  <c:v>42.06</c:v>
                </c:pt>
                <c:pt idx="39">
                  <c:v>41.95</c:v>
                </c:pt>
                <c:pt idx="40">
                  <c:v>41.93</c:v>
                </c:pt>
                <c:pt idx="41">
                  <c:v>41.84</c:v>
                </c:pt>
                <c:pt idx="42">
                  <c:v>41.87</c:v>
                </c:pt>
                <c:pt idx="43">
                  <c:v>42.04</c:v>
                </c:pt>
                <c:pt idx="44">
                  <c:v>41.68</c:v>
                </c:pt>
                <c:pt idx="45">
                  <c:v>42.13</c:v>
                </c:pt>
                <c:pt idx="46">
                  <c:v>42.2</c:v>
                </c:pt>
                <c:pt idx="47">
                  <c:v>41.77</c:v>
                </c:pt>
                <c:pt idx="48">
                  <c:v>41.8</c:v>
                </c:pt>
                <c:pt idx="49">
                  <c:v>42</c:v>
                </c:pt>
                <c:pt idx="50">
                  <c:v>41.97</c:v>
                </c:pt>
                <c:pt idx="51">
                  <c:v>41.81</c:v>
                </c:pt>
                <c:pt idx="52">
                  <c:v>42.22</c:v>
                </c:pt>
                <c:pt idx="53">
                  <c:v>42.26</c:v>
                </c:pt>
                <c:pt idx="54">
                  <c:v>41.67</c:v>
                </c:pt>
                <c:pt idx="55">
                  <c:v>41.96</c:v>
                </c:pt>
                <c:pt idx="56">
                  <c:v>42.02</c:v>
                </c:pt>
                <c:pt idx="57">
                  <c:v>41.89</c:v>
                </c:pt>
                <c:pt idx="58">
                  <c:v>42.11</c:v>
                </c:pt>
                <c:pt idx="59">
                  <c:v>41.82</c:v>
                </c:pt>
                <c:pt idx="60">
                  <c:v>41.96</c:v>
                </c:pt>
                <c:pt idx="61">
                  <c:v>41.81</c:v>
                </c:pt>
                <c:pt idx="62">
                  <c:v>42</c:v>
                </c:pt>
                <c:pt idx="63">
                  <c:v>41.72</c:v>
                </c:pt>
                <c:pt idx="64">
                  <c:v>41.8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28224"/>
        <c:axId val="33834112"/>
      </c:lineChart>
      <c:catAx>
        <c:axId val="3382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834112"/>
        <c:crosses val="autoZero"/>
        <c:auto val="1"/>
        <c:lblAlgn val="ctr"/>
        <c:lblOffset val="100"/>
        <c:noMultiLvlLbl val="0"/>
      </c:catAx>
      <c:valAx>
        <c:axId val="3383411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8282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Fortune!$C$19:$C$75</c:f>
              <c:numCache>
                <c:formatCode>0.00</c:formatCode>
                <c:ptCount val="57"/>
                <c:pt idx="0">
                  <c:v>48.53</c:v>
                </c:pt>
                <c:pt idx="1">
                  <c:v>45.91</c:v>
                </c:pt>
                <c:pt idx="2">
                  <c:v>44.55</c:v>
                </c:pt>
                <c:pt idx="3">
                  <c:v>44.16</c:v>
                </c:pt>
                <c:pt idx="4">
                  <c:v>43.94</c:v>
                </c:pt>
                <c:pt idx="5">
                  <c:v>43.33</c:v>
                </c:pt>
                <c:pt idx="6">
                  <c:v>43.04</c:v>
                </c:pt>
                <c:pt idx="7">
                  <c:v>43.09</c:v>
                </c:pt>
                <c:pt idx="8">
                  <c:v>43.34</c:v>
                </c:pt>
                <c:pt idx="9">
                  <c:v>43.23</c:v>
                </c:pt>
                <c:pt idx="10">
                  <c:v>42.65</c:v>
                </c:pt>
                <c:pt idx="11">
                  <c:v>42.75</c:v>
                </c:pt>
                <c:pt idx="12">
                  <c:v>43.3</c:v>
                </c:pt>
                <c:pt idx="13">
                  <c:v>42.39</c:v>
                </c:pt>
                <c:pt idx="14">
                  <c:v>42.533000000000001</c:v>
                </c:pt>
                <c:pt idx="15">
                  <c:v>42.31</c:v>
                </c:pt>
                <c:pt idx="16">
                  <c:v>42.44</c:v>
                </c:pt>
                <c:pt idx="17">
                  <c:v>42.08</c:v>
                </c:pt>
                <c:pt idx="18">
                  <c:v>42.14</c:v>
                </c:pt>
                <c:pt idx="19">
                  <c:v>43.06</c:v>
                </c:pt>
                <c:pt idx="20">
                  <c:v>42.33</c:v>
                </c:pt>
                <c:pt idx="21">
                  <c:v>42.68</c:v>
                </c:pt>
                <c:pt idx="22">
                  <c:v>42.79</c:v>
                </c:pt>
                <c:pt idx="23">
                  <c:v>42.77</c:v>
                </c:pt>
                <c:pt idx="24">
                  <c:v>42.45</c:v>
                </c:pt>
                <c:pt idx="25">
                  <c:v>43.03</c:v>
                </c:pt>
                <c:pt idx="26">
                  <c:v>42.16</c:v>
                </c:pt>
                <c:pt idx="27">
                  <c:v>43.05</c:v>
                </c:pt>
                <c:pt idx="28">
                  <c:v>42.48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Fortune!$D$19:$D$75</c:f>
              <c:numCache>
                <c:formatCode>0.00</c:formatCode>
                <c:ptCount val="57"/>
                <c:pt idx="0">
                  <c:v>45.5</c:v>
                </c:pt>
                <c:pt idx="1">
                  <c:v>43.2</c:v>
                </c:pt>
                <c:pt idx="2">
                  <c:v>43.37</c:v>
                </c:pt>
                <c:pt idx="3">
                  <c:v>42.85</c:v>
                </c:pt>
                <c:pt idx="4">
                  <c:v>42.39</c:v>
                </c:pt>
                <c:pt idx="5">
                  <c:v>42.98</c:v>
                </c:pt>
                <c:pt idx="6">
                  <c:v>44.39</c:v>
                </c:pt>
                <c:pt idx="7">
                  <c:v>42.28</c:v>
                </c:pt>
                <c:pt idx="8">
                  <c:v>42.47</c:v>
                </c:pt>
                <c:pt idx="9">
                  <c:v>42.56</c:v>
                </c:pt>
                <c:pt idx="10">
                  <c:v>42.14</c:v>
                </c:pt>
                <c:pt idx="11">
                  <c:v>42.3</c:v>
                </c:pt>
                <c:pt idx="12">
                  <c:v>42.44</c:v>
                </c:pt>
                <c:pt idx="13">
                  <c:v>42.51</c:v>
                </c:pt>
                <c:pt idx="14">
                  <c:v>43.47</c:v>
                </c:pt>
                <c:pt idx="15">
                  <c:v>42.84</c:v>
                </c:pt>
                <c:pt idx="16">
                  <c:v>42.47</c:v>
                </c:pt>
                <c:pt idx="17">
                  <c:v>42.28</c:v>
                </c:pt>
                <c:pt idx="18">
                  <c:v>42.4</c:v>
                </c:pt>
                <c:pt idx="19">
                  <c:v>42.49</c:v>
                </c:pt>
                <c:pt idx="20">
                  <c:v>42.33</c:v>
                </c:pt>
                <c:pt idx="21">
                  <c:v>41.91</c:v>
                </c:pt>
                <c:pt idx="22">
                  <c:v>42.23</c:v>
                </c:pt>
                <c:pt idx="23">
                  <c:v>42.13</c:v>
                </c:pt>
                <c:pt idx="24">
                  <c:v>42.05</c:v>
                </c:pt>
                <c:pt idx="25">
                  <c:v>42.11</c:v>
                </c:pt>
                <c:pt idx="26">
                  <c:v>43.48</c:v>
                </c:pt>
                <c:pt idx="27">
                  <c:v>42.28</c:v>
                </c:pt>
                <c:pt idx="28">
                  <c:v>42.33</c:v>
                </c:pt>
                <c:pt idx="29">
                  <c:v>42.16</c:v>
                </c:pt>
                <c:pt idx="30">
                  <c:v>42.29</c:v>
                </c:pt>
                <c:pt idx="31">
                  <c:v>42.36</c:v>
                </c:pt>
                <c:pt idx="32">
                  <c:v>42.07</c:v>
                </c:pt>
                <c:pt idx="33">
                  <c:v>42.2</c:v>
                </c:pt>
                <c:pt idx="34">
                  <c:v>42.46</c:v>
                </c:pt>
                <c:pt idx="35">
                  <c:v>43.47</c:v>
                </c:pt>
                <c:pt idx="36">
                  <c:v>42.16</c:v>
                </c:pt>
                <c:pt idx="37">
                  <c:v>42.65</c:v>
                </c:pt>
                <c:pt idx="38">
                  <c:v>42.36</c:v>
                </c:pt>
                <c:pt idx="39">
                  <c:v>42.11</c:v>
                </c:pt>
                <c:pt idx="40">
                  <c:v>42.15</c:v>
                </c:pt>
                <c:pt idx="41">
                  <c:v>42.13</c:v>
                </c:pt>
                <c:pt idx="42">
                  <c:v>41.97</c:v>
                </c:pt>
                <c:pt idx="43">
                  <c:v>42.11</c:v>
                </c:pt>
                <c:pt idx="44">
                  <c:v>42.11</c:v>
                </c:pt>
                <c:pt idx="45">
                  <c:v>41.88</c:v>
                </c:pt>
                <c:pt idx="46">
                  <c:v>42.15</c:v>
                </c:pt>
                <c:pt idx="47">
                  <c:v>42.13</c:v>
                </c:pt>
                <c:pt idx="48">
                  <c:v>42.14</c:v>
                </c:pt>
                <c:pt idx="49">
                  <c:v>42.1</c:v>
                </c:pt>
                <c:pt idx="50">
                  <c:v>42.52</c:v>
                </c:pt>
                <c:pt idx="51">
                  <c:v>42.01</c:v>
                </c:pt>
                <c:pt idx="52">
                  <c:v>42.05</c:v>
                </c:pt>
                <c:pt idx="53">
                  <c:v>42.78</c:v>
                </c:pt>
                <c:pt idx="54">
                  <c:v>42.53</c:v>
                </c:pt>
                <c:pt idx="55">
                  <c:v>42.31</c:v>
                </c:pt>
                <c:pt idx="56">
                  <c:v>42.71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Fortune!$E$19:$E$75</c:f>
              <c:numCache>
                <c:formatCode>0.00</c:formatCode>
                <c:ptCount val="57"/>
                <c:pt idx="0">
                  <c:v>44.15</c:v>
                </c:pt>
                <c:pt idx="1">
                  <c:v>42.91</c:v>
                </c:pt>
                <c:pt idx="2">
                  <c:v>42.48</c:v>
                </c:pt>
                <c:pt idx="3">
                  <c:v>42.15</c:v>
                </c:pt>
                <c:pt idx="4">
                  <c:v>42.01</c:v>
                </c:pt>
                <c:pt idx="5">
                  <c:v>42.1</c:v>
                </c:pt>
                <c:pt idx="6">
                  <c:v>42.53</c:v>
                </c:pt>
                <c:pt idx="7">
                  <c:v>42.42</c:v>
                </c:pt>
                <c:pt idx="8">
                  <c:v>42.08</c:v>
                </c:pt>
                <c:pt idx="9">
                  <c:v>42.13</c:v>
                </c:pt>
                <c:pt idx="10">
                  <c:v>42.32</c:v>
                </c:pt>
                <c:pt idx="11">
                  <c:v>42.2</c:v>
                </c:pt>
                <c:pt idx="12">
                  <c:v>42.08</c:v>
                </c:pt>
                <c:pt idx="13">
                  <c:v>42.04</c:v>
                </c:pt>
                <c:pt idx="14">
                  <c:v>41.95</c:v>
                </c:pt>
                <c:pt idx="15">
                  <c:v>42.31</c:v>
                </c:pt>
                <c:pt idx="16">
                  <c:v>42.12</c:v>
                </c:pt>
                <c:pt idx="17">
                  <c:v>41.94</c:v>
                </c:pt>
                <c:pt idx="18">
                  <c:v>42.24</c:v>
                </c:pt>
                <c:pt idx="19">
                  <c:v>42.3</c:v>
                </c:pt>
                <c:pt idx="20">
                  <c:v>42.06</c:v>
                </c:pt>
                <c:pt idx="21">
                  <c:v>42.12</c:v>
                </c:pt>
                <c:pt idx="22">
                  <c:v>42.29</c:v>
                </c:pt>
                <c:pt idx="23">
                  <c:v>42.29</c:v>
                </c:pt>
                <c:pt idx="24">
                  <c:v>41.98</c:v>
                </c:pt>
                <c:pt idx="25">
                  <c:v>42.16</c:v>
                </c:pt>
                <c:pt idx="26">
                  <c:v>42</c:v>
                </c:pt>
                <c:pt idx="27">
                  <c:v>42.87</c:v>
                </c:pt>
                <c:pt idx="28">
                  <c:v>43.6</c:v>
                </c:pt>
                <c:pt idx="29">
                  <c:v>42.09</c:v>
                </c:pt>
                <c:pt idx="30">
                  <c:v>42.02</c:v>
                </c:pt>
                <c:pt idx="31">
                  <c:v>42.34</c:v>
                </c:pt>
                <c:pt idx="32">
                  <c:v>41.98</c:v>
                </c:pt>
                <c:pt idx="33">
                  <c:v>41.91</c:v>
                </c:pt>
                <c:pt idx="34">
                  <c:v>42.34</c:v>
                </c:pt>
                <c:pt idx="35">
                  <c:v>42.13</c:v>
                </c:pt>
                <c:pt idx="36">
                  <c:v>42.04</c:v>
                </c:pt>
                <c:pt idx="37">
                  <c:v>42.13</c:v>
                </c:pt>
                <c:pt idx="38">
                  <c:v>42.11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Fortune!$F$19:$F$75</c:f>
              <c:numCache>
                <c:formatCode>0.00</c:formatCode>
                <c:ptCount val="57"/>
                <c:pt idx="0">
                  <c:v>43.67</c:v>
                </c:pt>
                <c:pt idx="1">
                  <c:v>42.31</c:v>
                </c:pt>
                <c:pt idx="2">
                  <c:v>42.3</c:v>
                </c:pt>
                <c:pt idx="3">
                  <c:v>42.14</c:v>
                </c:pt>
                <c:pt idx="4">
                  <c:v>42.27</c:v>
                </c:pt>
                <c:pt idx="5">
                  <c:v>42.15</c:v>
                </c:pt>
                <c:pt idx="6">
                  <c:v>42.1</c:v>
                </c:pt>
                <c:pt idx="7">
                  <c:v>42.18</c:v>
                </c:pt>
                <c:pt idx="8">
                  <c:v>42.49</c:v>
                </c:pt>
                <c:pt idx="9">
                  <c:v>42.02</c:v>
                </c:pt>
                <c:pt idx="10">
                  <c:v>42.67</c:v>
                </c:pt>
                <c:pt idx="11">
                  <c:v>42.54</c:v>
                </c:pt>
                <c:pt idx="12">
                  <c:v>42.12</c:v>
                </c:pt>
                <c:pt idx="13">
                  <c:v>42.27</c:v>
                </c:pt>
                <c:pt idx="14">
                  <c:v>42.73</c:v>
                </c:pt>
                <c:pt idx="15">
                  <c:v>41.89</c:v>
                </c:pt>
                <c:pt idx="16">
                  <c:v>41.96</c:v>
                </c:pt>
                <c:pt idx="17">
                  <c:v>41.86</c:v>
                </c:pt>
                <c:pt idx="18">
                  <c:v>42.02</c:v>
                </c:pt>
                <c:pt idx="19">
                  <c:v>41.95</c:v>
                </c:pt>
                <c:pt idx="20">
                  <c:v>41.9</c:v>
                </c:pt>
                <c:pt idx="21">
                  <c:v>41.97</c:v>
                </c:pt>
                <c:pt idx="22">
                  <c:v>41.89</c:v>
                </c:pt>
                <c:pt idx="23">
                  <c:v>41.93</c:v>
                </c:pt>
                <c:pt idx="24">
                  <c:v>42.18</c:v>
                </c:pt>
                <c:pt idx="25">
                  <c:v>42.08</c:v>
                </c:pt>
                <c:pt idx="26">
                  <c:v>42.04</c:v>
                </c:pt>
                <c:pt idx="27">
                  <c:v>42.06</c:v>
                </c:pt>
                <c:pt idx="28">
                  <c:v>41.96</c:v>
                </c:pt>
                <c:pt idx="29">
                  <c:v>41.99</c:v>
                </c:pt>
                <c:pt idx="30">
                  <c:v>42.03</c:v>
                </c:pt>
                <c:pt idx="31">
                  <c:v>42.17</c:v>
                </c:pt>
                <c:pt idx="32">
                  <c:v>42.15</c:v>
                </c:pt>
                <c:pt idx="33">
                  <c:v>41.99</c:v>
                </c:pt>
                <c:pt idx="34">
                  <c:v>42.15</c:v>
                </c:pt>
                <c:pt idx="35">
                  <c:v>42.43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73216"/>
        <c:axId val="33674752"/>
      </c:lineChart>
      <c:catAx>
        <c:axId val="3367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674752"/>
        <c:crosses val="autoZero"/>
        <c:auto val="1"/>
        <c:lblAlgn val="ctr"/>
        <c:lblOffset val="100"/>
        <c:noMultiLvlLbl val="0"/>
      </c:catAx>
      <c:valAx>
        <c:axId val="3367475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6732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Racing'!$C$19:$C$68</c:f>
              <c:numCache>
                <c:formatCode>0.00</c:formatCode>
                <c:ptCount val="50"/>
                <c:pt idx="0">
                  <c:v>47.09</c:v>
                </c:pt>
                <c:pt idx="1">
                  <c:v>46.12</c:v>
                </c:pt>
                <c:pt idx="2">
                  <c:v>44.13</c:v>
                </c:pt>
                <c:pt idx="3">
                  <c:v>44.33</c:v>
                </c:pt>
                <c:pt idx="4">
                  <c:v>43.73</c:v>
                </c:pt>
                <c:pt idx="5">
                  <c:v>43.51</c:v>
                </c:pt>
                <c:pt idx="6">
                  <c:v>43.38</c:v>
                </c:pt>
                <c:pt idx="7">
                  <c:v>42.87</c:v>
                </c:pt>
                <c:pt idx="8">
                  <c:v>42.93</c:v>
                </c:pt>
                <c:pt idx="9">
                  <c:v>42.8</c:v>
                </c:pt>
                <c:pt idx="10">
                  <c:v>42.87</c:v>
                </c:pt>
                <c:pt idx="11">
                  <c:v>42.81</c:v>
                </c:pt>
                <c:pt idx="12">
                  <c:v>43.13</c:v>
                </c:pt>
                <c:pt idx="13">
                  <c:v>42.46</c:v>
                </c:pt>
                <c:pt idx="14">
                  <c:v>43.16</c:v>
                </c:pt>
                <c:pt idx="15">
                  <c:v>42.79</c:v>
                </c:pt>
                <c:pt idx="16">
                  <c:v>42.31</c:v>
                </c:pt>
                <c:pt idx="17">
                  <c:v>42.74</c:v>
                </c:pt>
                <c:pt idx="18">
                  <c:v>42.74</c:v>
                </c:pt>
                <c:pt idx="19">
                  <c:v>42.6</c:v>
                </c:pt>
                <c:pt idx="20">
                  <c:v>42.76</c:v>
                </c:pt>
                <c:pt idx="21">
                  <c:v>42.39</c:v>
                </c:pt>
                <c:pt idx="22">
                  <c:v>42.05</c:v>
                </c:pt>
                <c:pt idx="23">
                  <c:v>43.19</c:v>
                </c:pt>
                <c:pt idx="24">
                  <c:v>43.2</c:v>
                </c:pt>
                <c:pt idx="25">
                  <c:v>42.45</c:v>
                </c:pt>
                <c:pt idx="26">
                  <c:v>42.38</c:v>
                </c:pt>
                <c:pt idx="27">
                  <c:v>42.96</c:v>
                </c:pt>
                <c:pt idx="28">
                  <c:v>42.62</c:v>
                </c:pt>
                <c:pt idx="29">
                  <c:v>43.05</c:v>
                </c:pt>
                <c:pt idx="30">
                  <c:v>42.25</c:v>
                </c:pt>
                <c:pt idx="31">
                  <c:v>42.05</c:v>
                </c:pt>
                <c:pt idx="32">
                  <c:v>42.22</c:v>
                </c:pt>
                <c:pt idx="33">
                  <c:v>42.34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Racing'!$D$19:$D$68</c:f>
              <c:numCache>
                <c:formatCode>0.00</c:formatCode>
                <c:ptCount val="50"/>
                <c:pt idx="0">
                  <c:v>44.87</c:v>
                </c:pt>
                <c:pt idx="1">
                  <c:v>42.65</c:v>
                </c:pt>
                <c:pt idx="2">
                  <c:v>42.3</c:v>
                </c:pt>
                <c:pt idx="3">
                  <c:v>42.3</c:v>
                </c:pt>
                <c:pt idx="4">
                  <c:v>42.86</c:v>
                </c:pt>
                <c:pt idx="5">
                  <c:v>42.49</c:v>
                </c:pt>
                <c:pt idx="6">
                  <c:v>42.61</c:v>
                </c:pt>
                <c:pt idx="7">
                  <c:v>42.33</c:v>
                </c:pt>
                <c:pt idx="8">
                  <c:v>42.17</c:v>
                </c:pt>
                <c:pt idx="9">
                  <c:v>42.29</c:v>
                </c:pt>
                <c:pt idx="10">
                  <c:v>42.32</c:v>
                </c:pt>
                <c:pt idx="11">
                  <c:v>42.51</c:v>
                </c:pt>
                <c:pt idx="12">
                  <c:v>42.59</c:v>
                </c:pt>
                <c:pt idx="13">
                  <c:v>42.28</c:v>
                </c:pt>
                <c:pt idx="14">
                  <c:v>42.34</c:v>
                </c:pt>
                <c:pt idx="15">
                  <c:v>42.18</c:v>
                </c:pt>
                <c:pt idx="16">
                  <c:v>42.22</c:v>
                </c:pt>
                <c:pt idx="17">
                  <c:v>42.23</c:v>
                </c:pt>
                <c:pt idx="18">
                  <c:v>42.48</c:v>
                </c:pt>
                <c:pt idx="19">
                  <c:v>42.58</c:v>
                </c:pt>
                <c:pt idx="20">
                  <c:v>42.05</c:v>
                </c:pt>
                <c:pt idx="21">
                  <c:v>41.9</c:v>
                </c:pt>
                <c:pt idx="22">
                  <c:v>42.42</c:v>
                </c:pt>
                <c:pt idx="23">
                  <c:v>42.13</c:v>
                </c:pt>
                <c:pt idx="24">
                  <c:v>42.38</c:v>
                </c:pt>
                <c:pt idx="25">
                  <c:v>43.45</c:v>
                </c:pt>
                <c:pt idx="26">
                  <c:v>42.47</c:v>
                </c:pt>
                <c:pt idx="27">
                  <c:v>42.19</c:v>
                </c:pt>
                <c:pt idx="28">
                  <c:v>42.59</c:v>
                </c:pt>
                <c:pt idx="29">
                  <c:v>42.5</c:v>
                </c:pt>
                <c:pt idx="30">
                  <c:v>43.33</c:v>
                </c:pt>
                <c:pt idx="31">
                  <c:v>42.41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Racing'!$E$19:$E$68</c:f>
              <c:numCache>
                <c:formatCode>0.00</c:formatCode>
                <c:ptCount val="50"/>
                <c:pt idx="0">
                  <c:v>44.39</c:v>
                </c:pt>
                <c:pt idx="1">
                  <c:v>42.18</c:v>
                </c:pt>
                <c:pt idx="2">
                  <c:v>42.13</c:v>
                </c:pt>
                <c:pt idx="3">
                  <c:v>42.07</c:v>
                </c:pt>
                <c:pt idx="4">
                  <c:v>42.02</c:v>
                </c:pt>
                <c:pt idx="5">
                  <c:v>41.85</c:v>
                </c:pt>
                <c:pt idx="6">
                  <c:v>41.96</c:v>
                </c:pt>
                <c:pt idx="7">
                  <c:v>41.93</c:v>
                </c:pt>
                <c:pt idx="8">
                  <c:v>41.74</c:v>
                </c:pt>
                <c:pt idx="9">
                  <c:v>41.93</c:v>
                </c:pt>
                <c:pt idx="10">
                  <c:v>41.83</c:v>
                </c:pt>
                <c:pt idx="11">
                  <c:v>41.99</c:v>
                </c:pt>
                <c:pt idx="12">
                  <c:v>41.93</c:v>
                </c:pt>
                <c:pt idx="13">
                  <c:v>42.05</c:v>
                </c:pt>
                <c:pt idx="14">
                  <c:v>42.07</c:v>
                </c:pt>
                <c:pt idx="15">
                  <c:v>42.01</c:v>
                </c:pt>
                <c:pt idx="16">
                  <c:v>41.94</c:v>
                </c:pt>
                <c:pt idx="17">
                  <c:v>42.04</c:v>
                </c:pt>
                <c:pt idx="18">
                  <c:v>41.94</c:v>
                </c:pt>
                <c:pt idx="19">
                  <c:v>42.1</c:v>
                </c:pt>
                <c:pt idx="20">
                  <c:v>42.09</c:v>
                </c:pt>
                <c:pt idx="21">
                  <c:v>42.01</c:v>
                </c:pt>
                <c:pt idx="22">
                  <c:v>42.07</c:v>
                </c:pt>
                <c:pt idx="23">
                  <c:v>41.82</c:v>
                </c:pt>
                <c:pt idx="24">
                  <c:v>41.96</c:v>
                </c:pt>
                <c:pt idx="25">
                  <c:v>42.54</c:v>
                </c:pt>
                <c:pt idx="26">
                  <c:v>42.21</c:v>
                </c:pt>
                <c:pt idx="27">
                  <c:v>42.33</c:v>
                </c:pt>
                <c:pt idx="28">
                  <c:v>41.97</c:v>
                </c:pt>
                <c:pt idx="29">
                  <c:v>42.18</c:v>
                </c:pt>
                <c:pt idx="30">
                  <c:v>42.04</c:v>
                </c:pt>
                <c:pt idx="31">
                  <c:v>42.22</c:v>
                </c:pt>
                <c:pt idx="32">
                  <c:v>42.18</c:v>
                </c:pt>
                <c:pt idx="33">
                  <c:v>41.92</c:v>
                </c:pt>
                <c:pt idx="34">
                  <c:v>41.97</c:v>
                </c:pt>
                <c:pt idx="35">
                  <c:v>41.95</c:v>
                </c:pt>
                <c:pt idx="36">
                  <c:v>42.23</c:v>
                </c:pt>
                <c:pt idx="37">
                  <c:v>41.99</c:v>
                </c:pt>
                <c:pt idx="38">
                  <c:v>42.16</c:v>
                </c:pt>
                <c:pt idx="39">
                  <c:v>42.1</c:v>
                </c:pt>
                <c:pt idx="40">
                  <c:v>42.22</c:v>
                </c:pt>
                <c:pt idx="41">
                  <c:v>42.03</c:v>
                </c:pt>
                <c:pt idx="42">
                  <c:v>42.11</c:v>
                </c:pt>
                <c:pt idx="43">
                  <c:v>41.85</c:v>
                </c:pt>
                <c:pt idx="44">
                  <c:v>42.17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Racing'!$F$19:$F$68</c:f>
              <c:numCache>
                <c:formatCode>0.00</c:formatCode>
                <c:ptCount val="50"/>
                <c:pt idx="0">
                  <c:v>43.83</c:v>
                </c:pt>
                <c:pt idx="1">
                  <c:v>42.66</c:v>
                </c:pt>
                <c:pt idx="2">
                  <c:v>42.52</c:v>
                </c:pt>
                <c:pt idx="3">
                  <c:v>42.24</c:v>
                </c:pt>
                <c:pt idx="4">
                  <c:v>42.13</c:v>
                </c:pt>
                <c:pt idx="5">
                  <c:v>42.54</c:v>
                </c:pt>
                <c:pt idx="6">
                  <c:v>42.21</c:v>
                </c:pt>
                <c:pt idx="7">
                  <c:v>42.43</c:v>
                </c:pt>
                <c:pt idx="8">
                  <c:v>42.26</c:v>
                </c:pt>
                <c:pt idx="9">
                  <c:v>42.34</c:v>
                </c:pt>
                <c:pt idx="10">
                  <c:v>43.49</c:v>
                </c:pt>
                <c:pt idx="11">
                  <c:v>42.12</c:v>
                </c:pt>
                <c:pt idx="12">
                  <c:v>42.42</c:v>
                </c:pt>
                <c:pt idx="13">
                  <c:v>42.22</c:v>
                </c:pt>
                <c:pt idx="14">
                  <c:v>42.33</c:v>
                </c:pt>
                <c:pt idx="15">
                  <c:v>42.3</c:v>
                </c:pt>
                <c:pt idx="16">
                  <c:v>42.28</c:v>
                </c:pt>
                <c:pt idx="17">
                  <c:v>44.63</c:v>
                </c:pt>
                <c:pt idx="18">
                  <c:v>42.35</c:v>
                </c:pt>
                <c:pt idx="19">
                  <c:v>42.03</c:v>
                </c:pt>
                <c:pt idx="20">
                  <c:v>43.43</c:v>
                </c:pt>
                <c:pt idx="21">
                  <c:v>42.94</c:v>
                </c:pt>
                <c:pt idx="22">
                  <c:v>43.48</c:v>
                </c:pt>
                <c:pt idx="23">
                  <c:v>42.33</c:v>
                </c:pt>
                <c:pt idx="24">
                  <c:v>42.67</c:v>
                </c:pt>
                <c:pt idx="25">
                  <c:v>42.35</c:v>
                </c:pt>
                <c:pt idx="26">
                  <c:v>42.36</c:v>
                </c:pt>
                <c:pt idx="27">
                  <c:v>42.24</c:v>
                </c:pt>
                <c:pt idx="28">
                  <c:v>43.81</c:v>
                </c:pt>
                <c:pt idx="29">
                  <c:v>42.5</c:v>
                </c:pt>
                <c:pt idx="30">
                  <c:v>42.49</c:v>
                </c:pt>
                <c:pt idx="31">
                  <c:v>42.29</c:v>
                </c:pt>
                <c:pt idx="32">
                  <c:v>42.67</c:v>
                </c:pt>
                <c:pt idx="33">
                  <c:v>42.28</c:v>
                </c:pt>
                <c:pt idx="34">
                  <c:v>42.35</c:v>
                </c:pt>
                <c:pt idx="35">
                  <c:v>42.36</c:v>
                </c:pt>
                <c:pt idx="36">
                  <c:v>42.53</c:v>
                </c:pt>
                <c:pt idx="37">
                  <c:v>42.55</c:v>
                </c:pt>
                <c:pt idx="38">
                  <c:v>42.43</c:v>
                </c:pt>
                <c:pt idx="39">
                  <c:v>42.67</c:v>
                </c:pt>
                <c:pt idx="40">
                  <c:v>42.88</c:v>
                </c:pt>
                <c:pt idx="41">
                  <c:v>42.43</c:v>
                </c:pt>
                <c:pt idx="42">
                  <c:v>42.39</c:v>
                </c:pt>
                <c:pt idx="43">
                  <c:v>42.42</c:v>
                </c:pt>
                <c:pt idx="44">
                  <c:v>43.37</c:v>
                </c:pt>
                <c:pt idx="45">
                  <c:v>42.57</c:v>
                </c:pt>
                <c:pt idx="46">
                  <c:v>42.87</c:v>
                </c:pt>
                <c:pt idx="47">
                  <c:v>42.69</c:v>
                </c:pt>
                <c:pt idx="48">
                  <c:v>42.56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43232"/>
        <c:axId val="33744768"/>
      </c:lineChart>
      <c:catAx>
        <c:axId val="3374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744768"/>
        <c:crosses val="autoZero"/>
        <c:auto val="1"/>
        <c:lblAlgn val="ctr"/>
        <c:lblOffset val="100"/>
        <c:noMultiLvlLbl val="0"/>
      </c:catAx>
      <c:valAx>
        <c:axId val="3374476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7432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Shum!$C$19:$C$79</c:f>
              <c:numCache>
                <c:formatCode>0.00</c:formatCode>
                <c:ptCount val="61"/>
                <c:pt idx="0">
                  <c:v>47.14</c:v>
                </c:pt>
                <c:pt idx="1">
                  <c:v>45.84</c:v>
                </c:pt>
                <c:pt idx="2">
                  <c:v>44.59</c:v>
                </c:pt>
                <c:pt idx="3">
                  <c:v>44.44</c:v>
                </c:pt>
                <c:pt idx="4">
                  <c:v>44.35</c:v>
                </c:pt>
                <c:pt idx="5">
                  <c:v>43.92</c:v>
                </c:pt>
                <c:pt idx="6">
                  <c:v>43.17</c:v>
                </c:pt>
                <c:pt idx="7">
                  <c:v>43.18</c:v>
                </c:pt>
                <c:pt idx="8">
                  <c:v>43.16</c:v>
                </c:pt>
                <c:pt idx="9">
                  <c:v>44.35</c:v>
                </c:pt>
                <c:pt idx="10">
                  <c:v>42.71</c:v>
                </c:pt>
                <c:pt idx="11">
                  <c:v>42.82</c:v>
                </c:pt>
                <c:pt idx="12">
                  <c:v>42.85</c:v>
                </c:pt>
                <c:pt idx="13">
                  <c:v>42.47</c:v>
                </c:pt>
                <c:pt idx="14">
                  <c:v>42.73</c:v>
                </c:pt>
                <c:pt idx="15">
                  <c:v>42.75</c:v>
                </c:pt>
                <c:pt idx="16">
                  <c:v>42.35</c:v>
                </c:pt>
                <c:pt idx="17">
                  <c:v>42.54</c:v>
                </c:pt>
                <c:pt idx="18">
                  <c:v>42.85</c:v>
                </c:pt>
                <c:pt idx="19">
                  <c:v>42.29</c:v>
                </c:pt>
                <c:pt idx="20">
                  <c:v>42.43</c:v>
                </c:pt>
                <c:pt idx="21">
                  <c:v>43.25</c:v>
                </c:pt>
                <c:pt idx="22">
                  <c:v>43.19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Shum!$D$19:$D$79</c:f>
              <c:numCache>
                <c:formatCode>0.00</c:formatCode>
                <c:ptCount val="61"/>
                <c:pt idx="0">
                  <c:v>44.49</c:v>
                </c:pt>
                <c:pt idx="1">
                  <c:v>43.08</c:v>
                </c:pt>
                <c:pt idx="2">
                  <c:v>42.53</c:v>
                </c:pt>
                <c:pt idx="3">
                  <c:v>42.74</c:v>
                </c:pt>
                <c:pt idx="4">
                  <c:v>42.47</c:v>
                </c:pt>
                <c:pt idx="5">
                  <c:v>42.44</c:v>
                </c:pt>
                <c:pt idx="6">
                  <c:v>42.53</c:v>
                </c:pt>
                <c:pt idx="7">
                  <c:v>42.57</c:v>
                </c:pt>
                <c:pt idx="8">
                  <c:v>43.21</c:v>
                </c:pt>
                <c:pt idx="9">
                  <c:v>42.98</c:v>
                </c:pt>
                <c:pt idx="10">
                  <c:v>42.48</c:v>
                </c:pt>
                <c:pt idx="11">
                  <c:v>43.55</c:v>
                </c:pt>
                <c:pt idx="12">
                  <c:v>42.42</c:v>
                </c:pt>
                <c:pt idx="13">
                  <c:v>42.85</c:v>
                </c:pt>
                <c:pt idx="14">
                  <c:v>42.6</c:v>
                </c:pt>
                <c:pt idx="15">
                  <c:v>42.22</c:v>
                </c:pt>
                <c:pt idx="16">
                  <c:v>42.54</c:v>
                </c:pt>
                <c:pt idx="17">
                  <c:v>42.13</c:v>
                </c:pt>
                <c:pt idx="18">
                  <c:v>42.35</c:v>
                </c:pt>
                <c:pt idx="19">
                  <c:v>42.26</c:v>
                </c:pt>
                <c:pt idx="20">
                  <c:v>42.39</c:v>
                </c:pt>
                <c:pt idx="21">
                  <c:v>42.73</c:v>
                </c:pt>
                <c:pt idx="22">
                  <c:v>42.42</c:v>
                </c:pt>
                <c:pt idx="23">
                  <c:v>42.52</c:v>
                </c:pt>
                <c:pt idx="24">
                  <c:v>42.54</c:v>
                </c:pt>
                <c:pt idx="25">
                  <c:v>42.47</c:v>
                </c:pt>
                <c:pt idx="26">
                  <c:v>42.27</c:v>
                </c:pt>
                <c:pt idx="27">
                  <c:v>42.15</c:v>
                </c:pt>
                <c:pt idx="28">
                  <c:v>42.51</c:v>
                </c:pt>
                <c:pt idx="29">
                  <c:v>42.54</c:v>
                </c:pt>
                <c:pt idx="30">
                  <c:v>42.44</c:v>
                </c:pt>
                <c:pt idx="31">
                  <c:v>41.89</c:v>
                </c:pt>
                <c:pt idx="32">
                  <c:v>42.87</c:v>
                </c:pt>
                <c:pt idx="33">
                  <c:v>42.37</c:v>
                </c:pt>
                <c:pt idx="34">
                  <c:v>42.25</c:v>
                </c:pt>
                <c:pt idx="35">
                  <c:v>42.79</c:v>
                </c:pt>
                <c:pt idx="36">
                  <c:v>43.94</c:v>
                </c:pt>
                <c:pt idx="37">
                  <c:v>42.96</c:v>
                </c:pt>
                <c:pt idx="38">
                  <c:v>42.56</c:v>
                </c:pt>
                <c:pt idx="39">
                  <c:v>41.97</c:v>
                </c:pt>
                <c:pt idx="40">
                  <c:v>42.47</c:v>
                </c:pt>
                <c:pt idx="41">
                  <c:v>42.51</c:v>
                </c:pt>
                <c:pt idx="42">
                  <c:v>42.1</c:v>
                </c:pt>
                <c:pt idx="43">
                  <c:v>42.11</c:v>
                </c:pt>
                <c:pt idx="44">
                  <c:v>42.17</c:v>
                </c:pt>
                <c:pt idx="45">
                  <c:v>42.28</c:v>
                </c:pt>
                <c:pt idx="46">
                  <c:v>43.5</c:v>
                </c:pt>
                <c:pt idx="47">
                  <c:v>42.48</c:v>
                </c:pt>
                <c:pt idx="48">
                  <c:v>42.32</c:v>
                </c:pt>
                <c:pt idx="49">
                  <c:v>42.31</c:v>
                </c:pt>
                <c:pt idx="50">
                  <c:v>42.03</c:v>
                </c:pt>
                <c:pt idx="51">
                  <c:v>42.34</c:v>
                </c:pt>
                <c:pt idx="52">
                  <c:v>42.51</c:v>
                </c:pt>
                <c:pt idx="53">
                  <c:v>42.45</c:v>
                </c:pt>
                <c:pt idx="54">
                  <c:v>42.8</c:v>
                </c:pt>
                <c:pt idx="55">
                  <c:v>42.43</c:v>
                </c:pt>
                <c:pt idx="56">
                  <c:v>44.96</c:v>
                </c:pt>
                <c:pt idx="57">
                  <c:v>42.15</c:v>
                </c:pt>
                <c:pt idx="58">
                  <c:v>42.52</c:v>
                </c:pt>
                <c:pt idx="59">
                  <c:v>42.76</c:v>
                </c:pt>
                <c:pt idx="60">
                  <c:v>42.64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Shum!$E$19:$E$79</c:f>
              <c:numCache>
                <c:formatCode>0.00</c:formatCode>
                <c:ptCount val="61"/>
                <c:pt idx="0">
                  <c:v>44.25</c:v>
                </c:pt>
                <c:pt idx="1">
                  <c:v>42.68</c:v>
                </c:pt>
                <c:pt idx="2">
                  <c:v>42.8</c:v>
                </c:pt>
                <c:pt idx="3">
                  <c:v>42.84</c:v>
                </c:pt>
                <c:pt idx="4">
                  <c:v>42.42</c:v>
                </c:pt>
                <c:pt idx="5">
                  <c:v>41.99</c:v>
                </c:pt>
                <c:pt idx="6">
                  <c:v>42.07</c:v>
                </c:pt>
                <c:pt idx="7">
                  <c:v>41.86</c:v>
                </c:pt>
                <c:pt idx="8">
                  <c:v>42.07</c:v>
                </c:pt>
                <c:pt idx="9">
                  <c:v>41.9</c:v>
                </c:pt>
                <c:pt idx="10">
                  <c:v>43.26</c:v>
                </c:pt>
                <c:pt idx="11">
                  <c:v>42.4</c:v>
                </c:pt>
                <c:pt idx="12">
                  <c:v>42.1</c:v>
                </c:pt>
                <c:pt idx="13">
                  <c:v>42.32</c:v>
                </c:pt>
                <c:pt idx="14">
                  <c:v>42.03</c:v>
                </c:pt>
                <c:pt idx="15">
                  <c:v>41.96</c:v>
                </c:pt>
                <c:pt idx="16">
                  <c:v>42.34</c:v>
                </c:pt>
                <c:pt idx="17">
                  <c:v>42.08</c:v>
                </c:pt>
                <c:pt idx="18">
                  <c:v>42.38</c:v>
                </c:pt>
                <c:pt idx="19">
                  <c:v>42.38</c:v>
                </c:pt>
                <c:pt idx="20">
                  <c:v>42.05</c:v>
                </c:pt>
                <c:pt idx="21">
                  <c:v>42.3</c:v>
                </c:pt>
                <c:pt idx="22">
                  <c:v>42.23</c:v>
                </c:pt>
                <c:pt idx="23">
                  <c:v>42.32</c:v>
                </c:pt>
                <c:pt idx="24">
                  <c:v>42.22</c:v>
                </c:pt>
                <c:pt idx="25">
                  <c:v>42.06</c:v>
                </c:pt>
                <c:pt idx="26">
                  <c:v>42.06</c:v>
                </c:pt>
                <c:pt idx="27">
                  <c:v>42.14</c:v>
                </c:pt>
                <c:pt idx="28">
                  <c:v>42.03</c:v>
                </c:pt>
                <c:pt idx="29">
                  <c:v>42.24</c:v>
                </c:pt>
                <c:pt idx="30">
                  <c:v>42.15</c:v>
                </c:pt>
                <c:pt idx="31">
                  <c:v>42.25</c:v>
                </c:pt>
                <c:pt idx="32">
                  <c:v>41.92</c:v>
                </c:pt>
                <c:pt idx="33">
                  <c:v>42.41</c:v>
                </c:pt>
                <c:pt idx="34">
                  <c:v>41.77</c:v>
                </c:pt>
                <c:pt idx="35">
                  <c:v>42.1</c:v>
                </c:pt>
                <c:pt idx="36">
                  <c:v>42.13</c:v>
                </c:pt>
                <c:pt idx="37">
                  <c:v>42.37</c:v>
                </c:pt>
                <c:pt idx="38">
                  <c:v>42.38</c:v>
                </c:pt>
                <c:pt idx="39">
                  <c:v>42.22</c:v>
                </c:pt>
                <c:pt idx="40">
                  <c:v>42.86</c:v>
                </c:pt>
                <c:pt idx="41">
                  <c:v>41.95</c:v>
                </c:pt>
                <c:pt idx="42">
                  <c:v>42.02</c:v>
                </c:pt>
                <c:pt idx="43">
                  <c:v>42.17</c:v>
                </c:pt>
                <c:pt idx="44">
                  <c:v>42.14</c:v>
                </c:pt>
                <c:pt idx="45">
                  <c:v>42.22</c:v>
                </c:pt>
                <c:pt idx="46">
                  <c:v>42.22</c:v>
                </c:pt>
                <c:pt idx="47">
                  <c:v>42.15</c:v>
                </c:pt>
                <c:pt idx="48">
                  <c:v>42.18</c:v>
                </c:pt>
                <c:pt idx="49">
                  <c:v>42.57</c:v>
                </c:pt>
                <c:pt idx="50">
                  <c:v>42.31</c:v>
                </c:pt>
                <c:pt idx="51">
                  <c:v>42.14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Shum!$F$19:$F$79</c:f>
              <c:numCache>
                <c:formatCode>0.00</c:formatCode>
                <c:ptCount val="61"/>
                <c:pt idx="0">
                  <c:v>44.11</c:v>
                </c:pt>
                <c:pt idx="1">
                  <c:v>42.74</c:v>
                </c:pt>
                <c:pt idx="2">
                  <c:v>43.54</c:v>
                </c:pt>
                <c:pt idx="3">
                  <c:v>42.47</c:v>
                </c:pt>
                <c:pt idx="4">
                  <c:v>42.53</c:v>
                </c:pt>
                <c:pt idx="5">
                  <c:v>42.53</c:v>
                </c:pt>
                <c:pt idx="6">
                  <c:v>43.11</c:v>
                </c:pt>
                <c:pt idx="7">
                  <c:v>42.48</c:v>
                </c:pt>
                <c:pt idx="8">
                  <c:v>42.53</c:v>
                </c:pt>
                <c:pt idx="9">
                  <c:v>43.5</c:v>
                </c:pt>
                <c:pt idx="10">
                  <c:v>42.3</c:v>
                </c:pt>
                <c:pt idx="11">
                  <c:v>41.96</c:v>
                </c:pt>
                <c:pt idx="12">
                  <c:v>42.18</c:v>
                </c:pt>
                <c:pt idx="13">
                  <c:v>42.4</c:v>
                </c:pt>
                <c:pt idx="14">
                  <c:v>42.34</c:v>
                </c:pt>
                <c:pt idx="15">
                  <c:v>42.56</c:v>
                </c:pt>
                <c:pt idx="16">
                  <c:v>43.86</c:v>
                </c:pt>
                <c:pt idx="17">
                  <c:v>42.48</c:v>
                </c:pt>
                <c:pt idx="18">
                  <c:v>42.28</c:v>
                </c:pt>
                <c:pt idx="19">
                  <c:v>42.24</c:v>
                </c:pt>
                <c:pt idx="20">
                  <c:v>42.23</c:v>
                </c:pt>
                <c:pt idx="21">
                  <c:v>42.38</c:v>
                </c:pt>
                <c:pt idx="22">
                  <c:v>42.21</c:v>
                </c:pt>
                <c:pt idx="23">
                  <c:v>42.35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034432"/>
        <c:axId val="34035968"/>
      </c:lineChart>
      <c:catAx>
        <c:axId val="3403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035968"/>
        <c:crosses val="autoZero"/>
        <c:auto val="1"/>
        <c:lblAlgn val="ctr"/>
        <c:lblOffset val="100"/>
        <c:noMultiLvlLbl val="0"/>
      </c:catAx>
      <c:valAx>
        <c:axId val="3403596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40344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ChaykaSchool!$C$18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ChaykaSchool!$C$19:$C$72</c:f>
              <c:numCache>
                <c:formatCode>0.00</c:formatCode>
                <c:ptCount val="54"/>
                <c:pt idx="0">
                  <c:v>48.24</c:v>
                </c:pt>
                <c:pt idx="1">
                  <c:v>48.91</c:v>
                </c:pt>
                <c:pt idx="2">
                  <c:v>44.83</c:v>
                </c:pt>
                <c:pt idx="3">
                  <c:v>45.92</c:v>
                </c:pt>
                <c:pt idx="4">
                  <c:v>44.95</c:v>
                </c:pt>
                <c:pt idx="5">
                  <c:v>44.98</c:v>
                </c:pt>
                <c:pt idx="6">
                  <c:v>44.6</c:v>
                </c:pt>
                <c:pt idx="7">
                  <c:v>43.84</c:v>
                </c:pt>
                <c:pt idx="8">
                  <c:v>43.72</c:v>
                </c:pt>
                <c:pt idx="9">
                  <c:v>43.58</c:v>
                </c:pt>
                <c:pt idx="10">
                  <c:v>43.8</c:v>
                </c:pt>
                <c:pt idx="11">
                  <c:v>43.28</c:v>
                </c:pt>
                <c:pt idx="12">
                  <c:v>43.42</c:v>
                </c:pt>
                <c:pt idx="13">
                  <c:v>42.64</c:v>
                </c:pt>
                <c:pt idx="14">
                  <c:v>43.26</c:v>
                </c:pt>
                <c:pt idx="15">
                  <c:v>43.2</c:v>
                </c:pt>
                <c:pt idx="16">
                  <c:v>43.85</c:v>
                </c:pt>
                <c:pt idx="17">
                  <c:v>43.79</c:v>
                </c:pt>
                <c:pt idx="18">
                  <c:v>42.76</c:v>
                </c:pt>
                <c:pt idx="19">
                  <c:v>42.98</c:v>
                </c:pt>
                <c:pt idx="20">
                  <c:v>43.18</c:v>
                </c:pt>
                <c:pt idx="21">
                  <c:v>43.82</c:v>
                </c:pt>
                <c:pt idx="22">
                  <c:v>43.18</c:v>
                </c:pt>
                <c:pt idx="23">
                  <c:v>42.63</c:v>
                </c:pt>
                <c:pt idx="24">
                  <c:v>52.9</c:v>
                </c:pt>
                <c:pt idx="25">
                  <c:v>42.35</c:v>
                </c:pt>
                <c:pt idx="26">
                  <c:v>43.32</c:v>
                </c:pt>
                <c:pt idx="27">
                  <c:v>43.542999999999999</c:v>
                </c:pt>
                <c:pt idx="28">
                  <c:v>43.71</c:v>
                </c:pt>
                <c:pt idx="29">
                  <c:v>44.85</c:v>
                </c:pt>
                <c:pt idx="30">
                  <c:v>43.13</c:v>
                </c:pt>
                <c:pt idx="31">
                  <c:v>42.28</c:v>
                </c:pt>
                <c:pt idx="32">
                  <c:v>43.12</c:v>
                </c:pt>
                <c:pt idx="33">
                  <c:v>42.81</c:v>
                </c:pt>
                <c:pt idx="34">
                  <c:v>42.99</c:v>
                </c:pt>
                <c:pt idx="35">
                  <c:v>42.62</c:v>
                </c:pt>
                <c:pt idx="36">
                  <c:v>43.68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ChaykaSchool!$D$18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ChaykaSchool!$D$19:$D$72</c:f>
              <c:numCache>
                <c:formatCode>0.00</c:formatCode>
                <c:ptCount val="54"/>
                <c:pt idx="0">
                  <c:v>44.05</c:v>
                </c:pt>
                <c:pt idx="1">
                  <c:v>43.19</c:v>
                </c:pt>
                <c:pt idx="2">
                  <c:v>42.87</c:v>
                </c:pt>
                <c:pt idx="3">
                  <c:v>43.02</c:v>
                </c:pt>
                <c:pt idx="4">
                  <c:v>42.53</c:v>
                </c:pt>
                <c:pt idx="5">
                  <c:v>42.83</c:v>
                </c:pt>
                <c:pt idx="6">
                  <c:v>43.08</c:v>
                </c:pt>
                <c:pt idx="7">
                  <c:v>42.47</c:v>
                </c:pt>
                <c:pt idx="8">
                  <c:v>43.33</c:v>
                </c:pt>
                <c:pt idx="9">
                  <c:v>42.57</c:v>
                </c:pt>
                <c:pt idx="10">
                  <c:v>42.47</c:v>
                </c:pt>
                <c:pt idx="11">
                  <c:v>42.33</c:v>
                </c:pt>
                <c:pt idx="12">
                  <c:v>42.7</c:v>
                </c:pt>
                <c:pt idx="13">
                  <c:v>42.58</c:v>
                </c:pt>
                <c:pt idx="14">
                  <c:v>42.64</c:v>
                </c:pt>
                <c:pt idx="15">
                  <c:v>42.41</c:v>
                </c:pt>
                <c:pt idx="16">
                  <c:v>42.64</c:v>
                </c:pt>
                <c:pt idx="17">
                  <c:v>42.84</c:v>
                </c:pt>
                <c:pt idx="18">
                  <c:v>42.35</c:v>
                </c:pt>
                <c:pt idx="19">
                  <c:v>42.55</c:v>
                </c:pt>
                <c:pt idx="20">
                  <c:v>43.41</c:v>
                </c:pt>
                <c:pt idx="21">
                  <c:v>42.57</c:v>
                </c:pt>
                <c:pt idx="22">
                  <c:v>42.38</c:v>
                </c:pt>
                <c:pt idx="23">
                  <c:v>43.7</c:v>
                </c:pt>
                <c:pt idx="24">
                  <c:v>42.97</c:v>
                </c:pt>
                <c:pt idx="25">
                  <c:v>43.23</c:v>
                </c:pt>
                <c:pt idx="26">
                  <c:v>43</c:v>
                </c:pt>
                <c:pt idx="27">
                  <c:v>41.9</c:v>
                </c:pt>
                <c:pt idx="28">
                  <c:v>43.38</c:v>
                </c:pt>
                <c:pt idx="29">
                  <c:v>42.43</c:v>
                </c:pt>
                <c:pt idx="30">
                  <c:v>42.14</c:v>
                </c:pt>
                <c:pt idx="31">
                  <c:v>42.27</c:v>
                </c:pt>
                <c:pt idx="32">
                  <c:v>42.81</c:v>
                </c:pt>
                <c:pt idx="33">
                  <c:v>42.37</c:v>
                </c:pt>
                <c:pt idx="34">
                  <c:v>42.09</c:v>
                </c:pt>
                <c:pt idx="35">
                  <c:v>41.9</c:v>
                </c:pt>
                <c:pt idx="36">
                  <c:v>42.2</c:v>
                </c:pt>
                <c:pt idx="37">
                  <c:v>42.43</c:v>
                </c:pt>
                <c:pt idx="38">
                  <c:v>42.62</c:v>
                </c:pt>
                <c:pt idx="39">
                  <c:v>42.14</c:v>
                </c:pt>
                <c:pt idx="40">
                  <c:v>42.43</c:v>
                </c:pt>
                <c:pt idx="41">
                  <c:v>42.41</c:v>
                </c:pt>
                <c:pt idx="42">
                  <c:v>42.99</c:v>
                </c:pt>
                <c:pt idx="43">
                  <c:v>42.66</c:v>
                </c:pt>
                <c:pt idx="44">
                  <c:v>42.04</c:v>
                </c:pt>
                <c:pt idx="45">
                  <c:v>42.36</c:v>
                </c:pt>
                <c:pt idx="46">
                  <c:v>42.41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ChaykaSchool!$E$18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ChaykaSchool!$E$19:$E$72</c:f>
              <c:numCache>
                <c:formatCode>0.00</c:formatCode>
                <c:ptCount val="54"/>
                <c:pt idx="0">
                  <c:v>43.73</c:v>
                </c:pt>
                <c:pt idx="1">
                  <c:v>43.28</c:v>
                </c:pt>
                <c:pt idx="2">
                  <c:v>42.77</c:v>
                </c:pt>
                <c:pt idx="3">
                  <c:v>42.69</c:v>
                </c:pt>
                <c:pt idx="4">
                  <c:v>42.62</c:v>
                </c:pt>
                <c:pt idx="5">
                  <c:v>43.26</c:v>
                </c:pt>
                <c:pt idx="6">
                  <c:v>43.12</c:v>
                </c:pt>
                <c:pt idx="7">
                  <c:v>43.25</c:v>
                </c:pt>
                <c:pt idx="8">
                  <c:v>42.96</c:v>
                </c:pt>
                <c:pt idx="9">
                  <c:v>42.91</c:v>
                </c:pt>
                <c:pt idx="10">
                  <c:v>42.49</c:v>
                </c:pt>
                <c:pt idx="11">
                  <c:v>42.66</c:v>
                </c:pt>
                <c:pt idx="12">
                  <c:v>42.68</c:v>
                </c:pt>
                <c:pt idx="13">
                  <c:v>43.24</c:v>
                </c:pt>
                <c:pt idx="14">
                  <c:v>42.99</c:v>
                </c:pt>
                <c:pt idx="15">
                  <c:v>43.29</c:v>
                </c:pt>
                <c:pt idx="16">
                  <c:v>43.29</c:v>
                </c:pt>
                <c:pt idx="17">
                  <c:v>42.78</c:v>
                </c:pt>
                <c:pt idx="18">
                  <c:v>42.62</c:v>
                </c:pt>
                <c:pt idx="19">
                  <c:v>43.82</c:v>
                </c:pt>
                <c:pt idx="20">
                  <c:v>42.99</c:v>
                </c:pt>
                <c:pt idx="21">
                  <c:v>42.93</c:v>
                </c:pt>
                <c:pt idx="22">
                  <c:v>43.12</c:v>
                </c:pt>
                <c:pt idx="23">
                  <c:v>42.71</c:v>
                </c:pt>
                <c:pt idx="24">
                  <c:v>42.56</c:v>
                </c:pt>
                <c:pt idx="25">
                  <c:v>42.58</c:v>
                </c:pt>
                <c:pt idx="26">
                  <c:v>43.8</c:v>
                </c:pt>
                <c:pt idx="27">
                  <c:v>42.86</c:v>
                </c:pt>
                <c:pt idx="28">
                  <c:v>43.05</c:v>
                </c:pt>
                <c:pt idx="29">
                  <c:v>44.88</c:v>
                </c:pt>
                <c:pt idx="30">
                  <c:v>43.56</c:v>
                </c:pt>
                <c:pt idx="31">
                  <c:v>42.52</c:v>
                </c:pt>
                <c:pt idx="32">
                  <c:v>43.25</c:v>
                </c:pt>
                <c:pt idx="33">
                  <c:v>42.59</c:v>
                </c:pt>
                <c:pt idx="34">
                  <c:v>46.45</c:v>
                </c:pt>
                <c:pt idx="35">
                  <c:v>42.95</c:v>
                </c:pt>
                <c:pt idx="36">
                  <c:v>42.68</c:v>
                </c:pt>
                <c:pt idx="37">
                  <c:v>42.57</c:v>
                </c:pt>
                <c:pt idx="38">
                  <c:v>42.98</c:v>
                </c:pt>
                <c:pt idx="39">
                  <c:v>42.24</c:v>
                </c:pt>
                <c:pt idx="40">
                  <c:v>42.62</c:v>
                </c:pt>
                <c:pt idx="41">
                  <c:v>42.46</c:v>
                </c:pt>
                <c:pt idx="42">
                  <c:v>42.73</c:v>
                </c:pt>
                <c:pt idx="43">
                  <c:v>42.9</c:v>
                </c:pt>
                <c:pt idx="44">
                  <c:v>42.54</c:v>
                </c:pt>
                <c:pt idx="45">
                  <c:v>43.17</c:v>
                </c:pt>
                <c:pt idx="46">
                  <c:v>42.68</c:v>
                </c:pt>
                <c:pt idx="47">
                  <c:v>43.12</c:v>
                </c:pt>
                <c:pt idx="48">
                  <c:v>42.67</c:v>
                </c:pt>
                <c:pt idx="49">
                  <c:v>43.08</c:v>
                </c:pt>
                <c:pt idx="50">
                  <c:v>42.93</c:v>
                </c:pt>
                <c:pt idx="51">
                  <c:v>42.87</c:v>
                </c:pt>
                <c:pt idx="52">
                  <c:v>42.53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ChaykaSchool!$F$18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ChaykaSchool!$F$19:$F$72</c:f>
              <c:numCache>
                <c:formatCode>0.00</c:formatCode>
                <c:ptCount val="54"/>
                <c:pt idx="0">
                  <c:v>43.53</c:v>
                </c:pt>
                <c:pt idx="1">
                  <c:v>42.5</c:v>
                </c:pt>
                <c:pt idx="2">
                  <c:v>42.6</c:v>
                </c:pt>
                <c:pt idx="3">
                  <c:v>42.56</c:v>
                </c:pt>
                <c:pt idx="4">
                  <c:v>42.45</c:v>
                </c:pt>
                <c:pt idx="5">
                  <c:v>42.48</c:v>
                </c:pt>
                <c:pt idx="6">
                  <c:v>42.25</c:v>
                </c:pt>
                <c:pt idx="7">
                  <c:v>42.53</c:v>
                </c:pt>
                <c:pt idx="8">
                  <c:v>42.45</c:v>
                </c:pt>
                <c:pt idx="9">
                  <c:v>42.36</c:v>
                </c:pt>
                <c:pt idx="10">
                  <c:v>43.02</c:v>
                </c:pt>
                <c:pt idx="11">
                  <c:v>42.36</c:v>
                </c:pt>
                <c:pt idx="12">
                  <c:v>42.26</c:v>
                </c:pt>
                <c:pt idx="13">
                  <c:v>42.6</c:v>
                </c:pt>
                <c:pt idx="14">
                  <c:v>42.29</c:v>
                </c:pt>
                <c:pt idx="15">
                  <c:v>42.51</c:v>
                </c:pt>
                <c:pt idx="16">
                  <c:v>42.23</c:v>
                </c:pt>
                <c:pt idx="17">
                  <c:v>42.72</c:v>
                </c:pt>
                <c:pt idx="18">
                  <c:v>42.35</c:v>
                </c:pt>
                <c:pt idx="19">
                  <c:v>42.65</c:v>
                </c:pt>
                <c:pt idx="20">
                  <c:v>42.36</c:v>
                </c:pt>
                <c:pt idx="21">
                  <c:v>42.39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989760"/>
        <c:axId val="33991296"/>
      </c:lineChart>
      <c:catAx>
        <c:axId val="3398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991296"/>
        <c:crosses val="autoZero"/>
        <c:auto val="1"/>
        <c:lblAlgn val="ctr"/>
        <c:lblOffset val="100"/>
        <c:noMultiLvlLbl val="0"/>
      </c:catAx>
      <c:valAx>
        <c:axId val="33991296"/>
        <c:scaling>
          <c:orientation val="minMax"/>
          <c:max val="53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989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dbCar!$C$19:$C$66</c:f>
              <c:numCache>
                <c:formatCode>0.00</c:formatCode>
                <c:ptCount val="48"/>
                <c:pt idx="0">
                  <c:v>48.35</c:v>
                </c:pt>
                <c:pt idx="1">
                  <c:v>47.2</c:v>
                </c:pt>
                <c:pt idx="2">
                  <c:v>46.35</c:v>
                </c:pt>
                <c:pt idx="3">
                  <c:v>45.67</c:v>
                </c:pt>
                <c:pt idx="4">
                  <c:v>45.3</c:v>
                </c:pt>
                <c:pt idx="5">
                  <c:v>44.99</c:v>
                </c:pt>
                <c:pt idx="6">
                  <c:v>46</c:v>
                </c:pt>
                <c:pt idx="7">
                  <c:v>44</c:v>
                </c:pt>
                <c:pt idx="8">
                  <c:v>43.85</c:v>
                </c:pt>
                <c:pt idx="9">
                  <c:v>44.31</c:v>
                </c:pt>
                <c:pt idx="10">
                  <c:v>43.28</c:v>
                </c:pt>
                <c:pt idx="11">
                  <c:v>43.38</c:v>
                </c:pt>
                <c:pt idx="12">
                  <c:v>43.27</c:v>
                </c:pt>
                <c:pt idx="13">
                  <c:v>43.19</c:v>
                </c:pt>
                <c:pt idx="14">
                  <c:v>44.19</c:v>
                </c:pt>
                <c:pt idx="15">
                  <c:v>44.09</c:v>
                </c:pt>
                <c:pt idx="16">
                  <c:v>44.01</c:v>
                </c:pt>
                <c:pt idx="17">
                  <c:v>43.77</c:v>
                </c:pt>
                <c:pt idx="18">
                  <c:v>43.12</c:v>
                </c:pt>
                <c:pt idx="19">
                  <c:v>43.7</c:v>
                </c:pt>
                <c:pt idx="20">
                  <c:v>43.37</c:v>
                </c:pt>
                <c:pt idx="21">
                  <c:v>43.28</c:v>
                </c:pt>
                <c:pt idx="22">
                  <c:v>43.59</c:v>
                </c:pt>
                <c:pt idx="23">
                  <c:v>44.1</c:v>
                </c:pt>
                <c:pt idx="24">
                  <c:v>43.76</c:v>
                </c:pt>
                <c:pt idx="25">
                  <c:v>43.51</c:v>
                </c:pt>
                <c:pt idx="26">
                  <c:v>44.2</c:v>
                </c:pt>
                <c:pt idx="27">
                  <c:v>43.13</c:v>
                </c:pt>
                <c:pt idx="28">
                  <c:v>43.18</c:v>
                </c:pt>
                <c:pt idx="29">
                  <c:v>43.57</c:v>
                </c:pt>
                <c:pt idx="30">
                  <c:v>43.57</c:v>
                </c:pt>
                <c:pt idx="31">
                  <c:v>43.54</c:v>
                </c:pt>
                <c:pt idx="32">
                  <c:v>43.47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dbCar!$D$19:$D$66</c:f>
              <c:numCache>
                <c:formatCode>0.00</c:formatCode>
                <c:ptCount val="48"/>
                <c:pt idx="0">
                  <c:v>44.95</c:v>
                </c:pt>
                <c:pt idx="1">
                  <c:v>44.02</c:v>
                </c:pt>
                <c:pt idx="2">
                  <c:v>43.84</c:v>
                </c:pt>
                <c:pt idx="3">
                  <c:v>43.82</c:v>
                </c:pt>
                <c:pt idx="4">
                  <c:v>44.57</c:v>
                </c:pt>
                <c:pt idx="5">
                  <c:v>43.16</c:v>
                </c:pt>
                <c:pt idx="6">
                  <c:v>43.66</c:v>
                </c:pt>
                <c:pt idx="7">
                  <c:v>43.52</c:v>
                </c:pt>
                <c:pt idx="8">
                  <c:v>42.87</c:v>
                </c:pt>
                <c:pt idx="9">
                  <c:v>44.22</c:v>
                </c:pt>
                <c:pt idx="10">
                  <c:v>42.71</c:v>
                </c:pt>
                <c:pt idx="11">
                  <c:v>42.77</c:v>
                </c:pt>
                <c:pt idx="12">
                  <c:v>42.68</c:v>
                </c:pt>
                <c:pt idx="13">
                  <c:v>42.58</c:v>
                </c:pt>
                <c:pt idx="14">
                  <c:v>42.77</c:v>
                </c:pt>
                <c:pt idx="15">
                  <c:v>42.85</c:v>
                </c:pt>
                <c:pt idx="16">
                  <c:v>43</c:v>
                </c:pt>
                <c:pt idx="17">
                  <c:v>42.88</c:v>
                </c:pt>
                <c:pt idx="18">
                  <c:v>42.69</c:v>
                </c:pt>
                <c:pt idx="19">
                  <c:v>42.6</c:v>
                </c:pt>
                <c:pt idx="20">
                  <c:v>43.01</c:v>
                </c:pt>
                <c:pt idx="21">
                  <c:v>42.89</c:v>
                </c:pt>
                <c:pt idx="22">
                  <c:v>42.62</c:v>
                </c:pt>
                <c:pt idx="23">
                  <c:v>42.73</c:v>
                </c:pt>
                <c:pt idx="24">
                  <c:v>43.81</c:v>
                </c:pt>
                <c:pt idx="25">
                  <c:v>42.72</c:v>
                </c:pt>
                <c:pt idx="26">
                  <c:v>43.51</c:v>
                </c:pt>
                <c:pt idx="27">
                  <c:v>42.63</c:v>
                </c:pt>
                <c:pt idx="28">
                  <c:v>42.42</c:v>
                </c:pt>
                <c:pt idx="29">
                  <c:v>42.67</c:v>
                </c:pt>
                <c:pt idx="30">
                  <c:v>42.77</c:v>
                </c:pt>
                <c:pt idx="31">
                  <c:v>42.66</c:v>
                </c:pt>
                <c:pt idx="32">
                  <c:v>42.73</c:v>
                </c:pt>
                <c:pt idx="33">
                  <c:v>42.63</c:v>
                </c:pt>
                <c:pt idx="34">
                  <c:v>42.78</c:v>
                </c:pt>
                <c:pt idx="35">
                  <c:v>42.79</c:v>
                </c:pt>
                <c:pt idx="36">
                  <c:v>42.53</c:v>
                </c:pt>
                <c:pt idx="37">
                  <c:v>42.58</c:v>
                </c:pt>
                <c:pt idx="38">
                  <c:v>42.95</c:v>
                </c:pt>
                <c:pt idx="39">
                  <c:v>42.79</c:v>
                </c:pt>
                <c:pt idx="40">
                  <c:v>42.77</c:v>
                </c:pt>
                <c:pt idx="41">
                  <c:v>42.73</c:v>
                </c:pt>
                <c:pt idx="42">
                  <c:v>43.41</c:v>
                </c:pt>
                <c:pt idx="43">
                  <c:v>42.86</c:v>
                </c:pt>
                <c:pt idx="44">
                  <c:v>42.4</c:v>
                </c:pt>
                <c:pt idx="45">
                  <c:v>42.85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dbCar!$E$19:$E$66</c:f>
              <c:numCache>
                <c:formatCode>0.00</c:formatCode>
                <c:ptCount val="48"/>
                <c:pt idx="0">
                  <c:v>44.13</c:v>
                </c:pt>
                <c:pt idx="1">
                  <c:v>44.57</c:v>
                </c:pt>
                <c:pt idx="2">
                  <c:v>43.03</c:v>
                </c:pt>
                <c:pt idx="3">
                  <c:v>42.84</c:v>
                </c:pt>
                <c:pt idx="4">
                  <c:v>42.58</c:v>
                </c:pt>
                <c:pt idx="5">
                  <c:v>42.57</c:v>
                </c:pt>
                <c:pt idx="6">
                  <c:v>42.29</c:v>
                </c:pt>
                <c:pt idx="7">
                  <c:v>42.77</c:v>
                </c:pt>
                <c:pt idx="8">
                  <c:v>42.41</c:v>
                </c:pt>
                <c:pt idx="9">
                  <c:v>42.88</c:v>
                </c:pt>
                <c:pt idx="10">
                  <c:v>44.13</c:v>
                </c:pt>
                <c:pt idx="11">
                  <c:v>43.11</c:v>
                </c:pt>
                <c:pt idx="12">
                  <c:v>42.14</c:v>
                </c:pt>
                <c:pt idx="13">
                  <c:v>42.42</c:v>
                </c:pt>
                <c:pt idx="14">
                  <c:v>42.26</c:v>
                </c:pt>
                <c:pt idx="15">
                  <c:v>42.38</c:v>
                </c:pt>
                <c:pt idx="16">
                  <c:v>42.64</c:v>
                </c:pt>
                <c:pt idx="17">
                  <c:v>42.48</c:v>
                </c:pt>
                <c:pt idx="18">
                  <c:v>42.67</c:v>
                </c:pt>
                <c:pt idx="19">
                  <c:v>42.5</c:v>
                </c:pt>
                <c:pt idx="20">
                  <c:v>42.68</c:v>
                </c:pt>
                <c:pt idx="21">
                  <c:v>42.71</c:v>
                </c:pt>
                <c:pt idx="22">
                  <c:v>43.2</c:v>
                </c:pt>
                <c:pt idx="23">
                  <c:v>42.6</c:v>
                </c:pt>
                <c:pt idx="24">
                  <c:v>43.06</c:v>
                </c:pt>
                <c:pt idx="25">
                  <c:v>42.6</c:v>
                </c:pt>
                <c:pt idx="26">
                  <c:v>42.64</c:v>
                </c:pt>
                <c:pt idx="27">
                  <c:v>42.29</c:v>
                </c:pt>
                <c:pt idx="28">
                  <c:v>42.67</c:v>
                </c:pt>
                <c:pt idx="29">
                  <c:v>42.89</c:v>
                </c:pt>
                <c:pt idx="30">
                  <c:v>42.27</c:v>
                </c:pt>
                <c:pt idx="31">
                  <c:v>42.41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dbCar!$F$19:$F$66</c:f>
              <c:numCache>
                <c:formatCode>0.00</c:formatCode>
                <c:ptCount val="48"/>
                <c:pt idx="0">
                  <c:v>44.24</c:v>
                </c:pt>
                <c:pt idx="1">
                  <c:v>42.95</c:v>
                </c:pt>
                <c:pt idx="2">
                  <c:v>42.6</c:v>
                </c:pt>
                <c:pt idx="3">
                  <c:v>42.49</c:v>
                </c:pt>
                <c:pt idx="4">
                  <c:v>42.54</c:v>
                </c:pt>
                <c:pt idx="5">
                  <c:v>42.5</c:v>
                </c:pt>
                <c:pt idx="6">
                  <c:v>42.48</c:v>
                </c:pt>
                <c:pt idx="7">
                  <c:v>42.37</c:v>
                </c:pt>
                <c:pt idx="8">
                  <c:v>42.44</c:v>
                </c:pt>
                <c:pt idx="9">
                  <c:v>42.66</c:v>
                </c:pt>
                <c:pt idx="10">
                  <c:v>42.37</c:v>
                </c:pt>
                <c:pt idx="11">
                  <c:v>42.44</c:v>
                </c:pt>
                <c:pt idx="12">
                  <c:v>42.09</c:v>
                </c:pt>
                <c:pt idx="13">
                  <c:v>42.43</c:v>
                </c:pt>
                <c:pt idx="14">
                  <c:v>42.19</c:v>
                </c:pt>
                <c:pt idx="15">
                  <c:v>42.38</c:v>
                </c:pt>
                <c:pt idx="16">
                  <c:v>42.3</c:v>
                </c:pt>
                <c:pt idx="17">
                  <c:v>42.39</c:v>
                </c:pt>
                <c:pt idx="18">
                  <c:v>42.46</c:v>
                </c:pt>
                <c:pt idx="19">
                  <c:v>42.39</c:v>
                </c:pt>
                <c:pt idx="20">
                  <c:v>42.44</c:v>
                </c:pt>
                <c:pt idx="21">
                  <c:v>42.94</c:v>
                </c:pt>
                <c:pt idx="22">
                  <c:v>42.42</c:v>
                </c:pt>
                <c:pt idx="23">
                  <c:v>42.48</c:v>
                </c:pt>
                <c:pt idx="24">
                  <c:v>42.29</c:v>
                </c:pt>
                <c:pt idx="25">
                  <c:v>42.61</c:v>
                </c:pt>
                <c:pt idx="26">
                  <c:v>42.57</c:v>
                </c:pt>
                <c:pt idx="27">
                  <c:v>42.58</c:v>
                </c:pt>
                <c:pt idx="28">
                  <c:v>42.19</c:v>
                </c:pt>
                <c:pt idx="29">
                  <c:v>42.56</c:v>
                </c:pt>
                <c:pt idx="30">
                  <c:v>43.29</c:v>
                </c:pt>
                <c:pt idx="31">
                  <c:v>42.15</c:v>
                </c:pt>
                <c:pt idx="32">
                  <c:v>42.22</c:v>
                </c:pt>
                <c:pt idx="33">
                  <c:v>42.96</c:v>
                </c:pt>
                <c:pt idx="34">
                  <c:v>42.65</c:v>
                </c:pt>
                <c:pt idx="35">
                  <c:v>42.24</c:v>
                </c:pt>
                <c:pt idx="36">
                  <c:v>42.32</c:v>
                </c:pt>
                <c:pt idx="37">
                  <c:v>42.23</c:v>
                </c:pt>
                <c:pt idx="38">
                  <c:v>42.71</c:v>
                </c:pt>
                <c:pt idx="39">
                  <c:v>42.69</c:v>
                </c:pt>
                <c:pt idx="40">
                  <c:v>43.5</c:v>
                </c:pt>
                <c:pt idx="41">
                  <c:v>42.6</c:v>
                </c:pt>
                <c:pt idx="42">
                  <c:v>42.37</c:v>
                </c:pt>
                <c:pt idx="43">
                  <c:v>42.24</c:v>
                </c:pt>
                <c:pt idx="44">
                  <c:v>41.92</c:v>
                </c:pt>
                <c:pt idx="45">
                  <c:v>42.36</c:v>
                </c:pt>
                <c:pt idx="46">
                  <c:v>42.66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419456"/>
        <c:axId val="34420992"/>
      </c:lineChart>
      <c:catAx>
        <c:axId val="34419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420992"/>
        <c:crosses val="autoZero"/>
        <c:auto val="1"/>
        <c:lblAlgn val="ctr"/>
        <c:lblOffset val="100"/>
        <c:noMultiLvlLbl val="0"/>
      </c:catAx>
      <c:valAx>
        <c:axId val="3442099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4419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'Captain Slow'!$C$18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Slow'!$C$19:$C$75</c:f>
              <c:numCache>
                <c:formatCode>0.00</c:formatCode>
                <c:ptCount val="57"/>
                <c:pt idx="0">
                  <c:v>48.64</c:v>
                </c:pt>
                <c:pt idx="1">
                  <c:v>46.21</c:v>
                </c:pt>
                <c:pt idx="2">
                  <c:v>46.2</c:v>
                </c:pt>
                <c:pt idx="3">
                  <c:v>45.86</c:v>
                </c:pt>
                <c:pt idx="4">
                  <c:v>45.24</c:v>
                </c:pt>
                <c:pt idx="5">
                  <c:v>45.94</c:v>
                </c:pt>
                <c:pt idx="6">
                  <c:v>45.33</c:v>
                </c:pt>
                <c:pt idx="7">
                  <c:v>43.63</c:v>
                </c:pt>
                <c:pt idx="8">
                  <c:v>43.77</c:v>
                </c:pt>
                <c:pt idx="9">
                  <c:v>44.45</c:v>
                </c:pt>
                <c:pt idx="10">
                  <c:v>43.49</c:v>
                </c:pt>
                <c:pt idx="11">
                  <c:v>44.17</c:v>
                </c:pt>
                <c:pt idx="12">
                  <c:v>43.69</c:v>
                </c:pt>
                <c:pt idx="13">
                  <c:v>44.52</c:v>
                </c:pt>
                <c:pt idx="14">
                  <c:v>44.13</c:v>
                </c:pt>
                <c:pt idx="15">
                  <c:v>43.15</c:v>
                </c:pt>
                <c:pt idx="16">
                  <c:v>43.44</c:v>
                </c:pt>
                <c:pt idx="17">
                  <c:v>43.27</c:v>
                </c:pt>
                <c:pt idx="18">
                  <c:v>43.04</c:v>
                </c:pt>
                <c:pt idx="19">
                  <c:v>44.2</c:v>
                </c:pt>
                <c:pt idx="20">
                  <c:v>44.27</c:v>
                </c:pt>
                <c:pt idx="21">
                  <c:v>43.09</c:v>
                </c:pt>
                <c:pt idx="22">
                  <c:v>44.11</c:v>
                </c:pt>
                <c:pt idx="23">
                  <c:v>43.78</c:v>
                </c:pt>
                <c:pt idx="24">
                  <c:v>43.42</c:v>
                </c:pt>
                <c:pt idx="25">
                  <c:v>42.75</c:v>
                </c:pt>
                <c:pt idx="26">
                  <c:v>43.45</c:v>
                </c:pt>
                <c:pt idx="27">
                  <c:v>43.78</c:v>
                </c:pt>
                <c:pt idx="28">
                  <c:v>43.89</c:v>
                </c:pt>
                <c:pt idx="29">
                  <c:v>45.23</c:v>
                </c:pt>
                <c:pt idx="30">
                  <c:v>43.14</c:v>
                </c:pt>
                <c:pt idx="31">
                  <c:v>43.81</c:v>
                </c:pt>
                <c:pt idx="32">
                  <c:v>43.4</c:v>
                </c:pt>
                <c:pt idx="33">
                  <c:v>47.37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'Captain Slow'!$D$18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Slow'!$D$19:$D$75</c:f>
              <c:numCache>
                <c:formatCode>0.00</c:formatCode>
                <c:ptCount val="57"/>
                <c:pt idx="0">
                  <c:v>48.84</c:v>
                </c:pt>
                <c:pt idx="1">
                  <c:v>45.06</c:v>
                </c:pt>
                <c:pt idx="2">
                  <c:v>49.61</c:v>
                </c:pt>
                <c:pt idx="3">
                  <c:v>45.48</c:v>
                </c:pt>
                <c:pt idx="4">
                  <c:v>45.95</c:v>
                </c:pt>
                <c:pt idx="5">
                  <c:v>47.22</c:v>
                </c:pt>
                <c:pt idx="6">
                  <c:v>44.71</c:v>
                </c:pt>
                <c:pt idx="7">
                  <c:v>45.19</c:v>
                </c:pt>
                <c:pt idx="8">
                  <c:v>45.52</c:v>
                </c:pt>
                <c:pt idx="9">
                  <c:v>45.71</c:v>
                </c:pt>
                <c:pt idx="10">
                  <c:v>46.33</c:v>
                </c:pt>
                <c:pt idx="11">
                  <c:v>44.9</c:v>
                </c:pt>
                <c:pt idx="12">
                  <c:v>45.48</c:v>
                </c:pt>
                <c:pt idx="13">
                  <c:v>45.1</c:v>
                </c:pt>
                <c:pt idx="14">
                  <c:v>44.29</c:v>
                </c:pt>
                <c:pt idx="15">
                  <c:v>46.29</c:v>
                </c:pt>
                <c:pt idx="16">
                  <c:v>44.76</c:v>
                </c:pt>
                <c:pt idx="17">
                  <c:v>46.73</c:v>
                </c:pt>
                <c:pt idx="18">
                  <c:v>44.99</c:v>
                </c:pt>
                <c:pt idx="19">
                  <c:v>44.96</c:v>
                </c:pt>
                <c:pt idx="20">
                  <c:v>44.5</c:v>
                </c:pt>
                <c:pt idx="21">
                  <c:v>45.5</c:v>
                </c:pt>
                <c:pt idx="22">
                  <c:v>45.52</c:v>
                </c:pt>
                <c:pt idx="23">
                  <c:v>44.77</c:v>
                </c:pt>
                <c:pt idx="24">
                  <c:v>46.46</c:v>
                </c:pt>
                <c:pt idx="25">
                  <c:v>45.82</c:v>
                </c:pt>
                <c:pt idx="26">
                  <c:v>45.56</c:v>
                </c:pt>
                <c:pt idx="27">
                  <c:v>44.58</c:v>
                </c:pt>
                <c:pt idx="28">
                  <c:v>44.95</c:v>
                </c:pt>
                <c:pt idx="29">
                  <c:v>44.56</c:v>
                </c:pt>
                <c:pt idx="30">
                  <c:v>44.25</c:v>
                </c:pt>
                <c:pt idx="31">
                  <c:v>46.6</c:v>
                </c:pt>
                <c:pt idx="32">
                  <c:v>45.4</c:v>
                </c:pt>
                <c:pt idx="33">
                  <c:v>44.94</c:v>
                </c:pt>
                <c:pt idx="34">
                  <c:v>44.52</c:v>
                </c:pt>
                <c:pt idx="35">
                  <c:v>44.93</c:v>
                </c:pt>
                <c:pt idx="36">
                  <c:v>44.26</c:v>
                </c:pt>
                <c:pt idx="37">
                  <c:v>44.45</c:v>
                </c:pt>
                <c:pt idx="38">
                  <c:v>45.43</c:v>
                </c:pt>
                <c:pt idx="39">
                  <c:v>44.74</c:v>
                </c:pt>
                <c:pt idx="40">
                  <c:v>44.36</c:v>
                </c:pt>
                <c:pt idx="41">
                  <c:v>47.51</c:v>
                </c:pt>
                <c:pt idx="42">
                  <c:v>44.5</c:v>
                </c:pt>
                <c:pt idx="43">
                  <c:v>44.88</c:v>
                </c:pt>
                <c:pt idx="44">
                  <c:v>46.67</c:v>
                </c:pt>
                <c:pt idx="45">
                  <c:v>45.56</c:v>
                </c:pt>
                <c:pt idx="46">
                  <c:v>44.33</c:v>
                </c:pt>
                <c:pt idx="47">
                  <c:v>46.12</c:v>
                </c:pt>
                <c:pt idx="48">
                  <c:v>44.79</c:v>
                </c:pt>
                <c:pt idx="49">
                  <c:v>44.75</c:v>
                </c:pt>
                <c:pt idx="50">
                  <c:v>46.3</c:v>
                </c:pt>
                <c:pt idx="51">
                  <c:v>44.64</c:v>
                </c:pt>
                <c:pt idx="52">
                  <c:v>44.65</c:v>
                </c:pt>
                <c:pt idx="53">
                  <c:v>43.83</c:v>
                </c:pt>
                <c:pt idx="54">
                  <c:v>45.22</c:v>
                </c:pt>
                <c:pt idx="55">
                  <c:v>44.2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'Captain Slow'!$E$18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Slow'!$E$19:$E$75</c:f>
              <c:numCache>
                <c:formatCode>0.00</c:formatCode>
                <c:ptCount val="57"/>
                <c:pt idx="0">
                  <c:v>46.27</c:v>
                </c:pt>
                <c:pt idx="1">
                  <c:v>42.59</c:v>
                </c:pt>
                <c:pt idx="2">
                  <c:v>42.49</c:v>
                </c:pt>
                <c:pt idx="3">
                  <c:v>43.23</c:v>
                </c:pt>
                <c:pt idx="4">
                  <c:v>44.31</c:v>
                </c:pt>
                <c:pt idx="5">
                  <c:v>43.58</c:v>
                </c:pt>
                <c:pt idx="6">
                  <c:v>44.39</c:v>
                </c:pt>
                <c:pt idx="7">
                  <c:v>42.69</c:v>
                </c:pt>
                <c:pt idx="8">
                  <c:v>43.82</c:v>
                </c:pt>
                <c:pt idx="9">
                  <c:v>43.42</c:v>
                </c:pt>
                <c:pt idx="10">
                  <c:v>42.98</c:v>
                </c:pt>
                <c:pt idx="11">
                  <c:v>42.89</c:v>
                </c:pt>
                <c:pt idx="12">
                  <c:v>43.81</c:v>
                </c:pt>
                <c:pt idx="13">
                  <c:v>42.65</c:v>
                </c:pt>
                <c:pt idx="14">
                  <c:v>43.62</c:v>
                </c:pt>
                <c:pt idx="15">
                  <c:v>43.37</c:v>
                </c:pt>
                <c:pt idx="16">
                  <c:v>43.26</c:v>
                </c:pt>
                <c:pt idx="17">
                  <c:v>42.84</c:v>
                </c:pt>
                <c:pt idx="18">
                  <c:v>42.32</c:v>
                </c:pt>
                <c:pt idx="19">
                  <c:v>42.27</c:v>
                </c:pt>
                <c:pt idx="20">
                  <c:v>44.09</c:v>
                </c:pt>
                <c:pt idx="21">
                  <c:v>43.22</c:v>
                </c:pt>
                <c:pt idx="22">
                  <c:v>42.53</c:v>
                </c:pt>
                <c:pt idx="23">
                  <c:v>43.41</c:v>
                </c:pt>
                <c:pt idx="24">
                  <c:v>42.32</c:v>
                </c:pt>
                <c:pt idx="25">
                  <c:v>42.32</c:v>
                </c:pt>
                <c:pt idx="26">
                  <c:v>42.37</c:v>
                </c:pt>
                <c:pt idx="27">
                  <c:v>42.73</c:v>
                </c:pt>
                <c:pt idx="28">
                  <c:v>42.44</c:v>
                </c:pt>
                <c:pt idx="29">
                  <c:v>43</c:v>
                </c:pt>
                <c:pt idx="30">
                  <c:v>42.79</c:v>
                </c:pt>
                <c:pt idx="31">
                  <c:v>42.62</c:v>
                </c:pt>
                <c:pt idx="32">
                  <c:v>43.02</c:v>
                </c:pt>
                <c:pt idx="33">
                  <c:v>43.22</c:v>
                </c:pt>
                <c:pt idx="34">
                  <c:v>42.89</c:v>
                </c:pt>
                <c:pt idx="35">
                  <c:v>42.81</c:v>
                </c:pt>
                <c:pt idx="36">
                  <c:v>43.3</c:v>
                </c:pt>
                <c:pt idx="37">
                  <c:v>42.84</c:v>
                </c:pt>
                <c:pt idx="38">
                  <c:v>43.09</c:v>
                </c:pt>
                <c:pt idx="39">
                  <c:v>43.29</c:v>
                </c:pt>
                <c:pt idx="40">
                  <c:v>42.83</c:v>
                </c:pt>
                <c:pt idx="41">
                  <c:v>42.71</c:v>
                </c:pt>
                <c:pt idx="42">
                  <c:v>43.86</c:v>
                </c:pt>
                <c:pt idx="43">
                  <c:v>43.11</c:v>
                </c:pt>
                <c:pt idx="44">
                  <c:v>43.56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'Captain Slow'!$F$18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Slow'!$F$19:$F$75</c:f>
              <c:numCache>
                <c:formatCode>0.00</c:formatCode>
                <c:ptCount val="57"/>
                <c:pt idx="0">
                  <c:v>46.12</c:v>
                </c:pt>
                <c:pt idx="1">
                  <c:v>45.2</c:v>
                </c:pt>
                <c:pt idx="2">
                  <c:v>46.39</c:v>
                </c:pt>
                <c:pt idx="3">
                  <c:v>44.3</c:v>
                </c:pt>
                <c:pt idx="4">
                  <c:v>44.6</c:v>
                </c:pt>
                <c:pt idx="5">
                  <c:v>44.72</c:v>
                </c:pt>
                <c:pt idx="6">
                  <c:v>44.57</c:v>
                </c:pt>
                <c:pt idx="7">
                  <c:v>43.99</c:v>
                </c:pt>
                <c:pt idx="8">
                  <c:v>43.78</c:v>
                </c:pt>
                <c:pt idx="9">
                  <c:v>44.25</c:v>
                </c:pt>
                <c:pt idx="10">
                  <c:v>44.74</c:v>
                </c:pt>
                <c:pt idx="11">
                  <c:v>44.52</c:v>
                </c:pt>
                <c:pt idx="12">
                  <c:v>45.32</c:v>
                </c:pt>
                <c:pt idx="13">
                  <c:v>44.13</c:v>
                </c:pt>
                <c:pt idx="14">
                  <c:v>44.14</c:v>
                </c:pt>
                <c:pt idx="15">
                  <c:v>43.93</c:v>
                </c:pt>
                <c:pt idx="16">
                  <c:v>44.54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39616"/>
        <c:axId val="34241152"/>
      </c:lineChart>
      <c:catAx>
        <c:axId val="3423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241152"/>
        <c:crosses val="autoZero"/>
        <c:auto val="1"/>
        <c:lblAlgn val="ctr"/>
        <c:lblOffset val="100"/>
        <c:noMultiLvlLbl val="0"/>
      </c:catAx>
      <c:valAx>
        <c:axId val="34241152"/>
        <c:scaling>
          <c:orientation val="minMax"/>
          <c:max val="50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42396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Расчёт!$N$11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Расчёт!$N$12:$N$176</c:f>
              <c:numCache>
                <c:formatCode>0.00</c:formatCode>
                <c:ptCount val="165"/>
                <c:pt idx="0">
                  <c:v>2.1400000000005086</c:v>
                </c:pt>
                <c:pt idx="1">
                  <c:v>5.475914634146843</c:v>
                </c:pt>
                <c:pt idx="2">
                  <c:v>7.7218292682931811</c:v>
                </c:pt>
                <c:pt idx="3">
                  <c:v>9.697743902439516</c:v>
                </c:pt>
                <c:pt idx="4">
                  <c:v>11.153658536585855</c:v>
                </c:pt>
                <c:pt idx="5">
                  <c:v>12.109573170732194</c:v>
                </c:pt>
                <c:pt idx="6">
                  <c:v>12.61548780487853</c:v>
                </c:pt>
                <c:pt idx="7">
                  <c:v>12.991402439024871</c:v>
                </c:pt>
                <c:pt idx="8">
                  <c:v>13.507317073171205</c:v>
                </c:pt>
                <c:pt idx="9">
                  <c:v>13.763231707317541</c:v>
                </c:pt>
                <c:pt idx="10">
                  <c:v>14.199146341463877</c:v>
                </c:pt>
                <c:pt idx="11">
                  <c:v>14.335060975610215</c:v>
                </c:pt>
                <c:pt idx="12">
                  <c:v>14.460975609756556</c:v>
                </c:pt>
                <c:pt idx="13">
                  <c:v>14.396890243902892</c:v>
                </c:pt>
                <c:pt idx="14">
                  <c:v>14.292804878049228</c:v>
                </c:pt>
                <c:pt idx="15">
                  <c:v>14.258719512195565</c:v>
                </c:pt>
                <c:pt idx="16">
                  <c:v>14.334634146341902</c:v>
                </c:pt>
                <c:pt idx="17">
                  <c:v>14.200548780488237</c:v>
                </c:pt>
                <c:pt idx="18">
                  <c:v>14.036463414634571</c:v>
                </c:pt>
                <c:pt idx="19">
                  <c:v>13.74237804878091</c:v>
                </c:pt>
                <c:pt idx="20">
                  <c:v>13.418292682927248</c:v>
                </c:pt>
                <c:pt idx="21">
                  <c:v>13.044207317073589</c:v>
                </c:pt>
                <c:pt idx="22">
                  <c:v>12.640121951219928</c:v>
                </c:pt>
                <c:pt idx="23">
                  <c:v>12.386036585366266</c:v>
                </c:pt>
                <c:pt idx="24">
                  <c:v>12.131951219512604</c:v>
                </c:pt>
                <c:pt idx="25">
                  <c:v>12.097865853658941</c:v>
                </c:pt>
                <c:pt idx="26">
                  <c:v>12.093780487805279</c:v>
                </c:pt>
                <c:pt idx="27">
                  <c:v>12.07969512195162</c:v>
                </c:pt>
                <c:pt idx="28">
                  <c:v>11.825609756097958</c:v>
                </c:pt>
                <c:pt idx="29">
                  <c:v>11.751524390244295</c:v>
                </c:pt>
                <c:pt idx="30">
                  <c:v>12.467439024390632</c:v>
                </c:pt>
                <c:pt idx="31">
                  <c:v>12.263353658536968</c:v>
                </c:pt>
                <c:pt idx="32">
                  <c:v>12.039268292683307</c:v>
                </c:pt>
                <c:pt idx="33">
                  <c:v>11.755182926829644</c:v>
                </c:pt>
                <c:pt idx="34">
                  <c:v>11.501097560975982</c:v>
                </c:pt>
                <c:pt idx="35">
                  <c:v>11.307012195122322</c:v>
                </c:pt>
                <c:pt idx="36">
                  <c:v>15.082926829268644</c:v>
                </c:pt>
                <c:pt idx="37">
                  <c:v>17.318841463414984</c:v>
                </c:pt>
                <c:pt idx="38">
                  <c:v>17.914756097561323</c:v>
                </c:pt>
                <c:pt idx="39">
                  <c:v>17.88067073170766</c:v>
                </c:pt>
                <c:pt idx="40">
                  <c:v>17.796585365854</c:v>
                </c:pt>
                <c:pt idx="41">
                  <c:v>17.46250000000034</c:v>
                </c:pt>
                <c:pt idx="42">
                  <c:v>17.728414634146674</c:v>
                </c:pt>
                <c:pt idx="43">
                  <c:v>18.114329268293012</c:v>
                </c:pt>
                <c:pt idx="44">
                  <c:v>17.670243902439353</c:v>
                </c:pt>
                <c:pt idx="45">
                  <c:v>16.926158536585689</c:v>
                </c:pt>
                <c:pt idx="46">
                  <c:v>16.522073170732028</c:v>
                </c:pt>
                <c:pt idx="47">
                  <c:v>15.857987804878363</c:v>
                </c:pt>
                <c:pt idx="48">
                  <c:v>15.7139024390247</c:v>
                </c:pt>
                <c:pt idx="49">
                  <c:v>15.659817073171041</c:v>
                </c:pt>
                <c:pt idx="50">
                  <c:v>15.125731707317378</c:v>
                </c:pt>
                <c:pt idx="51">
                  <c:v>14.561646341463714</c:v>
                </c:pt>
                <c:pt idx="52">
                  <c:v>14.097560975610051</c:v>
                </c:pt>
                <c:pt idx="53">
                  <c:v>13.743475609756388</c:v>
                </c:pt>
                <c:pt idx="54">
                  <c:v>13.649390243902722</c:v>
                </c:pt>
                <c:pt idx="55">
                  <c:v>13.595304878049063</c:v>
                </c:pt>
                <c:pt idx="56">
                  <c:v>13.031219512195399</c:v>
                </c:pt>
                <c:pt idx="57">
                  <c:v>12.457134146341737</c:v>
                </c:pt>
                <c:pt idx="58">
                  <c:v>11.853048780488074</c:v>
                </c:pt>
                <c:pt idx="59">
                  <c:v>11.228963414634414</c:v>
                </c:pt>
                <c:pt idx="60">
                  <c:v>10.364878048780753</c:v>
                </c:pt>
                <c:pt idx="61">
                  <c:v>9.9507926829270872</c:v>
                </c:pt>
                <c:pt idx="62">
                  <c:v>9.3367073170734258</c:v>
                </c:pt>
                <c:pt idx="63">
                  <c:v>8.9826219512197625</c:v>
                </c:pt>
                <c:pt idx="64">
                  <c:v>9.2585365853661017</c:v>
                </c:pt>
                <c:pt idx="65">
                  <c:v>9.4344512195124395</c:v>
                </c:pt>
                <c:pt idx="66">
                  <c:v>9.3703658536587753</c:v>
                </c:pt>
                <c:pt idx="67">
                  <c:v>8.9862804878051108</c:v>
                </c:pt>
                <c:pt idx="68">
                  <c:v>9.1621951219514486</c:v>
                </c:pt>
                <c:pt idx="69">
                  <c:v>8.7881097560977892</c:v>
                </c:pt>
                <c:pt idx="70">
                  <c:v>8.3040243902441233</c:v>
                </c:pt>
                <c:pt idx="71">
                  <c:v>8.0799390243904625</c:v>
                </c:pt>
                <c:pt idx="72">
                  <c:v>7.9858536585367972</c:v>
                </c:pt>
                <c:pt idx="73">
                  <c:v>7.5917682926831347</c:v>
                </c:pt>
                <c:pt idx="74">
                  <c:v>6.9376829268294742</c:v>
                </c:pt>
                <c:pt idx="75">
                  <c:v>6.2335975609758094</c:v>
                </c:pt>
                <c:pt idx="76">
                  <c:v>5.6395121951221441</c:v>
                </c:pt>
                <c:pt idx="77">
                  <c:v>5.1954268292684844</c:v>
                </c:pt>
                <c:pt idx="78">
                  <c:v>4.9313414634148245</c:v>
                </c:pt>
                <c:pt idx="79">
                  <c:v>4.787256097561162</c:v>
                </c:pt>
                <c:pt idx="80">
                  <c:v>4.1831707317074986</c:v>
                </c:pt>
                <c:pt idx="81">
                  <c:v>3.769085365853833</c:v>
                </c:pt>
                <c:pt idx="82">
                  <c:v>3.5550000000001702</c:v>
                </c:pt>
                <c:pt idx="83">
                  <c:v>3.1509146341465097</c:v>
                </c:pt>
                <c:pt idx="84">
                  <c:v>2.5268292682928504</c:v>
                </c:pt>
                <c:pt idx="85">
                  <c:v>2.172743902439187</c:v>
                </c:pt>
                <c:pt idx="86">
                  <c:v>1.9586585365855242</c:v>
                </c:pt>
                <c:pt idx="87">
                  <c:v>1.2945731707318586</c:v>
                </c:pt>
                <c:pt idx="88">
                  <c:v>5.0004878048781904</c:v>
                </c:pt>
                <c:pt idx="89">
                  <c:v>6.0664024390245288</c:v>
                </c:pt>
                <c:pt idx="90">
                  <c:v>6.1623170731708683</c:v>
                </c:pt>
                <c:pt idx="91">
                  <c:v>6.3482317073172041</c:v>
                </c:pt>
                <c:pt idx="92">
                  <c:v>6.064146341463541</c:v>
                </c:pt>
                <c:pt idx="93">
                  <c:v>5.6900609756098817</c:v>
                </c:pt>
                <c:pt idx="94">
                  <c:v>5.4759756097562189</c:v>
                </c:pt>
                <c:pt idx="95">
                  <c:v>4.981890243902555</c:v>
                </c:pt>
                <c:pt idx="96">
                  <c:v>4.6878048780488939</c:v>
                </c:pt>
                <c:pt idx="97">
                  <c:v>4.3437195121952286</c:v>
                </c:pt>
                <c:pt idx="98">
                  <c:v>5.7196341463415692</c:v>
                </c:pt>
                <c:pt idx="99">
                  <c:v>5.9155487804879101</c:v>
                </c:pt>
                <c:pt idx="100">
                  <c:v>5.621463414634249</c:v>
                </c:pt>
                <c:pt idx="101">
                  <c:v>5.4273780487805894</c:v>
                </c:pt>
                <c:pt idx="102">
                  <c:v>5.2832926829269269</c:v>
                </c:pt>
                <c:pt idx="103">
                  <c:v>4.9392073170732615</c:v>
                </c:pt>
                <c:pt idx="104">
                  <c:v>4.5251219512195959</c:v>
                </c:pt>
                <c:pt idx="105">
                  <c:v>4.4610365853659317</c:v>
                </c:pt>
                <c:pt idx="106">
                  <c:v>4.1569512195122726</c:v>
                </c:pt>
                <c:pt idx="107">
                  <c:v>3.982865853658609</c:v>
                </c:pt>
                <c:pt idx="108">
                  <c:v>3.9687804878049491</c:v>
                </c:pt>
                <c:pt idx="109">
                  <c:v>3.5246951219512894</c:v>
                </c:pt>
                <c:pt idx="110">
                  <c:v>3.8406097560976278</c:v>
                </c:pt>
                <c:pt idx="111">
                  <c:v>3.366524390243967</c:v>
                </c:pt>
                <c:pt idx="112">
                  <c:v>3.4624390243903065</c:v>
                </c:pt>
                <c:pt idx="113">
                  <c:v>3.2983536585366409</c:v>
                </c:pt>
                <c:pt idx="114">
                  <c:v>3.0242682926829758</c:v>
                </c:pt>
                <c:pt idx="115">
                  <c:v>2.9001829268293164</c:v>
                </c:pt>
                <c:pt idx="116">
                  <c:v>2.7060975609756568</c:v>
                </c:pt>
                <c:pt idx="117">
                  <c:v>2.752012195121992</c:v>
                </c:pt>
                <c:pt idx="118">
                  <c:v>2.5979268292683315</c:v>
                </c:pt>
                <c:pt idx="119">
                  <c:v>2.3938414634146667</c:v>
                </c:pt>
                <c:pt idx="120">
                  <c:v>2.1397560975610048</c:v>
                </c:pt>
                <c:pt idx="121">
                  <c:v>1.6056707317073418</c:v>
                </c:pt>
                <c:pt idx="122">
                  <c:v>1.4715853658536773</c:v>
                </c:pt>
                <c:pt idx="123">
                  <c:v>1.4575000000000173</c:v>
                </c:pt>
                <c:pt idx="124">
                  <c:v>1.353414634146354</c:v>
                </c:pt>
                <c:pt idx="125">
                  <c:v>1.0093292682926887</c:v>
                </c:pt>
                <c:pt idx="126">
                  <c:v>0.7352439024390236</c:v>
                </c:pt>
                <c:pt idx="127">
                  <c:v>0.71115853658535855</c:v>
                </c:pt>
                <c:pt idx="128">
                  <c:v>0.64707317073169435</c:v>
                </c:pt>
                <c:pt idx="129">
                  <c:v>0.16298780487802844</c:v>
                </c:pt>
                <c:pt idx="130">
                  <c:v>0.17890243902436254</c:v>
                </c:pt>
                <c:pt idx="131">
                  <c:v>1.5748170731706992</c:v>
                </c:pt>
                <c:pt idx="132">
                  <c:v>1.750731707317037</c:v>
                </c:pt>
                <c:pt idx="133">
                  <c:v>1.8766463414633776</c:v>
                </c:pt>
                <c:pt idx="134">
                  <c:v>1.7525609756097182</c:v>
                </c:pt>
                <c:pt idx="135">
                  <c:v>1.928475609756056</c:v>
                </c:pt>
                <c:pt idx="136">
                  <c:v>2.3743902439023969</c:v>
                </c:pt>
                <c:pt idx="137">
                  <c:v>2.2003048780487333</c:v>
                </c:pt>
                <c:pt idx="138">
                  <c:v>2.4362195121950734</c:v>
                </c:pt>
                <c:pt idx="139">
                  <c:v>3.9421341463414095</c:v>
                </c:pt>
                <c:pt idx="140">
                  <c:v>10.22804878048774</c:v>
                </c:pt>
                <c:pt idx="141">
                  <c:v>10.983963414634076</c:v>
                </c:pt>
                <c:pt idx="142">
                  <c:v>10.699878048780413</c:v>
                </c:pt>
                <c:pt idx="143">
                  <c:v>11.115792682926752</c:v>
                </c:pt>
                <c:pt idx="144">
                  <c:v>10.561707317073093</c:v>
                </c:pt>
                <c:pt idx="145">
                  <c:v>10.057621951219431</c:v>
                </c:pt>
                <c:pt idx="146">
                  <c:v>9.5335365853657663</c:v>
                </c:pt>
                <c:pt idx="147">
                  <c:v>9.0794512195121015</c:v>
                </c:pt>
                <c:pt idx="148">
                  <c:v>8.4453658536584371</c:v>
                </c:pt>
                <c:pt idx="149">
                  <c:v>8.1212804878047749</c:v>
                </c:pt>
                <c:pt idx="150">
                  <c:v>7.3471951219511098</c:v>
                </c:pt>
                <c:pt idx="151">
                  <c:v>6.643109756097445</c:v>
                </c:pt>
                <c:pt idx="152">
                  <c:v>6.1890243902437803</c:v>
                </c:pt>
                <c:pt idx="153">
                  <c:v>5.4049390243901172</c:v>
                </c:pt>
                <c:pt idx="154">
                  <c:v>4.7308536585364536</c:v>
                </c:pt>
                <c:pt idx="155">
                  <c:v>4.4067682926827914</c:v>
                </c:pt>
                <c:pt idx="156">
                  <c:v>3.5726829268291311</c:v>
                </c:pt>
                <c:pt idx="157">
                  <c:v>2.9985975609754689</c:v>
                </c:pt>
                <c:pt idx="158">
                  <c:v>2.4545121951218078</c:v>
                </c:pt>
                <c:pt idx="159">
                  <c:v>1.8804268292681456</c:v>
                </c:pt>
                <c:pt idx="160">
                  <c:v>1.6363414634144817</c:v>
                </c:pt>
                <c:pt idx="161">
                  <c:v>1.4722560975608161</c:v>
                </c:pt>
                <c:pt idx="162">
                  <c:v>1.0181707317071513</c:v>
                </c:pt>
                <c:pt idx="163">
                  <c:v>0.58408536585348969</c:v>
                </c:pt>
                <c:pt idx="164">
                  <c:v>-1.7053025658242404E-13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Расчёт!$O$11</c:f>
              <c:strCache>
                <c:ptCount val="1"/>
                <c:pt idx="0">
                  <c:v>RocknRolla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Расчёт!$O$12:$O$176</c:f>
              <c:numCache>
                <c:formatCode>0.00</c:formatCode>
                <c:ptCount val="165"/>
                <c:pt idx="0">
                  <c:v>0</c:v>
                </c:pt>
                <c:pt idx="1">
                  <c:v>3.4159146341463398</c:v>
                </c:pt>
                <c:pt idx="2">
                  <c:v>5.6318292682926767</c:v>
                </c:pt>
                <c:pt idx="3">
                  <c:v>7.7477439024390122</c:v>
                </c:pt>
                <c:pt idx="4">
                  <c:v>10.053658536585353</c:v>
                </c:pt>
                <c:pt idx="5">
                  <c:v>11.189573170731691</c:v>
                </c:pt>
                <c:pt idx="6">
                  <c:v>11.82548780487803</c:v>
                </c:pt>
                <c:pt idx="7">
                  <c:v>12.421402439024369</c:v>
                </c:pt>
                <c:pt idx="8">
                  <c:v>12.537317073170705</c:v>
                </c:pt>
                <c:pt idx="9">
                  <c:v>12.493231707317044</c:v>
                </c:pt>
                <c:pt idx="10">
                  <c:v>12.629146341463382</c:v>
                </c:pt>
                <c:pt idx="11">
                  <c:v>12.815060975609718</c:v>
                </c:pt>
                <c:pt idx="12">
                  <c:v>12.980975609756058</c:v>
                </c:pt>
                <c:pt idx="13">
                  <c:v>12.846890243902394</c:v>
                </c:pt>
                <c:pt idx="14">
                  <c:v>12.81280487804873</c:v>
                </c:pt>
                <c:pt idx="15">
                  <c:v>12.828719512195065</c:v>
                </c:pt>
                <c:pt idx="16">
                  <c:v>12.914634146341399</c:v>
                </c:pt>
                <c:pt idx="17">
                  <c:v>12.650548780487739</c:v>
                </c:pt>
                <c:pt idx="18">
                  <c:v>12.52646341463408</c:v>
                </c:pt>
                <c:pt idx="19">
                  <c:v>12.292378048780414</c:v>
                </c:pt>
                <c:pt idx="20">
                  <c:v>11.958292682926754</c:v>
                </c:pt>
                <c:pt idx="21">
                  <c:v>11.834207317073094</c:v>
                </c:pt>
                <c:pt idx="22">
                  <c:v>15.970121951219426</c:v>
                </c:pt>
                <c:pt idx="23">
                  <c:v>18.756036585365763</c:v>
                </c:pt>
                <c:pt idx="24">
                  <c:v>20.211951219512102</c:v>
                </c:pt>
                <c:pt idx="25">
                  <c:v>21.017865853658442</c:v>
                </c:pt>
                <c:pt idx="26">
                  <c:v>21.733780487804779</c:v>
                </c:pt>
                <c:pt idx="27">
                  <c:v>22.92969512195112</c:v>
                </c:pt>
                <c:pt idx="28">
                  <c:v>23.73560975609746</c:v>
                </c:pt>
                <c:pt idx="29">
                  <c:v>24.351524390243796</c:v>
                </c:pt>
                <c:pt idx="30">
                  <c:v>24.737439024390135</c:v>
                </c:pt>
                <c:pt idx="31">
                  <c:v>25.383353658536471</c:v>
                </c:pt>
                <c:pt idx="32">
                  <c:v>26.209268292682808</c:v>
                </c:pt>
                <c:pt idx="33">
                  <c:v>27.045182926829142</c:v>
                </c:pt>
                <c:pt idx="34">
                  <c:v>27.631097560975476</c:v>
                </c:pt>
                <c:pt idx="35">
                  <c:v>28.217012195121811</c:v>
                </c:pt>
                <c:pt idx="36">
                  <c:v>28.652926829268146</c:v>
                </c:pt>
                <c:pt idx="37">
                  <c:v>30.608841463414485</c:v>
                </c:pt>
                <c:pt idx="38">
                  <c:v>30.964756097560823</c:v>
                </c:pt>
                <c:pt idx="39">
                  <c:v>31.160670731707164</c:v>
                </c:pt>
                <c:pt idx="40">
                  <c:v>31.496585365853498</c:v>
                </c:pt>
                <c:pt idx="41">
                  <c:v>32.142499999999835</c:v>
                </c:pt>
                <c:pt idx="42">
                  <c:v>32.308414634146175</c:v>
                </c:pt>
                <c:pt idx="43">
                  <c:v>37.674329268292496</c:v>
                </c:pt>
                <c:pt idx="44">
                  <c:v>40.110243902438832</c:v>
                </c:pt>
                <c:pt idx="45">
                  <c:v>39.666158536585172</c:v>
                </c:pt>
                <c:pt idx="46">
                  <c:v>39.722073170731512</c:v>
                </c:pt>
                <c:pt idx="47">
                  <c:v>39.277987804877853</c:v>
                </c:pt>
                <c:pt idx="48">
                  <c:v>38.693902439024193</c:v>
                </c:pt>
                <c:pt idx="49">
                  <c:v>38.149817073170532</c:v>
                </c:pt>
                <c:pt idx="50">
                  <c:v>37.435731707316869</c:v>
                </c:pt>
                <c:pt idx="51">
                  <c:v>36.701646341463203</c:v>
                </c:pt>
                <c:pt idx="52">
                  <c:v>36.30756097560954</c:v>
                </c:pt>
                <c:pt idx="53">
                  <c:v>35.553475609755878</c:v>
                </c:pt>
                <c:pt idx="54">
                  <c:v>34.949390243902215</c:v>
                </c:pt>
                <c:pt idx="55">
                  <c:v>34.335304878048554</c:v>
                </c:pt>
                <c:pt idx="56">
                  <c:v>33.701219512194889</c:v>
                </c:pt>
                <c:pt idx="57">
                  <c:v>33.187134146341229</c:v>
                </c:pt>
                <c:pt idx="58">
                  <c:v>32.623048780487565</c:v>
                </c:pt>
                <c:pt idx="59">
                  <c:v>31.868963414633903</c:v>
                </c:pt>
                <c:pt idx="60">
                  <c:v>31.134878048780237</c:v>
                </c:pt>
                <c:pt idx="61">
                  <c:v>30.470792682926572</c:v>
                </c:pt>
                <c:pt idx="62">
                  <c:v>31.146707317072909</c:v>
                </c:pt>
                <c:pt idx="63">
                  <c:v>30.552621951219244</c:v>
                </c:pt>
                <c:pt idx="64">
                  <c:v>29.698536585365581</c:v>
                </c:pt>
                <c:pt idx="65">
                  <c:v>29.194451219511919</c:v>
                </c:pt>
                <c:pt idx="66">
                  <c:v>29.470365853658258</c:v>
                </c:pt>
                <c:pt idx="67">
                  <c:v>28.906280487804594</c:v>
                </c:pt>
                <c:pt idx="68">
                  <c:v>28.282195121950934</c:v>
                </c:pt>
                <c:pt idx="69">
                  <c:v>27.918109756097273</c:v>
                </c:pt>
                <c:pt idx="70">
                  <c:v>27.344024390243611</c:v>
                </c:pt>
                <c:pt idx="71">
                  <c:v>26.709939024389946</c:v>
                </c:pt>
                <c:pt idx="72">
                  <c:v>26.015853658536287</c:v>
                </c:pt>
                <c:pt idx="73">
                  <c:v>25.111768292682626</c:v>
                </c:pt>
                <c:pt idx="74">
                  <c:v>24.417682926828967</c:v>
                </c:pt>
                <c:pt idx="75">
                  <c:v>23.733597560975305</c:v>
                </c:pt>
                <c:pt idx="76">
                  <c:v>23.449512195121642</c:v>
                </c:pt>
                <c:pt idx="77">
                  <c:v>23.045426829267981</c:v>
                </c:pt>
                <c:pt idx="78">
                  <c:v>22.391341463414321</c:v>
                </c:pt>
                <c:pt idx="79">
                  <c:v>21.687256097560656</c:v>
                </c:pt>
                <c:pt idx="80">
                  <c:v>21.123170731706992</c:v>
                </c:pt>
                <c:pt idx="81">
                  <c:v>20.659085365853329</c:v>
                </c:pt>
                <c:pt idx="82">
                  <c:v>19.974999999999667</c:v>
                </c:pt>
                <c:pt idx="83">
                  <c:v>19.400914634146005</c:v>
                </c:pt>
                <c:pt idx="84">
                  <c:v>18.856829268292344</c:v>
                </c:pt>
                <c:pt idx="85">
                  <c:v>18.232743902438685</c:v>
                </c:pt>
                <c:pt idx="86">
                  <c:v>17.398658536585025</c:v>
                </c:pt>
                <c:pt idx="87">
                  <c:v>16.604573170731364</c:v>
                </c:pt>
                <c:pt idx="88">
                  <c:v>15.790487804877699</c:v>
                </c:pt>
                <c:pt idx="89">
                  <c:v>16.146402439024037</c:v>
                </c:pt>
                <c:pt idx="90">
                  <c:v>15.422317073170376</c:v>
                </c:pt>
                <c:pt idx="91">
                  <c:v>14.548231707316717</c:v>
                </c:pt>
                <c:pt idx="92">
                  <c:v>13.784146341463057</c:v>
                </c:pt>
                <c:pt idx="93">
                  <c:v>13.500060975609394</c:v>
                </c:pt>
                <c:pt idx="94">
                  <c:v>13.75597560975573</c:v>
                </c:pt>
                <c:pt idx="95">
                  <c:v>13.071890243902068</c:v>
                </c:pt>
                <c:pt idx="96">
                  <c:v>12.417804878048408</c:v>
                </c:pt>
                <c:pt idx="97">
                  <c:v>11.643719512194743</c:v>
                </c:pt>
                <c:pt idx="98">
                  <c:v>10.849634146341081</c:v>
                </c:pt>
                <c:pt idx="99">
                  <c:v>10.085548780487422</c:v>
                </c:pt>
                <c:pt idx="100">
                  <c:v>9.4014634146337599</c:v>
                </c:pt>
                <c:pt idx="101">
                  <c:v>8.5173780487800954</c:v>
                </c:pt>
                <c:pt idx="102">
                  <c:v>7.8732926829264329</c:v>
                </c:pt>
                <c:pt idx="103">
                  <c:v>9.4292073170727733</c:v>
                </c:pt>
                <c:pt idx="104">
                  <c:v>13.385121951219105</c:v>
                </c:pt>
                <c:pt idx="105">
                  <c:v>14.841036585365444</c:v>
                </c:pt>
                <c:pt idx="106">
                  <c:v>15.146951219511784</c:v>
                </c:pt>
                <c:pt idx="107">
                  <c:v>15.142865853658122</c:v>
                </c:pt>
                <c:pt idx="108">
                  <c:v>15.198780487804463</c:v>
                </c:pt>
                <c:pt idx="109">
                  <c:v>14.924695121950798</c:v>
                </c:pt>
                <c:pt idx="110">
                  <c:v>14.470609756097133</c:v>
                </c:pt>
                <c:pt idx="111">
                  <c:v>14.50652439024347</c:v>
                </c:pt>
                <c:pt idx="112">
                  <c:v>15.332439024389807</c:v>
                </c:pt>
                <c:pt idx="113">
                  <c:v>15.488353658536141</c:v>
                </c:pt>
                <c:pt idx="114">
                  <c:v>15.37426829268248</c:v>
                </c:pt>
                <c:pt idx="115">
                  <c:v>14.980182926828817</c:v>
                </c:pt>
                <c:pt idx="116">
                  <c:v>14.686097560975156</c:v>
                </c:pt>
                <c:pt idx="117">
                  <c:v>17.782012195121496</c:v>
                </c:pt>
                <c:pt idx="118">
                  <c:v>18.557926829267835</c:v>
                </c:pt>
                <c:pt idx="119">
                  <c:v>18.803841463414173</c:v>
                </c:pt>
                <c:pt idx="120">
                  <c:v>18.779756097560508</c:v>
                </c:pt>
                <c:pt idx="121">
                  <c:v>18.775670731706846</c:v>
                </c:pt>
                <c:pt idx="122">
                  <c:v>18.311585365853183</c:v>
                </c:pt>
                <c:pt idx="123">
                  <c:v>17.897499999999518</c:v>
                </c:pt>
                <c:pt idx="124">
                  <c:v>17.763414634145853</c:v>
                </c:pt>
                <c:pt idx="125">
                  <c:v>17.54932926829219</c:v>
                </c:pt>
                <c:pt idx="126">
                  <c:v>17.245243902438531</c:v>
                </c:pt>
                <c:pt idx="127">
                  <c:v>17.091158536584871</c:v>
                </c:pt>
                <c:pt idx="128">
                  <c:v>17.11707317073121</c:v>
                </c:pt>
                <c:pt idx="129">
                  <c:v>16.96298780487755</c:v>
                </c:pt>
                <c:pt idx="130">
                  <c:v>16.938902439023884</c:v>
                </c:pt>
                <c:pt idx="131">
                  <c:v>16.904817073170221</c:v>
                </c:pt>
                <c:pt idx="132">
                  <c:v>16.460731707316562</c:v>
                </c:pt>
                <c:pt idx="133">
                  <c:v>16.016646341462902</c:v>
                </c:pt>
                <c:pt idx="134">
                  <c:v>15.51256097560924</c:v>
                </c:pt>
                <c:pt idx="135">
                  <c:v>15.628475609755576</c:v>
                </c:pt>
                <c:pt idx="136">
                  <c:v>15.594390243901913</c:v>
                </c:pt>
                <c:pt idx="137">
                  <c:v>15.370304878048252</c:v>
                </c:pt>
                <c:pt idx="138">
                  <c:v>15.066219512194593</c:v>
                </c:pt>
                <c:pt idx="139">
                  <c:v>15.302134146340933</c:v>
                </c:pt>
                <c:pt idx="140">
                  <c:v>14.90804878048727</c:v>
                </c:pt>
                <c:pt idx="141">
                  <c:v>14.89396341463361</c:v>
                </c:pt>
                <c:pt idx="142">
                  <c:v>14.849878048779949</c:v>
                </c:pt>
                <c:pt idx="143">
                  <c:v>14.485792682926288</c:v>
                </c:pt>
                <c:pt idx="144">
                  <c:v>14.981707317072626</c:v>
                </c:pt>
                <c:pt idx="145">
                  <c:v>14.757621951218965</c:v>
                </c:pt>
                <c:pt idx="146">
                  <c:v>14.273536585365299</c:v>
                </c:pt>
                <c:pt idx="147">
                  <c:v>13.929451219511634</c:v>
                </c:pt>
                <c:pt idx="148">
                  <c:v>13.235365853657974</c:v>
                </c:pt>
                <c:pt idx="149">
                  <c:v>12.891280487804309</c:v>
                </c:pt>
                <c:pt idx="150">
                  <c:v>13.01719512195065</c:v>
                </c:pt>
                <c:pt idx="151">
                  <c:v>12.513109756096988</c:v>
                </c:pt>
                <c:pt idx="152">
                  <c:v>12.229024390243325</c:v>
                </c:pt>
                <c:pt idx="153">
                  <c:v>11.864939024389663</c:v>
                </c:pt>
                <c:pt idx="154">
                  <c:v>11.450853658535998</c:v>
                </c:pt>
                <c:pt idx="155">
                  <c:v>11.246768292682333</c:v>
                </c:pt>
                <c:pt idx="156">
                  <c:v>10.932682926828669</c:v>
                </c:pt>
                <c:pt idx="157">
                  <c:v>10.598597560975008</c:v>
                </c:pt>
                <c:pt idx="158">
                  <c:v>10.564512195121345</c:v>
                </c:pt>
                <c:pt idx="159">
                  <c:v>10.360426829267681</c:v>
                </c:pt>
                <c:pt idx="160">
                  <c:v>10.20634146341402</c:v>
                </c:pt>
                <c:pt idx="161">
                  <c:v>10.44225609756036</c:v>
                </c:pt>
                <c:pt idx="162">
                  <c:v>10.068170731706701</c:v>
                </c:pt>
                <c:pt idx="163">
                  <c:v>10.224085365853036</c:v>
                </c:pt>
                <c:pt idx="164">
                  <c:v>10.049999999999372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Расчёт!$P$11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Расчёт!$P$12:$P$176</c:f>
              <c:numCache>
                <c:formatCode>0.00</c:formatCode>
                <c:ptCount val="165"/>
                <c:pt idx="0">
                  <c:v>1.6499999999993804</c:v>
                </c:pt>
                <c:pt idx="1">
                  <c:v>5.2559146341457179</c:v>
                </c:pt>
                <c:pt idx="2">
                  <c:v>7.5418292682920551</c:v>
                </c:pt>
                <c:pt idx="3">
                  <c:v>9.6377439024383946</c:v>
                </c:pt>
                <c:pt idx="4">
                  <c:v>11.473658536584729</c:v>
                </c:pt>
                <c:pt idx="5">
                  <c:v>12.769573170731064</c:v>
                </c:pt>
                <c:pt idx="6">
                  <c:v>13.325487804877405</c:v>
                </c:pt>
                <c:pt idx="7">
                  <c:v>14.001402439023742</c:v>
                </c:pt>
                <c:pt idx="8">
                  <c:v>14.967317073170079</c:v>
                </c:pt>
                <c:pt idx="9">
                  <c:v>15.573231707316417</c:v>
                </c:pt>
                <c:pt idx="10">
                  <c:v>16.209146341462755</c:v>
                </c:pt>
                <c:pt idx="11">
                  <c:v>16.565060975609093</c:v>
                </c:pt>
                <c:pt idx="12">
                  <c:v>16.580975609755427</c:v>
                </c:pt>
                <c:pt idx="13">
                  <c:v>16.676890243901767</c:v>
                </c:pt>
                <c:pt idx="14">
                  <c:v>16.792804878048102</c:v>
                </c:pt>
                <c:pt idx="15">
                  <c:v>17.368719512194438</c:v>
                </c:pt>
                <c:pt idx="16">
                  <c:v>18.054634146340774</c:v>
                </c:pt>
                <c:pt idx="17">
                  <c:v>18.440548780487113</c:v>
                </c:pt>
                <c:pt idx="18">
                  <c:v>19.15646341463345</c:v>
                </c:pt>
                <c:pt idx="19">
                  <c:v>19.692378048779787</c:v>
                </c:pt>
                <c:pt idx="20">
                  <c:v>19.748292682926127</c:v>
                </c:pt>
                <c:pt idx="21">
                  <c:v>19.804207317072468</c:v>
                </c:pt>
                <c:pt idx="22">
                  <c:v>14.960121951218809</c:v>
                </c:pt>
                <c:pt idx="23">
                  <c:v>16.76603658536515</c:v>
                </c:pt>
                <c:pt idx="24">
                  <c:v>17.341951219511486</c:v>
                </c:pt>
                <c:pt idx="25">
                  <c:v>18.347865853657822</c:v>
                </c:pt>
                <c:pt idx="26">
                  <c:v>18.583780487804162</c:v>
                </c:pt>
                <c:pt idx="27">
                  <c:v>18.899695121950501</c:v>
                </c:pt>
                <c:pt idx="28">
                  <c:v>18.975609756096837</c:v>
                </c:pt>
                <c:pt idx="29">
                  <c:v>19.661524390243173</c:v>
                </c:pt>
                <c:pt idx="30">
                  <c:v>20.107439024389514</c:v>
                </c:pt>
                <c:pt idx="31">
                  <c:v>19.953353658535853</c:v>
                </c:pt>
                <c:pt idx="32">
                  <c:v>19.959268292682189</c:v>
                </c:pt>
                <c:pt idx="33">
                  <c:v>20.065182926828527</c:v>
                </c:pt>
                <c:pt idx="34">
                  <c:v>20.121097560974867</c:v>
                </c:pt>
                <c:pt idx="35">
                  <c:v>19.867012195121205</c:v>
                </c:pt>
                <c:pt idx="36">
                  <c:v>19.52292682926754</c:v>
                </c:pt>
                <c:pt idx="37">
                  <c:v>19.418841463413877</c:v>
                </c:pt>
                <c:pt idx="38">
                  <c:v>19.014756097560216</c:v>
                </c:pt>
                <c:pt idx="39">
                  <c:v>19.080670731706554</c:v>
                </c:pt>
                <c:pt idx="40">
                  <c:v>18.826585365852893</c:v>
                </c:pt>
                <c:pt idx="41">
                  <c:v>18.312499999999233</c:v>
                </c:pt>
                <c:pt idx="42">
                  <c:v>17.868414634145573</c:v>
                </c:pt>
                <c:pt idx="43">
                  <c:v>18.364329268291911</c:v>
                </c:pt>
                <c:pt idx="44">
                  <c:v>18.00024390243825</c:v>
                </c:pt>
                <c:pt idx="45">
                  <c:v>17.616158536584585</c:v>
                </c:pt>
                <c:pt idx="46">
                  <c:v>17.232073170730921</c:v>
                </c:pt>
                <c:pt idx="47">
                  <c:v>16.837987804877258</c:v>
                </c:pt>
                <c:pt idx="48">
                  <c:v>16.373902439023595</c:v>
                </c:pt>
                <c:pt idx="49">
                  <c:v>16.119817073169934</c:v>
                </c:pt>
                <c:pt idx="50">
                  <c:v>15.535731707316273</c:v>
                </c:pt>
                <c:pt idx="51">
                  <c:v>15.211646341462611</c:v>
                </c:pt>
                <c:pt idx="52">
                  <c:v>15.087560975608952</c:v>
                </c:pt>
                <c:pt idx="53">
                  <c:v>14.573475609755292</c:v>
                </c:pt>
                <c:pt idx="54">
                  <c:v>13.899390243901628</c:v>
                </c:pt>
                <c:pt idx="55">
                  <c:v>14.485304878047963</c:v>
                </c:pt>
                <c:pt idx="56">
                  <c:v>14.081219512194302</c:v>
                </c:pt>
                <c:pt idx="57">
                  <c:v>13.417134146340636</c:v>
                </c:pt>
                <c:pt idx="58">
                  <c:v>13.153048780486976</c:v>
                </c:pt>
                <c:pt idx="59">
                  <c:v>12.588963414633312</c:v>
                </c:pt>
                <c:pt idx="60">
                  <c:v>12.174878048779647</c:v>
                </c:pt>
                <c:pt idx="61">
                  <c:v>11.810792682925985</c:v>
                </c:pt>
                <c:pt idx="62">
                  <c:v>11.346707317072322</c:v>
                </c:pt>
                <c:pt idx="63">
                  <c:v>10.892621951218658</c:v>
                </c:pt>
                <c:pt idx="64">
                  <c:v>10.358536585364995</c:v>
                </c:pt>
                <c:pt idx="65">
                  <c:v>9.8744512195113288</c:v>
                </c:pt>
                <c:pt idx="66">
                  <c:v>9.650365853657668</c:v>
                </c:pt>
                <c:pt idx="67">
                  <c:v>9.3662804878040049</c:v>
                </c:pt>
                <c:pt idx="68">
                  <c:v>10.542195121950343</c:v>
                </c:pt>
                <c:pt idx="69">
                  <c:v>10.348109756096683</c:v>
                </c:pt>
                <c:pt idx="70">
                  <c:v>10.094024390243021</c:v>
                </c:pt>
                <c:pt idx="71">
                  <c:v>9.8799390243893583</c:v>
                </c:pt>
                <c:pt idx="72">
                  <c:v>9.6358536585356944</c:v>
                </c:pt>
                <c:pt idx="73">
                  <c:v>9.0417682926820291</c:v>
                </c:pt>
                <c:pt idx="74">
                  <c:v>9.017682926828364</c:v>
                </c:pt>
                <c:pt idx="75">
                  <c:v>8.5535975609747013</c:v>
                </c:pt>
                <c:pt idx="76">
                  <c:v>8.0395121951210413</c:v>
                </c:pt>
                <c:pt idx="77">
                  <c:v>7.6654268292673819</c:v>
                </c:pt>
                <c:pt idx="78">
                  <c:v>7.3213414634137166</c:v>
                </c:pt>
                <c:pt idx="79">
                  <c:v>6.6672560975600561</c:v>
                </c:pt>
                <c:pt idx="80">
                  <c:v>6.123170731706395</c:v>
                </c:pt>
                <c:pt idx="81">
                  <c:v>5.6990853658527314</c:v>
                </c:pt>
                <c:pt idx="82">
                  <c:v>5.2949999999990709</c:v>
                </c:pt>
                <c:pt idx="83">
                  <c:v>13.43091463414541</c:v>
                </c:pt>
                <c:pt idx="84">
                  <c:v>14.546829268291745</c:v>
                </c:pt>
                <c:pt idx="85">
                  <c:v>14.52274390243808</c:v>
                </c:pt>
                <c:pt idx="86">
                  <c:v>14.57865853658442</c:v>
                </c:pt>
                <c:pt idx="87">
                  <c:v>14.374573170730756</c:v>
                </c:pt>
                <c:pt idx="88">
                  <c:v>13.990487804877091</c:v>
                </c:pt>
                <c:pt idx="89">
                  <c:v>13.896402439023426</c:v>
                </c:pt>
                <c:pt idx="90">
                  <c:v>13.91231707316976</c:v>
                </c:pt>
                <c:pt idx="91">
                  <c:v>13.608231707316101</c:v>
                </c:pt>
                <c:pt idx="92">
                  <c:v>13.20414634146244</c:v>
                </c:pt>
                <c:pt idx="93">
                  <c:v>13.270060975608779</c:v>
                </c:pt>
                <c:pt idx="94">
                  <c:v>14.305975609755116</c:v>
                </c:pt>
                <c:pt idx="95">
                  <c:v>14.261890243901455</c:v>
                </c:pt>
                <c:pt idx="96">
                  <c:v>13.787804878047794</c:v>
                </c:pt>
                <c:pt idx="97">
                  <c:v>13.36371951219413</c:v>
                </c:pt>
                <c:pt idx="98">
                  <c:v>12.869634146340466</c:v>
                </c:pt>
                <c:pt idx="99">
                  <c:v>12.795548780486804</c:v>
                </c:pt>
                <c:pt idx="100">
                  <c:v>12.431463414633143</c:v>
                </c:pt>
                <c:pt idx="101">
                  <c:v>12.047378048779478</c:v>
                </c:pt>
                <c:pt idx="102">
                  <c:v>11.753292682925817</c:v>
                </c:pt>
                <c:pt idx="103">
                  <c:v>11.419207317072157</c:v>
                </c:pt>
                <c:pt idx="104">
                  <c:v>11.515121951218497</c:v>
                </c:pt>
                <c:pt idx="105">
                  <c:v>12.161036585364833</c:v>
                </c:pt>
                <c:pt idx="106">
                  <c:v>11.686951219511172</c:v>
                </c:pt>
                <c:pt idx="107">
                  <c:v>11.092865853657507</c:v>
                </c:pt>
                <c:pt idx="108">
                  <c:v>11.458780487803843</c:v>
                </c:pt>
                <c:pt idx="109">
                  <c:v>11.264695121950183</c:v>
                </c:pt>
                <c:pt idx="110">
                  <c:v>11.05060975609652</c:v>
                </c:pt>
                <c:pt idx="111">
                  <c:v>10.876524390242857</c:v>
                </c:pt>
                <c:pt idx="112">
                  <c:v>10.742439024389192</c:v>
                </c:pt>
                <c:pt idx="113">
                  <c:v>10.358353658535528</c:v>
                </c:pt>
                <c:pt idx="114">
                  <c:v>9.9542682926818671</c:v>
                </c:pt>
                <c:pt idx="115">
                  <c:v>9.8301829268282077</c:v>
                </c:pt>
                <c:pt idx="116">
                  <c:v>14.006097560974524</c:v>
                </c:pt>
                <c:pt idx="117">
                  <c:v>17.562012195120865</c:v>
                </c:pt>
                <c:pt idx="118">
                  <c:v>18.317926829267201</c:v>
                </c:pt>
                <c:pt idx="119">
                  <c:v>18.583841463413535</c:v>
                </c:pt>
                <c:pt idx="120">
                  <c:v>18.459756097559875</c:v>
                </c:pt>
                <c:pt idx="121">
                  <c:v>18.125670731706215</c:v>
                </c:pt>
                <c:pt idx="122">
                  <c:v>18.081585365852554</c:v>
                </c:pt>
                <c:pt idx="123">
                  <c:v>17.727499999998891</c:v>
                </c:pt>
                <c:pt idx="124">
                  <c:v>17.493414634145225</c:v>
                </c:pt>
                <c:pt idx="125">
                  <c:v>17.279329268291562</c:v>
                </c:pt>
                <c:pt idx="126">
                  <c:v>17.0952439024379</c:v>
                </c:pt>
                <c:pt idx="127">
                  <c:v>16.911158536584239</c:v>
                </c:pt>
                <c:pt idx="128">
                  <c:v>16.747073170730573</c:v>
                </c:pt>
                <c:pt idx="129">
                  <c:v>16.812987804876911</c:v>
                </c:pt>
                <c:pt idx="130">
                  <c:v>16.738902439023249</c:v>
                </c:pt>
                <c:pt idx="131">
                  <c:v>16.284817073169584</c:v>
                </c:pt>
                <c:pt idx="132">
                  <c:v>16.000731707315921</c:v>
                </c:pt>
                <c:pt idx="133">
                  <c:v>15.756646341462258</c:v>
                </c:pt>
                <c:pt idx="134">
                  <c:v>15.392560975608596</c:v>
                </c:pt>
                <c:pt idx="135">
                  <c:v>15.448475609754936</c:v>
                </c:pt>
                <c:pt idx="136">
                  <c:v>15.274390243901273</c:v>
                </c:pt>
                <c:pt idx="137">
                  <c:v>15.180304878047608</c:v>
                </c:pt>
                <c:pt idx="138">
                  <c:v>14.946219512193942</c:v>
                </c:pt>
                <c:pt idx="139">
                  <c:v>14.872134146340279</c:v>
                </c:pt>
                <c:pt idx="140">
                  <c:v>14.738048780486615</c:v>
                </c:pt>
                <c:pt idx="141">
                  <c:v>14.673963414632951</c:v>
                </c:pt>
                <c:pt idx="142">
                  <c:v>14.489878048779289</c:v>
                </c:pt>
                <c:pt idx="143">
                  <c:v>14.105792682925625</c:v>
                </c:pt>
                <c:pt idx="144">
                  <c:v>15.761707317071959</c:v>
                </c:pt>
                <c:pt idx="145">
                  <c:v>15.947621951218295</c:v>
                </c:pt>
                <c:pt idx="146">
                  <c:v>15.67353658536463</c:v>
                </c:pt>
                <c:pt idx="147">
                  <c:v>15.58945121951097</c:v>
                </c:pt>
                <c:pt idx="148">
                  <c:v>15.225365853657308</c:v>
                </c:pt>
                <c:pt idx="149">
                  <c:v>15.421280487803649</c:v>
                </c:pt>
                <c:pt idx="150">
                  <c:v>15.247195121949986</c:v>
                </c:pt>
                <c:pt idx="151">
                  <c:v>14.973109756096321</c:v>
                </c:pt>
                <c:pt idx="152">
                  <c:v>14.689024390242658</c:v>
                </c:pt>
                <c:pt idx="153">
                  <c:v>14.404939024388995</c:v>
                </c:pt>
                <c:pt idx="154">
                  <c:v>14.430853658535334</c:v>
                </c:pt>
                <c:pt idx="155">
                  <c:v>13.986768292681674</c:v>
                </c:pt>
                <c:pt idx="156">
                  <c:v>13.522682926828011</c:v>
                </c:pt>
                <c:pt idx="157">
                  <c:v>13.828597560974352</c:v>
                </c:pt>
                <c:pt idx="158">
                  <c:v>13.71451219512069</c:v>
                </c:pt>
                <c:pt idx="159">
                  <c:v>13.770426829267031</c:v>
                </c:pt>
                <c:pt idx="160">
                  <c:v>13.61634146341337</c:v>
                </c:pt>
                <c:pt idx="161">
                  <c:v>13.662256097559705</c:v>
                </c:pt>
                <c:pt idx="162">
                  <c:v>13.518170731706043</c:v>
                </c:pt>
                <c:pt idx="163">
                  <c:v>13.274085365852379</c:v>
                </c:pt>
                <c:pt idx="164">
                  <c:v>13.269999999998717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Расчёт!$Q$11</c:f>
              <c:strCache>
                <c:ptCount val="1"/>
                <c:pt idx="0">
                  <c:v>Kozak I Razboiniki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Расчёт!$Q$12:$Q$176</c:f>
              <c:numCache>
                <c:formatCode>0.00</c:formatCode>
                <c:ptCount val="165"/>
                <c:pt idx="0">
                  <c:v>1.7899999999958176</c:v>
                </c:pt>
                <c:pt idx="1">
                  <c:v>6.5359146341421557</c:v>
                </c:pt>
                <c:pt idx="2">
                  <c:v>8.9518292682884955</c:v>
                </c:pt>
                <c:pt idx="3">
                  <c:v>11.277743902434832</c:v>
                </c:pt>
                <c:pt idx="4">
                  <c:v>12.713658536581168</c:v>
                </c:pt>
                <c:pt idx="5">
                  <c:v>14.199573170727508</c:v>
                </c:pt>
                <c:pt idx="6">
                  <c:v>15.375487804873845</c:v>
                </c:pt>
                <c:pt idx="7">
                  <c:v>16.581402439020184</c:v>
                </c:pt>
                <c:pt idx="8">
                  <c:v>17.537317073166523</c:v>
                </c:pt>
                <c:pt idx="9">
                  <c:v>18.263231707312858</c:v>
                </c:pt>
                <c:pt idx="10">
                  <c:v>18.949146341459194</c:v>
                </c:pt>
                <c:pt idx="11">
                  <c:v>19.625060975605532</c:v>
                </c:pt>
                <c:pt idx="12">
                  <c:v>20.150975609751871</c:v>
                </c:pt>
                <c:pt idx="13">
                  <c:v>20.736890243898205</c:v>
                </c:pt>
                <c:pt idx="14">
                  <c:v>20.952804878044542</c:v>
                </c:pt>
                <c:pt idx="15">
                  <c:v>21.468719512190876</c:v>
                </c:pt>
                <c:pt idx="16">
                  <c:v>21.744634146337216</c:v>
                </c:pt>
                <c:pt idx="17">
                  <c:v>21.800548780483556</c:v>
                </c:pt>
                <c:pt idx="18">
                  <c:v>22.776463414629891</c:v>
                </c:pt>
                <c:pt idx="19">
                  <c:v>23.432378048776226</c:v>
                </c:pt>
                <c:pt idx="20">
                  <c:v>23.928292682922564</c:v>
                </c:pt>
                <c:pt idx="21">
                  <c:v>23.974207317068899</c:v>
                </c:pt>
                <c:pt idx="22">
                  <c:v>24.820121951215238</c:v>
                </c:pt>
                <c:pt idx="23">
                  <c:v>14.156036585361591</c:v>
                </c:pt>
                <c:pt idx="24">
                  <c:v>17.131951219507926</c:v>
                </c:pt>
                <c:pt idx="25">
                  <c:v>19.657865853654265</c:v>
                </c:pt>
                <c:pt idx="26">
                  <c:v>21.123780487800602</c:v>
                </c:pt>
                <c:pt idx="27">
                  <c:v>23.499695121946942</c:v>
                </c:pt>
                <c:pt idx="28">
                  <c:v>25.345609756093282</c:v>
                </c:pt>
                <c:pt idx="29">
                  <c:v>26.051524390239621</c:v>
                </c:pt>
                <c:pt idx="30">
                  <c:v>26.287439024385961</c:v>
                </c:pt>
                <c:pt idx="31">
                  <c:v>26.923353658532299</c:v>
                </c:pt>
                <c:pt idx="32">
                  <c:v>27.589268292678639</c:v>
                </c:pt>
                <c:pt idx="33">
                  <c:v>28.275182926824975</c:v>
                </c:pt>
                <c:pt idx="34">
                  <c:v>29.601097560971311</c:v>
                </c:pt>
                <c:pt idx="35">
                  <c:v>29.627012195117651</c:v>
                </c:pt>
                <c:pt idx="36">
                  <c:v>31.502926829263991</c:v>
                </c:pt>
                <c:pt idx="37">
                  <c:v>31.688841463410327</c:v>
                </c:pt>
                <c:pt idx="38">
                  <c:v>32.194756097556663</c:v>
                </c:pt>
                <c:pt idx="39">
                  <c:v>32.570670731703004</c:v>
                </c:pt>
                <c:pt idx="40">
                  <c:v>32.806585365849344</c:v>
                </c:pt>
                <c:pt idx="41">
                  <c:v>33.082499999995683</c:v>
                </c:pt>
                <c:pt idx="42">
                  <c:v>34.188414634142021</c:v>
                </c:pt>
                <c:pt idx="43">
                  <c:v>34.404329268288357</c:v>
                </c:pt>
                <c:pt idx="44">
                  <c:v>34.360243902434696</c:v>
                </c:pt>
                <c:pt idx="45">
                  <c:v>34.476158536581032</c:v>
                </c:pt>
                <c:pt idx="46">
                  <c:v>35.082073170727369</c:v>
                </c:pt>
                <c:pt idx="47">
                  <c:v>35.237987804873704</c:v>
                </c:pt>
                <c:pt idx="48">
                  <c:v>35.583902439020044</c:v>
                </c:pt>
                <c:pt idx="49">
                  <c:v>35.719817073166382</c:v>
                </c:pt>
                <c:pt idx="50">
                  <c:v>35.755731707312719</c:v>
                </c:pt>
                <c:pt idx="51">
                  <c:v>35.761646341459056</c:v>
                </c:pt>
                <c:pt idx="52">
                  <c:v>40.787560975605373</c:v>
                </c:pt>
                <c:pt idx="53">
                  <c:v>42.123475609751708</c:v>
                </c:pt>
                <c:pt idx="54">
                  <c:v>42.459390243898042</c:v>
                </c:pt>
                <c:pt idx="55">
                  <c:v>43.20530487804438</c:v>
                </c:pt>
                <c:pt idx="56">
                  <c:v>43.361219512190715</c:v>
                </c:pt>
                <c:pt idx="57">
                  <c:v>43.637134146337054</c:v>
                </c:pt>
                <c:pt idx="58">
                  <c:v>43.783048780483391</c:v>
                </c:pt>
                <c:pt idx="59">
                  <c:v>44.468963414629727</c:v>
                </c:pt>
                <c:pt idx="60">
                  <c:v>45.894878048776064</c:v>
                </c:pt>
                <c:pt idx="61">
                  <c:v>46.220792682922401</c:v>
                </c:pt>
                <c:pt idx="62">
                  <c:v>46.356707317068739</c:v>
                </c:pt>
                <c:pt idx="63">
                  <c:v>46.192621951215074</c:v>
                </c:pt>
                <c:pt idx="64">
                  <c:v>46.068536585361414</c:v>
                </c:pt>
                <c:pt idx="65">
                  <c:v>47.024451219507753</c:v>
                </c:pt>
                <c:pt idx="66">
                  <c:v>47.150365853654094</c:v>
                </c:pt>
                <c:pt idx="67">
                  <c:v>47.046280487800431</c:v>
                </c:pt>
                <c:pt idx="68">
                  <c:v>47.262195121946768</c:v>
                </c:pt>
                <c:pt idx="69">
                  <c:v>47.218109756093106</c:v>
                </c:pt>
                <c:pt idx="70">
                  <c:v>46.894024390239444</c:v>
                </c:pt>
                <c:pt idx="71">
                  <c:v>46.449939024385785</c:v>
                </c:pt>
                <c:pt idx="72">
                  <c:v>46.345853658532121</c:v>
                </c:pt>
                <c:pt idx="73">
                  <c:v>46.031768292678457</c:v>
                </c:pt>
                <c:pt idx="74">
                  <c:v>45.607682926824793</c:v>
                </c:pt>
                <c:pt idx="75">
                  <c:v>45.243597560971132</c:v>
                </c:pt>
                <c:pt idx="76">
                  <c:v>45.179512195117468</c:v>
                </c:pt>
                <c:pt idx="77">
                  <c:v>44.805426829263808</c:v>
                </c:pt>
                <c:pt idx="78">
                  <c:v>44.451341463410145</c:v>
                </c:pt>
                <c:pt idx="79">
                  <c:v>43.957256097556481</c:v>
                </c:pt>
                <c:pt idx="80">
                  <c:v>43.563170731702819</c:v>
                </c:pt>
                <c:pt idx="81">
                  <c:v>43.329085365849153</c:v>
                </c:pt>
                <c:pt idx="82">
                  <c:v>43.18499999999549</c:v>
                </c:pt>
                <c:pt idx="83">
                  <c:v>43.520914634141825</c:v>
                </c:pt>
                <c:pt idx="84">
                  <c:v>43.216829268288166</c:v>
                </c:pt>
                <c:pt idx="85">
                  <c:v>43.252743902434503</c:v>
                </c:pt>
                <c:pt idx="86">
                  <c:v>43.248658536580841</c:v>
                </c:pt>
                <c:pt idx="87">
                  <c:v>43.284573170727178</c:v>
                </c:pt>
                <c:pt idx="88">
                  <c:v>43.070487804873515</c:v>
                </c:pt>
                <c:pt idx="89">
                  <c:v>43.346402439019855</c:v>
                </c:pt>
                <c:pt idx="90">
                  <c:v>43.312317073166192</c:v>
                </c:pt>
                <c:pt idx="91">
                  <c:v>43.168231707312529</c:v>
                </c:pt>
                <c:pt idx="92">
                  <c:v>43.224146341458869</c:v>
                </c:pt>
                <c:pt idx="93">
                  <c:v>43.140060975605209</c:v>
                </c:pt>
                <c:pt idx="94">
                  <c:v>42.915975609751548</c:v>
                </c:pt>
                <c:pt idx="95">
                  <c:v>42.861890243897889</c:v>
                </c:pt>
                <c:pt idx="96">
                  <c:v>43.647804878044226</c:v>
                </c:pt>
                <c:pt idx="97">
                  <c:v>43.423719512190566</c:v>
                </c:pt>
                <c:pt idx="98">
                  <c:v>43.169634146336904</c:v>
                </c:pt>
                <c:pt idx="99">
                  <c:v>47.475548780483223</c:v>
                </c:pt>
                <c:pt idx="100">
                  <c:v>48.471463414629561</c:v>
                </c:pt>
                <c:pt idx="101">
                  <c:v>48.5673780487759</c:v>
                </c:pt>
                <c:pt idx="102">
                  <c:v>48.84329268292224</c:v>
                </c:pt>
                <c:pt idx="103">
                  <c:v>48.449207317068577</c:v>
                </c:pt>
                <c:pt idx="104">
                  <c:v>48.045121951214917</c:v>
                </c:pt>
                <c:pt idx="105">
                  <c:v>47.901036585361254</c:v>
                </c:pt>
                <c:pt idx="106">
                  <c:v>47.51695121950759</c:v>
                </c:pt>
                <c:pt idx="107">
                  <c:v>47.202865853653925</c:v>
                </c:pt>
                <c:pt idx="108">
                  <c:v>46.728780487800265</c:v>
                </c:pt>
                <c:pt idx="109">
                  <c:v>46.1646951219466</c:v>
                </c:pt>
                <c:pt idx="110">
                  <c:v>45.880609756092937</c:v>
                </c:pt>
                <c:pt idx="111">
                  <c:v>45.456524390239274</c:v>
                </c:pt>
                <c:pt idx="112">
                  <c:v>44.922439024385611</c:v>
                </c:pt>
                <c:pt idx="113">
                  <c:v>44.368353658531952</c:v>
                </c:pt>
                <c:pt idx="114">
                  <c:v>44.084268292678289</c:v>
                </c:pt>
                <c:pt idx="115">
                  <c:v>43.510182926824626</c:v>
                </c:pt>
                <c:pt idx="116">
                  <c:v>43.156097560970963</c:v>
                </c:pt>
                <c:pt idx="117">
                  <c:v>42.682012195117302</c:v>
                </c:pt>
                <c:pt idx="118">
                  <c:v>42.197926829263636</c:v>
                </c:pt>
                <c:pt idx="119">
                  <c:v>41.513841463409975</c:v>
                </c:pt>
                <c:pt idx="120">
                  <c:v>41.089756097556311</c:v>
                </c:pt>
                <c:pt idx="121">
                  <c:v>40.61567073170265</c:v>
                </c:pt>
                <c:pt idx="122">
                  <c:v>40.081585365848987</c:v>
                </c:pt>
                <c:pt idx="123">
                  <c:v>39.777499999995328</c:v>
                </c:pt>
                <c:pt idx="124">
                  <c:v>39.473414634141669</c:v>
                </c:pt>
                <c:pt idx="125">
                  <c:v>38.819329268288008</c:v>
                </c:pt>
                <c:pt idx="126">
                  <c:v>38.255243902434344</c:v>
                </c:pt>
                <c:pt idx="127">
                  <c:v>37.661158536580679</c:v>
                </c:pt>
                <c:pt idx="128">
                  <c:v>37.757073170727018</c:v>
                </c:pt>
                <c:pt idx="129">
                  <c:v>37.152987804873355</c:v>
                </c:pt>
                <c:pt idx="130">
                  <c:v>36.868902439019692</c:v>
                </c:pt>
                <c:pt idx="131">
                  <c:v>36.904817073166029</c:v>
                </c:pt>
                <c:pt idx="132">
                  <c:v>37.260731707312367</c:v>
                </c:pt>
                <c:pt idx="133">
                  <c:v>38.996646341458707</c:v>
                </c:pt>
                <c:pt idx="134">
                  <c:v>38.642560975605043</c:v>
                </c:pt>
                <c:pt idx="135">
                  <c:v>39.838475609751384</c:v>
                </c:pt>
                <c:pt idx="136">
                  <c:v>40.754390243897724</c:v>
                </c:pt>
                <c:pt idx="137">
                  <c:v>40.590304878044059</c:v>
                </c:pt>
                <c:pt idx="138">
                  <c:v>40.256219512190398</c:v>
                </c:pt>
                <c:pt idx="139">
                  <c:v>39.812134146336739</c:v>
                </c:pt>
                <c:pt idx="140">
                  <c:v>39.348048780483076</c:v>
                </c:pt>
                <c:pt idx="141">
                  <c:v>38.793963414629417</c:v>
                </c:pt>
                <c:pt idx="142">
                  <c:v>38.269878048775752</c:v>
                </c:pt>
                <c:pt idx="143">
                  <c:v>37.915792682922088</c:v>
                </c:pt>
                <c:pt idx="144">
                  <c:v>37.201707317068426</c:v>
                </c:pt>
                <c:pt idx="145">
                  <c:v>36.937621951214766</c:v>
                </c:pt>
                <c:pt idx="146">
                  <c:v>36.743536585361106</c:v>
                </c:pt>
                <c:pt idx="147">
                  <c:v>36.119451219507447</c:v>
                </c:pt>
                <c:pt idx="148">
                  <c:v>35.525365853653781</c:v>
                </c:pt>
                <c:pt idx="149">
                  <c:v>35.131280487800119</c:v>
                </c:pt>
                <c:pt idx="150">
                  <c:v>34.707195121946455</c:v>
                </c:pt>
                <c:pt idx="151">
                  <c:v>34.123109756092795</c:v>
                </c:pt>
                <c:pt idx="152">
                  <c:v>33.949024390239131</c:v>
                </c:pt>
                <c:pt idx="153">
                  <c:v>33.814939024385467</c:v>
                </c:pt>
                <c:pt idx="154">
                  <c:v>33.090853658531806</c:v>
                </c:pt>
                <c:pt idx="155">
                  <c:v>32.656768292678144</c:v>
                </c:pt>
                <c:pt idx="156">
                  <c:v>32.282682926824485</c:v>
                </c:pt>
                <c:pt idx="157">
                  <c:v>31.778597560970823</c:v>
                </c:pt>
                <c:pt idx="158">
                  <c:v>31.49451219511716</c:v>
                </c:pt>
                <c:pt idx="159">
                  <c:v>30.920426829263498</c:v>
                </c:pt>
                <c:pt idx="160">
                  <c:v>30.486341463409836</c:v>
                </c:pt>
                <c:pt idx="161">
                  <c:v>29.902256097556176</c:v>
                </c:pt>
                <c:pt idx="162">
                  <c:v>29.508170731702513</c:v>
                </c:pt>
                <c:pt idx="163">
                  <c:v>28.83408536584885</c:v>
                </c:pt>
                <c:pt idx="164">
                  <c:v>33.239999999995185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Расчёт!$R$11</c:f>
              <c:strCache>
                <c:ptCount val="1"/>
                <c:pt idx="0">
                  <c:v>Fortune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Расчёт!$R$12:$R$176</c:f>
              <c:numCache>
                <c:formatCode>0.00</c:formatCode>
                <c:ptCount val="165"/>
                <c:pt idx="0">
                  <c:v>3.3769999999961833</c:v>
                </c:pt>
                <c:pt idx="1">
                  <c:v>9.5129146341425219</c:v>
                </c:pt>
                <c:pt idx="2">
                  <c:v>13.028829268288856</c:v>
                </c:pt>
                <c:pt idx="3">
                  <c:v>15.184743902435191</c:v>
                </c:pt>
                <c:pt idx="4">
                  <c:v>16.950658536581525</c:v>
                </c:pt>
                <c:pt idx="5">
                  <c:v>18.49657317072786</c:v>
                </c:pt>
                <c:pt idx="6">
                  <c:v>19.432487804874196</c:v>
                </c:pt>
                <c:pt idx="7">
                  <c:v>20.078402439020532</c:v>
                </c:pt>
                <c:pt idx="8">
                  <c:v>20.774317073166873</c:v>
                </c:pt>
                <c:pt idx="9">
                  <c:v>21.720231707313214</c:v>
                </c:pt>
                <c:pt idx="10">
                  <c:v>22.556146341459549</c:v>
                </c:pt>
                <c:pt idx="11">
                  <c:v>22.812060975605885</c:v>
                </c:pt>
                <c:pt idx="12">
                  <c:v>23.167975609752222</c:v>
                </c:pt>
                <c:pt idx="13">
                  <c:v>24.073890243898557</c:v>
                </c:pt>
                <c:pt idx="14">
                  <c:v>24.069804878044895</c:v>
                </c:pt>
                <c:pt idx="15">
                  <c:v>24.208719512191234</c:v>
                </c:pt>
                <c:pt idx="16">
                  <c:v>24.124634146337574</c:v>
                </c:pt>
                <c:pt idx="17">
                  <c:v>24.170548780483909</c:v>
                </c:pt>
                <c:pt idx="18">
                  <c:v>23.856463414630245</c:v>
                </c:pt>
                <c:pt idx="19">
                  <c:v>23.602378048776583</c:v>
                </c:pt>
                <c:pt idx="20">
                  <c:v>24.268292682922922</c:v>
                </c:pt>
                <c:pt idx="21">
                  <c:v>24.204207317069258</c:v>
                </c:pt>
                <c:pt idx="22">
                  <c:v>24.490121951215595</c:v>
                </c:pt>
                <c:pt idx="23">
                  <c:v>24.886036585361932</c:v>
                </c:pt>
                <c:pt idx="24">
                  <c:v>25.261951219508273</c:v>
                </c:pt>
                <c:pt idx="25">
                  <c:v>25.317865853654613</c:v>
                </c:pt>
                <c:pt idx="26">
                  <c:v>25.953780487800952</c:v>
                </c:pt>
                <c:pt idx="27">
                  <c:v>25.719695121947286</c:v>
                </c:pt>
                <c:pt idx="28">
                  <c:v>26.37560975609362</c:v>
                </c:pt>
                <c:pt idx="29">
                  <c:v>26.461524390239955</c:v>
                </c:pt>
                <c:pt idx="30">
                  <c:v>31.84743902438629</c:v>
                </c:pt>
                <c:pt idx="31">
                  <c:v>34.953353658532627</c:v>
                </c:pt>
                <c:pt idx="32">
                  <c:v>35.759268292678968</c:v>
                </c:pt>
                <c:pt idx="33">
                  <c:v>36.735182926825303</c:v>
                </c:pt>
                <c:pt idx="34">
                  <c:v>37.191097560971642</c:v>
                </c:pt>
                <c:pt idx="35">
                  <c:v>37.18701219511798</c:v>
                </c:pt>
                <c:pt idx="36">
                  <c:v>37.772926829264314</c:v>
                </c:pt>
                <c:pt idx="37">
                  <c:v>39.768841463410652</c:v>
                </c:pt>
                <c:pt idx="38">
                  <c:v>39.654756097556991</c:v>
                </c:pt>
                <c:pt idx="39">
                  <c:v>39.730670731703327</c:v>
                </c:pt>
                <c:pt idx="40">
                  <c:v>39.896585365849667</c:v>
                </c:pt>
                <c:pt idx="41">
                  <c:v>39.642499999996005</c:v>
                </c:pt>
                <c:pt idx="42">
                  <c:v>39.54841463414234</c:v>
                </c:pt>
                <c:pt idx="43">
                  <c:v>39.594329268288675</c:v>
                </c:pt>
                <c:pt idx="44">
                  <c:v>39.71024390243501</c:v>
                </c:pt>
                <c:pt idx="45">
                  <c:v>40.786158536581347</c:v>
                </c:pt>
                <c:pt idx="46">
                  <c:v>41.232073170727688</c:v>
                </c:pt>
                <c:pt idx="47">
                  <c:v>41.307987804874024</c:v>
                </c:pt>
                <c:pt idx="48">
                  <c:v>41.193902439020363</c:v>
                </c:pt>
                <c:pt idx="49">
                  <c:v>41.199817073166699</c:v>
                </c:pt>
                <c:pt idx="50">
                  <c:v>41.295731707313038</c:v>
                </c:pt>
                <c:pt idx="51">
                  <c:v>41.231646341459374</c:v>
                </c:pt>
                <c:pt idx="52">
                  <c:v>40.747560975605708</c:v>
                </c:pt>
                <c:pt idx="53">
                  <c:v>40.583475609752043</c:v>
                </c:pt>
                <c:pt idx="54">
                  <c:v>40.319390243898383</c:v>
                </c:pt>
                <c:pt idx="55">
                  <c:v>39.975304878044717</c:v>
                </c:pt>
                <c:pt idx="56">
                  <c:v>39.691219512191054</c:v>
                </c:pt>
                <c:pt idx="57">
                  <c:v>40.777134146337389</c:v>
                </c:pt>
                <c:pt idx="58">
                  <c:v>40.663048780483727</c:v>
                </c:pt>
                <c:pt idx="59">
                  <c:v>40.598963414630063</c:v>
                </c:pt>
                <c:pt idx="60">
                  <c:v>40.364878048776397</c:v>
                </c:pt>
                <c:pt idx="61">
                  <c:v>40.260792682922734</c:v>
                </c:pt>
                <c:pt idx="62">
                  <c:v>40.226707317069071</c:v>
                </c:pt>
                <c:pt idx="63">
                  <c:v>39.902621951215409</c:v>
                </c:pt>
                <c:pt idx="64">
                  <c:v>39.708536585361749</c:v>
                </c:pt>
                <c:pt idx="65">
                  <c:v>39.774451219508087</c:v>
                </c:pt>
                <c:pt idx="66">
                  <c:v>40.850365853654424</c:v>
                </c:pt>
                <c:pt idx="67">
                  <c:v>40.616280487800758</c:v>
                </c:pt>
                <c:pt idx="68">
                  <c:v>40.872195121947094</c:v>
                </c:pt>
                <c:pt idx="69">
                  <c:v>40.838109756093431</c:v>
                </c:pt>
                <c:pt idx="70">
                  <c:v>40.554024390239768</c:v>
                </c:pt>
                <c:pt idx="71">
                  <c:v>40.309939024386104</c:v>
                </c:pt>
                <c:pt idx="72">
                  <c:v>40.045853658532444</c:v>
                </c:pt>
                <c:pt idx="73">
                  <c:v>39.62176829267878</c:v>
                </c:pt>
                <c:pt idx="74">
                  <c:v>39.337682926825117</c:v>
                </c:pt>
                <c:pt idx="75">
                  <c:v>39.053597560971454</c:v>
                </c:pt>
                <c:pt idx="76">
                  <c:v>38.539512195117794</c:v>
                </c:pt>
                <c:pt idx="77">
                  <c:v>38.29542682926413</c:v>
                </c:pt>
                <c:pt idx="78">
                  <c:v>38.03134146341047</c:v>
                </c:pt>
                <c:pt idx="79">
                  <c:v>37.777256097556808</c:v>
                </c:pt>
                <c:pt idx="80">
                  <c:v>37.483170731703147</c:v>
                </c:pt>
                <c:pt idx="81">
                  <c:v>37.609085365849488</c:v>
                </c:pt>
                <c:pt idx="82">
                  <c:v>37.224999999995823</c:v>
                </c:pt>
                <c:pt idx="83">
                  <c:v>36.880914634142158</c:v>
                </c:pt>
                <c:pt idx="84">
                  <c:v>37.266829268288497</c:v>
                </c:pt>
                <c:pt idx="85">
                  <c:v>37.402743902434835</c:v>
                </c:pt>
                <c:pt idx="86">
                  <c:v>37.318658536581175</c:v>
                </c:pt>
                <c:pt idx="87">
                  <c:v>37.634573170727514</c:v>
                </c:pt>
                <c:pt idx="88">
                  <c:v>41.800487804873853</c:v>
                </c:pt>
                <c:pt idx="89">
                  <c:v>43.556402439020189</c:v>
                </c:pt>
                <c:pt idx="90">
                  <c:v>44.072317073166523</c:v>
                </c:pt>
                <c:pt idx="91">
                  <c:v>44.158231707312858</c:v>
                </c:pt>
                <c:pt idx="92">
                  <c:v>43.914146341459194</c:v>
                </c:pt>
                <c:pt idx="93">
                  <c:v>43.530060975605529</c:v>
                </c:pt>
                <c:pt idx="94">
                  <c:v>43.235975609751868</c:v>
                </c:pt>
                <c:pt idx="95">
                  <c:v>43.371890243898207</c:v>
                </c:pt>
                <c:pt idx="96">
                  <c:v>43.397804878044546</c:v>
                </c:pt>
                <c:pt idx="97">
                  <c:v>43.083719512190882</c:v>
                </c:pt>
                <c:pt idx="98">
                  <c:v>42.819634146337222</c:v>
                </c:pt>
                <c:pt idx="99">
                  <c:v>42.74554878048356</c:v>
                </c:pt>
                <c:pt idx="100">
                  <c:v>42.5514634146299</c:v>
                </c:pt>
                <c:pt idx="101">
                  <c:v>42.237378048776236</c:v>
                </c:pt>
                <c:pt idx="102">
                  <c:v>41.883292682922573</c:v>
                </c:pt>
                <c:pt idx="103">
                  <c:v>41.439207317068913</c:v>
                </c:pt>
                <c:pt idx="104">
                  <c:v>41.355121951215253</c:v>
                </c:pt>
                <c:pt idx="105">
                  <c:v>41.081036585361588</c:v>
                </c:pt>
                <c:pt idx="106">
                  <c:v>40.626951219507923</c:v>
                </c:pt>
                <c:pt idx="107">
                  <c:v>40.472865853654262</c:v>
                </c:pt>
                <c:pt idx="108">
                  <c:v>40.378780487800597</c:v>
                </c:pt>
                <c:pt idx="109">
                  <c:v>40.044695121946937</c:v>
                </c:pt>
                <c:pt idx="110">
                  <c:v>39.770609756093272</c:v>
                </c:pt>
                <c:pt idx="111">
                  <c:v>39.666524390239609</c:v>
                </c:pt>
                <c:pt idx="112">
                  <c:v>39.562439024385945</c:v>
                </c:pt>
                <c:pt idx="113">
                  <c:v>39.14835365853228</c:v>
                </c:pt>
                <c:pt idx="114">
                  <c:v>38.914268292678614</c:v>
                </c:pt>
                <c:pt idx="115">
                  <c:v>38.520182926824951</c:v>
                </c:pt>
                <c:pt idx="116">
                  <c:v>38.996097560971286</c:v>
                </c:pt>
                <c:pt idx="117">
                  <c:v>40.202012195117625</c:v>
                </c:pt>
                <c:pt idx="118">
                  <c:v>39.897926829263966</c:v>
                </c:pt>
                <c:pt idx="119">
                  <c:v>39.523841463410307</c:v>
                </c:pt>
                <c:pt idx="120">
                  <c:v>39.469756097556647</c:v>
                </c:pt>
                <c:pt idx="121">
                  <c:v>39.055670731702982</c:v>
                </c:pt>
                <c:pt idx="122">
                  <c:v>38.571585365849316</c:v>
                </c:pt>
                <c:pt idx="123">
                  <c:v>38.517499999995657</c:v>
                </c:pt>
                <c:pt idx="124">
                  <c:v>38.253414634141997</c:v>
                </c:pt>
                <c:pt idx="125">
                  <c:v>37.899329268288334</c:v>
                </c:pt>
                <c:pt idx="126">
                  <c:v>37.635243902434674</c:v>
                </c:pt>
                <c:pt idx="127">
                  <c:v>37.351158536581011</c:v>
                </c:pt>
                <c:pt idx="128">
                  <c:v>41.537073170727353</c:v>
                </c:pt>
                <c:pt idx="129">
                  <c:v>42.812987804873693</c:v>
                </c:pt>
                <c:pt idx="130">
                  <c:v>42.728902439020032</c:v>
                </c:pt>
                <c:pt idx="131">
                  <c:v>42.634817073166367</c:v>
                </c:pt>
                <c:pt idx="132">
                  <c:v>42.380731707312705</c:v>
                </c:pt>
                <c:pt idx="133">
                  <c:v>42.256646341459046</c:v>
                </c:pt>
                <c:pt idx="134">
                  <c:v>42.012560975605382</c:v>
                </c:pt>
                <c:pt idx="135">
                  <c:v>41.718475609751721</c:v>
                </c:pt>
                <c:pt idx="136">
                  <c:v>41.504390243898058</c:v>
                </c:pt>
                <c:pt idx="137">
                  <c:v>41.600304878044398</c:v>
                </c:pt>
                <c:pt idx="138">
                  <c:v>41.226219512190738</c:v>
                </c:pt>
                <c:pt idx="139">
                  <c:v>41.502134146337077</c:v>
                </c:pt>
                <c:pt idx="140">
                  <c:v>41.648048780483414</c:v>
                </c:pt>
                <c:pt idx="141">
                  <c:v>41.373963414629749</c:v>
                </c:pt>
                <c:pt idx="142">
                  <c:v>41.24987804877609</c:v>
                </c:pt>
                <c:pt idx="143">
                  <c:v>41.585792682922424</c:v>
                </c:pt>
                <c:pt idx="144">
                  <c:v>41.081707317068762</c:v>
                </c:pt>
                <c:pt idx="145">
                  <c:v>40.6476219512151</c:v>
                </c:pt>
                <c:pt idx="146">
                  <c:v>40.113536585361437</c:v>
                </c:pt>
                <c:pt idx="147">
                  <c:v>39.739451219507778</c:v>
                </c:pt>
                <c:pt idx="148">
                  <c:v>39.295365853654118</c:v>
                </c:pt>
                <c:pt idx="149">
                  <c:v>38.801280487800454</c:v>
                </c:pt>
                <c:pt idx="150">
                  <c:v>38.377195121946791</c:v>
                </c:pt>
                <c:pt idx="151">
                  <c:v>37.873109756093129</c:v>
                </c:pt>
                <c:pt idx="152">
                  <c:v>37.409024390239466</c:v>
                </c:pt>
                <c:pt idx="153">
                  <c:v>37.194939024385803</c:v>
                </c:pt>
                <c:pt idx="154">
                  <c:v>36.880853658532139</c:v>
                </c:pt>
                <c:pt idx="155">
                  <c:v>36.526768292678476</c:v>
                </c:pt>
                <c:pt idx="156">
                  <c:v>36.192682926824816</c:v>
                </c:pt>
                <c:pt idx="157">
                  <c:v>35.758597560971154</c:v>
                </c:pt>
                <c:pt idx="158">
                  <c:v>35.354512195117493</c:v>
                </c:pt>
                <c:pt idx="159">
                  <c:v>34.990426829263832</c:v>
                </c:pt>
                <c:pt idx="160">
                  <c:v>34.766341463410171</c:v>
                </c:pt>
                <c:pt idx="161">
                  <c:v>34.522256097556507</c:v>
                </c:pt>
                <c:pt idx="162">
                  <c:v>34.118170731702847</c:v>
                </c:pt>
                <c:pt idx="163">
                  <c:v>33.874085365849183</c:v>
                </c:pt>
                <c:pt idx="164">
                  <c:v>33.90999999999552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Расчёт!$S$11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Расчёт!$S$12:$S$176</c:f>
              <c:numCache>
                <c:formatCode>0.00</c:formatCode>
                <c:ptCount val="165"/>
                <c:pt idx="0">
                  <c:v>3.0699999999977017</c:v>
                </c:pt>
                <c:pt idx="1">
                  <c:v>7.7659146341440426</c:v>
                </c:pt>
                <c:pt idx="2">
                  <c:v>11.491829268290378</c:v>
                </c:pt>
                <c:pt idx="3">
                  <c:v>13.227743902436718</c:v>
                </c:pt>
                <c:pt idx="4">
                  <c:v>15.163658536583053</c:v>
                </c:pt>
                <c:pt idx="5">
                  <c:v>16.499573170729388</c:v>
                </c:pt>
                <c:pt idx="6">
                  <c:v>17.615487804875723</c:v>
                </c:pt>
                <c:pt idx="7">
                  <c:v>18.601402439022063</c:v>
                </c:pt>
                <c:pt idx="8">
                  <c:v>19.077317073168398</c:v>
                </c:pt>
                <c:pt idx="9">
                  <c:v>19.613231707314736</c:v>
                </c:pt>
                <c:pt idx="10">
                  <c:v>20.01914634146107</c:v>
                </c:pt>
                <c:pt idx="11">
                  <c:v>20.495060975607405</c:v>
                </c:pt>
                <c:pt idx="12">
                  <c:v>20.910975609753745</c:v>
                </c:pt>
                <c:pt idx="13">
                  <c:v>21.646890243900085</c:v>
                </c:pt>
                <c:pt idx="14">
                  <c:v>21.712804878046423</c:v>
                </c:pt>
                <c:pt idx="15">
                  <c:v>22.478719512192757</c:v>
                </c:pt>
                <c:pt idx="16">
                  <c:v>22.874634146339094</c:v>
                </c:pt>
                <c:pt idx="17">
                  <c:v>22.790548780485434</c:v>
                </c:pt>
                <c:pt idx="18">
                  <c:v>23.136463414631773</c:v>
                </c:pt>
                <c:pt idx="19">
                  <c:v>23.482378048778113</c:v>
                </c:pt>
                <c:pt idx="20">
                  <c:v>23.688292682924452</c:v>
                </c:pt>
                <c:pt idx="21">
                  <c:v>24.054207317070787</c:v>
                </c:pt>
                <c:pt idx="22">
                  <c:v>24.050121951217125</c:v>
                </c:pt>
                <c:pt idx="23">
                  <c:v>23.70603658536346</c:v>
                </c:pt>
                <c:pt idx="24">
                  <c:v>24.501951219509795</c:v>
                </c:pt>
                <c:pt idx="25">
                  <c:v>25.307865853656136</c:v>
                </c:pt>
                <c:pt idx="26">
                  <c:v>25.363780487802476</c:v>
                </c:pt>
                <c:pt idx="27">
                  <c:v>25.349695121948816</c:v>
                </c:pt>
                <c:pt idx="28">
                  <c:v>25.915609756095154</c:v>
                </c:pt>
                <c:pt idx="29">
                  <c:v>26.141524390241489</c:v>
                </c:pt>
                <c:pt idx="30">
                  <c:v>26.797439024387824</c:v>
                </c:pt>
                <c:pt idx="31">
                  <c:v>26.653353658534161</c:v>
                </c:pt>
                <c:pt idx="32">
                  <c:v>26.309268292680496</c:v>
                </c:pt>
                <c:pt idx="33">
                  <c:v>26.135182926826833</c:v>
                </c:pt>
                <c:pt idx="34">
                  <c:v>26.081097560973173</c:v>
                </c:pt>
                <c:pt idx="35">
                  <c:v>30.807012195119512</c:v>
                </c:pt>
                <c:pt idx="36">
                  <c:v>33.282926829265847</c:v>
                </c:pt>
                <c:pt idx="37">
                  <c:v>33.538841463412183</c:v>
                </c:pt>
                <c:pt idx="38">
                  <c:v>33.444756097558518</c:v>
                </c:pt>
                <c:pt idx="39">
                  <c:v>33.350670731704852</c:v>
                </c:pt>
                <c:pt idx="40">
                  <c:v>33.816585365851189</c:v>
                </c:pt>
                <c:pt idx="41">
                  <c:v>33.912499999997529</c:v>
                </c:pt>
                <c:pt idx="42">
                  <c:v>34.128414634143866</c:v>
                </c:pt>
                <c:pt idx="43">
                  <c:v>34.064329268290201</c:v>
                </c:pt>
                <c:pt idx="44">
                  <c:v>33.840243902436541</c:v>
                </c:pt>
                <c:pt idx="45">
                  <c:v>33.736158536582877</c:v>
                </c:pt>
                <c:pt idx="46">
                  <c:v>33.662073170729215</c:v>
                </c:pt>
                <c:pt idx="47">
                  <c:v>33.777987804875551</c:v>
                </c:pt>
                <c:pt idx="48">
                  <c:v>33.973902439021892</c:v>
                </c:pt>
                <c:pt idx="49">
                  <c:v>33.85981707316823</c:v>
                </c:pt>
                <c:pt idx="50">
                  <c:v>33.805731707314571</c:v>
                </c:pt>
                <c:pt idx="51">
                  <c:v>33.591646341460908</c:v>
                </c:pt>
                <c:pt idx="52">
                  <c:v>33.417560975607245</c:v>
                </c:pt>
                <c:pt idx="53">
                  <c:v>33.253475609753579</c:v>
                </c:pt>
                <c:pt idx="54">
                  <c:v>33.339390243899913</c:v>
                </c:pt>
                <c:pt idx="55">
                  <c:v>33.525304878046249</c:v>
                </c:pt>
                <c:pt idx="56">
                  <c:v>33.181219512192584</c:v>
                </c:pt>
                <c:pt idx="57">
                  <c:v>32.68713414633892</c:v>
                </c:pt>
                <c:pt idx="58">
                  <c:v>32.713048780485259</c:v>
                </c:pt>
                <c:pt idx="59">
                  <c:v>32.448963414631599</c:v>
                </c:pt>
                <c:pt idx="60">
                  <c:v>32.434878048777939</c:v>
                </c:pt>
                <c:pt idx="61">
                  <c:v>33.49079268292428</c:v>
                </c:pt>
                <c:pt idx="62">
                  <c:v>33.566707317070616</c:v>
                </c:pt>
                <c:pt idx="63">
                  <c:v>33.362621951216951</c:v>
                </c:pt>
                <c:pt idx="64">
                  <c:v>33.558536585363292</c:v>
                </c:pt>
                <c:pt idx="65">
                  <c:v>33.66445121950963</c:v>
                </c:pt>
                <c:pt idx="66">
                  <c:v>34.600365853655966</c:v>
                </c:pt>
                <c:pt idx="67">
                  <c:v>34.6162804878023</c:v>
                </c:pt>
                <c:pt idx="68">
                  <c:v>44.882195121948627</c:v>
                </c:pt>
                <c:pt idx="69">
                  <c:v>46.878109756094965</c:v>
                </c:pt>
                <c:pt idx="70">
                  <c:v>46.664024390241302</c:v>
                </c:pt>
                <c:pt idx="71">
                  <c:v>46.399939024387642</c:v>
                </c:pt>
                <c:pt idx="72">
                  <c:v>46.07585365853398</c:v>
                </c:pt>
                <c:pt idx="73">
                  <c:v>45.70176829268032</c:v>
                </c:pt>
                <c:pt idx="74">
                  <c:v>45.157682926826659</c:v>
                </c:pt>
                <c:pt idx="75">
                  <c:v>44.723597560972998</c:v>
                </c:pt>
                <c:pt idx="76">
                  <c:v>44.259512195119335</c:v>
                </c:pt>
                <c:pt idx="77">
                  <c:v>43.605426829265674</c:v>
                </c:pt>
                <c:pt idx="78">
                  <c:v>43.141341463412012</c:v>
                </c:pt>
                <c:pt idx="79">
                  <c:v>42.577256097558347</c:v>
                </c:pt>
                <c:pt idx="80">
                  <c:v>42.173170731704687</c:v>
                </c:pt>
                <c:pt idx="81">
                  <c:v>41.709085365851024</c:v>
                </c:pt>
                <c:pt idx="82">
                  <c:v>41.364999999997359</c:v>
                </c:pt>
                <c:pt idx="83">
                  <c:v>41.040914634143697</c:v>
                </c:pt>
                <c:pt idx="84">
                  <c:v>40.656829268290032</c:v>
                </c:pt>
                <c:pt idx="85">
                  <c:v>40.202743902436367</c:v>
                </c:pt>
                <c:pt idx="86">
                  <c:v>39.848658536582704</c:v>
                </c:pt>
                <c:pt idx="87">
                  <c:v>39.394573170729039</c:v>
                </c:pt>
                <c:pt idx="88">
                  <c:v>39.100487804875378</c:v>
                </c:pt>
                <c:pt idx="89">
                  <c:v>38.796402439021719</c:v>
                </c:pt>
                <c:pt idx="90">
                  <c:v>38.412317073168055</c:v>
                </c:pt>
                <c:pt idx="91">
                  <c:v>38.088231707314392</c:v>
                </c:pt>
                <c:pt idx="92">
                  <c:v>37.51414634146073</c:v>
                </c:pt>
                <c:pt idx="93">
                  <c:v>37.080060975607068</c:v>
                </c:pt>
                <c:pt idx="94">
                  <c:v>37.225975609753405</c:v>
                </c:pt>
                <c:pt idx="95">
                  <c:v>37.041890243899743</c:v>
                </c:pt>
                <c:pt idx="96">
                  <c:v>36.977804878046079</c:v>
                </c:pt>
                <c:pt idx="97">
                  <c:v>36.553719512192416</c:v>
                </c:pt>
                <c:pt idx="98">
                  <c:v>36.339634146338753</c:v>
                </c:pt>
                <c:pt idx="99">
                  <c:v>35.98554878048509</c:v>
                </c:pt>
                <c:pt idx="100">
                  <c:v>35.811463414631426</c:v>
                </c:pt>
                <c:pt idx="101">
                  <c:v>35.597378048777763</c:v>
                </c:pt>
                <c:pt idx="102">
                  <c:v>35.123292682924102</c:v>
                </c:pt>
                <c:pt idx="103">
                  <c:v>34.699207317070439</c:v>
                </c:pt>
                <c:pt idx="104">
                  <c:v>34.255121951216779</c:v>
                </c:pt>
                <c:pt idx="105">
                  <c:v>34.091036585363113</c:v>
                </c:pt>
                <c:pt idx="106">
                  <c:v>33.686951219509453</c:v>
                </c:pt>
                <c:pt idx="107">
                  <c:v>33.452865853655787</c:v>
                </c:pt>
                <c:pt idx="108">
                  <c:v>33.158780487802126</c:v>
                </c:pt>
                <c:pt idx="109">
                  <c:v>32.984695121948462</c:v>
                </c:pt>
                <c:pt idx="110">
                  <c:v>32.620609756094801</c:v>
                </c:pt>
                <c:pt idx="111">
                  <c:v>32.336524390241138</c:v>
                </c:pt>
                <c:pt idx="112">
                  <c:v>31.792439024387477</c:v>
                </c:pt>
                <c:pt idx="113">
                  <c:v>31.568353658533816</c:v>
                </c:pt>
                <c:pt idx="114">
                  <c:v>35.56426829268014</c:v>
                </c:pt>
                <c:pt idx="115">
                  <c:v>37.000182926826476</c:v>
                </c:pt>
                <c:pt idx="116">
                  <c:v>37.26609756097281</c:v>
                </c:pt>
                <c:pt idx="117">
                  <c:v>37.39201219511915</c:v>
                </c:pt>
                <c:pt idx="118">
                  <c:v>37.23792682926549</c:v>
                </c:pt>
                <c:pt idx="119">
                  <c:v>36.97384146341183</c:v>
                </c:pt>
                <c:pt idx="120">
                  <c:v>37.119756097558167</c:v>
                </c:pt>
                <c:pt idx="121">
                  <c:v>36.935670731704505</c:v>
                </c:pt>
                <c:pt idx="122">
                  <c:v>36.971585365850842</c:v>
                </c:pt>
                <c:pt idx="123">
                  <c:v>36.837499999997178</c:v>
                </c:pt>
                <c:pt idx="124">
                  <c:v>36.783414634143519</c:v>
                </c:pt>
                <c:pt idx="125">
                  <c:v>37.879329268289858</c:v>
                </c:pt>
                <c:pt idx="126">
                  <c:v>37.605243902436193</c:v>
                </c:pt>
                <c:pt idx="127">
                  <c:v>37.631158536582532</c:v>
                </c:pt>
                <c:pt idx="128">
                  <c:v>37.457073170728869</c:v>
                </c:pt>
                <c:pt idx="129">
                  <c:v>37.392987804875204</c:v>
                </c:pt>
                <c:pt idx="130">
                  <c:v>37.298902439021539</c:v>
                </c:pt>
                <c:pt idx="131">
                  <c:v>37.184817073167878</c:v>
                </c:pt>
                <c:pt idx="132">
                  <c:v>39.420731707314218</c:v>
                </c:pt>
                <c:pt idx="133">
                  <c:v>39.376646341460557</c:v>
                </c:pt>
                <c:pt idx="134">
                  <c:v>39.012560975606895</c:v>
                </c:pt>
                <c:pt idx="135">
                  <c:v>40.048475609753233</c:v>
                </c:pt>
                <c:pt idx="136">
                  <c:v>40.594390243899568</c:v>
                </c:pt>
                <c:pt idx="137">
                  <c:v>41.680304878045902</c:v>
                </c:pt>
                <c:pt idx="138">
                  <c:v>41.616219512192238</c:v>
                </c:pt>
                <c:pt idx="139">
                  <c:v>41.892134146338577</c:v>
                </c:pt>
                <c:pt idx="140">
                  <c:v>41.848048780484916</c:v>
                </c:pt>
                <c:pt idx="141">
                  <c:v>41.813963414631253</c:v>
                </c:pt>
                <c:pt idx="142">
                  <c:v>41.659878048777593</c:v>
                </c:pt>
                <c:pt idx="143">
                  <c:v>43.075792682923932</c:v>
                </c:pt>
                <c:pt idx="144">
                  <c:v>43.18170731707027</c:v>
                </c:pt>
                <c:pt idx="145">
                  <c:v>43.277621951216609</c:v>
                </c:pt>
                <c:pt idx="146">
                  <c:v>43.173536585362946</c:v>
                </c:pt>
                <c:pt idx="147">
                  <c:v>43.449451219509285</c:v>
                </c:pt>
                <c:pt idx="148">
                  <c:v>43.335365853655624</c:v>
                </c:pt>
                <c:pt idx="149">
                  <c:v>43.291280487801963</c:v>
                </c:pt>
                <c:pt idx="150">
                  <c:v>43.2571951219483</c:v>
                </c:pt>
                <c:pt idx="151">
                  <c:v>43.393109756094638</c:v>
                </c:pt>
                <c:pt idx="152">
                  <c:v>43.549024390240973</c:v>
                </c:pt>
                <c:pt idx="153">
                  <c:v>43.58493902438731</c:v>
                </c:pt>
                <c:pt idx="154">
                  <c:v>43.860853658533649</c:v>
                </c:pt>
                <c:pt idx="155">
                  <c:v>44.34676829267999</c:v>
                </c:pt>
                <c:pt idx="156">
                  <c:v>44.382682926826327</c:v>
                </c:pt>
                <c:pt idx="157">
                  <c:v>44.378597560972665</c:v>
                </c:pt>
                <c:pt idx="158">
                  <c:v>44.404512195119004</c:v>
                </c:pt>
                <c:pt idx="159">
                  <c:v>45.380426829265339</c:v>
                </c:pt>
                <c:pt idx="160">
                  <c:v>45.556341463411677</c:v>
                </c:pt>
                <c:pt idx="161">
                  <c:v>46.032256097558012</c:v>
                </c:pt>
                <c:pt idx="162">
                  <c:v>46.328170731704347</c:v>
                </c:pt>
                <c:pt idx="163">
                  <c:v>46.494085365850687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Расчёт!$T$11</c:f>
              <c:strCache>
                <c:ptCount val="1"/>
                <c:pt idx="0">
                  <c:v>Shum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Расчёт!$T$12:$T$176</c:f>
              <c:numCache>
                <c:formatCode>0.00</c:formatCode>
                <c:ptCount val="165"/>
                <c:pt idx="0">
                  <c:v>3.1299999999999208</c:v>
                </c:pt>
                <c:pt idx="1">
                  <c:v>7.8759146341462589</c:v>
                </c:pt>
                <c:pt idx="2">
                  <c:v>11.3218292682926</c:v>
                </c:pt>
                <c:pt idx="3">
                  <c:v>13.517743902438941</c:v>
                </c:pt>
                <c:pt idx="4">
                  <c:v>15.563658536585276</c:v>
                </c:pt>
                <c:pt idx="5">
                  <c:v>17.519573170731615</c:v>
                </c:pt>
                <c:pt idx="6">
                  <c:v>19.045487804877954</c:v>
                </c:pt>
                <c:pt idx="7">
                  <c:v>19.821402439024293</c:v>
                </c:pt>
                <c:pt idx="8">
                  <c:v>20.607317073170631</c:v>
                </c:pt>
                <c:pt idx="9">
                  <c:v>21.373231707316965</c:v>
                </c:pt>
                <c:pt idx="10">
                  <c:v>23.329146341463304</c:v>
                </c:pt>
                <c:pt idx="11">
                  <c:v>23.645060975609642</c:v>
                </c:pt>
                <c:pt idx="12">
                  <c:v>24.07097560975598</c:v>
                </c:pt>
                <c:pt idx="13">
                  <c:v>24.526890243902319</c:v>
                </c:pt>
                <c:pt idx="14">
                  <c:v>24.602804878048655</c:v>
                </c:pt>
                <c:pt idx="15">
                  <c:v>24.938719512194989</c:v>
                </c:pt>
                <c:pt idx="16">
                  <c:v>25.294634146341327</c:v>
                </c:pt>
                <c:pt idx="17">
                  <c:v>25.250548780487666</c:v>
                </c:pt>
                <c:pt idx="18">
                  <c:v>25.396463414634002</c:v>
                </c:pt>
                <c:pt idx="19">
                  <c:v>25.852378048780341</c:v>
                </c:pt>
                <c:pt idx="20">
                  <c:v>25.748292682926678</c:v>
                </c:pt>
                <c:pt idx="21">
                  <c:v>25.784207317073015</c:v>
                </c:pt>
                <c:pt idx="22">
                  <c:v>26.640121951219353</c:v>
                </c:pt>
                <c:pt idx="23">
                  <c:v>27.436036585365688</c:v>
                </c:pt>
                <c:pt idx="24">
                  <c:v>24.231951219512013</c:v>
                </c:pt>
                <c:pt idx="25">
                  <c:v>26.327865853658352</c:v>
                </c:pt>
                <c:pt idx="26">
                  <c:v>27.013780487804688</c:v>
                </c:pt>
                <c:pt idx="27">
                  <c:v>27.149695121951027</c:v>
                </c:pt>
                <c:pt idx="28">
                  <c:v>27.495609756097366</c:v>
                </c:pt>
                <c:pt idx="29">
                  <c:v>27.571524390243702</c:v>
                </c:pt>
                <c:pt idx="30">
                  <c:v>27.617439024390038</c:v>
                </c:pt>
                <c:pt idx="31">
                  <c:v>27.753353658536376</c:v>
                </c:pt>
                <c:pt idx="32">
                  <c:v>27.929268292682714</c:v>
                </c:pt>
                <c:pt idx="33">
                  <c:v>28.745182926829052</c:v>
                </c:pt>
                <c:pt idx="34">
                  <c:v>29.331097560975387</c:v>
                </c:pt>
                <c:pt idx="35">
                  <c:v>29.417012195121721</c:v>
                </c:pt>
                <c:pt idx="36">
                  <c:v>30.572926829268056</c:v>
                </c:pt>
                <c:pt idx="37">
                  <c:v>30.598841463414395</c:v>
                </c:pt>
                <c:pt idx="38">
                  <c:v>31.054756097560734</c:v>
                </c:pt>
                <c:pt idx="39">
                  <c:v>31.260670731707073</c:v>
                </c:pt>
                <c:pt idx="40">
                  <c:v>31.086585365853409</c:v>
                </c:pt>
                <c:pt idx="41">
                  <c:v>31.232499999999746</c:v>
                </c:pt>
                <c:pt idx="42">
                  <c:v>30.968414634146086</c:v>
                </c:pt>
                <c:pt idx="43">
                  <c:v>30.924329268292425</c:v>
                </c:pt>
                <c:pt idx="44">
                  <c:v>30.79024390243876</c:v>
                </c:pt>
                <c:pt idx="45">
                  <c:v>30.786158536585098</c:v>
                </c:pt>
                <c:pt idx="46">
                  <c:v>31.122073170731433</c:v>
                </c:pt>
                <c:pt idx="47">
                  <c:v>31.147987804877772</c:v>
                </c:pt>
                <c:pt idx="48">
                  <c:v>31.273902439024113</c:v>
                </c:pt>
                <c:pt idx="49">
                  <c:v>31.419817073170449</c:v>
                </c:pt>
                <c:pt idx="50">
                  <c:v>31.495731707316786</c:v>
                </c:pt>
                <c:pt idx="51">
                  <c:v>31.371646341463126</c:v>
                </c:pt>
                <c:pt idx="52">
                  <c:v>31.127560975609462</c:v>
                </c:pt>
                <c:pt idx="53">
                  <c:v>31.243475609755798</c:v>
                </c:pt>
                <c:pt idx="54">
                  <c:v>31.389390243902135</c:v>
                </c:pt>
                <c:pt idx="55">
                  <c:v>31.43530487804847</c:v>
                </c:pt>
                <c:pt idx="56">
                  <c:v>30.931219512194808</c:v>
                </c:pt>
                <c:pt idx="57">
                  <c:v>31.407134146341143</c:v>
                </c:pt>
                <c:pt idx="58">
                  <c:v>31.383048780487478</c:v>
                </c:pt>
                <c:pt idx="59">
                  <c:v>31.238963414633815</c:v>
                </c:pt>
                <c:pt idx="60">
                  <c:v>31.634878048780152</c:v>
                </c:pt>
                <c:pt idx="61">
                  <c:v>33.180792682926487</c:v>
                </c:pt>
                <c:pt idx="62">
                  <c:v>33.746707317072826</c:v>
                </c:pt>
                <c:pt idx="63">
                  <c:v>33.912621951219165</c:v>
                </c:pt>
                <c:pt idx="64">
                  <c:v>33.488536585365502</c:v>
                </c:pt>
                <c:pt idx="65">
                  <c:v>33.564451219511838</c:v>
                </c:pt>
                <c:pt idx="66">
                  <c:v>33.680365853658174</c:v>
                </c:pt>
                <c:pt idx="67">
                  <c:v>33.386280487804513</c:v>
                </c:pt>
                <c:pt idx="68">
                  <c:v>33.102195121950849</c:v>
                </c:pt>
                <c:pt idx="69">
                  <c:v>32.878109756097189</c:v>
                </c:pt>
                <c:pt idx="70">
                  <c:v>32.764024390243527</c:v>
                </c:pt>
                <c:pt idx="71">
                  <c:v>33.869939024389865</c:v>
                </c:pt>
                <c:pt idx="72">
                  <c:v>33.955853658536199</c:v>
                </c:pt>
                <c:pt idx="73">
                  <c:v>33.881768292682537</c:v>
                </c:pt>
                <c:pt idx="74">
                  <c:v>33.797682926828877</c:v>
                </c:pt>
                <c:pt idx="75">
                  <c:v>33.433597560975215</c:v>
                </c:pt>
                <c:pt idx="76">
                  <c:v>33.379512195121556</c:v>
                </c:pt>
                <c:pt idx="77">
                  <c:v>33.495426829267892</c:v>
                </c:pt>
                <c:pt idx="78">
                  <c:v>33.551341463414232</c:v>
                </c:pt>
                <c:pt idx="79">
                  <c:v>33.957256097560567</c:v>
                </c:pt>
                <c:pt idx="80">
                  <c:v>33.993170731706904</c:v>
                </c:pt>
                <c:pt idx="81">
                  <c:v>36.559085365853242</c:v>
                </c:pt>
                <c:pt idx="82">
                  <c:v>36.314999999999579</c:v>
                </c:pt>
                <c:pt idx="83">
                  <c:v>36.440914634145919</c:v>
                </c:pt>
                <c:pt idx="84">
                  <c:v>36.806829268292255</c:v>
                </c:pt>
                <c:pt idx="85">
                  <c:v>37.052743902438593</c:v>
                </c:pt>
                <c:pt idx="86">
                  <c:v>45.96865853658494</c:v>
                </c:pt>
                <c:pt idx="87">
                  <c:v>47.824573170731277</c:v>
                </c:pt>
                <c:pt idx="88">
                  <c:v>48.110487804877614</c:v>
                </c:pt>
                <c:pt idx="89">
                  <c:v>48.516402439023949</c:v>
                </c:pt>
                <c:pt idx="90">
                  <c:v>48.96231707317029</c:v>
                </c:pt>
                <c:pt idx="91">
                  <c:v>48.988231707316629</c:v>
                </c:pt>
                <c:pt idx="92">
                  <c:v>48.584146341462969</c:v>
                </c:pt>
                <c:pt idx="93">
                  <c:v>48.260060975609306</c:v>
                </c:pt>
                <c:pt idx="94">
                  <c:v>47.725975609755643</c:v>
                </c:pt>
                <c:pt idx="95">
                  <c:v>47.401890243901981</c:v>
                </c:pt>
                <c:pt idx="96">
                  <c:v>46.907804878048317</c:v>
                </c:pt>
                <c:pt idx="97">
                  <c:v>47.773719512194653</c:v>
                </c:pt>
                <c:pt idx="98">
                  <c:v>47.779634146340989</c:v>
                </c:pt>
                <c:pt idx="99">
                  <c:v>47.485548780487328</c:v>
                </c:pt>
                <c:pt idx="100">
                  <c:v>47.411463414633666</c:v>
                </c:pt>
                <c:pt idx="101">
                  <c:v>47.047378048780004</c:v>
                </c:pt>
                <c:pt idx="102">
                  <c:v>46.613292682926343</c:v>
                </c:pt>
                <c:pt idx="103">
                  <c:v>46.559207317072683</c:v>
                </c:pt>
                <c:pt idx="104">
                  <c:v>46.245121951219019</c:v>
                </c:pt>
                <c:pt idx="105">
                  <c:v>46.231036585365359</c:v>
                </c:pt>
                <c:pt idx="106">
                  <c:v>46.216951219511699</c:v>
                </c:pt>
                <c:pt idx="107">
                  <c:v>45.872865853658034</c:v>
                </c:pt>
                <c:pt idx="108">
                  <c:v>45.778780487804369</c:v>
                </c:pt>
                <c:pt idx="109">
                  <c:v>45.614695121950703</c:v>
                </c:pt>
                <c:pt idx="110">
                  <c:v>45.540609756097041</c:v>
                </c:pt>
                <c:pt idx="111">
                  <c:v>45.366524390243377</c:v>
                </c:pt>
                <c:pt idx="112">
                  <c:v>45.032439024389717</c:v>
                </c:pt>
                <c:pt idx="113">
                  <c:v>44.698353658536057</c:v>
                </c:pt>
                <c:pt idx="114">
                  <c:v>44.444268292682395</c:v>
                </c:pt>
                <c:pt idx="115">
                  <c:v>44.080182926828734</c:v>
                </c:pt>
                <c:pt idx="116">
                  <c:v>43.926097560975073</c:v>
                </c:pt>
                <c:pt idx="117">
                  <c:v>43.682012195121409</c:v>
                </c:pt>
                <c:pt idx="118">
                  <c:v>43.537926829267747</c:v>
                </c:pt>
                <c:pt idx="119">
                  <c:v>43.063841463414086</c:v>
                </c:pt>
                <c:pt idx="120">
                  <c:v>43.07975609756042</c:v>
                </c:pt>
                <c:pt idx="121">
                  <c:v>42.455670731706761</c:v>
                </c:pt>
                <c:pt idx="122">
                  <c:v>42.161585365853099</c:v>
                </c:pt>
                <c:pt idx="123">
                  <c:v>41.89749999999944</c:v>
                </c:pt>
                <c:pt idx="124">
                  <c:v>41.873414634145774</c:v>
                </c:pt>
                <c:pt idx="125">
                  <c:v>41.859329268292115</c:v>
                </c:pt>
                <c:pt idx="126">
                  <c:v>41.685243902438451</c:v>
                </c:pt>
                <c:pt idx="127">
                  <c:v>42.151158536584788</c:v>
                </c:pt>
                <c:pt idx="128">
                  <c:v>41.707073170731128</c:v>
                </c:pt>
                <c:pt idx="129">
                  <c:v>41.332987804877469</c:v>
                </c:pt>
                <c:pt idx="130">
                  <c:v>41.108902439023808</c:v>
                </c:pt>
                <c:pt idx="131">
                  <c:v>40.854817073170146</c:v>
                </c:pt>
                <c:pt idx="132">
                  <c:v>40.680731707316482</c:v>
                </c:pt>
                <c:pt idx="133">
                  <c:v>40.506646341462819</c:v>
                </c:pt>
                <c:pt idx="134">
                  <c:v>40.262560975609155</c:v>
                </c:pt>
                <c:pt idx="135">
                  <c:v>40.048475609755492</c:v>
                </c:pt>
                <c:pt idx="136">
                  <c:v>40.22439024390183</c:v>
                </c:pt>
                <c:pt idx="137">
                  <c:v>40.14030487804817</c:v>
                </c:pt>
                <c:pt idx="138">
                  <c:v>39.886219512194508</c:v>
                </c:pt>
                <c:pt idx="139">
                  <c:v>50.642134146340851</c:v>
                </c:pt>
                <c:pt idx="140">
                  <c:v>52.358048780487188</c:v>
                </c:pt>
                <c:pt idx="141">
                  <c:v>52.703963414633527</c:v>
                </c:pt>
                <c:pt idx="142">
                  <c:v>53.849878048779864</c:v>
                </c:pt>
                <c:pt idx="143">
                  <c:v>53.9257926829262</c:v>
                </c:pt>
                <c:pt idx="144">
                  <c:v>54.061707317072539</c:v>
                </c:pt>
                <c:pt idx="145">
                  <c:v>54.197621951218878</c:v>
                </c:pt>
                <c:pt idx="146">
                  <c:v>54.913536585365215</c:v>
                </c:pt>
                <c:pt idx="147">
                  <c:v>54.999451219511549</c:v>
                </c:pt>
                <c:pt idx="148">
                  <c:v>55.135365853657888</c:v>
                </c:pt>
                <c:pt idx="149">
                  <c:v>56.241280487804225</c:v>
                </c:pt>
                <c:pt idx="150">
                  <c:v>56.14719512195056</c:v>
                </c:pt>
                <c:pt idx="151">
                  <c:v>55.713109756096898</c:v>
                </c:pt>
                <c:pt idx="152">
                  <c:v>55.499024390243235</c:v>
                </c:pt>
                <c:pt idx="153">
                  <c:v>55.504939024389572</c:v>
                </c:pt>
                <c:pt idx="154">
                  <c:v>55.450853658535912</c:v>
                </c:pt>
                <c:pt idx="155">
                  <c:v>55.616768292682252</c:v>
                </c:pt>
                <c:pt idx="156">
                  <c:v>57.082682926828589</c:v>
                </c:pt>
                <c:pt idx="157">
                  <c:v>57.168597560974924</c:v>
                </c:pt>
                <c:pt idx="158">
                  <c:v>57.054512195121262</c:v>
                </c:pt>
                <c:pt idx="159">
                  <c:v>56.900426829267602</c:v>
                </c:pt>
                <c:pt idx="160">
                  <c:v>56.736341463413936</c:v>
                </c:pt>
                <c:pt idx="161">
                  <c:v>56.722256097560276</c:v>
                </c:pt>
                <c:pt idx="162">
                  <c:v>56.538170731706614</c:v>
                </c:pt>
                <c:pt idx="163">
                  <c:v>56.494085365852953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Расчёт!$U$11</c:f>
              <c:strCache>
                <c:ptCount val="1"/>
                <c:pt idx="0">
                  <c:v>ChaykaSchool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Расчёт!$U$12:$U$176</c:f>
              <c:numCache>
                <c:formatCode>0.00</c:formatCode>
                <c:ptCount val="165"/>
                <c:pt idx="0">
                  <c:v>3.6970000000035661</c:v>
                </c:pt>
                <c:pt idx="1">
                  <c:v>9.5429146341499056</c:v>
                </c:pt>
                <c:pt idx="2">
                  <c:v>16.05882926829624</c:v>
                </c:pt>
                <c:pt idx="3">
                  <c:v>18.494743902442575</c:v>
                </c:pt>
                <c:pt idx="4">
                  <c:v>22.020658536588915</c:v>
                </c:pt>
                <c:pt idx="5">
                  <c:v>24.576573170735255</c:v>
                </c:pt>
                <c:pt idx="6">
                  <c:v>27.162487804881589</c:v>
                </c:pt>
                <c:pt idx="7">
                  <c:v>29.368402439027928</c:v>
                </c:pt>
                <c:pt idx="8">
                  <c:v>30.814317073174269</c:v>
                </c:pt>
                <c:pt idx="9">
                  <c:v>32.140231707320609</c:v>
                </c:pt>
                <c:pt idx="10">
                  <c:v>33.326146341466945</c:v>
                </c:pt>
                <c:pt idx="11">
                  <c:v>34.73206097561328</c:v>
                </c:pt>
                <c:pt idx="12">
                  <c:v>35.617975609759618</c:v>
                </c:pt>
                <c:pt idx="13">
                  <c:v>36.643890243905958</c:v>
                </c:pt>
                <c:pt idx="14">
                  <c:v>36.889804878052296</c:v>
                </c:pt>
                <c:pt idx="15">
                  <c:v>37.755719512198631</c:v>
                </c:pt>
                <c:pt idx="16">
                  <c:v>38.561634146344971</c:v>
                </c:pt>
                <c:pt idx="17">
                  <c:v>40.01754878049131</c:v>
                </c:pt>
                <c:pt idx="18">
                  <c:v>41.413463414637647</c:v>
                </c:pt>
                <c:pt idx="19">
                  <c:v>41.779378048783983</c:v>
                </c:pt>
                <c:pt idx="20">
                  <c:v>42.365292682930317</c:v>
                </c:pt>
                <c:pt idx="21">
                  <c:v>43.151207317076654</c:v>
                </c:pt>
                <c:pt idx="22">
                  <c:v>44.577121951222992</c:v>
                </c:pt>
                <c:pt idx="23">
                  <c:v>45.363036585369329</c:v>
                </c:pt>
                <c:pt idx="24">
                  <c:v>45.598951219515669</c:v>
                </c:pt>
                <c:pt idx="25">
                  <c:v>56.104865853662005</c:v>
                </c:pt>
                <c:pt idx="26">
                  <c:v>56.060780487808344</c:v>
                </c:pt>
                <c:pt idx="27">
                  <c:v>56.986695121954682</c:v>
                </c:pt>
                <c:pt idx="28">
                  <c:v>58.135609756101019</c:v>
                </c:pt>
                <c:pt idx="29">
                  <c:v>59.451524390247357</c:v>
                </c:pt>
                <c:pt idx="30">
                  <c:v>61.907439024393696</c:v>
                </c:pt>
                <c:pt idx="31">
                  <c:v>62.643353658540036</c:v>
                </c:pt>
                <c:pt idx="32">
                  <c:v>62.529268292686375</c:v>
                </c:pt>
                <c:pt idx="33">
                  <c:v>63.25518292683271</c:v>
                </c:pt>
                <c:pt idx="34">
                  <c:v>63.671097560979049</c:v>
                </c:pt>
                <c:pt idx="35">
                  <c:v>64.267012195125389</c:v>
                </c:pt>
                <c:pt idx="36">
                  <c:v>64.492926829271724</c:v>
                </c:pt>
                <c:pt idx="37">
                  <c:v>65.778841463418061</c:v>
                </c:pt>
                <c:pt idx="38">
                  <c:v>40.074756097564375</c:v>
                </c:pt>
                <c:pt idx="39">
                  <c:v>41.73067073171071</c:v>
                </c:pt>
                <c:pt idx="40">
                  <c:v>42.526585365857045</c:v>
                </c:pt>
                <c:pt idx="41">
                  <c:v>43.00250000000338</c:v>
                </c:pt>
                <c:pt idx="42">
                  <c:v>43.628414634149721</c:v>
                </c:pt>
                <c:pt idx="43">
                  <c:v>43.764329268296059</c:v>
                </c:pt>
                <c:pt idx="44">
                  <c:v>44.200243902442395</c:v>
                </c:pt>
                <c:pt idx="45">
                  <c:v>44.886158536588731</c:v>
                </c:pt>
                <c:pt idx="46">
                  <c:v>44.962073170735067</c:v>
                </c:pt>
                <c:pt idx="47">
                  <c:v>45.897987804881403</c:v>
                </c:pt>
                <c:pt idx="48">
                  <c:v>46.073902439027741</c:v>
                </c:pt>
                <c:pt idx="49">
                  <c:v>46.149817073174077</c:v>
                </c:pt>
                <c:pt idx="50">
                  <c:v>46.085731707320413</c:v>
                </c:pt>
                <c:pt idx="51">
                  <c:v>46.391646341466753</c:v>
                </c:pt>
                <c:pt idx="52">
                  <c:v>46.577560975613089</c:v>
                </c:pt>
                <c:pt idx="53">
                  <c:v>46.823475609759427</c:v>
                </c:pt>
                <c:pt idx="54">
                  <c:v>46.839390243905761</c:v>
                </c:pt>
                <c:pt idx="55">
                  <c:v>47.085304878052099</c:v>
                </c:pt>
                <c:pt idx="56">
                  <c:v>47.53121951219844</c:v>
                </c:pt>
                <c:pt idx="57">
                  <c:v>47.487134146344779</c:v>
                </c:pt>
                <c:pt idx="58">
                  <c:v>47.643048780491114</c:v>
                </c:pt>
                <c:pt idx="59">
                  <c:v>48.658963414637448</c:v>
                </c:pt>
                <c:pt idx="60">
                  <c:v>48.834878048783786</c:v>
                </c:pt>
                <c:pt idx="61">
                  <c:v>48.820792682930126</c:v>
                </c:pt>
                <c:pt idx="62">
                  <c:v>50.126707317076466</c:v>
                </c:pt>
                <c:pt idx="63">
                  <c:v>50.702621951222802</c:v>
                </c:pt>
                <c:pt idx="64">
                  <c:v>51.538536585369137</c:v>
                </c:pt>
                <c:pt idx="65">
                  <c:v>52.144451219515474</c:v>
                </c:pt>
                <c:pt idx="66">
                  <c:v>51.65036585366181</c:v>
                </c:pt>
                <c:pt idx="67">
                  <c:v>52.63628048780815</c:v>
                </c:pt>
                <c:pt idx="68">
                  <c:v>52.672195121954488</c:v>
                </c:pt>
                <c:pt idx="69">
                  <c:v>52.418109756100826</c:v>
                </c:pt>
                <c:pt idx="70">
                  <c:v>52.294024390247166</c:v>
                </c:pt>
                <c:pt idx="71">
                  <c:v>52.709939024393506</c:v>
                </c:pt>
                <c:pt idx="72">
                  <c:v>52.685853658539841</c:v>
                </c:pt>
                <c:pt idx="73">
                  <c:v>52.381768292686182</c:v>
                </c:pt>
                <c:pt idx="74">
                  <c:v>51.887682926832518</c:v>
                </c:pt>
                <c:pt idx="75">
                  <c:v>51.693597560978858</c:v>
                </c:pt>
                <c:pt idx="76">
                  <c:v>51.729512195125196</c:v>
                </c:pt>
                <c:pt idx="77">
                  <c:v>51.955426829271531</c:v>
                </c:pt>
                <c:pt idx="78">
                  <c:v>51.701341463417869</c:v>
                </c:pt>
                <c:pt idx="79">
                  <c:v>51.737256097564206</c:v>
                </c:pt>
                <c:pt idx="80">
                  <c:v>51.75317073171054</c:v>
                </c:pt>
                <c:pt idx="81">
                  <c:v>52.34908536585688</c:v>
                </c:pt>
                <c:pt idx="82">
                  <c:v>52.615000000003214</c:v>
                </c:pt>
                <c:pt idx="83">
                  <c:v>52.26091463414955</c:v>
                </c:pt>
                <c:pt idx="84">
                  <c:v>52.226829268295887</c:v>
                </c:pt>
                <c:pt idx="85">
                  <c:v>52.242743902442221</c:v>
                </c:pt>
                <c:pt idx="86">
                  <c:v>62.828658536588534</c:v>
                </c:pt>
                <c:pt idx="87">
                  <c:v>64.164573170734869</c:v>
                </c:pt>
                <c:pt idx="88">
                  <c:v>65.050487804881215</c:v>
                </c:pt>
                <c:pt idx="89">
                  <c:v>65.426402439027555</c:v>
                </c:pt>
                <c:pt idx="90">
                  <c:v>65.722317073173883</c:v>
                </c:pt>
                <c:pt idx="91">
                  <c:v>65.948231707320218</c:v>
                </c:pt>
                <c:pt idx="92">
                  <c:v>66.814146341466554</c:v>
                </c:pt>
                <c:pt idx="93">
                  <c:v>67.540060975612889</c:v>
                </c:pt>
                <c:pt idx="94">
                  <c:v>68.395975609759233</c:v>
                </c:pt>
                <c:pt idx="95">
                  <c:v>68.961890243905572</c:v>
                </c:pt>
                <c:pt idx="96">
                  <c:v>69.477804878051899</c:v>
                </c:pt>
                <c:pt idx="97">
                  <c:v>69.573719512198238</c:v>
                </c:pt>
                <c:pt idx="98">
                  <c:v>69.839634146344565</c:v>
                </c:pt>
                <c:pt idx="99">
                  <c:v>70.125548780490902</c:v>
                </c:pt>
                <c:pt idx="100">
                  <c:v>70.971463414637242</c:v>
                </c:pt>
                <c:pt idx="101">
                  <c:v>71.567378048783581</c:v>
                </c:pt>
                <c:pt idx="102">
                  <c:v>72.463292682929918</c:v>
                </c:pt>
                <c:pt idx="103">
                  <c:v>73.359207317076255</c:v>
                </c:pt>
                <c:pt idx="104">
                  <c:v>73.745121951222586</c:v>
                </c:pt>
                <c:pt idx="105">
                  <c:v>73.971036585368921</c:v>
                </c:pt>
                <c:pt idx="106">
                  <c:v>75.396951219515259</c:v>
                </c:pt>
                <c:pt idx="107">
                  <c:v>75.992865853661598</c:v>
                </c:pt>
                <c:pt idx="108">
                  <c:v>76.528780487807936</c:v>
                </c:pt>
                <c:pt idx="109">
                  <c:v>77.254695121954271</c:v>
                </c:pt>
                <c:pt idx="110">
                  <c:v>77.570609756100609</c:v>
                </c:pt>
                <c:pt idx="111">
                  <c:v>77.736524390246956</c:v>
                </c:pt>
                <c:pt idx="112">
                  <c:v>77.922439024393299</c:v>
                </c:pt>
                <c:pt idx="113">
                  <c:v>79.32835365853964</c:v>
                </c:pt>
                <c:pt idx="114">
                  <c:v>79.794268292685985</c:v>
                </c:pt>
                <c:pt idx="115">
                  <c:v>80.450182926832326</c:v>
                </c:pt>
                <c:pt idx="116">
                  <c:v>82.936097560978666</c:v>
                </c:pt>
                <c:pt idx="117">
                  <c:v>84.102012195125013</c:v>
                </c:pt>
                <c:pt idx="118">
                  <c:v>84.227926829271354</c:v>
                </c:pt>
                <c:pt idx="119">
                  <c:v>85.083841463417684</c:v>
                </c:pt>
                <c:pt idx="120">
                  <c:v>85.279756097564018</c:v>
                </c:pt>
                <c:pt idx="121">
                  <c:v>89.335670731710366</c:v>
                </c:pt>
                <c:pt idx="122">
                  <c:v>89.891585365856713</c:v>
                </c:pt>
                <c:pt idx="123">
                  <c:v>90.17750000000305</c:v>
                </c:pt>
                <c:pt idx="124">
                  <c:v>90.353414634149388</c:v>
                </c:pt>
                <c:pt idx="125">
                  <c:v>90.939329268295722</c:v>
                </c:pt>
                <c:pt idx="126">
                  <c:v>90.785243902442062</c:v>
                </c:pt>
                <c:pt idx="127">
                  <c:v>91.011158536588397</c:v>
                </c:pt>
                <c:pt idx="128">
                  <c:v>91.077073170734735</c:v>
                </c:pt>
                <c:pt idx="129">
                  <c:v>91.41298780488107</c:v>
                </c:pt>
                <c:pt idx="130">
                  <c:v>91.918902439027406</c:v>
                </c:pt>
                <c:pt idx="131">
                  <c:v>92.064817073173742</c:v>
                </c:pt>
                <c:pt idx="132">
                  <c:v>92.840731707320089</c:v>
                </c:pt>
                <c:pt idx="133">
                  <c:v>93.126646341466426</c:v>
                </c:pt>
                <c:pt idx="134">
                  <c:v>93.852560975612761</c:v>
                </c:pt>
                <c:pt idx="135">
                  <c:v>94.128475609759107</c:v>
                </c:pt>
                <c:pt idx="136">
                  <c:v>94.81439024390545</c:v>
                </c:pt>
                <c:pt idx="137">
                  <c:v>95.350304878051787</c:v>
                </c:pt>
                <c:pt idx="138">
                  <c:v>95.826219512198122</c:v>
                </c:pt>
                <c:pt idx="139">
                  <c:v>95.962134146344454</c:v>
                </c:pt>
                <c:pt idx="140">
                  <c:v>111.10804878049078</c:v>
                </c:pt>
                <c:pt idx="141">
                  <c:v>112.24396341463711</c:v>
                </c:pt>
                <c:pt idx="142">
                  <c:v>112.34987804878344</c:v>
                </c:pt>
                <c:pt idx="143">
                  <c:v>112.55579268292978</c:v>
                </c:pt>
                <c:pt idx="144">
                  <c:v>112.72170731707612</c:v>
                </c:pt>
                <c:pt idx="145">
                  <c:v>112.77762195122247</c:v>
                </c:pt>
                <c:pt idx="146">
                  <c:v>112.86353658536881</c:v>
                </c:pt>
                <c:pt idx="147">
                  <c:v>112.71945121951515</c:v>
                </c:pt>
                <c:pt idx="148">
                  <c:v>112.85536585366148</c:v>
                </c:pt>
                <c:pt idx="149">
                  <c:v>112.91128048780783</c:v>
                </c:pt>
                <c:pt idx="150">
                  <c:v>112.87719512195417</c:v>
                </c:pt>
                <c:pt idx="151">
                  <c:v>113.50310975610051</c:v>
                </c:pt>
                <c:pt idx="152">
                  <c:v>113.46902439024686</c:v>
                </c:pt>
                <c:pt idx="153">
                  <c:v>113.33493902439319</c:v>
                </c:pt>
                <c:pt idx="154">
                  <c:v>113.54085365853953</c:v>
                </c:pt>
                <c:pt idx="155">
                  <c:v>113.43676829268587</c:v>
                </c:pt>
                <c:pt idx="156">
                  <c:v>113.5526829268322</c:v>
                </c:pt>
                <c:pt idx="157">
                  <c:v>113.38859756097854</c:v>
                </c:pt>
                <c:pt idx="158">
                  <c:v>113.71451219512488</c:v>
                </c:pt>
                <c:pt idx="159">
                  <c:v>113.67042682927122</c:v>
                </c:pt>
                <c:pt idx="160">
                  <c:v>113.92634146341756</c:v>
                </c:pt>
                <c:pt idx="161">
                  <c:v>113.89225609756389</c:v>
                </c:pt>
                <c:pt idx="162">
                  <c:v>113.88817073171023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Расчёт!$V$11</c:f>
              <c:strCache>
                <c:ptCount val="1"/>
                <c:pt idx="0">
                  <c:v>dbCar</c:v>
                </c:pt>
              </c:strCache>
            </c:strRef>
          </c:tx>
          <c:marker>
            <c:symbol val="none"/>
          </c:marker>
          <c:cat>
            <c:numRef>
              <c:f>Расчёт!$M$12:$M$176</c:f>
              <c:numCache>
                <c:formatCode>General</c:formatCode>
                <c:ptCount val="16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</c:numCache>
            </c:numRef>
          </c:cat>
          <c:val>
            <c:numRef>
              <c:f>Расчёт!$V$12:$V$176</c:f>
              <c:numCache>
                <c:formatCode>0.00</c:formatCode>
                <c:ptCount val="165"/>
                <c:pt idx="0">
                  <c:v>3.1200000000006121</c:v>
                </c:pt>
                <c:pt idx="1">
                  <c:v>9.075914634146951</c:v>
                </c:pt>
                <c:pt idx="2">
                  <c:v>13.881829268293291</c:v>
                </c:pt>
                <c:pt idx="3">
                  <c:v>17.83774390243963</c:v>
                </c:pt>
                <c:pt idx="4">
                  <c:v>21.113658536585969</c:v>
                </c:pt>
                <c:pt idx="5">
                  <c:v>24.019573170732304</c:v>
                </c:pt>
                <c:pt idx="6">
                  <c:v>26.615487804878644</c:v>
                </c:pt>
                <c:pt idx="7">
                  <c:v>30.221402439024981</c:v>
                </c:pt>
                <c:pt idx="8">
                  <c:v>31.827317073171319</c:v>
                </c:pt>
                <c:pt idx="9">
                  <c:v>33.283231707317654</c:v>
                </c:pt>
                <c:pt idx="10">
                  <c:v>35.199146341463994</c:v>
                </c:pt>
                <c:pt idx="11">
                  <c:v>36.085060975610332</c:v>
                </c:pt>
                <c:pt idx="12">
                  <c:v>37.070975609756672</c:v>
                </c:pt>
                <c:pt idx="13">
                  <c:v>37.946890243903013</c:v>
                </c:pt>
                <c:pt idx="14">
                  <c:v>38.742804878049348</c:v>
                </c:pt>
                <c:pt idx="15">
                  <c:v>40.538719512195684</c:v>
                </c:pt>
                <c:pt idx="16">
                  <c:v>42.234634146342025</c:v>
                </c:pt>
                <c:pt idx="17">
                  <c:v>43.85054878048836</c:v>
                </c:pt>
                <c:pt idx="18">
                  <c:v>45.226463414634701</c:v>
                </c:pt>
                <c:pt idx="19">
                  <c:v>45.952378048781036</c:v>
                </c:pt>
                <c:pt idx="20">
                  <c:v>47.258292682927376</c:v>
                </c:pt>
                <c:pt idx="21">
                  <c:v>48.234207317073711</c:v>
                </c:pt>
                <c:pt idx="22">
                  <c:v>49.12012195122005</c:v>
                </c:pt>
                <c:pt idx="23">
                  <c:v>50.31603658536639</c:v>
                </c:pt>
                <c:pt idx="24">
                  <c:v>52.021951219512729</c:v>
                </c:pt>
                <c:pt idx="25">
                  <c:v>53.387865853659065</c:v>
                </c:pt>
                <c:pt idx="26">
                  <c:v>54.5037804878054</c:v>
                </c:pt>
                <c:pt idx="27">
                  <c:v>56.309695121951741</c:v>
                </c:pt>
                <c:pt idx="28">
                  <c:v>57.045609756098081</c:v>
                </c:pt>
                <c:pt idx="29">
                  <c:v>57.831524390244418</c:v>
                </c:pt>
                <c:pt idx="30">
                  <c:v>59.007439024390756</c:v>
                </c:pt>
                <c:pt idx="31">
                  <c:v>60.183353658537094</c:v>
                </c:pt>
                <c:pt idx="32">
                  <c:v>61.32926829268343</c:v>
                </c:pt>
                <c:pt idx="33">
                  <c:v>62.405182926829767</c:v>
                </c:pt>
                <c:pt idx="34">
                  <c:v>74.331097560976104</c:v>
                </c:pt>
                <c:pt idx="35">
                  <c:v>76.887012195122452</c:v>
                </c:pt>
                <c:pt idx="36">
                  <c:v>78.512926829268793</c:v>
                </c:pt>
                <c:pt idx="37">
                  <c:v>79.958841463415126</c:v>
                </c:pt>
                <c:pt idx="38">
                  <c:v>81.384756097561464</c:v>
                </c:pt>
                <c:pt idx="39">
                  <c:v>83.560670731707802</c:v>
                </c:pt>
                <c:pt idx="40">
                  <c:v>84.326585365854129</c:v>
                </c:pt>
                <c:pt idx="41">
                  <c:v>85.592500000000456</c:v>
                </c:pt>
                <c:pt idx="42">
                  <c:v>86.718414634146797</c:v>
                </c:pt>
                <c:pt idx="43">
                  <c:v>87.194329268293131</c:v>
                </c:pt>
                <c:pt idx="44">
                  <c:v>89.020243902439461</c:v>
                </c:pt>
                <c:pt idx="45">
                  <c:v>89.336158536585799</c:v>
                </c:pt>
                <c:pt idx="46">
                  <c:v>89.71207317073214</c:v>
                </c:pt>
                <c:pt idx="47">
                  <c:v>89.997987804878477</c:v>
                </c:pt>
                <c:pt idx="48">
                  <c:v>90.18390243902482</c:v>
                </c:pt>
                <c:pt idx="49">
                  <c:v>90.55981707317116</c:v>
                </c:pt>
                <c:pt idx="50">
                  <c:v>91.015731707317499</c:v>
                </c:pt>
                <c:pt idx="51">
                  <c:v>91.621646341463844</c:v>
                </c:pt>
                <c:pt idx="52">
                  <c:v>92.107560975610184</c:v>
                </c:pt>
                <c:pt idx="53">
                  <c:v>92.403475609756526</c:v>
                </c:pt>
                <c:pt idx="54">
                  <c:v>92.609390243902865</c:v>
                </c:pt>
                <c:pt idx="55">
                  <c:v>93.225304878049201</c:v>
                </c:pt>
                <c:pt idx="56">
                  <c:v>93.721219512195546</c:v>
                </c:pt>
                <c:pt idx="57">
                  <c:v>93.947134146341881</c:v>
                </c:pt>
                <c:pt idx="58">
                  <c:v>94.283048780488215</c:v>
                </c:pt>
                <c:pt idx="59">
                  <c:v>95.698963414634562</c:v>
                </c:pt>
                <c:pt idx="60">
                  <c:v>96.024878048780892</c:v>
                </c:pt>
                <c:pt idx="61">
                  <c:v>97.140792682927227</c:v>
                </c:pt>
                <c:pt idx="62">
                  <c:v>97.376707317073567</c:v>
                </c:pt>
                <c:pt idx="63">
                  <c:v>97.402621951219913</c:v>
                </c:pt>
                <c:pt idx="64">
                  <c:v>97.67853658536626</c:v>
                </c:pt>
                <c:pt idx="65">
                  <c:v>98.0544512195126</c:v>
                </c:pt>
                <c:pt idx="66">
                  <c:v>98.320365853658927</c:v>
                </c:pt>
                <c:pt idx="67">
                  <c:v>98.656280487805262</c:v>
                </c:pt>
                <c:pt idx="68">
                  <c:v>98.892195121951602</c:v>
                </c:pt>
                <c:pt idx="69">
                  <c:v>99.278109756097933</c:v>
                </c:pt>
                <c:pt idx="70">
                  <c:v>99.67402439024427</c:v>
                </c:pt>
                <c:pt idx="71">
                  <c:v>99.809939024390616</c:v>
                </c:pt>
                <c:pt idx="72">
                  <c:v>99.995853658536959</c:v>
                </c:pt>
                <c:pt idx="73">
                  <c:v>100.55176829268331</c:v>
                </c:pt>
                <c:pt idx="74">
                  <c:v>100.94768292682964</c:v>
                </c:pt>
                <c:pt idx="75">
                  <c:v>101.32359756097598</c:v>
                </c:pt>
                <c:pt idx="76">
                  <c:v>101.65951219512232</c:v>
                </c:pt>
                <c:pt idx="77">
                  <c:v>102.67542682926864</c:v>
                </c:pt>
                <c:pt idx="78">
                  <c:v>103.14134146341499</c:v>
                </c:pt>
                <c:pt idx="79">
                  <c:v>103.14725609756132</c:v>
                </c:pt>
                <c:pt idx="80">
                  <c:v>103.60317073170766</c:v>
                </c:pt>
                <c:pt idx="81">
                  <c:v>114.619085365854</c:v>
                </c:pt>
                <c:pt idx="82">
                  <c:v>116.35500000000035</c:v>
                </c:pt>
                <c:pt idx="83">
                  <c:v>118.53091463414668</c:v>
                </c:pt>
                <c:pt idx="84">
                  <c:v>119.16682926829301</c:v>
                </c:pt>
                <c:pt idx="85">
                  <c:v>119.61274390243935</c:v>
                </c:pt>
                <c:pt idx="86">
                  <c:v>119.79865853658569</c:v>
                </c:pt>
                <c:pt idx="87">
                  <c:v>119.97457317073203</c:v>
                </c:pt>
                <c:pt idx="88">
                  <c:v>119.87048780487837</c:v>
                </c:pt>
                <c:pt idx="89">
                  <c:v>120.24640243902471</c:v>
                </c:pt>
                <c:pt idx="90">
                  <c:v>120.26231707317103</c:v>
                </c:pt>
                <c:pt idx="91">
                  <c:v>120.74823170731737</c:v>
                </c:pt>
                <c:pt idx="92">
                  <c:v>122.48414634146371</c:v>
                </c:pt>
                <c:pt idx="93">
                  <c:v>123.20006097561006</c:v>
                </c:pt>
                <c:pt idx="94">
                  <c:v>122.9459756097564</c:v>
                </c:pt>
                <c:pt idx="95">
                  <c:v>122.97189024390275</c:v>
                </c:pt>
                <c:pt idx="96">
                  <c:v>122.83780487804908</c:v>
                </c:pt>
                <c:pt idx="97">
                  <c:v>122.82371951219542</c:v>
                </c:pt>
                <c:pt idx="98">
                  <c:v>123.06963414634177</c:v>
                </c:pt>
                <c:pt idx="99">
                  <c:v>123.1555487804881</c:v>
                </c:pt>
                <c:pt idx="100">
                  <c:v>123.43146341463444</c:v>
                </c:pt>
                <c:pt idx="101">
                  <c:v>123.53737804878077</c:v>
                </c:pt>
                <c:pt idx="102">
                  <c:v>123.8232926829271</c:v>
                </c:pt>
                <c:pt idx="103">
                  <c:v>124.13920731707344</c:v>
                </c:pt>
                <c:pt idx="104">
                  <c:v>124.94512195121979</c:v>
                </c:pt>
                <c:pt idx="105">
                  <c:v>125.15103658536613</c:v>
                </c:pt>
                <c:pt idx="106">
                  <c:v>125.81695121951248</c:v>
                </c:pt>
                <c:pt idx="107">
                  <c:v>126.02286585365881</c:v>
                </c:pt>
                <c:pt idx="108">
                  <c:v>126.26878048780515</c:v>
                </c:pt>
                <c:pt idx="109">
                  <c:v>126.16469512195148</c:v>
                </c:pt>
                <c:pt idx="110">
                  <c:v>126.44060975609781</c:v>
                </c:pt>
                <c:pt idx="111">
                  <c:v>126.93652439024416</c:v>
                </c:pt>
                <c:pt idx="112">
                  <c:v>126.8124390243905</c:v>
                </c:pt>
                <c:pt idx="113">
                  <c:v>126.82835365853683</c:v>
                </c:pt>
                <c:pt idx="114">
                  <c:v>141.90426829268316</c:v>
                </c:pt>
                <c:pt idx="115">
                  <c:v>143.7501829268295</c:v>
                </c:pt>
                <c:pt idx="116">
                  <c:v>144.30609756097584</c:v>
                </c:pt>
                <c:pt idx="117">
                  <c:v>144.51201219512217</c:v>
                </c:pt>
                <c:pt idx="118">
                  <c:v>144.60792682926851</c:v>
                </c:pt>
                <c:pt idx="119">
                  <c:v>144.75384146341486</c:v>
                </c:pt>
                <c:pt idx="120">
                  <c:v>144.85975609756119</c:v>
                </c:pt>
                <c:pt idx="121">
                  <c:v>144.94567073170754</c:v>
                </c:pt>
                <c:pt idx="122">
                  <c:v>144.92158536585387</c:v>
                </c:pt>
                <c:pt idx="123">
                  <c:v>144.9675000000002</c:v>
                </c:pt>
                <c:pt idx="124">
                  <c:v>145.23341463414653</c:v>
                </c:pt>
                <c:pt idx="125">
                  <c:v>145.20932926829286</c:v>
                </c:pt>
                <c:pt idx="126">
                  <c:v>145.25524390243919</c:v>
                </c:pt>
                <c:pt idx="127">
                  <c:v>144.95115853658552</c:v>
                </c:pt>
                <c:pt idx="128">
                  <c:v>144.98707317073186</c:v>
                </c:pt>
                <c:pt idx="129">
                  <c:v>144.78298780487819</c:v>
                </c:pt>
                <c:pt idx="130">
                  <c:v>144.76890243902454</c:v>
                </c:pt>
                <c:pt idx="131">
                  <c:v>144.67481707317089</c:v>
                </c:pt>
                <c:pt idx="132">
                  <c:v>144.67073170731723</c:v>
                </c:pt>
                <c:pt idx="133">
                  <c:v>144.73664634146357</c:v>
                </c:pt>
                <c:pt idx="134">
                  <c:v>144.73256097560991</c:v>
                </c:pt>
                <c:pt idx="135">
                  <c:v>144.77847560975624</c:v>
                </c:pt>
                <c:pt idx="136">
                  <c:v>145.32439024390257</c:v>
                </c:pt>
                <c:pt idx="137">
                  <c:v>145.35030487804892</c:v>
                </c:pt>
                <c:pt idx="138">
                  <c:v>145.43621951219524</c:v>
                </c:pt>
                <c:pt idx="139">
                  <c:v>145.33213414634156</c:v>
                </c:pt>
                <c:pt idx="140">
                  <c:v>145.5480487804879</c:v>
                </c:pt>
                <c:pt idx="141">
                  <c:v>145.72396341463423</c:v>
                </c:pt>
                <c:pt idx="142">
                  <c:v>145.90987804878057</c:v>
                </c:pt>
                <c:pt idx="143">
                  <c:v>145.7057926829269</c:v>
                </c:pt>
                <c:pt idx="144">
                  <c:v>145.87170731707323</c:v>
                </c:pt>
                <c:pt idx="145">
                  <c:v>146.76762195121955</c:v>
                </c:pt>
                <c:pt idx="146">
                  <c:v>146.52353658536589</c:v>
                </c:pt>
                <c:pt idx="147">
                  <c:v>146.34945121951222</c:v>
                </c:pt>
                <c:pt idx="148">
                  <c:v>146.91536585365856</c:v>
                </c:pt>
                <c:pt idx="149">
                  <c:v>147.17128048780489</c:v>
                </c:pt>
                <c:pt idx="150">
                  <c:v>147.01719512195123</c:v>
                </c:pt>
                <c:pt idx="151">
                  <c:v>146.94310975609756</c:v>
                </c:pt>
                <c:pt idx="152">
                  <c:v>146.77902439024388</c:v>
                </c:pt>
                <c:pt idx="153">
                  <c:v>147.09493902439021</c:v>
                </c:pt>
                <c:pt idx="154">
                  <c:v>147.39085365853654</c:v>
                </c:pt>
                <c:pt idx="155">
                  <c:v>148.49676829268287</c:v>
                </c:pt>
                <c:pt idx="156">
                  <c:v>148.7026829268292</c:v>
                </c:pt>
                <c:pt idx="157">
                  <c:v>148.67859756097553</c:v>
                </c:pt>
                <c:pt idx="158">
                  <c:v>148.52451219512187</c:v>
                </c:pt>
                <c:pt idx="159">
                  <c:v>148.05042682926822</c:v>
                </c:pt>
                <c:pt idx="160">
                  <c:v>148.01634146341456</c:v>
                </c:pt>
                <c:pt idx="161">
                  <c:v>148.28225609756089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619072"/>
        <c:axId val="129620608"/>
      </c:lineChart>
      <c:catAx>
        <c:axId val="12961907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129620608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129620608"/>
        <c:scaling>
          <c:orientation val="maxMin"/>
          <c:max val="60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29619072"/>
        <c:crosses val="autoZero"/>
        <c:crossBetween val="between"/>
        <c:majorUnit val="5"/>
      </c:valAx>
    </c:plotArea>
    <c:legend>
      <c:legendPos val="r"/>
      <c:layout/>
      <c:overlay val="0"/>
      <c:txPr>
        <a:bodyPr/>
        <a:lstStyle/>
        <a:p>
          <a:pPr>
            <a:defRPr sz="1200" baseline="0"/>
          </a:pPr>
          <a:endParaRPr lang="ru-RU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tabSelected="1" zoomScale="12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16</xdr:row>
      <xdr:rowOff>82548</xdr:rowOff>
    </xdr:from>
    <xdr:to>
      <xdr:col>31</xdr:col>
      <xdr:colOff>76200</xdr:colOff>
      <xdr:row>42</xdr:row>
      <xdr:rowOff>126999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15</xdr:row>
      <xdr:rowOff>355600</xdr:rowOff>
    </xdr:from>
    <xdr:to>
      <xdr:col>20</xdr:col>
      <xdr:colOff>330200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I15" sqref="I15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91" t="s">
        <v>65</v>
      </c>
      <c r="B1" s="191"/>
      <c r="C1" s="191"/>
      <c r="D1" s="191"/>
      <c r="E1" s="191"/>
      <c r="F1" s="191"/>
      <c r="G1" s="191"/>
      <c r="H1" s="191"/>
      <c r="I1" s="191"/>
      <c r="J1" s="191"/>
    </row>
    <row r="2" spans="1:12" ht="17.25" x14ac:dyDescent="0.3">
      <c r="A2" s="192" t="s">
        <v>66</v>
      </c>
      <c r="B2" s="192"/>
      <c r="C2" s="192"/>
      <c r="D2" s="192"/>
      <c r="E2" s="192"/>
      <c r="F2" s="192"/>
      <c r="G2" s="192"/>
      <c r="H2" s="192"/>
      <c r="I2" s="192"/>
      <c r="J2" s="192"/>
    </row>
    <row r="3" spans="1:12" ht="6" customHeight="1" thickBot="1" x14ac:dyDescent="0.3"/>
    <row r="4" spans="1:12" s="3" customFormat="1" ht="15" customHeight="1" x14ac:dyDescent="0.25">
      <c r="A4" s="193" t="s">
        <v>0</v>
      </c>
      <c r="B4" s="195" t="s">
        <v>1</v>
      </c>
      <c r="C4" s="197" t="s">
        <v>2</v>
      </c>
      <c r="D4" s="199" t="s">
        <v>3</v>
      </c>
      <c r="E4" s="200"/>
      <c r="F4" s="201" t="s">
        <v>4</v>
      </c>
      <c r="G4" s="202"/>
      <c r="H4" s="195"/>
      <c r="I4" s="199" t="s">
        <v>5</v>
      </c>
      <c r="J4" s="200"/>
    </row>
    <row r="5" spans="1:12" s="8" customFormat="1" ht="15.75" thickBot="1" x14ac:dyDescent="0.3">
      <c r="A5" s="194"/>
      <c r="B5" s="196"/>
      <c r="C5" s="198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70" t="s">
        <v>68</v>
      </c>
      <c r="C6" s="10">
        <v>3</v>
      </c>
      <c r="D6" s="154">
        <v>51.854999999999997</v>
      </c>
      <c r="E6" s="11">
        <v>2</v>
      </c>
      <c r="F6" s="157">
        <v>164</v>
      </c>
      <c r="G6" s="174" t="s">
        <v>141</v>
      </c>
      <c r="H6" s="177" t="s">
        <v>87</v>
      </c>
      <c r="I6" s="12">
        <v>41.53</v>
      </c>
      <c r="J6" s="11">
        <v>60</v>
      </c>
    </row>
    <row r="7" spans="1:12" s="3" customFormat="1" ht="24.95" customHeight="1" x14ac:dyDescent="0.25">
      <c r="A7" s="13">
        <v>2</v>
      </c>
      <c r="B7" s="171" t="s">
        <v>79</v>
      </c>
      <c r="C7" s="14">
        <v>9</v>
      </c>
      <c r="D7" s="28">
        <v>51.575000000000003</v>
      </c>
      <c r="E7" s="16">
        <v>1</v>
      </c>
      <c r="F7" s="22">
        <v>164</v>
      </c>
      <c r="G7" s="20">
        <v>10.050000000000001</v>
      </c>
      <c r="H7" s="18">
        <v>10.050000000000001</v>
      </c>
      <c r="I7" s="19">
        <v>41.49</v>
      </c>
      <c r="J7" s="16">
        <v>73</v>
      </c>
    </row>
    <row r="8" spans="1:12" s="3" customFormat="1" ht="24.95" customHeight="1" x14ac:dyDescent="0.25">
      <c r="A8" s="13">
        <v>3</v>
      </c>
      <c r="B8" s="171" t="s">
        <v>89</v>
      </c>
      <c r="C8" s="14">
        <v>10</v>
      </c>
      <c r="D8" s="15">
        <v>52.08</v>
      </c>
      <c r="E8" s="16">
        <v>3</v>
      </c>
      <c r="F8" s="17">
        <v>164</v>
      </c>
      <c r="G8" s="20">
        <v>13.27</v>
      </c>
      <c r="H8" s="27">
        <f>G8-G7</f>
        <v>3.2199999999999989</v>
      </c>
      <c r="I8" s="19">
        <v>41.72</v>
      </c>
      <c r="J8" s="16">
        <v>54</v>
      </c>
    </row>
    <row r="9" spans="1:12" s="3" customFormat="1" ht="24.95" customHeight="1" x14ac:dyDescent="0.25">
      <c r="A9" s="13">
        <v>4</v>
      </c>
      <c r="B9" s="172" t="s">
        <v>76</v>
      </c>
      <c r="C9" s="23">
        <v>5</v>
      </c>
      <c r="D9" s="24">
        <v>52.25</v>
      </c>
      <c r="E9" s="25">
        <v>4</v>
      </c>
      <c r="F9" s="26">
        <v>164</v>
      </c>
      <c r="G9" s="20">
        <v>33.24</v>
      </c>
      <c r="H9" s="27">
        <f>G9-G8</f>
        <v>19.970000000000002</v>
      </c>
      <c r="I9" s="22">
        <v>41.67</v>
      </c>
      <c r="J9" s="16">
        <v>154</v>
      </c>
      <c r="L9" s="21"/>
    </row>
    <row r="10" spans="1:12" s="3" customFormat="1" ht="24.95" customHeight="1" x14ac:dyDescent="0.25">
      <c r="A10" s="13">
        <v>5</v>
      </c>
      <c r="B10" s="171" t="s">
        <v>100</v>
      </c>
      <c r="C10" s="14">
        <v>4</v>
      </c>
      <c r="D10" s="15">
        <v>56.02</v>
      </c>
      <c r="E10" s="16">
        <v>10</v>
      </c>
      <c r="F10" s="17">
        <v>164</v>
      </c>
      <c r="G10" s="20">
        <v>33.909999999999997</v>
      </c>
      <c r="H10" s="18">
        <f>G10-G9</f>
        <v>0.6699999999999946</v>
      </c>
      <c r="I10" s="19">
        <v>41.86</v>
      </c>
      <c r="J10" s="16">
        <v>146</v>
      </c>
      <c r="L10" s="21"/>
    </row>
    <row r="11" spans="1:12" s="3" customFormat="1" ht="24.95" customHeight="1" x14ac:dyDescent="0.25">
      <c r="A11" s="13">
        <v>6</v>
      </c>
      <c r="B11" s="171" t="s">
        <v>108</v>
      </c>
      <c r="C11" s="14">
        <v>2</v>
      </c>
      <c r="D11" s="15">
        <v>52.265000000000001</v>
      </c>
      <c r="E11" s="16">
        <v>5</v>
      </c>
      <c r="F11" s="17">
        <v>163</v>
      </c>
      <c r="G11" s="175" t="s">
        <v>142</v>
      </c>
      <c r="H11" s="18">
        <v>12</v>
      </c>
      <c r="I11" s="19">
        <v>41.74</v>
      </c>
      <c r="J11" s="16">
        <v>77</v>
      </c>
    </row>
    <row r="12" spans="1:12" s="3" customFormat="1" ht="24.95" customHeight="1" x14ac:dyDescent="0.25">
      <c r="A12" s="13">
        <v>7</v>
      </c>
      <c r="B12" s="171" t="s">
        <v>84</v>
      </c>
      <c r="C12" s="14">
        <v>8</v>
      </c>
      <c r="D12" s="15">
        <v>52.32</v>
      </c>
      <c r="E12" s="16">
        <v>7</v>
      </c>
      <c r="F12" s="17">
        <v>163</v>
      </c>
      <c r="G12" s="176" t="s">
        <v>142</v>
      </c>
      <c r="H12" s="151">
        <v>10</v>
      </c>
      <c r="I12" s="26">
        <v>41.77</v>
      </c>
      <c r="J12" s="25">
        <v>121</v>
      </c>
    </row>
    <row r="13" spans="1:12" s="3" customFormat="1" ht="24.95" customHeight="1" x14ac:dyDescent="0.25">
      <c r="A13" s="13">
        <v>8</v>
      </c>
      <c r="B13" s="173" t="s">
        <v>92</v>
      </c>
      <c r="C13" s="23">
        <v>6</v>
      </c>
      <c r="D13" s="26">
        <v>52.79</v>
      </c>
      <c r="E13" s="25">
        <v>8</v>
      </c>
      <c r="F13" s="26">
        <v>162</v>
      </c>
      <c r="G13" s="176" t="s">
        <v>143</v>
      </c>
      <c r="H13" s="178" t="s">
        <v>142</v>
      </c>
      <c r="I13" s="26">
        <v>41.9</v>
      </c>
      <c r="J13" s="25">
        <v>66</v>
      </c>
    </row>
    <row r="14" spans="1:12" s="3" customFormat="1" ht="26.25" customHeight="1" x14ac:dyDescent="0.25">
      <c r="A14" s="13">
        <v>9</v>
      </c>
      <c r="B14" s="171" t="s">
        <v>140</v>
      </c>
      <c r="C14" s="14">
        <v>7</v>
      </c>
      <c r="D14" s="15">
        <v>52.305</v>
      </c>
      <c r="E14" s="16">
        <v>6</v>
      </c>
      <c r="F14" s="17">
        <v>161</v>
      </c>
      <c r="G14" s="175" t="s">
        <v>144</v>
      </c>
      <c r="H14" s="161">
        <v>33</v>
      </c>
      <c r="I14" s="19">
        <v>41.92</v>
      </c>
      <c r="J14" s="16">
        <v>159</v>
      </c>
    </row>
    <row r="15" spans="1:12" s="3" customFormat="1" ht="24.95" customHeight="1" x14ac:dyDescent="0.25">
      <c r="A15" s="13">
        <v>10</v>
      </c>
      <c r="B15" s="171" t="s">
        <v>73</v>
      </c>
      <c r="C15" s="14">
        <v>1</v>
      </c>
      <c r="D15" s="15">
        <v>53.65</v>
      </c>
      <c r="E15" s="16">
        <v>9</v>
      </c>
      <c r="F15" s="17">
        <v>156</v>
      </c>
      <c r="G15" s="175" t="s">
        <v>145</v>
      </c>
      <c r="H15" s="175" t="s">
        <v>146</v>
      </c>
      <c r="I15" s="17">
        <v>42.27</v>
      </c>
      <c r="J15" s="16">
        <v>112</v>
      </c>
    </row>
    <row r="16" spans="1:12" ht="24" hidden="1" customHeight="1" x14ac:dyDescent="0.25">
      <c r="A16" s="13">
        <v>11</v>
      </c>
      <c r="B16" s="149"/>
      <c r="C16" s="14"/>
      <c r="D16" s="15"/>
      <c r="E16" s="16"/>
      <c r="F16" s="22"/>
      <c r="G16" s="150"/>
      <c r="H16" s="18"/>
      <c r="I16" s="19"/>
      <c r="J16" s="16"/>
    </row>
    <row r="17" spans="1:10" ht="23.25" hidden="1" customHeight="1" thickBot="1" x14ac:dyDescent="0.3">
      <c r="A17" s="29">
        <v>12</v>
      </c>
      <c r="B17" s="152"/>
      <c r="C17" s="153"/>
      <c r="D17" s="155"/>
      <c r="E17" s="156"/>
      <c r="F17" s="158"/>
      <c r="G17" s="159"/>
      <c r="H17" s="150"/>
      <c r="I17" s="160"/>
      <c r="J17" s="156"/>
    </row>
    <row r="18" spans="1:10" ht="2.25" customHeight="1" x14ac:dyDescent="0.25">
      <c r="A18" s="30"/>
    </row>
    <row r="19" spans="1:10" s="2" customFormat="1" x14ac:dyDescent="0.25">
      <c r="A19" s="30"/>
    </row>
    <row r="20" spans="1:10" s="2" customFormat="1" x14ac:dyDescent="0.25">
      <c r="A20" s="30"/>
    </row>
    <row r="21" spans="1:10" s="2" customFormat="1" x14ac:dyDescent="0.25">
      <c r="A21" s="30"/>
    </row>
    <row r="22" spans="1:10" s="2" customFormat="1" ht="14.25" customHeight="1" x14ac:dyDescent="0.25">
      <c r="A22" s="30"/>
    </row>
    <row r="23" spans="1:10" s="2" customFormat="1" x14ac:dyDescent="0.25">
      <c r="A23" s="30"/>
    </row>
    <row r="24" spans="1:10" s="2" customFormat="1" x14ac:dyDescent="0.25">
      <c r="A24" s="31"/>
    </row>
    <row r="25" spans="1:10" s="2" customFormat="1" x14ac:dyDescent="0.25">
      <c r="A25" s="31"/>
    </row>
    <row r="26" spans="1:10" s="2" customFormat="1" ht="6.75" customHeight="1" x14ac:dyDescent="0.25">
      <c r="A26" s="31"/>
    </row>
    <row r="27" spans="1:10" s="2" customFormat="1" x14ac:dyDescent="0.25">
      <c r="A27" s="31"/>
    </row>
    <row r="28" spans="1:10" s="2" customFormat="1" x14ac:dyDescent="0.25">
      <c r="A28" s="31"/>
    </row>
    <row r="29" spans="1:10" s="2" customFormat="1" x14ac:dyDescent="0.25">
      <c r="A29" s="31"/>
    </row>
    <row r="30" spans="1:10" s="2" customFormat="1" x14ac:dyDescent="0.25">
      <c r="A30" s="31"/>
    </row>
    <row r="31" spans="1:10" s="2" customFormat="1" ht="7.5" customHeight="1" x14ac:dyDescent="0.25">
      <c r="A31" s="30"/>
    </row>
    <row r="32" spans="1:10" s="2" customFormat="1" x14ac:dyDescent="0.25">
      <c r="A32" s="30"/>
    </row>
    <row r="33" spans="1:1" s="2" customFormat="1" x14ac:dyDescent="0.25">
      <c r="A33" s="30"/>
    </row>
    <row r="34" spans="1:1" s="2" customFormat="1" x14ac:dyDescent="0.25">
      <c r="A34" s="30"/>
    </row>
    <row r="35" spans="1:1" s="2" customFormat="1" ht="6.75" customHeight="1" x14ac:dyDescent="0.25"/>
    <row r="36" spans="1:1" s="2" customFormat="1" x14ac:dyDescent="0.25">
      <c r="A36" s="30"/>
    </row>
    <row r="37" spans="1:1" s="2" customFormat="1" x14ac:dyDescent="0.25">
      <c r="A37" s="3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7" zoomScaleNormal="100" workbookViewId="0">
      <selection activeCell="H24" sqref="H24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03" t="s">
        <v>64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</row>
    <row r="2" spans="1:16" ht="5.25" customHeight="1" x14ac:dyDescent="0.25"/>
    <row r="3" spans="1:16" ht="19.5" customHeight="1" x14ac:dyDescent="0.35">
      <c r="A3" s="204" t="s">
        <v>12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</row>
    <row r="4" spans="1:16" ht="15.75" customHeight="1" thickBo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6" s="2" customFormat="1" ht="30" customHeight="1" x14ac:dyDescent="0.25">
      <c r="A5" s="205" t="s">
        <v>2</v>
      </c>
      <c r="B5" s="207" t="s">
        <v>1</v>
      </c>
      <c r="C5" s="209" t="s">
        <v>13</v>
      </c>
      <c r="D5" s="211" t="s">
        <v>14</v>
      </c>
      <c r="E5" s="213" t="s">
        <v>15</v>
      </c>
      <c r="F5" s="213" t="s">
        <v>16</v>
      </c>
      <c r="G5" s="215" t="s">
        <v>17</v>
      </c>
      <c r="H5" s="211"/>
      <c r="I5" s="211"/>
      <c r="J5" s="216"/>
      <c r="K5" s="216"/>
      <c r="L5" s="217"/>
    </row>
    <row r="6" spans="1:16" s="2" customFormat="1" ht="30" customHeight="1" thickBot="1" x14ac:dyDescent="0.3">
      <c r="A6" s="206"/>
      <c r="B6" s="208"/>
      <c r="C6" s="210"/>
      <c r="D6" s="212"/>
      <c r="E6" s="214"/>
      <c r="F6" s="214"/>
      <c r="G6" s="33" t="s">
        <v>18</v>
      </c>
      <c r="H6" s="34" t="s">
        <v>6</v>
      </c>
      <c r="I6" s="34" t="s">
        <v>19</v>
      </c>
      <c r="J6" s="35" t="s">
        <v>20</v>
      </c>
      <c r="K6" s="36" t="s">
        <v>21</v>
      </c>
      <c r="L6" s="37" t="s">
        <v>7</v>
      </c>
    </row>
    <row r="7" spans="1:16" s="3" customFormat="1" ht="30" customHeight="1" x14ac:dyDescent="0.25">
      <c r="A7" s="218">
        <v>1</v>
      </c>
      <c r="B7" s="220" t="s">
        <v>73</v>
      </c>
      <c r="C7" s="38" t="s">
        <v>74</v>
      </c>
      <c r="D7" s="39" t="s">
        <v>22</v>
      </c>
      <c r="E7" s="40">
        <v>78.400000000000006</v>
      </c>
      <c r="F7" s="41"/>
      <c r="G7" s="42">
        <v>2</v>
      </c>
      <c r="H7" s="43">
        <v>56.02</v>
      </c>
      <c r="I7" s="42"/>
      <c r="J7" s="44">
        <f t="shared" ref="J7:J34" si="0">H7-I7</f>
        <v>56.02</v>
      </c>
      <c r="K7" s="222">
        <f>AVERAGE(J7:J8)</f>
        <v>53.650000000000006</v>
      </c>
      <c r="L7" s="224">
        <v>9</v>
      </c>
    </row>
    <row r="8" spans="1:16" s="3" customFormat="1" ht="30" customHeight="1" x14ac:dyDescent="0.25">
      <c r="A8" s="219"/>
      <c r="B8" s="221"/>
      <c r="C8" s="45" t="s">
        <v>75</v>
      </c>
      <c r="D8" s="46" t="s">
        <v>23</v>
      </c>
      <c r="E8" s="47">
        <v>78.2</v>
      </c>
      <c r="F8" s="48"/>
      <c r="G8" s="49">
        <v>3</v>
      </c>
      <c r="H8" s="50">
        <v>51.28</v>
      </c>
      <c r="I8" s="49"/>
      <c r="J8" s="51">
        <f t="shared" si="0"/>
        <v>51.28</v>
      </c>
      <c r="K8" s="223"/>
      <c r="L8" s="225"/>
    </row>
    <row r="9" spans="1:16" s="3" customFormat="1" ht="30" customHeight="1" x14ac:dyDescent="0.25">
      <c r="A9" s="226">
        <v>2</v>
      </c>
      <c r="B9" s="227" t="s">
        <v>70</v>
      </c>
      <c r="C9" s="52" t="s">
        <v>71</v>
      </c>
      <c r="D9" s="53" t="s">
        <v>24</v>
      </c>
      <c r="E9" s="54">
        <v>73.8</v>
      </c>
      <c r="F9" s="48"/>
      <c r="G9" s="49">
        <v>3</v>
      </c>
      <c r="H9" s="50">
        <v>56.29</v>
      </c>
      <c r="I9" s="49"/>
      <c r="J9" s="51">
        <f t="shared" si="0"/>
        <v>56.29</v>
      </c>
      <c r="K9" s="223">
        <f>AVERAGE(J9:J10)</f>
        <v>52.265000000000001</v>
      </c>
      <c r="L9" s="225">
        <v>5</v>
      </c>
    </row>
    <row r="10" spans="1:16" s="3" customFormat="1" ht="30" customHeight="1" x14ac:dyDescent="0.25">
      <c r="A10" s="219"/>
      <c r="B10" s="221"/>
      <c r="C10" s="45" t="s">
        <v>72</v>
      </c>
      <c r="D10" s="46" t="s">
        <v>25</v>
      </c>
      <c r="E10" s="55">
        <v>81</v>
      </c>
      <c r="F10" s="48"/>
      <c r="G10" s="49">
        <v>4</v>
      </c>
      <c r="H10" s="50">
        <v>48.24</v>
      </c>
      <c r="I10" s="49"/>
      <c r="J10" s="51">
        <f t="shared" si="0"/>
        <v>48.24</v>
      </c>
      <c r="K10" s="223"/>
      <c r="L10" s="225"/>
    </row>
    <row r="11" spans="1:16" s="3" customFormat="1" ht="30" customHeight="1" x14ac:dyDescent="0.25">
      <c r="A11" s="219">
        <v>3</v>
      </c>
      <c r="B11" s="221" t="s">
        <v>68</v>
      </c>
      <c r="C11" s="45" t="s">
        <v>69</v>
      </c>
      <c r="D11" s="46" t="s">
        <v>26</v>
      </c>
      <c r="E11" s="55">
        <v>77.599999999999994</v>
      </c>
      <c r="F11" s="48"/>
      <c r="G11" s="49">
        <v>4</v>
      </c>
      <c r="H11" s="50">
        <v>55.91</v>
      </c>
      <c r="I11" s="49"/>
      <c r="J11" s="51">
        <f t="shared" si="0"/>
        <v>55.91</v>
      </c>
      <c r="K11" s="223">
        <f>AVERAGE(J11:J12)</f>
        <v>51.854999999999997</v>
      </c>
      <c r="L11" s="225">
        <v>2</v>
      </c>
    </row>
    <row r="12" spans="1:16" s="3" customFormat="1" ht="30" customHeight="1" x14ac:dyDescent="0.25">
      <c r="A12" s="219"/>
      <c r="B12" s="221"/>
      <c r="C12" s="45" t="s">
        <v>83</v>
      </c>
      <c r="D12" s="46" t="s">
        <v>27</v>
      </c>
      <c r="E12" s="55">
        <v>71</v>
      </c>
      <c r="F12" s="48"/>
      <c r="G12" s="49">
        <v>5</v>
      </c>
      <c r="H12" s="50">
        <v>47.8</v>
      </c>
      <c r="I12" s="49"/>
      <c r="J12" s="51">
        <f t="shared" si="0"/>
        <v>47.8</v>
      </c>
      <c r="K12" s="223"/>
      <c r="L12" s="225"/>
    </row>
    <row r="13" spans="1:16" s="3" customFormat="1" ht="30" customHeight="1" x14ac:dyDescent="0.25">
      <c r="A13" s="226">
        <v>4</v>
      </c>
      <c r="B13" s="227" t="s">
        <v>100</v>
      </c>
      <c r="C13" s="52" t="s">
        <v>101</v>
      </c>
      <c r="D13" s="53" t="s">
        <v>28</v>
      </c>
      <c r="E13" s="56"/>
      <c r="F13" s="48"/>
      <c r="G13" s="49"/>
      <c r="H13" s="50">
        <v>57.05</v>
      </c>
      <c r="I13" s="49"/>
      <c r="J13" s="51">
        <f t="shared" si="0"/>
        <v>57.05</v>
      </c>
      <c r="K13" s="223">
        <f>AVERAGE(J13:J14)</f>
        <v>56.019999999999996</v>
      </c>
      <c r="L13" s="225">
        <v>10</v>
      </c>
      <c r="N13" s="3" t="s">
        <v>29</v>
      </c>
    </row>
    <row r="14" spans="1:16" s="3" customFormat="1" ht="30" customHeight="1" x14ac:dyDescent="0.25">
      <c r="A14" s="219"/>
      <c r="B14" s="221"/>
      <c r="C14" s="45" t="s">
        <v>102</v>
      </c>
      <c r="D14" s="46" t="s">
        <v>30</v>
      </c>
      <c r="E14" s="55">
        <v>80.599999999999994</v>
      </c>
      <c r="F14" s="48"/>
      <c r="G14" s="49">
        <v>5</v>
      </c>
      <c r="H14" s="50">
        <v>54.99</v>
      </c>
      <c r="I14" s="49"/>
      <c r="J14" s="51">
        <f t="shared" si="0"/>
        <v>54.99</v>
      </c>
      <c r="K14" s="223"/>
      <c r="L14" s="225"/>
      <c r="P14" s="3" t="s">
        <v>29</v>
      </c>
    </row>
    <row r="15" spans="1:16" s="3" customFormat="1" ht="30" customHeight="1" x14ac:dyDescent="0.25">
      <c r="A15" s="219">
        <v>5</v>
      </c>
      <c r="B15" s="221" t="s">
        <v>76</v>
      </c>
      <c r="C15" s="45" t="s">
        <v>77</v>
      </c>
      <c r="D15" s="46" t="s">
        <v>31</v>
      </c>
      <c r="E15" s="47">
        <v>85.2</v>
      </c>
      <c r="F15" s="48">
        <v>8</v>
      </c>
      <c r="G15" s="49">
        <v>7</v>
      </c>
      <c r="H15" s="50">
        <v>48.24</v>
      </c>
      <c r="I15" s="49"/>
      <c r="J15" s="51">
        <f t="shared" si="0"/>
        <v>48.24</v>
      </c>
      <c r="K15" s="223">
        <f>AVERAGE(J15:J16)</f>
        <v>52.25</v>
      </c>
      <c r="L15" s="225">
        <v>4</v>
      </c>
    </row>
    <row r="16" spans="1:16" s="3" customFormat="1" ht="30" customHeight="1" x14ac:dyDescent="0.25">
      <c r="A16" s="219"/>
      <c r="B16" s="221"/>
      <c r="C16" s="45" t="s">
        <v>78</v>
      </c>
      <c r="D16" s="46" t="s">
        <v>32</v>
      </c>
      <c r="E16" s="47">
        <v>86.1</v>
      </c>
      <c r="F16" s="48">
        <v>8</v>
      </c>
      <c r="G16" s="49">
        <v>6</v>
      </c>
      <c r="H16" s="50">
        <v>56.26</v>
      </c>
      <c r="I16" s="49"/>
      <c r="J16" s="51">
        <f t="shared" si="0"/>
        <v>56.26</v>
      </c>
      <c r="K16" s="223"/>
      <c r="L16" s="225"/>
    </row>
    <row r="17" spans="1:16" ht="27.75" customHeight="1" x14ac:dyDescent="0.25">
      <c r="A17" s="219">
        <v>6</v>
      </c>
      <c r="B17" s="221" t="s">
        <v>92</v>
      </c>
      <c r="C17" s="45" t="s">
        <v>93</v>
      </c>
      <c r="D17" s="46" t="s">
        <v>33</v>
      </c>
      <c r="E17" s="57" t="s">
        <v>96</v>
      </c>
      <c r="F17" s="58"/>
      <c r="G17" s="59">
        <v>7</v>
      </c>
      <c r="H17" s="60">
        <v>57.04</v>
      </c>
      <c r="I17" s="49"/>
      <c r="J17" s="51">
        <f t="shared" si="0"/>
        <v>57.04</v>
      </c>
      <c r="K17" s="223">
        <f>AVERAGE(J17:J18)</f>
        <v>52.79</v>
      </c>
      <c r="L17" s="225">
        <v>8</v>
      </c>
    </row>
    <row r="18" spans="1:16" ht="27.75" customHeight="1" x14ac:dyDescent="0.25">
      <c r="A18" s="219"/>
      <c r="B18" s="221"/>
      <c r="C18" s="45" t="s">
        <v>94</v>
      </c>
      <c r="D18" s="46" t="s">
        <v>34</v>
      </c>
      <c r="E18" s="57" t="s">
        <v>95</v>
      </c>
      <c r="F18" s="58">
        <v>32</v>
      </c>
      <c r="G18" s="59">
        <v>8</v>
      </c>
      <c r="H18" s="60">
        <v>48.54</v>
      </c>
      <c r="I18" s="49"/>
      <c r="J18" s="51">
        <f t="shared" si="0"/>
        <v>48.54</v>
      </c>
      <c r="K18" s="223"/>
      <c r="L18" s="225"/>
    </row>
    <row r="19" spans="1:16" ht="29.25" customHeight="1" x14ac:dyDescent="0.3">
      <c r="A19" s="226">
        <v>7</v>
      </c>
      <c r="B19" s="227" t="s">
        <v>97</v>
      </c>
      <c r="C19" s="52" t="s">
        <v>98</v>
      </c>
      <c r="D19" s="53" t="s">
        <v>35</v>
      </c>
      <c r="E19" s="61" t="s">
        <v>104</v>
      </c>
      <c r="F19" s="58"/>
      <c r="G19" s="59">
        <v>9</v>
      </c>
      <c r="H19" s="60">
        <v>48.84</v>
      </c>
      <c r="I19" s="49"/>
      <c r="J19" s="51">
        <f t="shared" si="0"/>
        <v>48.84</v>
      </c>
      <c r="K19" s="223">
        <f>AVERAGE(J19:J20)</f>
        <v>52.305000000000007</v>
      </c>
      <c r="L19" s="225">
        <v>6</v>
      </c>
      <c r="P19" s="62"/>
    </row>
    <row r="20" spans="1:16" ht="29.25" customHeight="1" x14ac:dyDescent="0.3">
      <c r="A20" s="219"/>
      <c r="B20" s="221"/>
      <c r="C20" s="45" t="s">
        <v>99</v>
      </c>
      <c r="D20" s="46" t="s">
        <v>36</v>
      </c>
      <c r="E20" s="57" t="s">
        <v>103</v>
      </c>
      <c r="F20" s="58"/>
      <c r="G20" s="59">
        <v>8</v>
      </c>
      <c r="H20" s="60">
        <v>55.77</v>
      </c>
      <c r="I20" s="49"/>
      <c r="J20" s="51">
        <f t="shared" si="0"/>
        <v>55.77</v>
      </c>
      <c r="K20" s="223"/>
      <c r="L20" s="225"/>
      <c r="P20" s="62"/>
    </row>
    <row r="21" spans="1:16" ht="29.25" customHeight="1" x14ac:dyDescent="0.25">
      <c r="A21" s="219">
        <v>8</v>
      </c>
      <c r="B21" s="221" t="s">
        <v>84</v>
      </c>
      <c r="C21" s="45" t="s">
        <v>85</v>
      </c>
      <c r="D21" s="46" t="s">
        <v>37</v>
      </c>
      <c r="E21" s="57" t="s">
        <v>107</v>
      </c>
      <c r="F21" s="58">
        <v>8</v>
      </c>
      <c r="G21" s="59">
        <v>13</v>
      </c>
      <c r="H21" s="60">
        <v>48.65</v>
      </c>
      <c r="I21" s="49"/>
      <c r="J21" s="51">
        <f t="shared" si="0"/>
        <v>48.65</v>
      </c>
      <c r="K21" s="223">
        <f>AVERAGE(J21:J22)</f>
        <v>52.32</v>
      </c>
      <c r="L21" s="225">
        <v>7</v>
      </c>
    </row>
    <row r="22" spans="1:16" ht="29.25" customHeight="1" x14ac:dyDescent="0.25">
      <c r="A22" s="219"/>
      <c r="B22" s="221"/>
      <c r="C22" s="45" t="s">
        <v>86</v>
      </c>
      <c r="D22" s="46" t="s">
        <v>38</v>
      </c>
      <c r="E22" s="57" t="s">
        <v>87</v>
      </c>
      <c r="F22" s="58"/>
      <c r="G22" s="59">
        <v>10</v>
      </c>
      <c r="H22" s="60">
        <v>55.99</v>
      </c>
      <c r="I22" s="49"/>
      <c r="J22" s="51">
        <f t="shared" si="0"/>
        <v>55.99</v>
      </c>
      <c r="K22" s="223"/>
      <c r="L22" s="225"/>
    </row>
    <row r="23" spans="1:16" ht="29.25" customHeight="1" x14ac:dyDescent="0.25">
      <c r="A23" s="226">
        <v>9</v>
      </c>
      <c r="B23" s="227" t="s">
        <v>79</v>
      </c>
      <c r="C23" s="52" t="s">
        <v>81</v>
      </c>
      <c r="D23" s="53" t="s">
        <v>39</v>
      </c>
      <c r="E23" s="61" t="s">
        <v>88</v>
      </c>
      <c r="F23" s="58"/>
      <c r="G23" s="59">
        <v>21</v>
      </c>
      <c r="H23" s="60">
        <v>48</v>
      </c>
      <c r="I23" s="49"/>
      <c r="J23" s="51">
        <f t="shared" si="0"/>
        <v>48</v>
      </c>
      <c r="K23" s="223">
        <f>AVERAGE(J23:J24)</f>
        <v>51.575000000000003</v>
      </c>
      <c r="L23" s="225">
        <v>1</v>
      </c>
    </row>
    <row r="24" spans="1:16" ht="29.25" customHeight="1" x14ac:dyDescent="0.25">
      <c r="A24" s="228"/>
      <c r="B24" s="229"/>
      <c r="C24" s="63" t="s">
        <v>82</v>
      </c>
      <c r="D24" s="64" t="s">
        <v>40</v>
      </c>
      <c r="E24" s="65" t="s">
        <v>80</v>
      </c>
      <c r="F24" s="66"/>
      <c r="G24" s="67">
        <v>13</v>
      </c>
      <c r="H24" s="68">
        <v>55.15</v>
      </c>
      <c r="I24" s="49"/>
      <c r="J24" s="69">
        <f t="shared" si="0"/>
        <v>55.15</v>
      </c>
      <c r="K24" s="223"/>
      <c r="L24" s="230"/>
    </row>
    <row r="25" spans="1:16" ht="29.25" customHeight="1" x14ac:dyDescent="0.25">
      <c r="A25" s="219">
        <v>10</v>
      </c>
      <c r="B25" s="221" t="s">
        <v>89</v>
      </c>
      <c r="C25" s="45" t="s">
        <v>90</v>
      </c>
      <c r="D25" s="46" t="s">
        <v>41</v>
      </c>
      <c r="E25" s="57" t="s">
        <v>105</v>
      </c>
      <c r="F25" s="58"/>
      <c r="G25" s="59">
        <v>69</v>
      </c>
      <c r="H25" s="60">
        <v>56.42</v>
      </c>
      <c r="I25" s="49"/>
      <c r="J25" s="70">
        <f t="shared" si="0"/>
        <v>56.42</v>
      </c>
      <c r="K25" s="223">
        <f t="shared" ref="K25:K33" si="1">AVERAGE(J25:J26)</f>
        <v>52.08</v>
      </c>
      <c r="L25" s="225">
        <v>3</v>
      </c>
    </row>
    <row r="26" spans="1:16" ht="27" customHeight="1" x14ac:dyDescent="0.25">
      <c r="A26" s="219"/>
      <c r="B26" s="221"/>
      <c r="C26" s="45" t="s">
        <v>91</v>
      </c>
      <c r="D26" s="46" t="s">
        <v>42</v>
      </c>
      <c r="E26" s="57" t="s">
        <v>106</v>
      </c>
      <c r="F26" s="146">
        <v>12</v>
      </c>
      <c r="G26" s="59">
        <v>1</v>
      </c>
      <c r="H26" s="60">
        <v>47.74</v>
      </c>
      <c r="I26" s="49"/>
      <c r="J26" s="70">
        <f t="shared" si="0"/>
        <v>47.74</v>
      </c>
      <c r="K26" s="223"/>
      <c r="L26" s="225"/>
    </row>
    <row r="27" spans="1:16" ht="35.25" hidden="1" customHeight="1" x14ac:dyDescent="0.25">
      <c r="A27" s="231">
        <v>11</v>
      </c>
      <c r="B27" s="232"/>
      <c r="C27" s="77"/>
      <c r="D27" s="53" t="s">
        <v>43</v>
      </c>
      <c r="E27" s="78"/>
      <c r="F27" s="79"/>
      <c r="G27" s="80"/>
      <c r="H27" s="81"/>
      <c r="I27" s="82">
        <f t="shared" ref="I27:I34" si="2">F27/80</f>
        <v>0</v>
      </c>
      <c r="J27" s="70">
        <f t="shared" si="0"/>
        <v>0</v>
      </c>
      <c r="K27" s="234">
        <f t="shared" si="1"/>
        <v>0</v>
      </c>
      <c r="L27" s="236"/>
    </row>
    <row r="28" spans="1:16" ht="33.75" hidden="1" customHeight="1" thickBot="1" x14ac:dyDescent="0.3">
      <c r="A28" s="231"/>
      <c r="B28" s="233"/>
      <c r="C28" s="142"/>
      <c r="D28" s="64" t="s">
        <v>44</v>
      </c>
      <c r="E28" s="143"/>
      <c r="F28" s="125"/>
      <c r="G28" s="144"/>
      <c r="H28" s="143"/>
      <c r="I28" s="145">
        <f t="shared" si="2"/>
        <v>0</v>
      </c>
      <c r="J28" s="70">
        <f t="shared" si="0"/>
        <v>0</v>
      </c>
      <c r="K28" s="235"/>
      <c r="L28" s="236"/>
    </row>
    <row r="29" spans="1:16" ht="29.25" hidden="1" customHeight="1" x14ac:dyDescent="0.25">
      <c r="A29" s="219">
        <v>11</v>
      </c>
      <c r="B29" s="221"/>
      <c r="C29" s="45"/>
      <c r="D29" s="46" t="s">
        <v>43</v>
      </c>
      <c r="E29" s="57"/>
      <c r="F29" s="58"/>
      <c r="G29" s="59"/>
      <c r="H29" s="60"/>
      <c r="I29" s="49">
        <f t="shared" si="2"/>
        <v>0</v>
      </c>
      <c r="J29" s="70">
        <f t="shared" si="0"/>
        <v>0</v>
      </c>
      <c r="K29" s="223">
        <f t="shared" si="1"/>
        <v>0</v>
      </c>
      <c r="L29" s="225"/>
    </row>
    <row r="30" spans="1:16" ht="27" hidden="1" customHeight="1" x14ac:dyDescent="0.25">
      <c r="A30" s="219"/>
      <c r="B30" s="221"/>
      <c r="C30" s="45"/>
      <c r="D30" s="46" t="s">
        <v>44</v>
      </c>
      <c r="E30" s="57"/>
      <c r="F30" s="146"/>
      <c r="G30" s="59"/>
      <c r="H30" s="60"/>
      <c r="I30" s="49">
        <f t="shared" si="2"/>
        <v>0</v>
      </c>
      <c r="J30" s="70">
        <f t="shared" si="0"/>
        <v>0</v>
      </c>
      <c r="K30" s="223"/>
      <c r="L30" s="225"/>
    </row>
    <row r="31" spans="1:16" ht="29.25" hidden="1" customHeight="1" x14ac:dyDescent="0.25">
      <c r="A31" s="219">
        <v>12</v>
      </c>
      <c r="B31" s="221"/>
      <c r="C31" s="45"/>
      <c r="D31" s="46" t="s">
        <v>60</v>
      </c>
      <c r="E31" s="57"/>
      <c r="F31" s="58"/>
      <c r="G31" s="59"/>
      <c r="H31" s="60"/>
      <c r="I31" s="49">
        <f t="shared" si="2"/>
        <v>0</v>
      </c>
      <c r="J31" s="70">
        <f t="shared" si="0"/>
        <v>0</v>
      </c>
      <c r="K31" s="223">
        <f t="shared" si="1"/>
        <v>0</v>
      </c>
      <c r="L31" s="225"/>
    </row>
    <row r="32" spans="1:16" ht="27" hidden="1" customHeight="1" x14ac:dyDescent="0.25">
      <c r="A32" s="219"/>
      <c r="B32" s="221"/>
      <c r="C32" s="45"/>
      <c r="D32" s="46" t="s">
        <v>61</v>
      </c>
      <c r="E32" s="57"/>
      <c r="F32" s="146"/>
      <c r="G32" s="59"/>
      <c r="H32" s="60"/>
      <c r="I32" s="49">
        <f t="shared" si="2"/>
        <v>0</v>
      </c>
      <c r="J32" s="70">
        <f t="shared" si="0"/>
        <v>0</v>
      </c>
      <c r="K32" s="223"/>
      <c r="L32" s="225"/>
    </row>
    <row r="33" spans="1:12" ht="29.25" hidden="1" customHeight="1" x14ac:dyDescent="0.25">
      <c r="A33" s="226">
        <v>13</v>
      </c>
      <c r="B33" s="227"/>
      <c r="C33" s="52"/>
      <c r="D33" s="53" t="s">
        <v>62</v>
      </c>
      <c r="E33" s="61"/>
      <c r="F33" s="146"/>
      <c r="G33" s="147"/>
      <c r="H33" s="148"/>
      <c r="I33" s="49">
        <f t="shared" si="2"/>
        <v>0</v>
      </c>
      <c r="J33" s="70">
        <f t="shared" si="0"/>
        <v>0</v>
      </c>
      <c r="K33" s="223">
        <f t="shared" si="1"/>
        <v>0</v>
      </c>
      <c r="L33" s="239"/>
    </row>
    <row r="34" spans="1:12" ht="27" hidden="1" customHeight="1" thickBot="1" x14ac:dyDescent="0.3">
      <c r="A34" s="237"/>
      <c r="B34" s="238"/>
      <c r="C34" s="71"/>
      <c r="D34" s="72" t="s">
        <v>63</v>
      </c>
      <c r="E34" s="73"/>
      <c r="F34" s="74"/>
      <c r="G34" s="75"/>
      <c r="H34" s="76"/>
      <c r="I34" s="49">
        <f t="shared" si="2"/>
        <v>0</v>
      </c>
      <c r="J34" s="70">
        <f t="shared" si="0"/>
        <v>0</v>
      </c>
      <c r="K34" s="223"/>
      <c r="L34" s="240"/>
    </row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53" sqref="H5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68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83</v>
      </c>
      <c r="C10" s="89">
        <v>3</v>
      </c>
      <c r="D10" s="89">
        <v>36</v>
      </c>
      <c r="E10" s="90">
        <f>D10</f>
        <v>36</v>
      </c>
      <c r="F10" s="127">
        <f>MIN(C19:C83)</f>
        <v>41.99</v>
      </c>
      <c r="G10" s="163">
        <f>AVERAGE(C19:C83)</f>
        <v>42.656000000000006</v>
      </c>
      <c r="H10" s="92">
        <v>2</v>
      </c>
      <c r="I10" s="93">
        <f>G10-F10</f>
        <v>0.66600000000000392</v>
      </c>
      <c r="J10" s="94">
        <v>1.8819444444444448E-2</v>
      </c>
      <c r="K10" s="94">
        <f>J10</f>
        <v>1.8819444444444448E-2</v>
      </c>
      <c r="L10" s="95">
        <f>K10</f>
        <v>1.8819444444444448E-2</v>
      </c>
      <c r="M10" s="96" t="s">
        <v>125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69</v>
      </c>
      <c r="C11" s="89">
        <v>4</v>
      </c>
      <c r="D11" s="89">
        <v>88</v>
      </c>
      <c r="E11" s="90">
        <f>D11-D10</f>
        <v>52</v>
      </c>
      <c r="F11" s="187">
        <f>MIN(D19:D83)</f>
        <v>41.53</v>
      </c>
      <c r="G11" s="162">
        <f>AVERAGE(D19:D83)</f>
        <v>42.12372549019608</v>
      </c>
      <c r="H11" s="92">
        <v>1</v>
      </c>
      <c r="I11" s="93">
        <f>G11-F11</f>
        <v>0.59372549019607845</v>
      </c>
      <c r="J11" s="94">
        <v>4.5266203703703704E-2</v>
      </c>
      <c r="K11" s="94">
        <f>J11-J10</f>
        <v>2.6446759259259257E-2</v>
      </c>
      <c r="L11" s="95">
        <f>K11</f>
        <v>2.6446759259259257E-2</v>
      </c>
      <c r="M11" s="96" t="s">
        <v>151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83</v>
      </c>
      <c r="C12" s="100">
        <v>5</v>
      </c>
      <c r="D12" s="89">
        <v>140</v>
      </c>
      <c r="E12" s="90">
        <f>D12-D11</f>
        <v>52</v>
      </c>
      <c r="F12" s="183">
        <f>MIN(E19:E83)</f>
        <v>41.86</v>
      </c>
      <c r="G12" s="163">
        <f>AVERAGE(E19:E83)</f>
        <v>42.373333333333335</v>
      </c>
      <c r="H12" s="92">
        <v>4</v>
      </c>
      <c r="I12" s="93">
        <f>G12-F12</f>
        <v>0.51333333333333542</v>
      </c>
      <c r="J12" s="94">
        <v>7.1921296296296303E-2</v>
      </c>
      <c r="K12" s="94">
        <f>J12-J11</f>
        <v>2.6655092592592598E-2</v>
      </c>
      <c r="L12" s="94">
        <f>K12+K10</f>
        <v>4.5474537037037049E-2</v>
      </c>
      <c r="M12" s="96" t="s">
        <v>152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69</v>
      </c>
      <c r="C13" s="103">
        <v>8</v>
      </c>
      <c r="D13" s="103">
        <v>164</v>
      </c>
      <c r="E13" s="90">
        <f>D13-D12</f>
        <v>24</v>
      </c>
      <c r="F13" s="185">
        <f>MIN(F19:F83)</f>
        <v>41.56</v>
      </c>
      <c r="G13" s="128">
        <f>AVERAGE(F19:F83)</f>
        <v>41.967916666666675</v>
      </c>
      <c r="H13" s="129">
        <v>0</v>
      </c>
      <c r="I13" s="104">
        <f>G13-F13</f>
        <v>0.40791666666667226</v>
      </c>
      <c r="J13" s="94">
        <v>8.3587962962962961E-2</v>
      </c>
      <c r="K13" s="106">
        <f>J13-J12</f>
        <v>1.1666666666666659E-2</v>
      </c>
      <c r="L13" s="105">
        <f>K13+K11</f>
        <v>3.8113425925925912E-2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AVERAGE(F10,F12)</f>
        <v>41.924999999999997</v>
      </c>
      <c r="G14" s="131">
        <f>AVERAGE(G10,G12)</f>
        <v>42.51466666666667</v>
      </c>
      <c r="H14" s="131" t="s">
        <v>120</v>
      </c>
      <c r="I14" s="110">
        <f>AVERAGE(I10,I12)</f>
        <v>0.58966666666666967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41.545000000000002</v>
      </c>
      <c r="G15" s="116">
        <f>AVERAGE(G11,G13)</f>
        <v>42.045821078431374</v>
      </c>
      <c r="H15" s="116" t="s">
        <v>121</v>
      </c>
      <c r="I15" s="117">
        <f>AVERAGE(I11,I13)</f>
        <v>0.50082107843137535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41.734999999999999</v>
      </c>
      <c r="G16" s="120">
        <f>AVERAGE(G10:G13)</f>
        <v>42.280243872549022</v>
      </c>
      <c r="H16" s="121"/>
      <c r="I16" s="122">
        <f>AVERAGE(I10:I13)</f>
        <v>0.54524387254902251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Стецык Сергей</v>
      </c>
      <c r="D18" s="132" t="str">
        <f>B11</f>
        <v>Наум</v>
      </c>
      <c r="E18" s="132" t="str">
        <f>B12</f>
        <v>Стецык Сергей</v>
      </c>
      <c r="F18" s="132" t="str">
        <f>B13</f>
        <v>Наум</v>
      </c>
    </row>
    <row r="19" spans="2:14" x14ac:dyDescent="0.25">
      <c r="B19" s="1">
        <v>1</v>
      </c>
      <c r="C19" s="133">
        <v>45.73</v>
      </c>
      <c r="D19" s="134">
        <v>44.63</v>
      </c>
      <c r="E19" s="134">
        <v>43.46</v>
      </c>
      <c r="F19" s="135">
        <v>43.15</v>
      </c>
      <c r="M19" s="2"/>
      <c r="N19" s="2"/>
    </row>
    <row r="20" spans="2:14" x14ac:dyDescent="0.25">
      <c r="B20" s="1">
        <v>2</v>
      </c>
      <c r="C20" s="136">
        <v>44.64</v>
      </c>
      <c r="D20" s="137">
        <v>42.99</v>
      </c>
      <c r="E20" s="137">
        <v>42.49</v>
      </c>
      <c r="F20" s="138">
        <v>42.11</v>
      </c>
      <c r="M20" s="3"/>
      <c r="N20" s="3"/>
    </row>
    <row r="21" spans="2:14" x14ac:dyDescent="0.25">
      <c r="B21" s="1">
        <v>3</v>
      </c>
      <c r="C21" s="136">
        <v>44.37</v>
      </c>
      <c r="D21" s="137">
        <v>42.36</v>
      </c>
      <c r="E21" s="137">
        <v>42.58</v>
      </c>
      <c r="F21" s="138">
        <v>42.81</v>
      </c>
      <c r="M21" s="3"/>
      <c r="N21" s="3"/>
    </row>
    <row r="22" spans="2:14" x14ac:dyDescent="0.25">
      <c r="B22" s="1">
        <v>4</v>
      </c>
      <c r="C22" s="136">
        <v>43.85</v>
      </c>
      <c r="D22" s="137">
        <v>42.31</v>
      </c>
      <c r="E22" s="137">
        <v>42.11</v>
      </c>
      <c r="F22" s="138">
        <v>41.84</v>
      </c>
      <c r="M22" s="3"/>
      <c r="N22" s="3"/>
    </row>
    <row r="23" spans="2:14" x14ac:dyDescent="0.25">
      <c r="B23" s="1">
        <v>5</v>
      </c>
      <c r="C23" s="136">
        <v>43.35</v>
      </c>
      <c r="D23" s="137">
        <v>42.06</v>
      </c>
      <c r="E23" s="137">
        <v>42.02</v>
      </c>
      <c r="F23" s="138">
        <v>41.89</v>
      </c>
    </row>
    <row r="24" spans="2:14" x14ac:dyDescent="0.25">
      <c r="B24" s="1">
        <v>6</v>
      </c>
      <c r="C24" s="136">
        <v>42.9</v>
      </c>
      <c r="D24" s="137">
        <v>42.66</v>
      </c>
      <c r="E24" s="137">
        <v>42.18</v>
      </c>
      <c r="F24" s="138">
        <v>41.87</v>
      </c>
    </row>
    <row r="25" spans="2:14" x14ac:dyDescent="0.25">
      <c r="B25" s="1">
        <v>7</v>
      </c>
      <c r="C25" s="136">
        <v>42.77</v>
      </c>
      <c r="D25" s="137">
        <v>42.78</v>
      </c>
      <c r="E25" s="137">
        <v>41.9</v>
      </c>
      <c r="F25" s="138">
        <v>41.94</v>
      </c>
    </row>
    <row r="26" spans="2:14" x14ac:dyDescent="0.25">
      <c r="B26" s="1">
        <v>8</v>
      </c>
      <c r="C26" s="136">
        <v>42.91</v>
      </c>
      <c r="D26" s="137">
        <v>41.95</v>
      </c>
      <c r="E26" s="137">
        <v>42.1</v>
      </c>
      <c r="F26" s="138">
        <v>41.76</v>
      </c>
    </row>
    <row r="27" spans="2:14" x14ac:dyDescent="0.25">
      <c r="B27" s="1">
        <v>9</v>
      </c>
      <c r="C27" s="136">
        <v>42.65</v>
      </c>
      <c r="D27" s="137">
        <v>41.65</v>
      </c>
      <c r="E27" s="137">
        <v>42.05</v>
      </c>
      <c r="F27" s="138">
        <v>42.07</v>
      </c>
    </row>
    <row r="28" spans="2:14" x14ac:dyDescent="0.25">
      <c r="B28" s="1">
        <v>10</v>
      </c>
      <c r="C28" s="136">
        <v>42.83</v>
      </c>
      <c r="D28" s="137">
        <v>41.99</v>
      </c>
      <c r="E28" s="137">
        <v>43.77</v>
      </c>
      <c r="F28" s="138">
        <v>41.62</v>
      </c>
    </row>
    <row r="29" spans="2:14" x14ac:dyDescent="0.25">
      <c r="B29" s="1">
        <v>11</v>
      </c>
      <c r="C29" s="136">
        <v>42.53</v>
      </c>
      <c r="D29" s="137">
        <v>41.73</v>
      </c>
      <c r="E29" s="137">
        <v>42.59</v>
      </c>
      <c r="F29" s="138">
        <v>41.69</v>
      </c>
    </row>
    <row r="30" spans="2:14" x14ac:dyDescent="0.25">
      <c r="B30" s="1">
        <v>12</v>
      </c>
      <c r="C30" s="136">
        <v>42.52</v>
      </c>
      <c r="D30" s="137">
        <v>42.25</v>
      </c>
      <c r="E30" s="137">
        <v>42.1</v>
      </c>
      <c r="F30" s="138">
        <v>41.94</v>
      </c>
    </row>
    <row r="31" spans="2:14" x14ac:dyDescent="0.25">
      <c r="B31" s="1">
        <v>13</v>
      </c>
      <c r="C31" s="136">
        <v>42.33</v>
      </c>
      <c r="D31" s="137">
        <v>42.34</v>
      </c>
      <c r="E31" s="137">
        <v>42.2</v>
      </c>
      <c r="F31" s="138">
        <v>41.61</v>
      </c>
    </row>
    <row r="32" spans="2:14" x14ac:dyDescent="0.25">
      <c r="B32" s="1">
        <v>14</v>
      </c>
      <c r="C32" s="165">
        <v>42.29</v>
      </c>
      <c r="D32" s="137">
        <v>41.86</v>
      </c>
      <c r="E32" s="137">
        <v>42.25</v>
      </c>
      <c r="F32" s="138">
        <v>41.72</v>
      </c>
    </row>
    <row r="33" spans="2:6" x14ac:dyDescent="0.25">
      <c r="B33" s="1">
        <v>15</v>
      </c>
      <c r="C33" s="136">
        <v>42.36</v>
      </c>
      <c r="D33" s="137">
        <v>41.83</v>
      </c>
      <c r="E33" s="137">
        <v>42.05</v>
      </c>
      <c r="F33" s="138">
        <v>42.07</v>
      </c>
    </row>
    <row r="34" spans="2:6" x14ac:dyDescent="0.25">
      <c r="B34" s="1">
        <v>16</v>
      </c>
      <c r="C34" s="136">
        <v>42.47</v>
      </c>
      <c r="D34" s="137">
        <v>41.93</v>
      </c>
      <c r="E34" s="137">
        <v>41.98</v>
      </c>
      <c r="F34" s="138">
        <v>41.56</v>
      </c>
    </row>
    <row r="35" spans="2:6" x14ac:dyDescent="0.25">
      <c r="B35" s="1">
        <v>17</v>
      </c>
      <c r="C35" s="136">
        <v>42.26</v>
      </c>
      <c r="D35" s="137">
        <v>42.04</v>
      </c>
      <c r="E35" s="137">
        <v>42.33</v>
      </c>
      <c r="F35" s="138">
        <v>41.82</v>
      </c>
    </row>
    <row r="36" spans="2:6" x14ac:dyDescent="0.25">
      <c r="B36" s="1">
        <v>18</v>
      </c>
      <c r="C36" s="136">
        <v>42.23</v>
      </c>
      <c r="D36" s="137">
        <v>42.3</v>
      </c>
      <c r="E36" s="137">
        <v>42.09</v>
      </c>
      <c r="F36" s="138">
        <v>41.85</v>
      </c>
    </row>
    <row r="37" spans="2:6" x14ac:dyDescent="0.25">
      <c r="B37" s="1">
        <v>19</v>
      </c>
      <c r="C37" s="136">
        <v>42.1</v>
      </c>
      <c r="D37" s="137">
        <v>42.34</v>
      </c>
      <c r="E37" s="137">
        <v>42.22</v>
      </c>
      <c r="F37" s="138">
        <v>41.82</v>
      </c>
    </row>
    <row r="38" spans="2:6" x14ac:dyDescent="0.25">
      <c r="B38" s="1">
        <v>20</v>
      </c>
      <c r="C38" s="136">
        <v>42.07</v>
      </c>
      <c r="D38" s="137">
        <v>41.83</v>
      </c>
      <c r="E38" s="137">
        <v>42.38</v>
      </c>
      <c r="F38" s="138">
        <v>42.15</v>
      </c>
    </row>
    <row r="39" spans="2:6" x14ac:dyDescent="0.25">
      <c r="B39" s="1">
        <v>21</v>
      </c>
      <c r="C39" s="136">
        <v>42.02</v>
      </c>
      <c r="D39" s="137">
        <v>41.82</v>
      </c>
      <c r="E39" s="137">
        <v>41.95</v>
      </c>
      <c r="F39" s="138">
        <v>42.23</v>
      </c>
    </row>
    <row r="40" spans="2:6" x14ac:dyDescent="0.25">
      <c r="B40" s="1">
        <v>22</v>
      </c>
      <c r="C40" s="136">
        <v>41.99</v>
      </c>
      <c r="D40" s="137">
        <v>41.79</v>
      </c>
      <c r="E40" s="137">
        <v>42.71</v>
      </c>
      <c r="F40" s="138">
        <v>41.94</v>
      </c>
    </row>
    <row r="41" spans="2:6" x14ac:dyDescent="0.25">
      <c r="B41" s="1">
        <v>23</v>
      </c>
      <c r="C41" s="136">
        <v>42.14</v>
      </c>
      <c r="D41" s="137">
        <v>41.77</v>
      </c>
      <c r="E41" s="137">
        <v>41.92</v>
      </c>
      <c r="F41" s="138">
        <v>41.96</v>
      </c>
    </row>
    <row r="42" spans="2:6" x14ac:dyDescent="0.25">
      <c r="B42" s="1">
        <v>24</v>
      </c>
      <c r="C42" s="136">
        <v>42.14</v>
      </c>
      <c r="D42" s="137">
        <v>41.53</v>
      </c>
      <c r="E42" s="137">
        <v>42.49</v>
      </c>
      <c r="F42" s="138">
        <v>41.81</v>
      </c>
    </row>
    <row r="43" spans="2:6" x14ac:dyDescent="0.25">
      <c r="B43" s="1">
        <v>25</v>
      </c>
      <c r="C43" s="136">
        <v>42.36</v>
      </c>
      <c r="D43" s="137">
        <v>41.98</v>
      </c>
      <c r="E43" s="137">
        <v>42.23</v>
      </c>
      <c r="F43" s="138"/>
    </row>
    <row r="44" spans="2:6" x14ac:dyDescent="0.25">
      <c r="B44" s="1">
        <v>26</v>
      </c>
      <c r="C44" s="136">
        <v>42.39</v>
      </c>
      <c r="D44" s="137">
        <v>41.78</v>
      </c>
      <c r="E44" s="137">
        <v>42.12</v>
      </c>
      <c r="F44" s="138"/>
    </row>
    <row r="45" spans="2:6" x14ac:dyDescent="0.25">
      <c r="B45" s="1">
        <v>27</v>
      </c>
      <c r="C45" s="136">
        <v>42.38</v>
      </c>
      <c r="D45" s="137">
        <v>42.04</v>
      </c>
      <c r="E45" s="137">
        <v>42.27</v>
      </c>
      <c r="F45" s="138"/>
    </row>
    <row r="46" spans="2:6" x14ac:dyDescent="0.25">
      <c r="B46" s="1">
        <v>28</v>
      </c>
      <c r="C46" s="136">
        <v>42.14</v>
      </c>
      <c r="D46" s="137">
        <v>42.67</v>
      </c>
      <c r="E46" s="137">
        <v>42.2</v>
      </c>
      <c r="F46" s="138"/>
    </row>
    <row r="47" spans="2:6" x14ac:dyDescent="0.25">
      <c r="B47" s="1">
        <v>29</v>
      </c>
      <c r="C47" s="136">
        <v>42.32</v>
      </c>
      <c r="D47" s="137">
        <v>42.57</v>
      </c>
      <c r="E47" s="137">
        <v>42.44</v>
      </c>
      <c r="F47" s="138"/>
    </row>
    <row r="48" spans="2:6" x14ac:dyDescent="0.25">
      <c r="B48" s="1">
        <v>30</v>
      </c>
      <c r="C48" s="136">
        <v>43.11</v>
      </c>
      <c r="D48" s="137">
        <v>42.33</v>
      </c>
      <c r="E48" s="137">
        <v>42.24</v>
      </c>
      <c r="F48" s="138"/>
    </row>
    <row r="49" spans="2:8" x14ac:dyDescent="0.25">
      <c r="B49" s="1">
        <v>31</v>
      </c>
      <c r="C49" s="136">
        <v>42.19</v>
      </c>
      <c r="D49" s="137">
        <v>42.01</v>
      </c>
      <c r="E49" s="137">
        <v>42.19</v>
      </c>
      <c r="F49" s="138"/>
    </row>
    <row r="50" spans="2:8" x14ac:dyDescent="0.25">
      <c r="B50" s="1">
        <v>32</v>
      </c>
      <c r="C50" s="136">
        <v>42.17</v>
      </c>
      <c r="D50" s="137">
        <v>42.57</v>
      </c>
      <c r="E50" s="137">
        <v>42.14</v>
      </c>
      <c r="F50" s="138"/>
    </row>
    <row r="51" spans="2:8" x14ac:dyDescent="0.25">
      <c r="B51" s="1">
        <v>33</v>
      </c>
      <c r="C51" s="136">
        <v>42.11</v>
      </c>
      <c r="D51" s="137">
        <v>42.02</v>
      </c>
      <c r="E51" s="137">
        <v>41.86</v>
      </c>
      <c r="F51" s="138"/>
    </row>
    <row r="52" spans="2:8" x14ac:dyDescent="0.25">
      <c r="B52" s="1">
        <v>34</v>
      </c>
      <c r="C52" s="136">
        <v>42.14</v>
      </c>
      <c r="D52" s="137">
        <v>41.91</v>
      </c>
      <c r="E52" s="137">
        <v>42.26</v>
      </c>
      <c r="F52" s="138"/>
      <c r="H52" s="2">
        <f>35+51+51+24+3</f>
        <v>164</v>
      </c>
    </row>
    <row r="53" spans="2:8" x14ac:dyDescent="0.25">
      <c r="B53" s="1">
        <v>35</v>
      </c>
      <c r="C53" s="136">
        <v>42.2</v>
      </c>
      <c r="D53" s="137">
        <v>42.17</v>
      </c>
      <c r="E53" s="137">
        <v>42.38</v>
      </c>
      <c r="F53" s="138"/>
    </row>
    <row r="54" spans="2:8" x14ac:dyDescent="0.25">
      <c r="B54" s="1">
        <v>36</v>
      </c>
      <c r="C54" s="136"/>
      <c r="D54" s="137">
        <v>42.3</v>
      </c>
      <c r="E54" s="137">
        <v>42.29</v>
      </c>
      <c r="F54" s="138"/>
    </row>
    <row r="55" spans="2:8" x14ac:dyDescent="0.25">
      <c r="B55" s="1">
        <v>37</v>
      </c>
      <c r="C55" s="136"/>
      <c r="D55" s="137">
        <v>42</v>
      </c>
      <c r="E55" s="137">
        <v>42.05</v>
      </c>
      <c r="F55" s="138"/>
    </row>
    <row r="56" spans="2:8" x14ac:dyDescent="0.25">
      <c r="B56" s="1">
        <v>38</v>
      </c>
      <c r="C56" s="136"/>
      <c r="D56" s="137">
        <v>41.74</v>
      </c>
      <c r="E56" s="137">
        <v>42.12</v>
      </c>
      <c r="F56" s="138"/>
    </row>
    <row r="57" spans="2:8" x14ac:dyDescent="0.25">
      <c r="B57" s="1">
        <v>39</v>
      </c>
      <c r="C57" s="136"/>
      <c r="D57" s="137">
        <v>41.69</v>
      </c>
      <c r="E57" s="137">
        <v>42.37</v>
      </c>
      <c r="F57" s="138"/>
    </row>
    <row r="58" spans="2:8" x14ac:dyDescent="0.25">
      <c r="B58" s="1">
        <v>40</v>
      </c>
      <c r="C58" s="136"/>
      <c r="D58" s="137">
        <v>41.8</v>
      </c>
      <c r="E58" s="137">
        <v>42.33</v>
      </c>
      <c r="F58" s="138"/>
    </row>
    <row r="59" spans="2:8" x14ac:dyDescent="0.25">
      <c r="B59" s="1">
        <v>41</v>
      </c>
      <c r="C59" s="136"/>
      <c r="D59" s="137">
        <v>41.95</v>
      </c>
      <c r="E59" s="137">
        <v>41.91</v>
      </c>
      <c r="F59" s="138"/>
    </row>
    <row r="60" spans="2:8" x14ac:dyDescent="0.25">
      <c r="B60" s="1">
        <v>42</v>
      </c>
      <c r="C60" s="136"/>
      <c r="D60" s="137">
        <v>42.13</v>
      </c>
      <c r="E60" s="137">
        <v>42.41</v>
      </c>
      <c r="F60" s="138"/>
    </row>
    <row r="61" spans="2:8" x14ac:dyDescent="0.25">
      <c r="B61" s="1">
        <v>43</v>
      </c>
      <c r="C61" s="136"/>
      <c r="D61" s="137">
        <v>42.25</v>
      </c>
      <c r="E61" s="137">
        <v>43.79</v>
      </c>
      <c r="F61" s="138"/>
    </row>
    <row r="62" spans="2:8" x14ac:dyDescent="0.25">
      <c r="B62" s="1">
        <v>44</v>
      </c>
      <c r="C62" s="136"/>
      <c r="D62" s="137">
        <v>41.79</v>
      </c>
      <c r="E62" s="137">
        <v>42.57</v>
      </c>
      <c r="F62" s="138"/>
    </row>
    <row r="63" spans="2:8" x14ac:dyDescent="0.25">
      <c r="B63" s="1">
        <v>45</v>
      </c>
      <c r="C63" s="136"/>
      <c r="D63" s="137">
        <v>41.98</v>
      </c>
      <c r="E63" s="137">
        <v>42.52</v>
      </c>
      <c r="F63" s="138"/>
    </row>
    <row r="64" spans="2:8" x14ac:dyDescent="0.25">
      <c r="B64" s="1">
        <v>46</v>
      </c>
      <c r="C64" s="136"/>
      <c r="D64" s="137">
        <v>42.18</v>
      </c>
      <c r="E64" s="137">
        <v>42.27</v>
      </c>
      <c r="F64" s="138"/>
    </row>
    <row r="65" spans="2:6" x14ac:dyDescent="0.25">
      <c r="B65" s="1">
        <v>47</v>
      </c>
      <c r="C65" s="136"/>
      <c r="D65" s="137">
        <v>41.99</v>
      </c>
      <c r="E65" s="137">
        <v>42.57</v>
      </c>
      <c r="F65" s="138"/>
    </row>
    <row r="66" spans="2:6" x14ac:dyDescent="0.25">
      <c r="B66" s="1">
        <v>48</v>
      </c>
      <c r="C66" s="136"/>
      <c r="D66" s="137">
        <v>41.77</v>
      </c>
      <c r="E66" s="137">
        <v>42.84</v>
      </c>
      <c r="F66" s="138"/>
    </row>
    <row r="67" spans="2:6" x14ac:dyDescent="0.25">
      <c r="B67" s="1">
        <v>49</v>
      </c>
      <c r="C67" s="136"/>
      <c r="D67" s="137">
        <v>42.04</v>
      </c>
      <c r="E67" s="137">
        <v>42.22</v>
      </c>
      <c r="F67" s="138"/>
    </row>
    <row r="68" spans="2:6" x14ac:dyDescent="0.25">
      <c r="B68" s="1">
        <v>50</v>
      </c>
      <c r="C68" s="136"/>
      <c r="D68" s="137">
        <v>42.18</v>
      </c>
      <c r="E68" s="137">
        <v>42.63</v>
      </c>
      <c r="F68" s="138"/>
    </row>
    <row r="69" spans="2:6" x14ac:dyDescent="0.25">
      <c r="B69" s="1">
        <v>51</v>
      </c>
      <c r="C69" s="136"/>
      <c r="D69" s="137">
        <v>41.73</v>
      </c>
      <c r="E69" s="137">
        <v>43.9</v>
      </c>
      <c r="F69" s="138"/>
    </row>
    <row r="70" spans="2:6" x14ac:dyDescent="0.25">
      <c r="B70" s="1">
        <v>52</v>
      </c>
      <c r="C70" s="136"/>
      <c r="D70" s="137"/>
      <c r="E70" s="137"/>
      <c r="F70" s="138"/>
    </row>
    <row r="71" spans="2:6" x14ac:dyDescent="0.25">
      <c r="B71" s="1">
        <v>53</v>
      </c>
      <c r="C71" s="136"/>
      <c r="D71" s="137"/>
      <c r="E71" s="137"/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J25" sqref="J2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79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81</v>
      </c>
      <c r="C10" s="89">
        <v>10</v>
      </c>
      <c r="D10" s="89">
        <v>22</v>
      </c>
      <c r="E10" s="90">
        <f>D10</f>
        <v>22</v>
      </c>
      <c r="F10" s="123">
        <f>MIN(C19:C83)</f>
        <v>42.06</v>
      </c>
      <c r="G10" s="163">
        <f>AVERAGE(C19:C83)</f>
        <v>42.95761904761904</v>
      </c>
      <c r="H10" s="92">
        <v>2</v>
      </c>
      <c r="I10" s="93">
        <f>G10-F10</f>
        <v>0.89761904761903821</v>
      </c>
      <c r="J10" s="94">
        <v>1.1979166666666666E-2</v>
      </c>
      <c r="K10" s="94">
        <f>J10</f>
        <v>1.1979166666666666E-2</v>
      </c>
      <c r="L10" s="95">
        <f>K10</f>
        <v>1.1979166666666666E-2</v>
      </c>
      <c r="M10" s="96" t="s">
        <v>133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82</v>
      </c>
      <c r="C11" s="89">
        <v>13</v>
      </c>
      <c r="D11" s="89">
        <v>42</v>
      </c>
      <c r="E11" s="90">
        <f>D11-D10</f>
        <v>20</v>
      </c>
      <c r="F11" s="181">
        <f>MIN(D19:D83)</f>
        <v>42.56</v>
      </c>
      <c r="G11" s="190">
        <f>AVERAGE(D19:D83)</f>
        <v>43.211000000000013</v>
      </c>
      <c r="H11" s="92">
        <v>1</v>
      </c>
      <c r="I11" s="93">
        <f>G11-F11</f>
        <v>0.65100000000001046</v>
      </c>
      <c r="J11" s="94">
        <v>2.3078703703703702E-2</v>
      </c>
      <c r="K11" s="94">
        <f>J11-J10</f>
        <v>1.1099537037037036E-2</v>
      </c>
      <c r="L11" s="95">
        <f>K11</f>
        <v>1.1099537037037036E-2</v>
      </c>
      <c r="M11" s="96" t="s">
        <v>134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81</v>
      </c>
      <c r="C12" s="100">
        <v>3</v>
      </c>
      <c r="D12" s="89">
        <v>104</v>
      </c>
      <c r="E12" s="90">
        <f>D12-D11</f>
        <v>62</v>
      </c>
      <c r="F12" s="184">
        <f>MIN(E19:E83)</f>
        <v>41.49</v>
      </c>
      <c r="G12" s="163">
        <f>AVERAGE(E19:E83)</f>
        <v>41.922131147540981</v>
      </c>
      <c r="H12" s="188">
        <v>4</v>
      </c>
      <c r="I12" s="93">
        <f>G12-F12</f>
        <v>0.43213114754097859</v>
      </c>
      <c r="J12" s="94">
        <v>5.4259259259259257E-2</v>
      </c>
      <c r="K12" s="94">
        <f>J12-J11</f>
        <v>3.1180555555555555E-2</v>
      </c>
      <c r="L12" s="94">
        <f>K12+K10</f>
        <v>4.3159722222222224E-2</v>
      </c>
      <c r="M12" s="96" t="s">
        <v>163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82</v>
      </c>
      <c r="C13" s="103">
        <v>21</v>
      </c>
      <c r="D13" s="103">
        <v>164</v>
      </c>
      <c r="E13" s="90">
        <f>D13-D12</f>
        <v>60</v>
      </c>
      <c r="F13" s="183">
        <f>MIN(F19:F83)</f>
        <v>41.7</v>
      </c>
      <c r="G13" s="180">
        <f>AVERAGE(F19:F83)</f>
        <v>42.338499999999996</v>
      </c>
      <c r="H13" s="189">
        <v>0</v>
      </c>
      <c r="I13" s="104">
        <f>G13-F13</f>
        <v>0.63849999999999341</v>
      </c>
      <c r="J13" s="94">
        <v>8.3587962962962961E-2</v>
      </c>
      <c r="K13" s="106">
        <f>J13-J12</f>
        <v>2.9328703703703704E-2</v>
      </c>
      <c r="L13" s="105">
        <f>K13+K11</f>
        <v>4.0428240740740737E-2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82">
        <f>AVERAGE(F10,F12)</f>
        <v>41.775000000000006</v>
      </c>
      <c r="G14" s="131">
        <f>AVERAGE(G10,G12)</f>
        <v>42.439875097580014</v>
      </c>
      <c r="H14" s="131" t="s">
        <v>110</v>
      </c>
      <c r="I14" s="110">
        <f>AVERAGE(I10,I12)</f>
        <v>0.6648750975800084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42.13</v>
      </c>
      <c r="G15" s="116">
        <f>AVERAGE(G11,G13)</f>
        <v>42.774750000000004</v>
      </c>
      <c r="H15" s="116" t="s">
        <v>111</v>
      </c>
      <c r="I15" s="117">
        <f>AVERAGE(I11,I13)</f>
        <v>0.64475000000000193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41.952500000000001</v>
      </c>
      <c r="G16" s="120">
        <f>AVERAGE(G10:G13)</f>
        <v>42.607312548790006</v>
      </c>
      <c r="H16" s="121"/>
      <c r="I16" s="122">
        <f>AVERAGE(I10:I13)</f>
        <v>0.65481254879000517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Ткаченко Антон</v>
      </c>
      <c r="D18" s="132" t="str">
        <f>B11</f>
        <v>Петушков Андрей</v>
      </c>
      <c r="E18" s="132" t="str">
        <f>B12</f>
        <v>Ткаченко Антон</v>
      </c>
      <c r="F18" s="132" t="str">
        <f>B13</f>
        <v>Петушков Андрей</v>
      </c>
    </row>
    <row r="19" spans="2:14" x14ac:dyDescent="0.25">
      <c r="B19" s="1">
        <v>1</v>
      </c>
      <c r="C19" s="133">
        <v>45.81</v>
      </c>
      <c r="D19" s="134">
        <v>45.18</v>
      </c>
      <c r="E19" s="134">
        <v>44.83</v>
      </c>
      <c r="F19" s="135">
        <v>43.85</v>
      </c>
      <c r="M19" s="2"/>
      <c r="N19" s="2"/>
    </row>
    <row r="20" spans="2:14" x14ac:dyDescent="0.25">
      <c r="B20" s="1">
        <v>2</v>
      </c>
      <c r="C20" s="136">
        <v>44.61</v>
      </c>
      <c r="D20" s="137">
        <v>43.85</v>
      </c>
      <c r="E20" s="137">
        <v>41.95</v>
      </c>
      <c r="F20" s="138">
        <v>42.7</v>
      </c>
      <c r="H20" s="2">
        <f>IF(C20=C19,1,0)</f>
        <v>0</v>
      </c>
      <c r="I20" s="2">
        <f t="shared" ref="I20:K20" si="0">IF(D20=D19,1,0)</f>
        <v>0</v>
      </c>
      <c r="J20" s="2">
        <f t="shared" si="0"/>
        <v>0</v>
      </c>
      <c r="K20" s="2">
        <f t="shared" si="0"/>
        <v>0</v>
      </c>
      <c r="M20" s="3"/>
      <c r="N20" s="3"/>
    </row>
    <row r="21" spans="2:14" x14ac:dyDescent="0.25">
      <c r="B21" s="1">
        <v>3</v>
      </c>
      <c r="C21" s="136">
        <v>44.51</v>
      </c>
      <c r="D21" s="137">
        <v>43.2</v>
      </c>
      <c r="E21" s="137">
        <v>42.45</v>
      </c>
      <c r="F21" s="138">
        <v>42.39</v>
      </c>
      <c r="H21" s="2">
        <f t="shared" ref="H21:H79" si="1">IF(C21=C20,1,0)</f>
        <v>0</v>
      </c>
      <c r="I21" s="2">
        <f t="shared" ref="I21:I79" si="2">IF(D21=D20,1,0)</f>
        <v>0</v>
      </c>
      <c r="J21" s="2">
        <f t="shared" ref="J21:J79" si="3">IF(E21=E20,1,0)</f>
        <v>0</v>
      </c>
      <c r="K21" s="2">
        <f t="shared" ref="K21:K79" si="4">IF(F21=F20,1,0)</f>
        <v>0</v>
      </c>
      <c r="M21" s="3"/>
      <c r="N21" s="3"/>
    </row>
    <row r="22" spans="2:14" x14ac:dyDescent="0.25">
      <c r="B22" s="1">
        <v>4</v>
      </c>
      <c r="C22" s="136">
        <v>44.7</v>
      </c>
      <c r="D22" s="137">
        <v>43.11</v>
      </c>
      <c r="E22" s="137">
        <v>41.95</v>
      </c>
      <c r="F22" s="138">
        <v>42.45</v>
      </c>
      <c r="H22" s="2">
        <f t="shared" si="1"/>
        <v>0</v>
      </c>
      <c r="I22" s="2">
        <f t="shared" si="2"/>
        <v>0</v>
      </c>
      <c r="J22" s="2">
        <f t="shared" si="3"/>
        <v>0</v>
      </c>
      <c r="K22" s="2">
        <f t="shared" si="4"/>
        <v>0</v>
      </c>
      <c r="M22" s="3"/>
      <c r="N22" s="3"/>
    </row>
    <row r="23" spans="2:14" x14ac:dyDescent="0.25">
      <c r="B23" s="1">
        <v>5</v>
      </c>
      <c r="C23" s="136">
        <v>43.53</v>
      </c>
      <c r="D23" s="137">
        <v>43.59</v>
      </c>
      <c r="E23" s="137">
        <v>41.81</v>
      </c>
      <c r="F23" s="138">
        <v>42.12</v>
      </c>
      <c r="H23" s="2">
        <f t="shared" si="1"/>
        <v>0</v>
      </c>
      <c r="I23" s="2">
        <f t="shared" si="2"/>
        <v>0</v>
      </c>
      <c r="J23" s="2">
        <f t="shared" si="3"/>
        <v>0</v>
      </c>
      <c r="K23" s="2">
        <f t="shared" si="4"/>
        <v>0</v>
      </c>
    </row>
    <row r="24" spans="2:14" x14ac:dyDescent="0.25">
      <c r="B24" s="1">
        <v>6</v>
      </c>
      <c r="C24" s="136">
        <v>43.03</v>
      </c>
      <c r="D24" s="137">
        <v>43.2</v>
      </c>
      <c r="E24" s="137">
        <v>41.85</v>
      </c>
      <c r="F24" s="138">
        <v>41.94</v>
      </c>
      <c r="H24" s="2">
        <f t="shared" si="1"/>
        <v>0</v>
      </c>
      <c r="I24" s="2">
        <f t="shared" si="2"/>
        <v>0</v>
      </c>
      <c r="J24" s="2">
        <f t="shared" si="3"/>
        <v>0</v>
      </c>
      <c r="K24" s="2">
        <f t="shared" si="4"/>
        <v>0</v>
      </c>
    </row>
    <row r="25" spans="2:14" x14ac:dyDescent="0.25">
      <c r="B25" s="1">
        <v>7</v>
      </c>
      <c r="C25" s="136">
        <v>42.99</v>
      </c>
      <c r="D25" s="137">
        <v>43.01</v>
      </c>
      <c r="E25" s="137">
        <v>41.85</v>
      </c>
      <c r="F25" s="138">
        <v>42.43</v>
      </c>
      <c r="H25" s="2">
        <f t="shared" si="1"/>
        <v>0</v>
      </c>
      <c r="I25" s="2">
        <f t="shared" si="2"/>
        <v>0</v>
      </c>
      <c r="J25" s="2">
        <f t="shared" si="3"/>
        <v>1</v>
      </c>
      <c r="K25" s="2">
        <f t="shared" si="4"/>
        <v>0</v>
      </c>
    </row>
    <row r="26" spans="2:14" x14ac:dyDescent="0.25">
      <c r="B26" s="1">
        <v>8</v>
      </c>
      <c r="C26" s="136">
        <v>42.51</v>
      </c>
      <c r="D26" s="137">
        <v>42.78</v>
      </c>
      <c r="E26" s="137">
        <v>41.68</v>
      </c>
      <c r="F26" s="138">
        <v>43.22</v>
      </c>
      <c r="H26" s="2">
        <f t="shared" si="1"/>
        <v>0</v>
      </c>
      <c r="I26" s="2">
        <f t="shared" si="2"/>
        <v>0</v>
      </c>
      <c r="J26" s="2">
        <f t="shared" si="3"/>
        <v>0</v>
      </c>
      <c r="K26" s="2">
        <f t="shared" si="4"/>
        <v>0</v>
      </c>
    </row>
    <row r="27" spans="2:14" x14ac:dyDescent="0.25">
      <c r="B27" s="1">
        <v>9</v>
      </c>
      <c r="C27" s="136">
        <v>42.35</v>
      </c>
      <c r="D27" s="137">
        <v>43.04</v>
      </c>
      <c r="E27" s="137">
        <v>41.66</v>
      </c>
      <c r="F27" s="138">
        <v>42.55</v>
      </c>
      <c r="H27" s="2">
        <f t="shared" si="1"/>
        <v>0</v>
      </c>
      <c r="I27" s="2">
        <f t="shared" si="2"/>
        <v>0</v>
      </c>
      <c r="J27" s="2">
        <f t="shared" si="3"/>
        <v>0</v>
      </c>
      <c r="K27" s="2">
        <f t="shared" si="4"/>
        <v>0</v>
      </c>
    </row>
    <row r="28" spans="2:14" x14ac:dyDescent="0.25">
      <c r="B28" s="1">
        <v>10</v>
      </c>
      <c r="C28" s="136">
        <v>42.53</v>
      </c>
      <c r="D28" s="137">
        <v>43.22</v>
      </c>
      <c r="E28" s="137">
        <v>42</v>
      </c>
      <c r="F28" s="138">
        <v>42.28</v>
      </c>
      <c r="H28" s="2">
        <f t="shared" si="1"/>
        <v>0</v>
      </c>
      <c r="I28" s="2">
        <f t="shared" si="2"/>
        <v>0</v>
      </c>
      <c r="J28" s="2">
        <f t="shared" si="3"/>
        <v>0</v>
      </c>
      <c r="K28" s="2">
        <f t="shared" si="4"/>
        <v>0</v>
      </c>
    </row>
    <row r="29" spans="2:14" x14ac:dyDescent="0.25">
      <c r="B29" s="1">
        <v>11</v>
      </c>
      <c r="C29" s="136">
        <v>42.58</v>
      </c>
      <c r="D29" s="137">
        <v>43.23</v>
      </c>
      <c r="E29" s="137">
        <v>41.64</v>
      </c>
      <c r="F29" s="138">
        <v>42</v>
      </c>
      <c r="H29" s="2">
        <f t="shared" si="1"/>
        <v>0</v>
      </c>
      <c r="I29" s="2">
        <f t="shared" si="2"/>
        <v>0</v>
      </c>
      <c r="J29" s="2">
        <f t="shared" si="3"/>
        <v>0</v>
      </c>
      <c r="K29" s="2">
        <f t="shared" si="4"/>
        <v>0</v>
      </c>
    </row>
    <row r="30" spans="2:14" x14ac:dyDescent="0.25">
      <c r="B30" s="1">
        <v>12</v>
      </c>
      <c r="C30" s="136">
        <v>42.56</v>
      </c>
      <c r="D30" s="137">
        <v>42.98</v>
      </c>
      <c r="E30" s="137">
        <v>41.79</v>
      </c>
      <c r="F30" s="138">
        <v>42.1</v>
      </c>
      <c r="H30" s="2">
        <f t="shared" si="1"/>
        <v>0</v>
      </c>
      <c r="I30" s="2">
        <f t="shared" si="2"/>
        <v>0</v>
      </c>
      <c r="J30" s="2">
        <f t="shared" si="3"/>
        <v>0</v>
      </c>
      <c r="K30" s="2">
        <f t="shared" si="4"/>
        <v>0</v>
      </c>
    </row>
    <row r="31" spans="2:14" x14ac:dyDescent="0.25">
      <c r="B31" s="1">
        <v>13</v>
      </c>
      <c r="C31" s="136">
        <v>42.26</v>
      </c>
      <c r="D31" s="137">
        <v>42.98</v>
      </c>
      <c r="E31" s="137">
        <v>41.78</v>
      </c>
      <c r="F31" s="138">
        <v>45.49</v>
      </c>
      <c r="H31" s="2">
        <f t="shared" si="1"/>
        <v>0</v>
      </c>
      <c r="I31" s="2">
        <f t="shared" si="2"/>
        <v>1</v>
      </c>
      <c r="J31" s="2">
        <f t="shared" si="3"/>
        <v>0</v>
      </c>
      <c r="K31" s="2">
        <f t="shared" si="4"/>
        <v>0</v>
      </c>
    </row>
    <row r="32" spans="2:14" x14ac:dyDescent="0.25">
      <c r="B32" s="1">
        <v>14</v>
      </c>
      <c r="C32" s="136">
        <v>42.36</v>
      </c>
      <c r="D32" s="137">
        <v>42.83</v>
      </c>
      <c r="E32" s="137">
        <v>41.76</v>
      </c>
      <c r="F32" s="138">
        <v>43.17</v>
      </c>
      <c r="H32" s="2">
        <f t="shared" si="1"/>
        <v>0</v>
      </c>
      <c r="I32" s="2">
        <f t="shared" si="2"/>
        <v>0</v>
      </c>
      <c r="J32" s="2">
        <f t="shared" si="3"/>
        <v>0</v>
      </c>
      <c r="K32" s="2">
        <f t="shared" si="4"/>
        <v>0</v>
      </c>
    </row>
    <row r="33" spans="2:11" x14ac:dyDescent="0.25">
      <c r="B33" s="1">
        <v>15</v>
      </c>
      <c r="C33" s="136">
        <v>42.41</v>
      </c>
      <c r="D33" s="137">
        <v>44.35</v>
      </c>
      <c r="E33" s="137">
        <v>41.88</v>
      </c>
      <c r="F33" s="138">
        <v>42.64</v>
      </c>
      <c r="H33" s="2">
        <f t="shared" si="1"/>
        <v>0</v>
      </c>
      <c r="I33" s="2">
        <f t="shared" si="2"/>
        <v>0</v>
      </c>
      <c r="J33" s="2">
        <f t="shared" si="3"/>
        <v>0</v>
      </c>
      <c r="K33" s="2">
        <f t="shared" si="4"/>
        <v>0</v>
      </c>
    </row>
    <row r="34" spans="2:11" x14ac:dyDescent="0.25">
      <c r="B34" s="1">
        <v>16</v>
      </c>
      <c r="C34" s="136">
        <v>42.48</v>
      </c>
      <c r="D34" s="137">
        <v>42.75</v>
      </c>
      <c r="E34" s="137">
        <v>41.83</v>
      </c>
      <c r="F34" s="138">
        <v>42.37</v>
      </c>
      <c r="H34" s="2">
        <f t="shared" si="1"/>
        <v>0</v>
      </c>
      <c r="I34" s="2">
        <f t="shared" si="2"/>
        <v>0</v>
      </c>
      <c r="J34" s="2">
        <f t="shared" si="3"/>
        <v>0</v>
      </c>
      <c r="K34" s="2">
        <f t="shared" si="4"/>
        <v>0</v>
      </c>
    </row>
    <row r="35" spans="2:11" x14ac:dyDescent="0.25">
      <c r="B35" s="1">
        <v>17</v>
      </c>
      <c r="C35" s="136">
        <v>42.13</v>
      </c>
      <c r="D35" s="137">
        <v>42.59</v>
      </c>
      <c r="E35" s="137">
        <v>41.64</v>
      </c>
      <c r="F35" s="138">
        <v>42.39</v>
      </c>
      <c r="H35" s="2">
        <f t="shared" si="1"/>
        <v>0</v>
      </c>
      <c r="I35" s="2">
        <f t="shared" si="2"/>
        <v>0</v>
      </c>
      <c r="J35" s="2">
        <f t="shared" si="3"/>
        <v>0</v>
      </c>
      <c r="K35" s="2">
        <f t="shared" si="4"/>
        <v>0</v>
      </c>
    </row>
    <row r="36" spans="2:11" x14ac:dyDescent="0.25">
      <c r="B36" s="1">
        <v>18</v>
      </c>
      <c r="C36" s="136">
        <v>42.27</v>
      </c>
      <c r="D36" s="137">
        <v>42.73</v>
      </c>
      <c r="E36" s="137">
        <v>41.66</v>
      </c>
      <c r="F36" s="138">
        <v>41.93</v>
      </c>
      <c r="H36" s="2">
        <f t="shared" si="1"/>
        <v>0</v>
      </c>
      <c r="I36" s="2">
        <f t="shared" si="2"/>
        <v>0</v>
      </c>
      <c r="J36" s="2">
        <f t="shared" si="3"/>
        <v>0</v>
      </c>
      <c r="K36" s="2">
        <f t="shared" si="4"/>
        <v>0</v>
      </c>
    </row>
    <row r="37" spans="2:11" x14ac:dyDescent="0.25">
      <c r="B37" s="1">
        <v>19</v>
      </c>
      <c r="C37" s="136">
        <v>42.16</v>
      </c>
      <c r="D37" s="137">
        <v>43.04</v>
      </c>
      <c r="E37" s="137">
        <v>41.73</v>
      </c>
      <c r="F37" s="138">
        <v>41.98</v>
      </c>
      <c r="H37" s="2">
        <f t="shared" si="1"/>
        <v>0</v>
      </c>
      <c r="I37" s="2">
        <f t="shared" si="2"/>
        <v>0</v>
      </c>
      <c r="J37" s="2">
        <f t="shared" si="3"/>
        <v>0</v>
      </c>
      <c r="K37" s="2">
        <f t="shared" si="4"/>
        <v>0</v>
      </c>
    </row>
    <row r="38" spans="2:11" x14ac:dyDescent="0.25">
      <c r="B38" s="1">
        <v>20</v>
      </c>
      <c r="C38" s="136">
        <v>42.06</v>
      </c>
      <c r="D38" s="137">
        <v>42.56</v>
      </c>
      <c r="E38" s="137">
        <v>43.07</v>
      </c>
      <c r="F38" s="138">
        <v>42.26</v>
      </c>
      <c r="H38" s="2">
        <f t="shared" si="1"/>
        <v>0</v>
      </c>
      <c r="I38" s="2">
        <f t="shared" si="2"/>
        <v>0</v>
      </c>
      <c r="J38" s="2">
        <f t="shared" si="3"/>
        <v>0</v>
      </c>
      <c r="K38" s="2">
        <f t="shared" si="4"/>
        <v>0</v>
      </c>
    </row>
    <row r="39" spans="2:11" x14ac:dyDescent="0.25">
      <c r="B39" s="1">
        <v>21</v>
      </c>
      <c r="C39" s="136">
        <v>42.27</v>
      </c>
      <c r="D39" s="137"/>
      <c r="E39" s="137">
        <v>41.8</v>
      </c>
      <c r="F39" s="138">
        <v>42.18</v>
      </c>
      <c r="H39" s="2">
        <f t="shared" si="1"/>
        <v>0</v>
      </c>
      <c r="I39" s="2">
        <f t="shared" si="2"/>
        <v>0</v>
      </c>
      <c r="J39" s="2">
        <f t="shared" si="3"/>
        <v>0</v>
      </c>
      <c r="K39" s="2">
        <f t="shared" si="4"/>
        <v>0</v>
      </c>
    </row>
    <row r="40" spans="2:11" x14ac:dyDescent="0.25">
      <c r="B40" s="1">
        <v>22</v>
      </c>
      <c r="C40" s="136"/>
      <c r="D40" s="137"/>
      <c r="E40" s="137">
        <v>41.54</v>
      </c>
      <c r="F40" s="138">
        <v>42.09</v>
      </c>
      <c r="H40" s="2">
        <f t="shared" si="1"/>
        <v>0</v>
      </c>
      <c r="I40" s="2">
        <f t="shared" si="2"/>
        <v>1</v>
      </c>
      <c r="J40" s="2">
        <f t="shared" si="3"/>
        <v>0</v>
      </c>
      <c r="K40" s="2">
        <f t="shared" si="4"/>
        <v>0</v>
      </c>
    </row>
    <row r="41" spans="2:11" x14ac:dyDescent="0.25">
      <c r="B41" s="1">
        <v>23</v>
      </c>
      <c r="C41" s="136"/>
      <c r="D41" s="137"/>
      <c r="E41" s="137">
        <v>41.89</v>
      </c>
      <c r="F41" s="138">
        <v>42.24</v>
      </c>
      <c r="H41" s="2">
        <f t="shared" si="1"/>
        <v>1</v>
      </c>
      <c r="I41" s="2">
        <f t="shared" si="2"/>
        <v>1</v>
      </c>
      <c r="J41" s="2">
        <f t="shared" si="3"/>
        <v>0</v>
      </c>
      <c r="K41" s="2">
        <f t="shared" si="4"/>
        <v>0</v>
      </c>
    </row>
    <row r="42" spans="2:11" x14ac:dyDescent="0.25">
      <c r="B42" s="1">
        <v>24</v>
      </c>
      <c r="C42" s="136"/>
      <c r="D42" s="137"/>
      <c r="E42" s="137">
        <v>42.67</v>
      </c>
      <c r="F42" s="138">
        <v>42.42</v>
      </c>
      <c r="H42" s="2">
        <f t="shared" si="1"/>
        <v>1</v>
      </c>
      <c r="I42" s="2">
        <f t="shared" si="2"/>
        <v>1</v>
      </c>
      <c r="J42" s="2">
        <f t="shared" si="3"/>
        <v>0</v>
      </c>
      <c r="K42" s="2">
        <f t="shared" si="4"/>
        <v>0</v>
      </c>
    </row>
    <row r="43" spans="2:11" x14ac:dyDescent="0.25">
      <c r="B43" s="1">
        <v>25</v>
      </c>
      <c r="C43" s="136"/>
      <c r="D43" s="137"/>
      <c r="E43" s="137">
        <v>41.83</v>
      </c>
      <c r="F43" s="138">
        <v>42.24</v>
      </c>
      <c r="H43" s="2">
        <f t="shared" si="1"/>
        <v>1</v>
      </c>
      <c r="I43" s="2">
        <f t="shared" si="2"/>
        <v>1</v>
      </c>
      <c r="J43" s="2">
        <f t="shared" si="3"/>
        <v>0</v>
      </c>
      <c r="K43" s="2">
        <f t="shared" si="4"/>
        <v>0</v>
      </c>
    </row>
    <row r="44" spans="2:11" x14ac:dyDescent="0.25">
      <c r="B44" s="1">
        <v>26</v>
      </c>
      <c r="C44" s="136"/>
      <c r="D44" s="137"/>
      <c r="E44" s="137">
        <v>41.77</v>
      </c>
      <c r="F44" s="138">
        <v>42.37</v>
      </c>
      <c r="H44" s="2">
        <f t="shared" si="1"/>
        <v>1</v>
      </c>
      <c r="I44" s="2">
        <f t="shared" si="2"/>
        <v>1</v>
      </c>
      <c r="J44" s="2">
        <f t="shared" si="3"/>
        <v>0</v>
      </c>
      <c r="K44" s="2">
        <f t="shared" si="4"/>
        <v>0</v>
      </c>
    </row>
    <row r="45" spans="2:11" x14ac:dyDescent="0.25">
      <c r="B45" s="1">
        <v>27</v>
      </c>
      <c r="C45" s="136"/>
      <c r="D45" s="137"/>
      <c r="E45" s="137">
        <v>42.03</v>
      </c>
      <c r="F45" s="138">
        <v>42.36</v>
      </c>
      <c r="H45" s="2">
        <f t="shared" si="1"/>
        <v>1</v>
      </c>
      <c r="I45" s="2">
        <f t="shared" si="2"/>
        <v>1</v>
      </c>
      <c r="J45" s="2">
        <f t="shared" si="3"/>
        <v>0</v>
      </c>
      <c r="K45" s="2">
        <f t="shared" si="4"/>
        <v>0</v>
      </c>
    </row>
    <row r="46" spans="2:11" x14ac:dyDescent="0.25">
      <c r="B46" s="1">
        <v>28</v>
      </c>
      <c r="C46" s="136"/>
      <c r="D46" s="137"/>
      <c r="E46" s="137">
        <v>41.82</v>
      </c>
      <c r="F46" s="138">
        <v>41.95</v>
      </c>
      <c r="H46" s="2">
        <f t="shared" si="1"/>
        <v>1</v>
      </c>
      <c r="I46" s="2">
        <f t="shared" si="2"/>
        <v>1</v>
      </c>
      <c r="J46" s="2">
        <f t="shared" si="3"/>
        <v>0</v>
      </c>
      <c r="K46" s="2">
        <f t="shared" si="4"/>
        <v>0</v>
      </c>
    </row>
    <row r="47" spans="2:11" x14ac:dyDescent="0.25">
      <c r="B47" s="1">
        <v>29</v>
      </c>
      <c r="C47" s="136"/>
      <c r="D47" s="137"/>
      <c r="E47" s="137">
        <v>41.76</v>
      </c>
      <c r="F47" s="138">
        <v>41.95</v>
      </c>
      <c r="H47" s="2">
        <f t="shared" si="1"/>
        <v>1</v>
      </c>
      <c r="I47" s="2">
        <f t="shared" si="2"/>
        <v>1</v>
      </c>
      <c r="J47" s="2">
        <f t="shared" si="3"/>
        <v>0</v>
      </c>
      <c r="K47" s="2">
        <f t="shared" si="4"/>
        <v>1</v>
      </c>
    </row>
    <row r="48" spans="2:11" x14ac:dyDescent="0.25">
      <c r="B48" s="1">
        <v>30</v>
      </c>
      <c r="C48" s="136"/>
      <c r="D48" s="137"/>
      <c r="E48" s="137">
        <v>41.7</v>
      </c>
      <c r="F48" s="138">
        <v>41.89</v>
      </c>
      <c r="H48" s="2">
        <f t="shared" si="1"/>
        <v>1</v>
      </c>
      <c r="I48" s="2">
        <f t="shared" si="2"/>
        <v>1</v>
      </c>
      <c r="J48" s="2">
        <f t="shared" si="3"/>
        <v>0</v>
      </c>
      <c r="K48" s="2">
        <f t="shared" si="4"/>
        <v>0</v>
      </c>
    </row>
    <row r="49" spans="2:11" x14ac:dyDescent="0.25">
      <c r="B49" s="1">
        <v>31</v>
      </c>
      <c r="C49" s="136"/>
      <c r="D49" s="137"/>
      <c r="E49" s="137">
        <v>41.49</v>
      </c>
      <c r="F49" s="138">
        <v>42.51</v>
      </c>
      <c r="H49" s="2">
        <f t="shared" si="1"/>
        <v>1</v>
      </c>
      <c r="I49" s="2">
        <f t="shared" si="2"/>
        <v>1</v>
      </c>
      <c r="J49" s="2">
        <f t="shared" si="3"/>
        <v>0</v>
      </c>
      <c r="K49" s="2">
        <f t="shared" si="4"/>
        <v>0</v>
      </c>
    </row>
    <row r="50" spans="2:11" x14ac:dyDescent="0.25">
      <c r="B50" s="1">
        <v>32</v>
      </c>
      <c r="C50" s="136"/>
      <c r="D50" s="137"/>
      <c r="E50" s="137">
        <v>41.7</v>
      </c>
      <c r="F50" s="138">
        <v>42.36</v>
      </c>
      <c r="H50" s="2">
        <f t="shared" si="1"/>
        <v>1</v>
      </c>
      <c r="I50" s="2">
        <f t="shared" si="2"/>
        <v>1</v>
      </c>
      <c r="J50" s="2">
        <f t="shared" si="3"/>
        <v>0</v>
      </c>
      <c r="K50" s="2">
        <f t="shared" si="4"/>
        <v>0</v>
      </c>
    </row>
    <row r="51" spans="2:11" x14ac:dyDescent="0.25">
      <c r="B51" s="1">
        <v>33</v>
      </c>
      <c r="C51" s="136"/>
      <c r="D51" s="137"/>
      <c r="E51" s="137">
        <v>41.71</v>
      </c>
      <c r="F51" s="138">
        <v>42.17</v>
      </c>
      <c r="H51" s="2">
        <f t="shared" si="1"/>
        <v>1</v>
      </c>
      <c r="I51" s="2">
        <f t="shared" si="2"/>
        <v>1</v>
      </c>
      <c r="J51" s="2">
        <f t="shared" si="3"/>
        <v>0</v>
      </c>
      <c r="K51" s="2">
        <f t="shared" si="4"/>
        <v>0</v>
      </c>
    </row>
    <row r="52" spans="2:11" x14ac:dyDescent="0.25">
      <c r="B52" s="1">
        <v>34</v>
      </c>
      <c r="C52" s="136"/>
      <c r="D52" s="137"/>
      <c r="E52" s="137">
        <v>42.11</v>
      </c>
      <c r="F52" s="138">
        <v>42.09</v>
      </c>
      <c r="H52" s="2">
        <f t="shared" si="1"/>
        <v>1</v>
      </c>
      <c r="I52" s="2">
        <f t="shared" si="2"/>
        <v>1</v>
      </c>
      <c r="J52" s="2">
        <f t="shared" si="3"/>
        <v>0</v>
      </c>
      <c r="K52" s="2">
        <f t="shared" si="4"/>
        <v>0</v>
      </c>
    </row>
    <row r="53" spans="2:11" x14ac:dyDescent="0.25">
      <c r="B53" s="1">
        <v>35</v>
      </c>
      <c r="C53" s="136"/>
      <c r="D53" s="137"/>
      <c r="E53" s="137">
        <v>41.99</v>
      </c>
      <c r="F53" s="138">
        <v>42.63</v>
      </c>
      <c r="H53" s="2">
        <f t="shared" si="1"/>
        <v>1</v>
      </c>
      <c r="I53" s="2">
        <f t="shared" si="2"/>
        <v>1</v>
      </c>
      <c r="J53" s="2">
        <f t="shared" si="3"/>
        <v>0</v>
      </c>
      <c r="K53" s="2">
        <f t="shared" si="4"/>
        <v>0</v>
      </c>
    </row>
    <row r="54" spans="2:11" x14ac:dyDescent="0.25">
      <c r="B54" s="1">
        <v>36</v>
      </c>
      <c r="C54" s="136"/>
      <c r="D54" s="137"/>
      <c r="E54" s="137">
        <v>41.74</v>
      </c>
      <c r="F54" s="138">
        <v>42</v>
      </c>
      <c r="H54" s="2">
        <f t="shared" si="1"/>
        <v>1</v>
      </c>
      <c r="I54" s="2">
        <f t="shared" si="2"/>
        <v>1</v>
      </c>
      <c r="J54" s="2">
        <f t="shared" si="3"/>
        <v>0</v>
      </c>
      <c r="K54" s="2">
        <f t="shared" si="4"/>
        <v>0</v>
      </c>
    </row>
    <row r="55" spans="2:11" x14ac:dyDescent="0.25">
      <c r="B55" s="1">
        <v>37</v>
      </c>
      <c r="C55" s="136"/>
      <c r="D55" s="137"/>
      <c r="E55" s="137">
        <v>41.69</v>
      </c>
      <c r="F55" s="138">
        <v>42.38</v>
      </c>
      <c r="H55" s="2">
        <f t="shared" si="1"/>
        <v>1</v>
      </c>
      <c r="I55" s="2">
        <f t="shared" si="2"/>
        <v>1</v>
      </c>
      <c r="J55" s="2">
        <f t="shared" si="3"/>
        <v>0</v>
      </c>
      <c r="K55" s="2">
        <f t="shared" si="4"/>
        <v>0</v>
      </c>
    </row>
    <row r="56" spans="2:11" x14ac:dyDescent="0.25">
      <c r="B56" s="1">
        <v>38</v>
      </c>
      <c r="C56" s="136"/>
      <c r="D56" s="137"/>
      <c r="E56" s="137">
        <v>41.83</v>
      </c>
      <c r="F56" s="138">
        <v>42.35</v>
      </c>
      <c r="H56" s="2">
        <f t="shared" si="1"/>
        <v>1</v>
      </c>
      <c r="I56" s="2">
        <f t="shared" si="2"/>
        <v>1</v>
      </c>
      <c r="J56" s="2">
        <f t="shared" si="3"/>
        <v>0</v>
      </c>
      <c r="K56" s="2">
        <f t="shared" si="4"/>
        <v>0</v>
      </c>
    </row>
    <row r="57" spans="2:11" x14ac:dyDescent="0.25">
      <c r="B57" s="1">
        <v>39</v>
      </c>
      <c r="C57" s="136"/>
      <c r="D57" s="137"/>
      <c r="E57" s="137">
        <v>41.93</v>
      </c>
      <c r="F57" s="138">
        <v>42.03</v>
      </c>
      <c r="H57" s="2">
        <f t="shared" si="1"/>
        <v>1</v>
      </c>
      <c r="I57" s="2">
        <f t="shared" si="2"/>
        <v>1</v>
      </c>
      <c r="J57" s="2">
        <f t="shared" si="3"/>
        <v>0</v>
      </c>
      <c r="K57" s="2">
        <f t="shared" si="4"/>
        <v>0</v>
      </c>
    </row>
    <row r="58" spans="2:11" x14ac:dyDescent="0.25">
      <c r="B58" s="1">
        <v>40</v>
      </c>
      <c r="C58" s="136"/>
      <c r="D58" s="137"/>
      <c r="E58" s="137">
        <v>41.71</v>
      </c>
      <c r="F58" s="138">
        <v>42.89</v>
      </c>
      <c r="H58" s="2">
        <f t="shared" si="1"/>
        <v>1</v>
      </c>
      <c r="I58" s="2">
        <f t="shared" si="2"/>
        <v>1</v>
      </c>
      <c r="J58" s="2">
        <f t="shared" si="3"/>
        <v>0</v>
      </c>
      <c r="K58" s="2">
        <f t="shared" si="4"/>
        <v>0</v>
      </c>
    </row>
    <row r="59" spans="2:11" x14ac:dyDescent="0.25">
      <c r="B59" s="1">
        <v>41</v>
      </c>
      <c r="C59" s="136"/>
      <c r="D59" s="137"/>
      <c r="E59" s="137">
        <v>41.82</v>
      </c>
      <c r="F59" s="138">
        <v>42.17</v>
      </c>
      <c r="H59" s="2">
        <f t="shared" si="1"/>
        <v>1</v>
      </c>
      <c r="I59" s="2">
        <f t="shared" si="2"/>
        <v>1</v>
      </c>
      <c r="J59" s="2">
        <f t="shared" si="3"/>
        <v>0</v>
      </c>
      <c r="K59" s="2">
        <f t="shared" si="4"/>
        <v>0</v>
      </c>
    </row>
    <row r="60" spans="2:11" x14ac:dyDescent="0.25">
      <c r="B60" s="1">
        <v>42</v>
      </c>
      <c r="C60" s="136"/>
      <c r="D60" s="137"/>
      <c r="E60" s="137">
        <v>41.85</v>
      </c>
      <c r="F60" s="138">
        <v>41.91</v>
      </c>
      <c r="H60" s="2">
        <f t="shared" si="1"/>
        <v>1</v>
      </c>
      <c r="I60" s="2">
        <f t="shared" si="2"/>
        <v>1</v>
      </c>
      <c r="J60" s="2">
        <f t="shared" si="3"/>
        <v>0</v>
      </c>
      <c r="K60" s="2">
        <f t="shared" si="4"/>
        <v>0</v>
      </c>
    </row>
    <row r="61" spans="2:11" x14ac:dyDescent="0.25">
      <c r="B61" s="1">
        <v>43</v>
      </c>
      <c r="C61" s="136"/>
      <c r="D61" s="137"/>
      <c r="E61" s="137">
        <v>41.77</v>
      </c>
      <c r="F61" s="138">
        <v>42.05</v>
      </c>
      <c r="H61" s="2">
        <f t="shared" si="1"/>
        <v>1</v>
      </c>
      <c r="I61" s="2">
        <f t="shared" si="2"/>
        <v>1</v>
      </c>
      <c r="J61" s="2">
        <f t="shared" si="3"/>
        <v>0</v>
      </c>
      <c r="K61" s="2">
        <f t="shared" si="4"/>
        <v>0</v>
      </c>
    </row>
    <row r="62" spans="2:11" x14ac:dyDescent="0.25">
      <c r="B62" s="1">
        <v>44</v>
      </c>
      <c r="C62" s="136"/>
      <c r="D62" s="137"/>
      <c r="E62" s="137">
        <v>41.56</v>
      </c>
      <c r="F62" s="138">
        <v>41.7</v>
      </c>
      <c r="H62" s="2">
        <f t="shared" si="1"/>
        <v>1</v>
      </c>
      <c r="I62" s="2">
        <f t="shared" si="2"/>
        <v>1</v>
      </c>
      <c r="J62" s="2">
        <f t="shared" si="3"/>
        <v>0</v>
      </c>
      <c r="K62" s="2">
        <f t="shared" si="4"/>
        <v>0</v>
      </c>
    </row>
    <row r="63" spans="2:11" x14ac:dyDescent="0.25">
      <c r="B63" s="1">
        <v>45</v>
      </c>
      <c r="C63" s="136"/>
      <c r="D63" s="137"/>
      <c r="E63" s="137">
        <v>41.6</v>
      </c>
      <c r="F63" s="138">
        <v>42.05</v>
      </c>
      <c r="H63" s="2">
        <f t="shared" si="1"/>
        <v>1</v>
      </c>
      <c r="I63" s="2">
        <f t="shared" si="2"/>
        <v>1</v>
      </c>
      <c r="J63" s="2">
        <f t="shared" si="3"/>
        <v>0</v>
      </c>
      <c r="K63" s="2">
        <f t="shared" si="4"/>
        <v>0</v>
      </c>
    </row>
    <row r="64" spans="2:11" x14ac:dyDescent="0.25">
      <c r="B64" s="1">
        <v>46</v>
      </c>
      <c r="C64" s="136"/>
      <c r="D64" s="137"/>
      <c r="E64" s="137">
        <v>41.58</v>
      </c>
      <c r="F64" s="138">
        <v>42.52</v>
      </c>
      <c r="H64" s="2">
        <f t="shared" si="1"/>
        <v>1</v>
      </c>
      <c r="I64" s="2">
        <f t="shared" si="2"/>
        <v>1</v>
      </c>
      <c r="J64" s="2">
        <f t="shared" si="3"/>
        <v>0</v>
      </c>
      <c r="K64" s="2">
        <f t="shared" si="4"/>
        <v>0</v>
      </c>
    </row>
    <row r="65" spans="2:11" x14ac:dyDescent="0.25">
      <c r="B65" s="1">
        <v>47</v>
      </c>
      <c r="C65" s="136"/>
      <c r="D65" s="137"/>
      <c r="E65" s="137">
        <v>42.75</v>
      </c>
      <c r="F65" s="138">
        <v>41.89</v>
      </c>
      <c r="H65" s="2">
        <f t="shared" si="1"/>
        <v>1</v>
      </c>
      <c r="I65" s="2">
        <f t="shared" si="2"/>
        <v>1</v>
      </c>
      <c r="J65" s="2">
        <f t="shared" si="3"/>
        <v>0</v>
      </c>
      <c r="K65" s="2">
        <f t="shared" si="4"/>
        <v>0</v>
      </c>
    </row>
    <row r="66" spans="2:11" x14ac:dyDescent="0.25">
      <c r="B66" s="1">
        <v>48</v>
      </c>
      <c r="C66" s="136"/>
      <c r="D66" s="137"/>
      <c r="E66" s="137">
        <v>41.67</v>
      </c>
      <c r="F66" s="138">
        <v>42.11</v>
      </c>
      <c r="H66" s="2">
        <f t="shared" si="1"/>
        <v>1</v>
      </c>
      <c r="I66" s="2">
        <f t="shared" si="2"/>
        <v>1</v>
      </c>
      <c r="J66" s="2">
        <f t="shared" si="3"/>
        <v>0</v>
      </c>
      <c r="K66" s="2">
        <f t="shared" si="4"/>
        <v>0</v>
      </c>
    </row>
    <row r="67" spans="2:11" x14ac:dyDescent="0.25">
      <c r="B67" s="1">
        <v>49</v>
      </c>
      <c r="C67" s="136"/>
      <c r="D67" s="137"/>
      <c r="E67" s="137">
        <v>41.52</v>
      </c>
      <c r="F67" s="138">
        <v>42.03</v>
      </c>
      <c r="H67" s="2">
        <f t="shared" si="1"/>
        <v>1</v>
      </c>
      <c r="I67" s="2">
        <f t="shared" si="2"/>
        <v>1</v>
      </c>
      <c r="J67" s="2">
        <f t="shared" si="3"/>
        <v>0</v>
      </c>
      <c r="K67" s="2">
        <f t="shared" si="4"/>
        <v>0</v>
      </c>
    </row>
    <row r="68" spans="2:11" x14ac:dyDescent="0.25">
      <c r="B68" s="1">
        <v>50</v>
      </c>
      <c r="C68" s="136"/>
      <c r="D68" s="137"/>
      <c r="E68" s="137">
        <v>41.63</v>
      </c>
      <c r="F68" s="138">
        <v>41.98</v>
      </c>
      <c r="H68" s="2">
        <f t="shared" si="1"/>
        <v>1</v>
      </c>
      <c r="I68" s="2">
        <f t="shared" si="2"/>
        <v>1</v>
      </c>
      <c r="J68" s="2">
        <f t="shared" si="3"/>
        <v>0</v>
      </c>
      <c r="K68" s="2">
        <f t="shared" si="4"/>
        <v>0</v>
      </c>
    </row>
    <row r="69" spans="2:11" x14ac:dyDescent="0.25">
      <c r="B69" s="1">
        <v>51</v>
      </c>
      <c r="C69" s="136"/>
      <c r="D69" s="137"/>
      <c r="E69" s="137">
        <v>42.11</v>
      </c>
      <c r="F69" s="138">
        <v>42.19</v>
      </c>
      <c r="H69" s="2">
        <f t="shared" si="1"/>
        <v>1</v>
      </c>
      <c r="I69" s="2">
        <f t="shared" si="2"/>
        <v>1</v>
      </c>
      <c r="J69" s="2">
        <f t="shared" si="3"/>
        <v>0</v>
      </c>
      <c r="K69" s="2">
        <f t="shared" si="4"/>
        <v>0</v>
      </c>
    </row>
    <row r="70" spans="2:11" x14ac:dyDescent="0.25">
      <c r="B70" s="1">
        <v>52</v>
      </c>
      <c r="C70" s="136"/>
      <c r="D70" s="137"/>
      <c r="E70" s="137">
        <v>42.65</v>
      </c>
      <c r="F70" s="138">
        <v>42.08</v>
      </c>
      <c r="H70" s="2">
        <f t="shared" si="1"/>
        <v>1</v>
      </c>
      <c r="I70" s="2">
        <f t="shared" si="2"/>
        <v>1</v>
      </c>
      <c r="J70" s="2">
        <f t="shared" si="3"/>
        <v>0</v>
      </c>
      <c r="K70" s="2">
        <f t="shared" si="4"/>
        <v>0</v>
      </c>
    </row>
    <row r="71" spans="2:11" x14ac:dyDescent="0.25">
      <c r="B71" s="1">
        <v>53</v>
      </c>
      <c r="C71" s="136"/>
      <c r="D71" s="137"/>
      <c r="E71" s="137">
        <v>41.71</v>
      </c>
      <c r="F71" s="138">
        <v>42.06</v>
      </c>
      <c r="H71" s="2">
        <f t="shared" si="1"/>
        <v>1</v>
      </c>
      <c r="I71" s="2">
        <f t="shared" si="2"/>
        <v>1</v>
      </c>
      <c r="J71" s="2">
        <f t="shared" si="3"/>
        <v>0</v>
      </c>
      <c r="K71" s="2">
        <f t="shared" si="4"/>
        <v>0</v>
      </c>
    </row>
    <row r="72" spans="2:11" x14ac:dyDescent="0.25">
      <c r="B72" s="1">
        <v>54</v>
      </c>
      <c r="C72" s="136"/>
      <c r="D72" s="137"/>
      <c r="E72" s="137">
        <v>41.74</v>
      </c>
      <c r="F72" s="138">
        <v>42.36</v>
      </c>
      <c r="H72" s="2">
        <f t="shared" si="1"/>
        <v>1</v>
      </c>
      <c r="I72" s="2">
        <f t="shared" si="2"/>
        <v>1</v>
      </c>
      <c r="J72" s="2">
        <f t="shared" si="3"/>
        <v>0</v>
      </c>
      <c r="K72" s="2">
        <f t="shared" si="4"/>
        <v>0</v>
      </c>
    </row>
    <row r="73" spans="2:11" x14ac:dyDescent="0.25">
      <c r="B73" s="1">
        <v>55</v>
      </c>
      <c r="C73" s="136"/>
      <c r="D73" s="137"/>
      <c r="E73" s="137">
        <v>41.62</v>
      </c>
      <c r="F73" s="138">
        <v>42.19</v>
      </c>
      <c r="H73" s="2">
        <f t="shared" si="1"/>
        <v>1</v>
      </c>
      <c r="I73" s="2">
        <f t="shared" si="2"/>
        <v>1</v>
      </c>
      <c r="J73" s="2">
        <f t="shared" si="3"/>
        <v>0</v>
      </c>
      <c r="K73" s="2">
        <f t="shared" si="4"/>
        <v>0</v>
      </c>
    </row>
    <row r="74" spans="2:11" x14ac:dyDescent="0.25">
      <c r="B74" s="1">
        <v>56</v>
      </c>
      <c r="C74" s="136"/>
      <c r="D74" s="137"/>
      <c r="E74" s="137">
        <v>41.6</v>
      </c>
      <c r="F74" s="138">
        <v>42.24</v>
      </c>
      <c r="H74" s="2">
        <f t="shared" si="1"/>
        <v>1</v>
      </c>
      <c r="I74" s="2">
        <f t="shared" si="2"/>
        <v>1</v>
      </c>
      <c r="J74" s="2">
        <f t="shared" si="3"/>
        <v>0</v>
      </c>
      <c r="K74" s="2">
        <f t="shared" si="4"/>
        <v>0</v>
      </c>
    </row>
    <row r="75" spans="2:11" x14ac:dyDescent="0.25">
      <c r="B75" s="1">
        <v>57</v>
      </c>
      <c r="C75" s="136"/>
      <c r="D75" s="137"/>
      <c r="E75" s="137">
        <v>41.63</v>
      </c>
      <c r="F75" s="138">
        <v>42.63</v>
      </c>
      <c r="H75" s="2">
        <f t="shared" si="1"/>
        <v>1</v>
      </c>
      <c r="I75" s="2">
        <f t="shared" si="2"/>
        <v>1</v>
      </c>
      <c r="J75" s="2">
        <f t="shared" si="3"/>
        <v>0</v>
      </c>
      <c r="K75" s="2">
        <f t="shared" si="4"/>
        <v>0</v>
      </c>
    </row>
    <row r="76" spans="2:11" x14ac:dyDescent="0.25">
      <c r="B76" s="1">
        <v>58</v>
      </c>
      <c r="C76" s="136"/>
      <c r="D76" s="137"/>
      <c r="E76" s="137">
        <v>41.71</v>
      </c>
      <c r="F76" s="138">
        <v>42.02</v>
      </c>
      <c r="H76" s="2">
        <f t="shared" si="1"/>
        <v>1</v>
      </c>
      <c r="I76" s="2">
        <f t="shared" si="2"/>
        <v>1</v>
      </c>
      <c r="J76" s="2">
        <f t="shared" si="3"/>
        <v>0</v>
      </c>
      <c r="K76" s="2">
        <f t="shared" si="4"/>
        <v>0</v>
      </c>
    </row>
    <row r="77" spans="2:11" x14ac:dyDescent="0.25">
      <c r="B77" s="1">
        <v>59</v>
      </c>
      <c r="C77" s="136"/>
      <c r="D77" s="137"/>
      <c r="E77" s="137">
        <v>41.51</v>
      </c>
      <c r="F77" s="138">
        <v>42.55</v>
      </c>
      <c r="H77" s="2">
        <f t="shared" si="1"/>
        <v>1</v>
      </c>
      <c r="I77" s="2">
        <f t="shared" si="2"/>
        <v>1</v>
      </c>
      <c r="J77" s="2">
        <f t="shared" si="3"/>
        <v>0</v>
      </c>
      <c r="K77" s="2">
        <f t="shared" si="4"/>
        <v>0</v>
      </c>
    </row>
    <row r="78" spans="2:11" x14ac:dyDescent="0.25">
      <c r="B78" s="1">
        <v>60</v>
      </c>
      <c r="C78" s="136"/>
      <c r="D78" s="137"/>
      <c r="E78" s="137">
        <v>41.75</v>
      </c>
      <c r="F78" s="138">
        <v>42.22</v>
      </c>
      <c r="H78" s="2">
        <f t="shared" si="1"/>
        <v>1</v>
      </c>
      <c r="I78" s="2">
        <f t="shared" si="2"/>
        <v>1</v>
      </c>
      <c r="J78" s="2">
        <f t="shared" si="3"/>
        <v>0</v>
      </c>
      <c r="K78" s="2">
        <f t="shared" si="4"/>
        <v>0</v>
      </c>
    </row>
    <row r="79" spans="2:11" x14ac:dyDescent="0.25">
      <c r="B79" s="1">
        <v>61</v>
      </c>
      <c r="C79" s="136"/>
      <c r="D79" s="137"/>
      <c r="E79" s="137">
        <v>43.95</v>
      </c>
      <c r="F79" s="138"/>
      <c r="H79" s="2">
        <f t="shared" si="1"/>
        <v>1</v>
      </c>
      <c r="I79" s="2">
        <f t="shared" si="2"/>
        <v>1</v>
      </c>
      <c r="J79" s="2">
        <f t="shared" si="3"/>
        <v>0</v>
      </c>
      <c r="K79" s="2">
        <f t="shared" si="4"/>
        <v>0</v>
      </c>
    </row>
    <row r="80" spans="2:11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89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91</v>
      </c>
      <c r="C10" s="89">
        <v>21</v>
      </c>
      <c r="D10" s="89">
        <v>22</v>
      </c>
      <c r="E10" s="90">
        <f>D10</f>
        <v>22</v>
      </c>
      <c r="F10" s="127">
        <f>MIN(C19:C83)</f>
        <v>42.41</v>
      </c>
      <c r="G10" s="163">
        <f>AVERAGE(C19:C83)</f>
        <v>43.258571428571429</v>
      </c>
      <c r="H10" s="92">
        <v>4</v>
      </c>
      <c r="I10" s="93">
        <f>G10-F10</f>
        <v>0.84857142857143231</v>
      </c>
      <c r="J10" s="94">
        <v>1.1956018518518517E-2</v>
      </c>
      <c r="K10" s="94">
        <f>J10</f>
        <v>1.1956018518518517E-2</v>
      </c>
      <c r="L10" s="95">
        <f>K10</f>
        <v>1.1956018518518517E-2</v>
      </c>
      <c r="M10" s="96" t="s">
        <v>135</v>
      </c>
      <c r="N10" s="97">
        <v>-12</v>
      </c>
      <c r="O10" s="164"/>
      <c r="P10" s="99"/>
    </row>
    <row r="11" spans="1:16" s="3" customFormat="1" ht="30" customHeight="1" thickBot="1" x14ac:dyDescent="0.3">
      <c r="A11" s="87">
        <v>2</v>
      </c>
      <c r="B11" s="88" t="s">
        <v>90</v>
      </c>
      <c r="C11" s="89">
        <v>69</v>
      </c>
      <c r="D11" s="89">
        <v>83</v>
      </c>
      <c r="E11" s="90">
        <f>D11-D10</f>
        <v>61</v>
      </c>
      <c r="F11" s="187">
        <f>MIN(D19:D83)</f>
        <v>41.72</v>
      </c>
      <c r="G11" s="162">
        <f>AVERAGE(D19:D83)</f>
        <v>42.232999999999997</v>
      </c>
      <c r="H11" s="92">
        <v>3</v>
      </c>
      <c r="I11" s="93">
        <f>G11-F11</f>
        <v>0.51299999999999812</v>
      </c>
      <c r="J11" s="94">
        <v>4.2916666666666665E-2</v>
      </c>
      <c r="K11" s="94">
        <f>J11-J10</f>
        <v>3.0960648148148147E-2</v>
      </c>
      <c r="L11" s="95">
        <f>K11</f>
        <v>3.0960648148148147E-2</v>
      </c>
      <c r="M11" s="96" t="s">
        <v>164</v>
      </c>
      <c r="N11" s="97">
        <v>5</v>
      </c>
      <c r="O11" s="166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90</v>
      </c>
      <c r="C12" s="100">
        <v>13</v>
      </c>
      <c r="D12" s="89">
        <v>116</v>
      </c>
      <c r="E12" s="90">
        <f>D12-D11</f>
        <v>33</v>
      </c>
      <c r="F12" s="185">
        <f>MIN(E19:E83)</f>
        <v>41.8</v>
      </c>
      <c r="G12" s="91">
        <f>AVERAGE(E19:E83)</f>
        <v>42.281562500000007</v>
      </c>
      <c r="H12" s="92">
        <v>1</v>
      </c>
      <c r="I12" s="93">
        <f>G12-F12</f>
        <v>0.48156250000000966</v>
      </c>
      <c r="J12" s="94">
        <v>6.0150462962962968E-2</v>
      </c>
      <c r="K12" s="94">
        <f>J12-J11</f>
        <v>1.7233796296296303E-2</v>
      </c>
      <c r="L12" s="94">
        <f>K12+K11</f>
        <v>4.8194444444444449E-2</v>
      </c>
      <c r="M12" s="96" t="s">
        <v>165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91</v>
      </c>
      <c r="C13" s="103">
        <v>1</v>
      </c>
      <c r="D13" s="103">
        <v>164</v>
      </c>
      <c r="E13" s="90">
        <f>D13-D12</f>
        <v>48</v>
      </c>
      <c r="F13" s="183">
        <f>MIN(F19:F83)</f>
        <v>41.93</v>
      </c>
      <c r="G13" s="180">
        <f>AVERAGE(F19:F83)</f>
        <v>42.378749999999997</v>
      </c>
      <c r="H13" s="129">
        <v>5</v>
      </c>
      <c r="I13" s="104">
        <f>G13-F13</f>
        <v>0.44874999999999687</v>
      </c>
      <c r="J13" s="94">
        <v>8.3587962962962961E-2</v>
      </c>
      <c r="K13" s="106">
        <f>J13-J12</f>
        <v>2.3437499999999993E-2</v>
      </c>
      <c r="L13" s="105">
        <f>K13+K10</f>
        <v>3.5393518518518512E-2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82">
        <f>AVERAGE(F10,F13)</f>
        <v>42.17</v>
      </c>
      <c r="G14" s="131">
        <f>AVERAGE(G10,G13)</f>
        <v>42.818660714285713</v>
      </c>
      <c r="H14" s="131" t="s">
        <v>112</v>
      </c>
      <c r="I14" s="110">
        <f>AVERAGE(I10,I13)</f>
        <v>0.64866071428571459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AVERAGE(F12,F11)</f>
        <v>41.76</v>
      </c>
      <c r="G15" s="116">
        <f>AVERAGE(G12,G11)</f>
        <v>42.257281250000005</v>
      </c>
      <c r="H15" s="116" t="s">
        <v>113</v>
      </c>
      <c r="I15" s="117">
        <f>AVERAGE(I12,I11)</f>
        <v>0.49728125000000389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41.964999999999996</v>
      </c>
      <c r="G16" s="120">
        <f>AVERAGE(G10:G13)</f>
        <v>42.537970982142859</v>
      </c>
      <c r="H16" s="121"/>
      <c r="I16" s="122">
        <f>AVERAGE(I10:I13)</f>
        <v>0.57297098214285924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Горошко Игорь</v>
      </c>
      <c r="D18" s="132" t="str">
        <f>B11</f>
        <v>Бахмацкий Олег</v>
      </c>
      <c r="E18" s="132" t="str">
        <f>B12</f>
        <v>Бахмацкий Олег</v>
      </c>
      <c r="F18" s="132" t="str">
        <f>B13</f>
        <v>Горошко Игорь</v>
      </c>
    </row>
    <row r="19" spans="2:14" x14ac:dyDescent="0.25">
      <c r="B19" s="1">
        <v>1</v>
      </c>
      <c r="C19" s="133">
        <v>46</v>
      </c>
      <c r="D19" s="134">
        <v>44.2</v>
      </c>
      <c r="E19" s="134">
        <v>43.51</v>
      </c>
      <c r="F19" s="135">
        <v>45.95</v>
      </c>
      <c r="M19" s="2"/>
      <c r="N19" s="2"/>
    </row>
    <row r="20" spans="2:14" x14ac:dyDescent="0.25">
      <c r="B20" s="1">
        <v>2</v>
      </c>
      <c r="C20" s="136">
        <v>44.68</v>
      </c>
      <c r="D20" s="137">
        <v>42.97</v>
      </c>
      <c r="E20" s="137">
        <v>42.37</v>
      </c>
      <c r="F20" s="138">
        <v>43.15</v>
      </c>
      <c r="M20" s="3"/>
      <c r="N20" s="3"/>
    </row>
    <row r="21" spans="2:14" x14ac:dyDescent="0.25">
      <c r="B21" s="1">
        <v>3</v>
      </c>
      <c r="C21" s="136">
        <v>44.49</v>
      </c>
      <c r="D21" s="137">
        <v>43.4</v>
      </c>
      <c r="E21" s="137">
        <v>42.45</v>
      </c>
      <c r="F21" s="138">
        <v>42.66</v>
      </c>
      <c r="M21" s="3"/>
      <c r="N21" s="3"/>
    </row>
    <row r="22" spans="2:14" x14ac:dyDescent="0.25">
      <c r="B22" s="1">
        <v>4</v>
      </c>
      <c r="C22" s="136">
        <v>44.23</v>
      </c>
      <c r="D22" s="137">
        <v>42.63</v>
      </c>
      <c r="E22" s="137">
        <v>42.19</v>
      </c>
      <c r="F22" s="138">
        <v>42.27</v>
      </c>
      <c r="M22" s="3"/>
      <c r="N22" s="3"/>
    </row>
    <row r="23" spans="2:14" x14ac:dyDescent="0.25">
      <c r="B23" s="1">
        <v>5</v>
      </c>
      <c r="C23" s="136">
        <v>43.69</v>
      </c>
      <c r="D23" s="137">
        <v>42.71</v>
      </c>
      <c r="E23" s="137">
        <v>42.01</v>
      </c>
      <c r="F23" s="138">
        <v>42.06</v>
      </c>
    </row>
    <row r="24" spans="2:14" x14ac:dyDescent="0.25">
      <c r="B24" s="1">
        <v>6</v>
      </c>
      <c r="C24" s="136">
        <v>42.95</v>
      </c>
      <c r="D24" s="137">
        <v>42.47</v>
      </c>
      <c r="E24" s="137">
        <v>42.3</v>
      </c>
      <c r="F24" s="138">
        <v>42.35</v>
      </c>
    </row>
    <row r="25" spans="2:14" x14ac:dyDescent="0.25">
      <c r="B25" s="1">
        <v>7</v>
      </c>
      <c r="C25" s="136">
        <v>43.07</v>
      </c>
      <c r="D25" s="137">
        <v>43.08</v>
      </c>
      <c r="E25" s="137">
        <v>42.41</v>
      </c>
      <c r="F25" s="138">
        <v>42.04</v>
      </c>
    </row>
    <row r="26" spans="2:14" x14ac:dyDescent="0.25">
      <c r="B26" s="1">
        <v>8</v>
      </c>
      <c r="C26" s="136">
        <v>43.36</v>
      </c>
      <c r="D26" s="137">
        <v>42.84</v>
      </c>
      <c r="E26" s="137">
        <v>42.09</v>
      </c>
      <c r="F26" s="138">
        <v>42.16</v>
      </c>
    </row>
    <row r="27" spans="2:14" x14ac:dyDescent="0.25">
      <c r="B27" s="1">
        <v>9</v>
      </c>
      <c r="C27" s="136">
        <v>43</v>
      </c>
      <c r="D27" s="137">
        <v>42.24</v>
      </c>
      <c r="E27" s="137">
        <v>41.99</v>
      </c>
      <c r="F27" s="138">
        <v>42.18</v>
      </c>
    </row>
    <row r="28" spans="2:14" x14ac:dyDescent="0.25">
      <c r="B28" s="1">
        <v>10</v>
      </c>
      <c r="C28" s="136">
        <v>43.03</v>
      </c>
      <c r="D28" s="137">
        <v>42.4</v>
      </c>
      <c r="E28" s="137">
        <v>42.46</v>
      </c>
      <c r="F28" s="138">
        <v>42.21</v>
      </c>
    </row>
    <row r="29" spans="2:14" x14ac:dyDescent="0.25">
      <c r="B29" s="1">
        <v>11</v>
      </c>
      <c r="C29" s="136">
        <v>42.75</v>
      </c>
      <c r="D29" s="137">
        <v>42.5</v>
      </c>
      <c r="E29" s="137">
        <v>43.43</v>
      </c>
      <c r="F29" s="138">
        <v>42.21</v>
      </c>
    </row>
    <row r="30" spans="2:14" x14ac:dyDescent="0.25">
      <c r="B30" s="1">
        <v>12</v>
      </c>
      <c r="C30" s="136">
        <v>42.41</v>
      </c>
      <c r="D30" s="137">
        <v>42.45</v>
      </c>
      <c r="E30" s="137">
        <v>42.35</v>
      </c>
      <c r="F30" s="138">
        <v>42.23</v>
      </c>
    </row>
    <row r="31" spans="2:14" x14ac:dyDescent="0.25">
      <c r="B31" s="1">
        <v>13</v>
      </c>
      <c r="C31" s="136">
        <v>42.49</v>
      </c>
      <c r="D31" s="137">
        <v>42.14</v>
      </c>
      <c r="E31" s="137">
        <v>41.92</v>
      </c>
      <c r="F31" s="138">
        <v>42.46</v>
      </c>
    </row>
    <row r="32" spans="2:14" x14ac:dyDescent="0.25">
      <c r="B32" s="1">
        <v>14</v>
      </c>
      <c r="C32" s="136">
        <v>42.51</v>
      </c>
      <c r="D32" s="137">
        <v>42.05</v>
      </c>
      <c r="E32" s="137">
        <v>41.97</v>
      </c>
      <c r="F32" s="138">
        <v>42.32</v>
      </c>
    </row>
    <row r="33" spans="2:6" x14ac:dyDescent="0.25">
      <c r="B33" s="1">
        <v>15</v>
      </c>
      <c r="C33" s="136">
        <v>42.97</v>
      </c>
      <c r="D33" s="137">
        <v>42.29</v>
      </c>
      <c r="E33" s="137">
        <v>41.9</v>
      </c>
      <c r="F33" s="138">
        <v>41.94</v>
      </c>
    </row>
    <row r="34" spans="2:6" x14ac:dyDescent="0.25">
      <c r="B34" s="1">
        <v>16</v>
      </c>
      <c r="C34" s="136">
        <v>43.08</v>
      </c>
      <c r="D34" s="137">
        <v>41.99</v>
      </c>
      <c r="E34" s="137">
        <v>42.32</v>
      </c>
      <c r="F34" s="138">
        <v>42.11</v>
      </c>
    </row>
    <row r="35" spans="2:6" x14ac:dyDescent="0.25">
      <c r="B35" s="1">
        <v>17</v>
      </c>
      <c r="C35" s="136">
        <v>42.78</v>
      </c>
      <c r="D35" s="137">
        <v>42.46</v>
      </c>
      <c r="E35" s="137">
        <v>42.03</v>
      </c>
      <c r="F35" s="138">
        <v>42.15</v>
      </c>
    </row>
    <row r="36" spans="2:6" x14ac:dyDescent="0.25">
      <c r="B36" s="1">
        <v>18</v>
      </c>
      <c r="C36" s="136">
        <v>43.11</v>
      </c>
      <c r="D36" s="137">
        <v>42.14</v>
      </c>
      <c r="E36" s="137">
        <v>42.01</v>
      </c>
      <c r="F36" s="138">
        <v>42.03</v>
      </c>
    </row>
    <row r="37" spans="2:6" x14ac:dyDescent="0.25">
      <c r="B37" s="1">
        <v>19</v>
      </c>
      <c r="C37" s="136">
        <v>42.93</v>
      </c>
      <c r="D37" s="137">
        <v>41.88</v>
      </c>
      <c r="E37" s="137">
        <v>42.1</v>
      </c>
      <c r="F37" s="138">
        <v>42.45</v>
      </c>
    </row>
    <row r="38" spans="2:6" x14ac:dyDescent="0.25">
      <c r="B38" s="1">
        <v>20</v>
      </c>
      <c r="C38" s="136">
        <v>42.45</v>
      </c>
      <c r="D38" s="137">
        <v>41.95</v>
      </c>
      <c r="E38" s="137">
        <v>42.06</v>
      </c>
      <c r="F38" s="138">
        <v>42.22</v>
      </c>
    </row>
    <row r="39" spans="2:6" x14ac:dyDescent="0.25">
      <c r="B39" s="1">
        <v>21</v>
      </c>
      <c r="C39" s="136">
        <v>42.45</v>
      </c>
      <c r="D39" s="137">
        <v>42.89</v>
      </c>
      <c r="E39" s="137">
        <v>42.49</v>
      </c>
      <c r="F39" s="138">
        <v>42.3</v>
      </c>
    </row>
    <row r="40" spans="2:6" x14ac:dyDescent="0.25">
      <c r="B40" s="1">
        <v>22</v>
      </c>
      <c r="C40" s="136"/>
      <c r="D40" s="137">
        <v>42.03</v>
      </c>
      <c r="E40" s="137">
        <v>43.04</v>
      </c>
      <c r="F40" s="138">
        <v>42.16</v>
      </c>
    </row>
    <row r="41" spans="2:6" x14ac:dyDescent="0.25">
      <c r="B41" s="1">
        <v>23</v>
      </c>
      <c r="C41" s="136"/>
      <c r="D41" s="137">
        <v>42.01</v>
      </c>
      <c r="E41" s="137">
        <v>41.92</v>
      </c>
      <c r="F41" s="138">
        <v>42.32</v>
      </c>
    </row>
    <row r="42" spans="2:6" x14ac:dyDescent="0.25">
      <c r="B42" s="1">
        <v>24</v>
      </c>
      <c r="C42" s="136"/>
      <c r="D42" s="137">
        <v>42.01</v>
      </c>
      <c r="E42" s="137">
        <v>41.8</v>
      </c>
      <c r="F42" s="138">
        <v>42.26</v>
      </c>
    </row>
    <row r="43" spans="2:6" x14ac:dyDescent="0.25">
      <c r="B43" s="1">
        <v>25</v>
      </c>
      <c r="C43" s="136"/>
      <c r="D43" s="137">
        <v>42</v>
      </c>
      <c r="E43" s="137">
        <v>42.76</v>
      </c>
      <c r="F43" s="138">
        <v>42.33</v>
      </c>
    </row>
    <row r="44" spans="2:6" x14ac:dyDescent="0.25">
      <c r="B44" s="1">
        <v>26</v>
      </c>
      <c r="C44" s="136"/>
      <c r="D44" s="137">
        <v>41.93</v>
      </c>
      <c r="E44" s="137">
        <v>42.2</v>
      </c>
      <c r="F44" s="138">
        <v>42.21</v>
      </c>
    </row>
    <row r="45" spans="2:6" x14ac:dyDescent="0.25">
      <c r="B45" s="1">
        <v>27</v>
      </c>
      <c r="C45" s="136"/>
      <c r="D45" s="137">
        <v>42.14</v>
      </c>
      <c r="E45" s="137">
        <v>42.18</v>
      </c>
      <c r="F45" s="138">
        <v>42.01</v>
      </c>
    </row>
    <row r="46" spans="2:6" x14ac:dyDescent="0.25">
      <c r="B46" s="1">
        <v>28</v>
      </c>
      <c r="C46" s="136"/>
      <c r="D46" s="137">
        <v>41.81</v>
      </c>
      <c r="E46" s="137">
        <v>42.22</v>
      </c>
      <c r="F46" s="138">
        <v>44.05</v>
      </c>
    </row>
    <row r="47" spans="2:6" x14ac:dyDescent="0.25">
      <c r="B47" s="1">
        <v>29</v>
      </c>
      <c r="C47" s="136"/>
      <c r="D47" s="137">
        <v>42.07</v>
      </c>
      <c r="E47" s="137">
        <v>42.26</v>
      </c>
      <c r="F47" s="138">
        <v>42.58</v>
      </c>
    </row>
    <row r="48" spans="2:6" x14ac:dyDescent="0.25">
      <c r="B48" s="1">
        <v>30</v>
      </c>
      <c r="C48" s="136"/>
      <c r="D48" s="137">
        <v>42.27</v>
      </c>
      <c r="E48" s="137">
        <v>42.01</v>
      </c>
      <c r="F48" s="138">
        <v>42.12</v>
      </c>
    </row>
    <row r="49" spans="2:6" x14ac:dyDescent="0.25">
      <c r="B49" s="1">
        <v>31</v>
      </c>
      <c r="C49" s="136"/>
      <c r="D49" s="137">
        <v>41.88</v>
      </c>
      <c r="E49" s="137">
        <v>41.99</v>
      </c>
      <c r="F49" s="138">
        <v>42.31</v>
      </c>
    </row>
    <row r="50" spans="2:6" x14ac:dyDescent="0.25">
      <c r="B50" s="1">
        <v>32</v>
      </c>
      <c r="C50" s="136"/>
      <c r="D50" s="137">
        <v>41.72</v>
      </c>
      <c r="E50" s="137">
        <v>42.27</v>
      </c>
      <c r="F50" s="138">
        <v>42.03</v>
      </c>
    </row>
    <row r="51" spans="2:6" x14ac:dyDescent="0.25">
      <c r="B51" s="1">
        <v>33</v>
      </c>
      <c r="C51" s="136"/>
      <c r="D51" s="137">
        <v>42.98</v>
      </c>
      <c r="E51" s="137"/>
      <c r="F51" s="138">
        <v>42.59</v>
      </c>
    </row>
    <row r="52" spans="2:6" x14ac:dyDescent="0.25">
      <c r="B52" s="1">
        <v>34</v>
      </c>
      <c r="C52" s="136"/>
      <c r="D52" s="137">
        <v>41.99</v>
      </c>
      <c r="E52" s="137"/>
      <c r="F52" s="138">
        <v>42.22</v>
      </c>
    </row>
    <row r="53" spans="2:6" x14ac:dyDescent="0.25">
      <c r="B53" s="1">
        <v>35</v>
      </c>
      <c r="C53" s="136"/>
      <c r="D53" s="137">
        <v>41.73</v>
      </c>
      <c r="E53" s="137"/>
      <c r="F53" s="138">
        <v>42.12</v>
      </c>
    </row>
    <row r="54" spans="2:6" x14ac:dyDescent="0.25">
      <c r="B54" s="1">
        <v>36</v>
      </c>
      <c r="C54" s="136"/>
      <c r="D54" s="137">
        <v>42.13</v>
      </c>
      <c r="E54" s="137"/>
      <c r="F54" s="138">
        <v>42.11</v>
      </c>
    </row>
    <row r="55" spans="2:6" x14ac:dyDescent="0.25">
      <c r="B55" s="1">
        <v>37</v>
      </c>
      <c r="C55" s="136"/>
      <c r="D55" s="137">
        <v>41.83</v>
      </c>
      <c r="E55" s="137"/>
      <c r="F55" s="138">
        <v>42.11</v>
      </c>
    </row>
    <row r="56" spans="2:6" x14ac:dyDescent="0.25">
      <c r="B56" s="1">
        <v>38</v>
      </c>
      <c r="C56" s="136"/>
      <c r="D56" s="137">
        <v>41.98</v>
      </c>
      <c r="E56" s="137"/>
      <c r="F56" s="138">
        <v>42.42</v>
      </c>
    </row>
    <row r="57" spans="2:6" x14ac:dyDescent="0.25">
      <c r="B57" s="1">
        <v>39</v>
      </c>
      <c r="C57" s="136"/>
      <c r="D57" s="137">
        <v>42.03</v>
      </c>
      <c r="E57" s="137"/>
      <c r="F57" s="138">
        <v>41.95</v>
      </c>
    </row>
    <row r="58" spans="2:6" x14ac:dyDescent="0.25">
      <c r="B58" s="1">
        <v>40</v>
      </c>
      <c r="C58" s="136"/>
      <c r="D58" s="137">
        <v>41.93</v>
      </c>
      <c r="E58" s="137"/>
      <c r="F58" s="138">
        <v>41.93</v>
      </c>
    </row>
    <row r="59" spans="2:6" x14ac:dyDescent="0.25">
      <c r="B59" s="1">
        <v>41</v>
      </c>
      <c r="C59" s="136"/>
      <c r="D59" s="137">
        <v>41.94</v>
      </c>
      <c r="E59" s="137"/>
      <c r="F59" s="138">
        <v>42.7</v>
      </c>
    </row>
    <row r="60" spans="2:6" x14ac:dyDescent="0.25">
      <c r="B60" s="1">
        <v>42</v>
      </c>
      <c r="C60" s="136"/>
      <c r="D60" s="137">
        <v>41.86</v>
      </c>
      <c r="E60" s="137"/>
      <c r="F60" s="138">
        <v>42.28</v>
      </c>
    </row>
    <row r="61" spans="2:6" x14ac:dyDescent="0.25">
      <c r="B61" s="1">
        <v>43</v>
      </c>
      <c r="C61" s="136"/>
      <c r="D61" s="137">
        <v>41.91</v>
      </c>
      <c r="E61" s="137"/>
      <c r="F61" s="138">
        <v>42.45</v>
      </c>
    </row>
    <row r="62" spans="2:6" x14ac:dyDescent="0.25">
      <c r="B62" s="1">
        <v>44</v>
      </c>
      <c r="C62" s="136"/>
      <c r="D62" s="137">
        <v>42.17</v>
      </c>
      <c r="E62" s="137"/>
      <c r="F62" s="138">
        <v>42.24</v>
      </c>
    </row>
    <row r="63" spans="2:6" x14ac:dyDescent="0.25">
      <c r="B63" s="1">
        <v>45</v>
      </c>
      <c r="C63" s="136"/>
      <c r="D63" s="137">
        <v>42.11</v>
      </c>
      <c r="E63" s="137"/>
      <c r="F63" s="138">
        <v>42.44</v>
      </c>
    </row>
    <row r="64" spans="2:6" x14ac:dyDescent="0.25">
      <c r="B64" s="1">
        <v>46</v>
      </c>
      <c r="C64" s="136"/>
      <c r="D64" s="137">
        <v>43.57</v>
      </c>
      <c r="E64" s="137"/>
      <c r="F64" s="138">
        <v>42.25</v>
      </c>
    </row>
    <row r="65" spans="2:6" x14ac:dyDescent="0.25">
      <c r="B65" s="1">
        <v>47</v>
      </c>
      <c r="C65" s="136"/>
      <c r="D65" s="137">
        <v>42.2</v>
      </c>
      <c r="E65" s="137"/>
      <c r="F65" s="138">
        <v>42.15</v>
      </c>
    </row>
    <row r="66" spans="2:6" x14ac:dyDescent="0.25">
      <c r="B66" s="1">
        <v>48</v>
      </c>
      <c r="C66" s="136"/>
      <c r="D66" s="137">
        <v>42.14</v>
      </c>
      <c r="E66" s="137"/>
      <c r="F66" s="138">
        <v>42.39</v>
      </c>
    </row>
    <row r="67" spans="2:6" x14ac:dyDescent="0.25">
      <c r="B67" s="1">
        <v>49</v>
      </c>
      <c r="C67" s="136"/>
      <c r="D67" s="137">
        <v>42.18</v>
      </c>
      <c r="E67" s="137"/>
      <c r="F67" s="138"/>
    </row>
    <row r="68" spans="2:6" x14ac:dyDescent="0.25">
      <c r="B68" s="1">
        <v>50</v>
      </c>
      <c r="C68" s="136"/>
      <c r="D68" s="137">
        <v>42.15</v>
      </c>
      <c r="E68" s="137"/>
      <c r="F68" s="138"/>
    </row>
    <row r="69" spans="2:6" x14ac:dyDescent="0.25">
      <c r="B69" s="1">
        <v>51</v>
      </c>
      <c r="C69" s="136"/>
      <c r="D69" s="137">
        <v>41.8</v>
      </c>
      <c r="E69" s="137"/>
      <c r="F69" s="138"/>
    </row>
    <row r="70" spans="2:6" x14ac:dyDescent="0.25">
      <c r="B70" s="1">
        <v>52</v>
      </c>
      <c r="C70" s="136"/>
      <c r="D70" s="137">
        <v>42.37</v>
      </c>
      <c r="E70" s="137"/>
      <c r="F70" s="138"/>
    </row>
    <row r="71" spans="2:6" x14ac:dyDescent="0.25">
      <c r="B71" s="1">
        <v>53</v>
      </c>
      <c r="C71" s="136"/>
      <c r="D71" s="137">
        <v>41.93</v>
      </c>
      <c r="E71" s="137"/>
      <c r="F71" s="138"/>
    </row>
    <row r="72" spans="2:6" x14ac:dyDescent="0.25">
      <c r="B72" s="1">
        <v>54</v>
      </c>
      <c r="C72" s="136"/>
      <c r="D72" s="137">
        <v>41.88</v>
      </c>
      <c r="E72" s="137"/>
      <c r="F72" s="138"/>
    </row>
    <row r="73" spans="2:6" x14ac:dyDescent="0.25">
      <c r="B73" s="1">
        <v>55</v>
      </c>
      <c r="C73" s="136"/>
      <c r="D73" s="137">
        <v>42.02</v>
      </c>
      <c r="E73" s="137"/>
      <c r="F73" s="138"/>
    </row>
    <row r="74" spans="2:6" x14ac:dyDescent="0.25">
      <c r="B74" s="1">
        <v>56</v>
      </c>
      <c r="C74" s="136"/>
      <c r="D74" s="137">
        <v>42.05</v>
      </c>
      <c r="E74" s="137"/>
      <c r="F74" s="138"/>
    </row>
    <row r="75" spans="2:6" x14ac:dyDescent="0.25">
      <c r="B75" s="1">
        <v>57</v>
      </c>
      <c r="C75" s="136"/>
      <c r="D75" s="137">
        <v>41.74</v>
      </c>
      <c r="E75" s="137"/>
      <c r="F75" s="138"/>
    </row>
    <row r="76" spans="2:6" x14ac:dyDescent="0.25">
      <c r="B76" s="1">
        <v>58</v>
      </c>
      <c r="C76" s="136"/>
      <c r="D76" s="137">
        <v>41.85</v>
      </c>
      <c r="E76" s="137"/>
      <c r="F76" s="138"/>
    </row>
    <row r="77" spans="2:6" x14ac:dyDescent="0.25">
      <c r="B77" s="1">
        <v>59</v>
      </c>
      <c r="C77" s="136"/>
      <c r="D77" s="137">
        <v>41.97</v>
      </c>
      <c r="E77" s="137"/>
      <c r="F77" s="138"/>
    </row>
    <row r="78" spans="2:6" x14ac:dyDescent="0.25">
      <c r="B78" s="1">
        <v>60</v>
      </c>
      <c r="C78" s="136"/>
      <c r="D78" s="137">
        <v>41.99</v>
      </c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/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109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77</v>
      </c>
      <c r="C10" s="89">
        <v>5</v>
      </c>
      <c r="D10" s="89">
        <v>23</v>
      </c>
      <c r="E10" s="90">
        <f>D10</f>
        <v>23</v>
      </c>
      <c r="F10" s="123">
        <f>MIN(C19:C83)</f>
        <v>42.44</v>
      </c>
      <c r="G10" s="163">
        <f>AVERAGE(C19:C83)</f>
        <v>43.440909090909095</v>
      </c>
      <c r="H10" s="92">
        <v>1</v>
      </c>
      <c r="I10" s="93">
        <f>G10-F10</f>
        <v>1.0009090909090972</v>
      </c>
      <c r="J10" s="94">
        <v>1.2442129629629629E-2</v>
      </c>
      <c r="K10" s="94">
        <f>J10</f>
        <v>1.2442129629629629E-2</v>
      </c>
      <c r="L10" s="95">
        <f>K10</f>
        <v>1.2442129629629629E-2</v>
      </c>
      <c r="M10" s="96" t="s">
        <v>127</v>
      </c>
      <c r="N10" s="97">
        <v>-16</v>
      </c>
      <c r="O10" s="166" t="s">
        <v>128</v>
      </c>
      <c r="P10" s="99"/>
    </row>
    <row r="11" spans="1:16" s="3" customFormat="1" ht="30" customHeight="1" thickBot="1" x14ac:dyDescent="0.3">
      <c r="A11" s="87">
        <v>2</v>
      </c>
      <c r="B11" s="88" t="s">
        <v>78</v>
      </c>
      <c r="C11" s="89">
        <v>8</v>
      </c>
      <c r="D11" s="89">
        <v>52</v>
      </c>
      <c r="E11" s="90">
        <f>D11-D10</f>
        <v>29</v>
      </c>
      <c r="F11" s="181">
        <f>MIN(D19:D83)</f>
        <v>42.35</v>
      </c>
      <c r="G11" s="162">
        <f>AVERAGE(D19:D83)</f>
        <v>43.165714285714287</v>
      </c>
      <c r="H11" s="92">
        <v>3</v>
      </c>
      <c r="I11" s="93">
        <f>G11-F11</f>
        <v>0.81571428571428584</v>
      </c>
      <c r="J11" s="94">
        <v>2.8009259259259262E-2</v>
      </c>
      <c r="K11" s="94">
        <f>J11-J10</f>
        <v>1.5567129629629632E-2</v>
      </c>
      <c r="L11" s="95">
        <f>K11</f>
        <v>1.5567129629629632E-2</v>
      </c>
      <c r="M11" s="96" t="s">
        <v>155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78</v>
      </c>
      <c r="C12" s="100">
        <v>1</v>
      </c>
      <c r="D12" s="89">
        <v>99</v>
      </c>
      <c r="E12" s="90">
        <f>D12-D11</f>
        <v>47</v>
      </c>
      <c r="F12" s="183">
        <f>MIN(E19:E83)</f>
        <v>41.9</v>
      </c>
      <c r="G12" s="163">
        <f>AVERAGE(E19:E83)</f>
        <v>42.445869565217407</v>
      </c>
      <c r="H12" s="92">
        <v>3</v>
      </c>
      <c r="I12" s="93">
        <f>G12-F12</f>
        <v>0.54586956521740859</v>
      </c>
      <c r="J12" s="94">
        <v>5.2199074074074071E-2</v>
      </c>
      <c r="K12" s="94">
        <f>J12-J11</f>
        <v>2.418981481481481E-2</v>
      </c>
      <c r="L12" s="95">
        <f>K12+L11</f>
        <v>3.9756944444444442E-2</v>
      </c>
      <c r="M12" s="96" t="s">
        <v>156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77</v>
      </c>
      <c r="C13" s="103">
        <v>4</v>
      </c>
      <c r="D13" s="103">
        <v>164</v>
      </c>
      <c r="E13" s="90">
        <f>D13-D12</f>
        <v>65</v>
      </c>
      <c r="F13" s="184">
        <f>MIN(F19:F83)</f>
        <v>41.67</v>
      </c>
      <c r="G13" s="180">
        <f>AVERAGE(F19:F83)</f>
        <v>42.098153846153849</v>
      </c>
      <c r="H13" s="129">
        <v>5</v>
      </c>
      <c r="I13" s="104">
        <f>G13-F13</f>
        <v>0.42815384615384744</v>
      </c>
      <c r="J13" s="94">
        <v>8.3587962962962961E-2</v>
      </c>
      <c r="K13" s="169">
        <f>J13-J12</f>
        <v>3.138888888888889E-2</v>
      </c>
      <c r="L13" s="95">
        <f>K12+K11</f>
        <v>3.9756944444444442E-2</v>
      </c>
      <c r="M13" s="96"/>
      <c r="N13" s="97">
        <v>5</v>
      </c>
      <c r="O13" s="168" t="s">
        <v>139</v>
      </c>
    </row>
    <row r="14" spans="1:16" s="3" customFormat="1" ht="30" customHeight="1" x14ac:dyDescent="0.25">
      <c r="A14" s="107"/>
      <c r="B14" s="108"/>
      <c r="C14" s="109"/>
      <c r="D14" s="109"/>
      <c r="E14" s="109"/>
      <c r="F14" s="182">
        <f>AVERAGE(F10,F13)</f>
        <v>42.055</v>
      </c>
      <c r="G14" s="131">
        <f>AVERAGE(G10,G13)</f>
        <v>42.769531468531468</v>
      </c>
      <c r="H14" s="131" t="s">
        <v>114</v>
      </c>
      <c r="I14" s="110">
        <f>AVERAGE(I10,I13)</f>
        <v>0.71453146853147231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AVERAGE(F12,F11)</f>
        <v>42.125</v>
      </c>
      <c r="G15" s="116">
        <f>AVERAGE(G12,G11)</f>
        <v>42.805791925465847</v>
      </c>
      <c r="H15" s="116" t="s">
        <v>115</v>
      </c>
      <c r="I15" s="117">
        <f>AVERAGE(I12,I11)</f>
        <v>0.68079192546584721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42.09</v>
      </c>
      <c r="G16" s="120">
        <f>AVERAGE(G10:G13)</f>
        <v>42.787661696998661</v>
      </c>
      <c r="H16" s="121"/>
      <c r="I16" s="122">
        <f>AVERAGE(I10:I13)</f>
        <v>0.69766169699865976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Манило Денис</v>
      </c>
      <c r="D18" s="132" t="str">
        <f>B11</f>
        <v>Тыщенко Миша</v>
      </c>
      <c r="E18" s="132" t="str">
        <f>B12</f>
        <v>Тыщенко Миша</v>
      </c>
      <c r="F18" s="132" t="str">
        <f>B13</f>
        <v>Манило Денис</v>
      </c>
    </row>
    <row r="19" spans="2:14" x14ac:dyDescent="0.25">
      <c r="B19" s="1">
        <v>1</v>
      </c>
      <c r="C19" s="133">
        <v>47.14</v>
      </c>
      <c r="D19" s="134">
        <v>45.37</v>
      </c>
      <c r="E19" s="134">
        <v>43.73</v>
      </c>
      <c r="F19" s="135">
        <v>43.39</v>
      </c>
      <c r="M19" s="2"/>
      <c r="N19" s="2"/>
    </row>
    <row r="20" spans="2:14" x14ac:dyDescent="0.25">
      <c r="B20" s="1">
        <v>2</v>
      </c>
      <c r="C20" s="136">
        <v>44.81</v>
      </c>
      <c r="D20" s="137">
        <v>44.92</v>
      </c>
      <c r="E20" s="137">
        <v>42.73</v>
      </c>
      <c r="F20" s="138">
        <v>42.49</v>
      </c>
      <c r="M20" s="3"/>
      <c r="N20" s="3"/>
    </row>
    <row r="21" spans="2:14" x14ac:dyDescent="0.25">
      <c r="B21" s="1">
        <v>3</v>
      </c>
      <c r="C21" s="136">
        <v>44.72</v>
      </c>
      <c r="D21" s="137">
        <v>43.86</v>
      </c>
      <c r="E21" s="137">
        <v>43.14</v>
      </c>
      <c r="F21" s="138">
        <v>42.67</v>
      </c>
      <c r="M21" s="3"/>
      <c r="N21" s="3"/>
    </row>
    <row r="22" spans="2:14" x14ac:dyDescent="0.25">
      <c r="B22" s="1">
        <v>4</v>
      </c>
      <c r="C22" s="136">
        <v>43.83</v>
      </c>
      <c r="D22" s="137">
        <v>44.77</v>
      </c>
      <c r="E22" s="137">
        <v>42.55</v>
      </c>
      <c r="F22" s="138">
        <v>42</v>
      </c>
      <c r="M22" s="3"/>
      <c r="N22" s="3"/>
    </row>
    <row r="23" spans="2:14" x14ac:dyDescent="0.25">
      <c r="B23" s="1">
        <v>5</v>
      </c>
      <c r="C23" s="136">
        <v>43.88</v>
      </c>
      <c r="D23" s="137">
        <v>44.24</v>
      </c>
      <c r="E23" s="137">
        <v>42.67</v>
      </c>
      <c r="F23" s="138">
        <v>41.99</v>
      </c>
    </row>
    <row r="24" spans="2:14" x14ac:dyDescent="0.25">
      <c r="B24" s="1">
        <v>6</v>
      </c>
      <c r="C24" s="136">
        <v>43.57</v>
      </c>
      <c r="D24" s="137">
        <v>43.1</v>
      </c>
      <c r="E24" s="137">
        <v>42.54</v>
      </c>
      <c r="F24" s="138">
        <v>42.25</v>
      </c>
    </row>
    <row r="25" spans="2:14" x14ac:dyDescent="0.25">
      <c r="B25" s="1">
        <v>7</v>
      </c>
      <c r="C25" s="136">
        <v>43.6</v>
      </c>
      <c r="D25" s="137">
        <v>42.63</v>
      </c>
      <c r="E25" s="137">
        <v>43.08</v>
      </c>
      <c r="F25" s="138">
        <v>42.01</v>
      </c>
    </row>
    <row r="26" spans="2:14" x14ac:dyDescent="0.25">
      <c r="B26" s="1">
        <v>8</v>
      </c>
      <c r="C26" s="136">
        <v>43.35</v>
      </c>
      <c r="D26" s="137">
        <v>43.03</v>
      </c>
      <c r="E26" s="137">
        <v>43.82</v>
      </c>
      <c r="F26" s="138">
        <v>42.08</v>
      </c>
    </row>
    <row r="27" spans="2:14" x14ac:dyDescent="0.25">
      <c r="B27" s="1">
        <v>9</v>
      </c>
      <c r="C27" s="136">
        <v>43.12</v>
      </c>
      <c r="D27" s="137">
        <v>43.06</v>
      </c>
      <c r="E27" s="137">
        <v>42.72</v>
      </c>
      <c r="F27" s="138">
        <v>41.92</v>
      </c>
    </row>
    <row r="28" spans="2:14" x14ac:dyDescent="0.25">
      <c r="B28" s="1">
        <v>10</v>
      </c>
      <c r="C28" s="136">
        <v>43.08</v>
      </c>
      <c r="D28" s="137">
        <v>43.08</v>
      </c>
      <c r="E28" s="137">
        <v>42.53</v>
      </c>
      <c r="F28" s="138">
        <v>41.83</v>
      </c>
    </row>
    <row r="29" spans="2:14" x14ac:dyDescent="0.25">
      <c r="B29" s="1">
        <v>11</v>
      </c>
      <c r="C29" s="136">
        <v>43.07</v>
      </c>
      <c r="D29" s="137">
        <v>43.72</v>
      </c>
      <c r="E29" s="137">
        <v>42.23</v>
      </c>
      <c r="F29" s="138">
        <v>42.11</v>
      </c>
    </row>
    <row r="30" spans="2:14" x14ac:dyDescent="0.25">
      <c r="B30" s="1">
        <v>12</v>
      </c>
      <c r="C30" s="136">
        <v>42.92</v>
      </c>
      <c r="D30" s="137">
        <v>42.42</v>
      </c>
      <c r="E30" s="137">
        <v>42.27</v>
      </c>
      <c r="F30" s="138">
        <v>41.97</v>
      </c>
    </row>
    <row r="31" spans="2:14" x14ac:dyDescent="0.25">
      <c r="B31" s="1">
        <v>13</v>
      </c>
      <c r="C31" s="136">
        <v>42.98</v>
      </c>
      <c r="D31" s="137">
        <v>44.27</v>
      </c>
      <c r="E31" s="137">
        <v>43.35</v>
      </c>
      <c r="F31" s="138">
        <v>41.86</v>
      </c>
    </row>
    <row r="32" spans="2:14" x14ac:dyDescent="0.25">
      <c r="B32" s="1">
        <v>14</v>
      </c>
      <c r="C32" s="136">
        <v>42.61</v>
      </c>
      <c r="D32" s="137">
        <v>42.58</v>
      </c>
      <c r="E32" s="137">
        <v>42.52</v>
      </c>
      <c r="F32" s="138">
        <v>41.84</v>
      </c>
    </row>
    <row r="33" spans="2:6" x14ac:dyDescent="0.25">
      <c r="B33" s="1">
        <v>15</v>
      </c>
      <c r="C33" s="136">
        <v>42.91</v>
      </c>
      <c r="D33" s="137">
        <v>42.9</v>
      </c>
      <c r="E33" s="137">
        <v>42.29</v>
      </c>
      <c r="F33" s="138">
        <v>42.11</v>
      </c>
    </row>
    <row r="34" spans="2:6" x14ac:dyDescent="0.25">
      <c r="B34" s="1">
        <v>16</v>
      </c>
      <c r="C34" s="136">
        <v>42.67</v>
      </c>
      <c r="D34" s="137">
        <v>42.77</v>
      </c>
      <c r="E34" s="137">
        <v>42.61</v>
      </c>
      <c r="F34" s="138">
        <v>41.82</v>
      </c>
    </row>
    <row r="35" spans="2:6" x14ac:dyDescent="0.25">
      <c r="B35" s="1">
        <v>17</v>
      </c>
      <c r="C35" s="136">
        <v>42.45</v>
      </c>
      <c r="D35" s="137">
        <v>42.63</v>
      </c>
      <c r="E35" s="137">
        <v>42.35</v>
      </c>
      <c r="F35" s="138">
        <v>42.04</v>
      </c>
    </row>
    <row r="36" spans="2:6" x14ac:dyDescent="0.25">
      <c r="B36" s="1">
        <v>18</v>
      </c>
      <c r="C36" s="136">
        <v>43.37</v>
      </c>
      <c r="D36" s="137">
        <v>42.67</v>
      </c>
      <c r="E36" s="137">
        <v>42.07</v>
      </c>
      <c r="F36" s="138">
        <v>41.92</v>
      </c>
    </row>
    <row r="37" spans="2:6" x14ac:dyDescent="0.25">
      <c r="B37" s="1">
        <v>19</v>
      </c>
      <c r="C37" s="136">
        <v>43.05</v>
      </c>
      <c r="D37" s="137">
        <v>43.5</v>
      </c>
      <c r="E37" s="137">
        <v>41.95</v>
      </c>
      <c r="F37" s="138">
        <v>41.91</v>
      </c>
    </row>
    <row r="38" spans="2:6" x14ac:dyDescent="0.25">
      <c r="B38" s="1">
        <v>20</v>
      </c>
      <c r="C38" s="136">
        <v>42.89</v>
      </c>
      <c r="D38" s="137">
        <v>42.61</v>
      </c>
      <c r="E38" s="137">
        <v>42.29</v>
      </c>
      <c r="F38" s="138">
        <v>41.71</v>
      </c>
    </row>
    <row r="39" spans="2:6" x14ac:dyDescent="0.25">
      <c r="B39" s="1">
        <v>21</v>
      </c>
      <c r="C39" s="136">
        <v>42.44</v>
      </c>
      <c r="D39" s="137">
        <v>42.35</v>
      </c>
      <c r="E39" s="137">
        <v>42.08</v>
      </c>
      <c r="F39" s="138">
        <v>41.97</v>
      </c>
    </row>
    <row r="40" spans="2:6" x14ac:dyDescent="0.25">
      <c r="B40" s="1">
        <v>22</v>
      </c>
      <c r="C40" s="136">
        <v>43.24</v>
      </c>
      <c r="D40" s="137">
        <v>42.51</v>
      </c>
      <c r="E40" s="137">
        <v>41.97</v>
      </c>
      <c r="F40" s="138">
        <v>41.92</v>
      </c>
    </row>
    <row r="41" spans="2:6" x14ac:dyDescent="0.25">
      <c r="B41" s="1">
        <v>23</v>
      </c>
      <c r="C41" s="136"/>
      <c r="D41" s="137">
        <v>43</v>
      </c>
      <c r="E41" s="137">
        <v>42.03</v>
      </c>
      <c r="F41" s="138">
        <v>41.86</v>
      </c>
    </row>
    <row r="42" spans="2:6" x14ac:dyDescent="0.25">
      <c r="B42" s="1">
        <v>24</v>
      </c>
      <c r="C42" s="136"/>
      <c r="D42" s="137">
        <v>42.55</v>
      </c>
      <c r="E42" s="137">
        <v>42.33</v>
      </c>
      <c r="F42" s="138">
        <v>42.09</v>
      </c>
    </row>
    <row r="43" spans="2:6" x14ac:dyDescent="0.25">
      <c r="B43" s="1">
        <v>25</v>
      </c>
      <c r="C43" s="136"/>
      <c r="D43" s="137">
        <v>42.74</v>
      </c>
      <c r="E43" s="137">
        <v>42.02</v>
      </c>
      <c r="F43" s="138">
        <v>42.09</v>
      </c>
    </row>
    <row r="44" spans="2:6" x14ac:dyDescent="0.25">
      <c r="B44" s="1">
        <v>26</v>
      </c>
      <c r="C44" s="136"/>
      <c r="D44" s="137">
        <v>42.53</v>
      </c>
      <c r="E44" s="137">
        <v>42.04</v>
      </c>
      <c r="F44" s="138">
        <v>41.74</v>
      </c>
    </row>
    <row r="45" spans="2:6" x14ac:dyDescent="0.25">
      <c r="B45" s="1">
        <v>27</v>
      </c>
      <c r="C45" s="136"/>
      <c r="D45" s="137">
        <v>42.43</v>
      </c>
      <c r="E45" s="137">
        <v>41.9</v>
      </c>
      <c r="F45" s="138">
        <v>41.83</v>
      </c>
    </row>
    <row r="46" spans="2:6" x14ac:dyDescent="0.25">
      <c r="B46" s="1">
        <v>28</v>
      </c>
      <c r="C46" s="136"/>
      <c r="D46" s="137">
        <v>42.4</v>
      </c>
      <c r="E46" s="137">
        <v>42</v>
      </c>
      <c r="F46" s="138">
        <v>41.8</v>
      </c>
    </row>
    <row r="47" spans="2:6" x14ac:dyDescent="0.25">
      <c r="B47" s="1">
        <v>29</v>
      </c>
      <c r="C47" s="136"/>
      <c r="D47" s="137"/>
      <c r="E47" s="137">
        <v>42.16</v>
      </c>
      <c r="F47" s="138">
        <v>42.49</v>
      </c>
    </row>
    <row r="48" spans="2:6" x14ac:dyDescent="0.25">
      <c r="B48" s="1">
        <v>30</v>
      </c>
      <c r="C48" s="136"/>
      <c r="D48" s="137"/>
      <c r="E48" s="137">
        <v>42.25</v>
      </c>
      <c r="F48" s="138">
        <v>41.79</v>
      </c>
    </row>
    <row r="49" spans="2:6" x14ac:dyDescent="0.25">
      <c r="B49" s="1">
        <v>31</v>
      </c>
      <c r="C49" s="136"/>
      <c r="D49" s="137"/>
      <c r="E49" s="137">
        <v>42.73</v>
      </c>
      <c r="F49" s="138">
        <v>42.11</v>
      </c>
    </row>
    <row r="50" spans="2:6" x14ac:dyDescent="0.25">
      <c r="B50" s="1">
        <v>32</v>
      </c>
      <c r="C50" s="136"/>
      <c r="D50" s="137"/>
      <c r="E50" s="137">
        <v>42.09</v>
      </c>
      <c r="F50" s="138">
        <v>42.43</v>
      </c>
    </row>
    <row r="51" spans="2:6" x14ac:dyDescent="0.25">
      <c r="B51" s="1">
        <v>33</v>
      </c>
      <c r="C51" s="136"/>
      <c r="D51" s="137"/>
      <c r="E51" s="137">
        <v>42.43</v>
      </c>
      <c r="F51" s="138">
        <v>42.75</v>
      </c>
    </row>
    <row r="52" spans="2:6" x14ac:dyDescent="0.25">
      <c r="B52" s="1">
        <v>34</v>
      </c>
      <c r="C52" s="136"/>
      <c r="D52" s="137"/>
      <c r="E52" s="137">
        <v>42.39</v>
      </c>
      <c r="F52" s="138">
        <v>44.13</v>
      </c>
    </row>
    <row r="53" spans="2:6" x14ac:dyDescent="0.25">
      <c r="B53" s="1">
        <v>35</v>
      </c>
      <c r="C53" s="136"/>
      <c r="D53" s="137"/>
      <c r="E53" s="137">
        <v>42.43</v>
      </c>
      <c r="F53" s="138">
        <v>42.04</v>
      </c>
    </row>
    <row r="54" spans="2:6" x14ac:dyDescent="0.25">
      <c r="B54" s="1">
        <v>36</v>
      </c>
      <c r="C54" s="136"/>
      <c r="D54" s="137"/>
      <c r="E54" s="137">
        <v>42.18</v>
      </c>
      <c r="F54" s="138">
        <v>43.59</v>
      </c>
    </row>
    <row r="55" spans="2:6" x14ac:dyDescent="0.25">
      <c r="B55" s="1">
        <v>37</v>
      </c>
      <c r="C55" s="136"/>
      <c r="D55" s="137"/>
      <c r="E55" s="137">
        <v>42.67</v>
      </c>
      <c r="F55" s="138">
        <v>43.31</v>
      </c>
    </row>
    <row r="56" spans="2:6" x14ac:dyDescent="0.25">
      <c r="B56" s="1">
        <v>38</v>
      </c>
      <c r="C56" s="136"/>
      <c r="D56" s="137"/>
      <c r="E56" s="137">
        <v>42.36</v>
      </c>
      <c r="F56" s="138">
        <v>42.23</v>
      </c>
    </row>
    <row r="57" spans="2:6" x14ac:dyDescent="0.25">
      <c r="B57" s="1">
        <v>39</v>
      </c>
      <c r="C57" s="136"/>
      <c r="D57" s="137"/>
      <c r="E57" s="137">
        <v>42.25</v>
      </c>
      <c r="F57" s="138">
        <v>42.06</v>
      </c>
    </row>
    <row r="58" spans="2:6" x14ac:dyDescent="0.25">
      <c r="B58" s="1">
        <v>40</v>
      </c>
      <c r="C58" s="136"/>
      <c r="D58" s="137"/>
      <c r="E58" s="137">
        <v>42.45</v>
      </c>
      <c r="F58" s="138">
        <v>41.95</v>
      </c>
    </row>
    <row r="59" spans="2:6" x14ac:dyDescent="0.25">
      <c r="B59" s="1">
        <v>41</v>
      </c>
      <c r="C59" s="136"/>
      <c r="D59" s="137"/>
      <c r="E59" s="137">
        <v>42.31</v>
      </c>
      <c r="F59" s="138">
        <v>41.93</v>
      </c>
    </row>
    <row r="60" spans="2:6" x14ac:dyDescent="0.25">
      <c r="B60" s="1">
        <v>42</v>
      </c>
      <c r="C60" s="136"/>
      <c r="D60" s="137"/>
      <c r="E60" s="137">
        <v>42.17</v>
      </c>
      <c r="F60" s="138">
        <v>41.84</v>
      </c>
    </row>
    <row r="61" spans="2:6" x14ac:dyDescent="0.25">
      <c r="B61" s="1">
        <v>43</v>
      </c>
      <c r="C61" s="136"/>
      <c r="D61" s="137"/>
      <c r="E61" s="137">
        <v>42.34</v>
      </c>
      <c r="F61" s="138">
        <v>41.87</v>
      </c>
    </row>
    <row r="62" spans="2:6" x14ac:dyDescent="0.25">
      <c r="B62" s="1">
        <v>44</v>
      </c>
      <c r="C62" s="136"/>
      <c r="D62" s="137"/>
      <c r="E62" s="137">
        <v>43.18</v>
      </c>
      <c r="F62" s="138">
        <v>42.04</v>
      </c>
    </row>
    <row r="63" spans="2:6" x14ac:dyDescent="0.25">
      <c r="B63" s="1">
        <v>45</v>
      </c>
      <c r="C63" s="136"/>
      <c r="D63" s="137"/>
      <c r="E63" s="137">
        <v>42.17</v>
      </c>
      <c r="F63" s="138">
        <v>41.68</v>
      </c>
    </row>
    <row r="64" spans="2:6" x14ac:dyDescent="0.25">
      <c r="B64" s="1">
        <v>46</v>
      </c>
      <c r="C64" s="136"/>
      <c r="D64" s="137"/>
      <c r="E64" s="137">
        <v>42.14</v>
      </c>
      <c r="F64" s="138">
        <v>42.13</v>
      </c>
    </row>
    <row r="65" spans="2:6" x14ac:dyDescent="0.25">
      <c r="B65" s="1">
        <v>47</v>
      </c>
      <c r="C65" s="136"/>
      <c r="D65" s="137"/>
      <c r="E65" s="137"/>
      <c r="F65" s="138">
        <v>42.2</v>
      </c>
    </row>
    <row r="66" spans="2:6" x14ac:dyDescent="0.25">
      <c r="B66" s="1">
        <v>48</v>
      </c>
      <c r="C66" s="136"/>
      <c r="D66" s="137"/>
      <c r="E66" s="137"/>
      <c r="F66" s="138">
        <v>41.77</v>
      </c>
    </row>
    <row r="67" spans="2:6" x14ac:dyDescent="0.25">
      <c r="B67" s="1">
        <v>49</v>
      </c>
      <c r="C67" s="136"/>
      <c r="D67" s="137"/>
      <c r="E67" s="137"/>
      <c r="F67" s="138">
        <v>41.8</v>
      </c>
    </row>
    <row r="68" spans="2:6" x14ac:dyDescent="0.25">
      <c r="B68" s="1">
        <v>50</v>
      </c>
      <c r="C68" s="136"/>
      <c r="D68" s="137"/>
      <c r="E68" s="137"/>
      <c r="F68" s="138">
        <v>42</v>
      </c>
    </row>
    <row r="69" spans="2:6" x14ac:dyDescent="0.25">
      <c r="B69" s="1">
        <v>51</v>
      </c>
      <c r="C69" s="136"/>
      <c r="D69" s="137"/>
      <c r="E69" s="137"/>
      <c r="F69" s="138">
        <v>41.97</v>
      </c>
    </row>
    <row r="70" spans="2:6" x14ac:dyDescent="0.25">
      <c r="B70" s="1">
        <v>52</v>
      </c>
      <c r="C70" s="136"/>
      <c r="D70" s="137"/>
      <c r="E70" s="137"/>
      <c r="F70" s="138">
        <v>41.81</v>
      </c>
    </row>
    <row r="71" spans="2:6" x14ac:dyDescent="0.25">
      <c r="B71" s="1">
        <v>53</v>
      </c>
      <c r="C71" s="136"/>
      <c r="D71" s="137"/>
      <c r="E71" s="137"/>
      <c r="F71" s="138">
        <v>42.22</v>
      </c>
    </row>
    <row r="72" spans="2:6" x14ac:dyDescent="0.25">
      <c r="B72" s="1">
        <v>54</v>
      </c>
      <c r="C72" s="136"/>
      <c r="D72" s="137"/>
      <c r="E72" s="137"/>
      <c r="F72" s="138">
        <v>42.26</v>
      </c>
    </row>
    <row r="73" spans="2:6" x14ac:dyDescent="0.25">
      <c r="B73" s="1">
        <v>55</v>
      </c>
      <c r="C73" s="136"/>
      <c r="D73" s="137"/>
      <c r="E73" s="137"/>
      <c r="F73" s="138">
        <v>41.67</v>
      </c>
    </row>
    <row r="74" spans="2:6" x14ac:dyDescent="0.25">
      <c r="B74" s="1">
        <v>56</v>
      </c>
      <c r="C74" s="136"/>
      <c r="D74" s="137"/>
      <c r="E74" s="137"/>
      <c r="F74" s="138">
        <v>41.96</v>
      </c>
    </row>
    <row r="75" spans="2:6" x14ac:dyDescent="0.25">
      <c r="B75" s="1">
        <v>57</v>
      </c>
      <c r="C75" s="136"/>
      <c r="D75" s="137"/>
      <c r="E75" s="137"/>
      <c r="F75" s="138">
        <v>42.02</v>
      </c>
    </row>
    <row r="76" spans="2:6" x14ac:dyDescent="0.25">
      <c r="B76" s="1">
        <v>58</v>
      </c>
      <c r="C76" s="136"/>
      <c r="D76" s="137"/>
      <c r="E76" s="137"/>
      <c r="F76" s="138">
        <v>41.89</v>
      </c>
    </row>
    <row r="77" spans="2:6" x14ac:dyDescent="0.25">
      <c r="B77" s="1">
        <v>59</v>
      </c>
      <c r="C77" s="136"/>
      <c r="D77" s="137"/>
      <c r="E77" s="137"/>
      <c r="F77" s="138">
        <v>42.11</v>
      </c>
    </row>
    <row r="78" spans="2:6" x14ac:dyDescent="0.25">
      <c r="B78" s="1">
        <v>60</v>
      </c>
      <c r="C78" s="136"/>
      <c r="D78" s="137"/>
      <c r="E78" s="137"/>
      <c r="F78" s="138">
        <v>41.82</v>
      </c>
    </row>
    <row r="79" spans="2:6" x14ac:dyDescent="0.25">
      <c r="B79" s="1">
        <v>61</v>
      </c>
      <c r="C79" s="136"/>
      <c r="D79" s="137"/>
      <c r="E79" s="137"/>
      <c r="F79" s="138">
        <v>41.96</v>
      </c>
    </row>
    <row r="80" spans="2:6" x14ac:dyDescent="0.25">
      <c r="B80" s="1">
        <v>62</v>
      </c>
      <c r="C80" s="136"/>
      <c r="D80" s="137"/>
      <c r="E80" s="137"/>
      <c r="F80" s="138">
        <v>41.81</v>
      </c>
    </row>
    <row r="81" spans="2:6" x14ac:dyDescent="0.25">
      <c r="B81" s="1">
        <v>63</v>
      </c>
      <c r="C81" s="136"/>
      <c r="D81" s="137"/>
      <c r="E81" s="137"/>
      <c r="F81" s="138">
        <v>42</v>
      </c>
    </row>
    <row r="82" spans="2:6" x14ac:dyDescent="0.25">
      <c r="B82" s="1">
        <v>64</v>
      </c>
      <c r="C82" s="136"/>
      <c r="D82" s="137"/>
      <c r="E82" s="137"/>
      <c r="F82" s="138">
        <v>41.72</v>
      </c>
    </row>
    <row r="83" spans="2:6" ht="15.75" thickBot="1" x14ac:dyDescent="0.3">
      <c r="B83" s="1">
        <v>65</v>
      </c>
      <c r="C83" s="139"/>
      <c r="D83" s="140"/>
      <c r="E83" s="140"/>
      <c r="F83" s="141">
        <v>41.8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100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102</v>
      </c>
      <c r="C10" s="89">
        <v>4</v>
      </c>
      <c r="D10" s="89">
        <v>30</v>
      </c>
      <c r="E10" s="90">
        <f>D10</f>
        <v>30</v>
      </c>
      <c r="F10" s="123">
        <f>MIN(C19:C83)</f>
        <v>42.08</v>
      </c>
      <c r="G10" s="163">
        <f>AVERAGE(C19:C83)</f>
        <v>43.19010344827587</v>
      </c>
      <c r="H10" s="92">
        <v>2</v>
      </c>
      <c r="I10" s="93">
        <f>G10-F10</f>
        <v>1.110103448275872</v>
      </c>
      <c r="J10" s="94">
        <v>1.6064814814814813E-2</v>
      </c>
      <c r="K10" s="94">
        <f>J10</f>
        <v>1.6064814814814813E-2</v>
      </c>
      <c r="L10" s="95">
        <f>K10</f>
        <v>1.6064814814814813E-2</v>
      </c>
      <c r="M10" s="96" t="s">
        <v>126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101</v>
      </c>
      <c r="C11" s="89">
        <v>21</v>
      </c>
      <c r="D11" s="89">
        <v>88</v>
      </c>
      <c r="E11" s="90">
        <f>D11-D10</f>
        <v>58</v>
      </c>
      <c r="F11" s="181">
        <f>MIN(D19:D83)</f>
        <v>41.88</v>
      </c>
      <c r="G11" s="162">
        <f>AVERAGE(D19:D83)</f>
        <v>42.495614035087733</v>
      </c>
      <c r="H11" s="92">
        <v>2</v>
      </c>
      <c r="I11" s="93">
        <f>G11-F11</f>
        <v>0.61561403508773083</v>
      </c>
      <c r="J11" s="94">
        <v>4.5694444444444447E-2</v>
      </c>
      <c r="K11" s="94">
        <f>J11-J10</f>
        <v>2.9629629629629634E-2</v>
      </c>
      <c r="L11" s="95">
        <f>K11</f>
        <v>2.9629629629629634E-2</v>
      </c>
      <c r="M11" s="96" t="s">
        <v>153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102</v>
      </c>
      <c r="C12" s="100">
        <v>10</v>
      </c>
      <c r="D12" s="89">
        <v>128</v>
      </c>
      <c r="E12" s="90">
        <f>D12-D11</f>
        <v>40</v>
      </c>
      <c r="F12" s="183">
        <f>MIN(E19:E83)</f>
        <v>41.91</v>
      </c>
      <c r="G12" s="163">
        <f>AVERAGE(E19:E83)</f>
        <v>42.279999999999987</v>
      </c>
      <c r="H12" s="92">
        <v>5</v>
      </c>
      <c r="I12" s="93">
        <f>G12-F12</f>
        <v>0.36999999999999034</v>
      </c>
      <c r="J12" s="94">
        <v>6.6354166666666659E-2</v>
      </c>
      <c r="K12" s="94">
        <f>J12-J11</f>
        <v>2.0659722222222211E-2</v>
      </c>
      <c r="L12" s="94">
        <f>K12+K10</f>
        <v>3.6724537037037028E-2</v>
      </c>
      <c r="M12" s="96" t="s">
        <v>154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101</v>
      </c>
      <c r="C13" s="103">
        <v>6</v>
      </c>
      <c r="D13" s="103">
        <v>164</v>
      </c>
      <c r="E13" s="90">
        <f>D13-D12</f>
        <v>36</v>
      </c>
      <c r="F13" s="184">
        <f>MIN(F19:F83)</f>
        <v>41.86</v>
      </c>
      <c r="G13" s="180">
        <f>AVERAGE(F19:F83)</f>
        <v>42.182222222222229</v>
      </c>
      <c r="H13" s="129">
        <v>7</v>
      </c>
      <c r="I13" s="104">
        <f>G13-F13</f>
        <v>0.32222222222222996</v>
      </c>
      <c r="J13" s="94">
        <v>8.3587962962962961E-2</v>
      </c>
      <c r="K13" s="106">
        <f>J13-J12</f>
        <v>1.7233796296296303E-2</v>
      </c>
      <c r="L13" s="105">
        <f>K13+K11</f>
        <v>4.6863425925925933E-2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82">
        <f>AVERAGE(F10,F12)</f>
        <v>41.994999999999997</v>
      </c>
      <c r="G14" s="131">
        <f>AVERAGE(G10,G12)</f>
        <v>42.735051724137932</v>
      </c>
      <c r="H14" s="131" t="s">
        <v>112</v>
      </c>
      <c r="I14" s="110">
        <f>AVERAGE(I10,I12)</f>
        <v>0.74005172413793119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41.870000000000005</v>
      </c>
      <c r="G15" s="116">
        <f>AVERAGE(G11,G13)</f>
        <v>42.338918128654981</v>
      </c>
      <c r="H15" s="116" t="s">
        <v>111</v>
      </c>
      <c r="I15" s="117">
        <f>AVERAGE(I11,I13)</f>
        <v>0.46891812865498039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41.932500000000005</v>
      </c>
      <c r="G16" s="120">
        <f>AVERAGE(G10:G13)</f>
        <v>42.536984926396457</v>
      </c>
      <c r="H16" s="121"/>
      <c r="I16" s="122">
        <f>AVERAGE(I10:I13)</f>
        <v>0.60448492639645579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Лантушенко Игорь</v>
      </c>
      <c r="D18" s="132" t="str">
        <f>B11</f>
        <v>Хлопонин Андрей</v>
      </c>
      <c r="E18" s="132" t="str">
        <f>B12</f>
        <v>Лантушенко Игорь</v>
      </c>
      <c r="F18" s="132" t="str">
        <f>B13</f>
        <v>Хлопонин Андрей</v>
      </c>
    </row>
    <row r="19" spans="2:14" x14ac:dyDescent="0.25">
      <c r="B19" s="1">
        <v>1</v>
      </c>
      <c r="C19" s="133">
        <v>48.53</v>
      </c>
      <c r="D19" s="134">
        <v>45.5</v>
      </c>
      <c r="E19" s="134">
        <v>44.15</v>
      </c>
      <c r="F19" s="135">
        <v>43.67</v>
      </c>
      <c r="M19" s="2"/>
      <c r="N19" s="2"/>
    </row>
    <row r="20" spans="2:14" x14ac:dyDescent="0.25">
      <c r="B20" s="1">
        <v>2</v>
      </c>
      <c r="C20" s="136">
        <v>45.91</v>
      </c>
      <c r="D20" s="137">
        <v>43.2</v>
      </c>
      <c r="E20" s="137">
        <v>42.91</v>
      </c>
      <c r="F20" s="138">
        <v>42.31</v>
      </c>
      <c r="M20" s="3"/>
      <c r="N20" s="3"/>
    </row>
    <row r="21" spans="2:14" x14ac:dyDescent="0.25">
      <c r="B21" s="1">
        <v>3</v>
      </c>
      <c r="C21" s="136">
        <v>44.55</v>
      </c>
      <c r="D21" s="137">
        <v>43.37</v>
      </c>
      <c r="E21" s="137">
        <v>42.48</v>
      </c>
      <c r="F21" s="138">
        <v>42.3</v>
      </c>
      <c r="M21" s="3"/>
      <c r="N21" s="3"/>
    </row>
    <row r="22" spans="2:14" x14ac:dyDescent="0.25">
      <c r="B22" s="1">
        <v>4</v>
      </c>
      <c r="C22" s="136">
        <v>44.16</v>
      </c>
      <c r="D22" s="137">
        <v>42.85</v>
      </c>
      <c r="E22" s="137">
        <v>42.15</v>
      </c>
      <c r="F22" s="138">
        <v>42.14</v>
      </c>
      <c r="M22" s="3"/>
      <c r="N22" s="3"/>
    </row>
    <row r="23" spans="2:14" x14ac:dyDescent="0.25">
      <c r="B23" s="1">
        <v>5</v>
      </c>
      <c r="C23" s="136">
        <v>43.94</v>
      </c>
      <c r="D23" s="137">
        <v>42.39</v>
      </c>
      <c r="E23" s="137">
        <v>42.01</v>
      </c>
      <c r="F23" s="138">
        <v>42.27</v>
      </c>
    </row>
    <row r="24" spans="2:14" x14ac:dyDescent="0.25">
      <c r="B24" s="1">
        <v>6</v>
      </c>
      <c r="C24" s="136">
        <v>43.33</v>
      </c>
      <c r="D24" s="137">
        <v>42.98</v>
      </c>
      <c r="E24" s="137">
        <v>42.1</v>
      </c>
      <c r="F24" s="138">
        <v>42.15</v>
      </c>
    </row>
    <row r="25" spans="2:14" x14ac:dyDescent="0.25">
      <c r="B25" s="1">
        <v>7</v>
      </c>
      <c r="C25" s="136">
        <v>43.04</v>
      </c>
      <c r="D25" s="137">
        <v>44.39</v>
      </c>
      <c r="E25" s="137">
        <v>42.53</v>
      </c>
      <c r="F25" s="138">
        <v>42.1</v>
      </c>
    </row>
    <row r="26" spans="2:14" x14ac:dyDescent="0.25">
      <c r="B26" s="1">
        <v>8</v>
      </c>
      <c r="C26" s="136">
        <v>43.09</v>
      </c>
      <c r="D26" s="137">
        <v>42.28</v>
      </c>
      <c r="E26" s="137">
        <v>42.42</v>
      </c>
      <c r="F26" s="138">
        <v>42.18</v>
      </c>
    </row>
    <row r="27" spans="2:14" x14ac:dyDescent="0.25">
      <c r="B27" s="1">
        <v>9</v>
      </c>
      <c r="C27" s="165">
        <v>43.34</v>
      </c>
      <c r="D27" s="137">
        <v>42.47</v>
      </c>
      <c r="E27" s="137">
        <v>42.08</v>
      </c>
      <c r="F27" s="138">
        <v>42.49</v>
      </c>
    </row>
    <row r="28" spans="2:14" x14ac:dyDescent="0.25">
      <c r="B28" s="1">
        <v>10</v>
      </c>
      <c r="C28" s="136">
        <v>43.23</v>
      </c>
      <c r="D28" s="137">
        <v>42.56</v>
      </c>
      <c r="E28" s="137">
        <v>42.13</v>
      </c>
      <c r="F28" s="138">
        <v>42.02</v>
      </c>
    </row>
    <row r="29" spans="2:14" x14ac:dyDescent="0.25">
      <c r="B29" s="1">
        <v>11</v>
      </c>
      <c r="C29" s="136">
        <v>42.65</v>
      </c>
      <c r="D29" s="137">
        <v>42.14</v>
      </c>
      <c r="E29" s="137">
        <v>42.32</v>
      </c>
      <c r="F29" s="138">
        <v>42.67</v>
      </c>
    </row>
    <row r="30" spans="2:14" x14ac:dyDescent="0.25">
      <c r="B30" s="1">
        <v>12</v>
      </c>
      <c r="C30" s="136">
        <v>42.75</v>
      </c>
      <c r="D30" s="137">
        <v>42.3</v>
      </c>
      <c r="E30" s="137">
        <v>42.2</v>
      </c>
      <c r="F30" s="138">
        <v>42.54</v>
      </c>
    </row>
    <row r="31" spans="2:14" x14ac:dyDescent="0.25">
      <c r="B31" s="1">
        <v>13</v>
      </c>
      <c r="C31" s="136">
        <v>43.3</v>
      </c>
      <c r="D31" s="137">
        <v>42.44</v>
      </c>
      <c r="E31" s="137">
        <v>42.08</v>
      </c>
      <c r="F31" s="138">
        <v>42.12</v>
      </c>
    </row>
    <row r="32" spans="2:14" x14ac:dyDescent="0.25">
      <c r="B32" s="1">
        <v>14</v>
      </c>
      <c r="C32" s="136">
        <v>42.39</v>
      </c>
      <c r="D32" s="137">
        <v>42.51</v>
      </c>
      <c r="E32" s="137">
        <v>42.04</v>
      </c>
      <c r="F32" s="138">
        <v>42.27</v>
      </c>
    </row>
    <row r="33" spans="2:6" x14ac:dyDescent="0.25">
      <c r="B33" s="1">
        <v>15</v>
      </c>
      <c r="C33" s="136">
        <v>42.533000000000001</v>
      </c>
      <c r="D33" s="137">
        <v>43.47</v>
      </c>
      <c r="E33" s="137">
        <v>41.95</v>
      </c>
      <c r="F33" s="138">
        <v>42.73</v>
      </c>
    </row>
    <row r="34" spans="2:6" x14ac:dyDescent="0.25">
      <c r="B34" s="1">
        <v>16</v>
      </c>
      <c r="C34" s="136">
        <v>42.31</v>
      </c>
      <c r="D34" s="137">
        <v>42.84</v>
      </c>
      <c r="E34" s="137">
        <v>42.31</v>
      </c>
      <c r="F34" s="138">
        <v>41.89</v>
      </c>
    </row>
    <row r="35" spans="2:6" x14ac:dyDescent="0.25">
      <c r="B35" s="1">
        <v>17</v>
      </c>
      <c r="C35" s="136">
        <v>42.44</v>
      </c>
      <c r="D35" s="137">
        <v>42.47</v>
      </c>
      <c r="E35" s="137">
        <v>42.12</v>
      </c>
      <c r="F35" s="138">
        <v>41.96</v>
      </c>
    </row>
    <row r="36" spans="2:6" x14ac:dyDescent="0.25">
      <c r="B36" s="1">
        <v>18</v>
      </c>
      <c r="C36" s="136">
        <v>42.08</v>
      </c>
      <c r="D36" s="137">
        <v>42.28</v>
      </c>
      <c r="E36" s="137">
        <v>41.94</v>
      </c>
      <c r="F36" s="138">
        <v>41.86</v>
      </c>
    </row>
    <row r="37" spans="2:6" x14ac:dyDescent="0.25">
      <c r="B37" s="1">
        <v>19</v>
      </c>
      <c r="C37" s="136">
        <v>42.14</v>
      </c>
      <c r="D37" s="137">
        <v>42.4</v>
      </c>
      <c r="E37" s="137">
        <v>42.24</v>
      </c>
      <c r="F37" s="138">
        <v>42.02</v>
      </c>
    </row>
    <row r="38" spans="2:6" x14ac:dyDescent="0.25">
      <c r="B38" s="1">
        <v>20</v>
      </c>
      <c r="C38" s="136">
        <v>43.06</v>
      </c>
      <c r="D38" s="137">
        <v>42.49</v>
      </c>
      <c r="E38" s="137">
        <v>42.3</v>
      </c>
      <c r="F38" s="138">
        <v>41.95</v>
      </c>
    </row>
    <row r="39" spans="2:6" x14ac:dyDescent="0.25">
      <c r="B39" s="1">
        <v>21</v>
      </c>
      <c r="C39" s="136">
        <v>42.33</v>
      </c>
      <c r="D39" s="137">
        <v>42.33</v>
      </c>
      <c r="E39" s="137">
        <v>42.06</v>
      </c>
      <c r="F39" s="138">
        <v>41.9</v>
      </c>
    </row>
    <row r="40" spans="2:6" x14ac:dyDescent="0.25">
      <c r="B40" s="1">
        <v>22</v>
      </c>
      <c r="C40" s="136">
        <v>42.68</v>
      </c>
      <c r="D40" s="137">
        <v>41.91</v>
      </c>
      <c r="E40" s="137">
        <v>42.12</v>
      </c>
      <c r="F40" s="138">
        <v>41.97</v>
      </c>
    </row>
    <row r="41" spans="2:6" x14ac:dyDescent="0.25">
      <c r="B41" s="1">
        <v>23</v>
      </c>
      <c r="C41" s="136">
        <v>42.79</v>
      </c>
      <c r="D41" s="137">
        <v>42.23</v>
      </c>
      <c r="E41" s="137">
        <v>42.29</v>
      </c>
      <c r="F41" s="138">
        <v>41.89</v>
      </c>
    </row>
    <row r="42" spans="2:6" x14ac:dyDescent="0.25">
      <c r="B42" s="1">
        <v>24</v>
      </c>
      <c r="C42" s="136">
        <v>42.77</v>
      </c>
      <c r="D42" s="137">
        <v>42.13</v>
      </c>
      <c r="E42" s="137">
        <v>42.29</v>
      </c>
      <c r="F42" s="138">
        <v>41.93</v>
      </c>
    </row>
    <row r="43" spans="2:6" x14ac:dyDescent="0.25">
      <c r="B43" s="1">
        <v>25</v>
      </c>
      <c r="C43" s="136">
        <v>42.45</v>
      </c>
      <c r="D43" s="137">
        <v>42.05</v>
      </c>
      <c r="E43" s="137">
        <v>41.98</v>
      </c>
      <c r="F43" s="138">
        <v>42.18</v>
      </c>
    </row>
    <row r="44" spans="2:6" x14ac:dyDescent="0.25">
      <c r="B44" s="1">
        <v>26</v>
      </c>
      <c r="C44" s="136">
        <v>43.03</v>
      </c>
      <c r="D44" s="137">
        <v>42.11</v>
      </c>
      <c r="E44" s="137">
        <v>42.16</v>
      </c>
      <c r="F44" s="138">
        <v>42.08</v>
      </c>
    </row>
    <row r="45" spans="2:6" x14ac:dyDescent="0.25">
      <c r="B45" s="1">
        <v>27</v>
      </c>
      <c r="C45" s="136">
        <v>42.16</v>
      </c>
      <c r="D45" s="137">
        <v>43.48</v>
      </c>
      <c r="E45" s="137">
        <v>42</v>
      </c>
      <c r="F45" s="138">
        <v>42.04</v>
      </c>
    </row>
    <row r="46" spans="2:6" x14ac:dyDescent="0.25">
      <c r="B46" s="1">
        <v>28</v>
      </c>
      <c r="C46" s="136">
        <v>43.05</v>
      </c>
      <c r="D46" s="137">
        <v>42.28</v>
      </c>
      <c r="E46" s="137">
        <v>42.87</v>
      </c>
      <c r="F46" s="138">
        <v>42.06</v>
      </c>
    </row>
    <row r="47" spans="2:6" x14ac:dyDescent="0.25">
      <c r="B47" s="1">
        <v>29</v>
      </c>
      <c r="C47" s="136">
        <v>42.48</v>
      </c>
      <c r="D47" s="137">
        <v>42.33</v>
      </c>
      <c r="E47" s="137">
        <v>43.6</v>
      </c>
      <c r="F47" s="138">
        <v>41.96</v>
      </c>
    </row>
    <row r="48" spans="2:6" x14ac:dyDescent="0.25">
      <c r="B48" s="1">
        <v>30</v>
      </c>
      <c r="C48" s="136"/>
      <c r="D48" s="137">
        <v>42.16</v>
      </c>
      <c r="E48" s="137">
        <v>42.09</v>
      </c>
      <c r="F48" s="138">
        <v>41.99</v>
      </c>
    </row>
    <row r="49" spans="2:6" x14ac:dyDescent="0.25">
      <c r="B49" s="1">
        <v>31</v>
      </c>
      <c r="C49" s="136"/>
      <c r="D49" s="137">
        <v>42.29</v>
      </c>
      <c r="E49" s="137">
        <v>42.02</v>
      </c>
      <c r="F49" s="138">
        <v>42.03</v>
      </c>
    </row>
    <row r="50" spans="2:6" x14ac:dyDescent="0.25">
      <c r="B50" s="1">
        <v>32</v>
      </c>
      <c r="C50" s="136"/>
      <c r="D50" s="137">
        <v>42.36</v>
      </c>
      <c r="E50" s="137">
        <v>42.34</v>
      </c>
      <c r="F50" s="138">
        <v>42.17</v>
      </c>
    </row>
    <row r="51" spans="2:6" x14ac:dyDescent="0.25">
      <c r="B51" s="1">
        <v>33</v>
      </c>
      <c r="C51" s="136"/>
      <c r="D51" s="137">
        <v>42.07</v>
      </c>
      <c r="E51" s="137">
        <v>41.98</v>
      </c>
      <c r="F51" s="138">
        <v>42.15</v>
      </c>
    </row>
    <row r="52" spans="2:6" x14ac:dyDescent="0.25">
      <c r="B52" s="1">
        <v>34</v>
      </c>
      <c r="C52" s="136"/>
      <c r="D52" s="137">
        <v>42.2</v>
      </c>
      <c r="E52" s="137">
        <v>41.91</v>
      </c>
      <c r="F52" s="138">
        <v>41.99</v>
      </c>
    </row>
    <row r="53" spans="2:6" x14ac:dyDescent="0.25">
      <c r="B53" s="1">
        <v>35</v>
      </c>
      <c r="C53" s="136"/>
      <c r="D53" s="137">
        <v>42.46</v>
      </c>
      <c r="E53" s="137">
        <v>42.34</v>
      </c>
      <c r="F53" s="138">
        <v>42.15</v>
      </c>
    </row>
    <row r="54" spans="2:6" x14ac:dyDescent="0.25">
      <c r="B54" s="1">
        <v>36</v>
      </c>
      <c r="C54" s="136"/>
      <c r="D54" s="137">
        <v>43.47</v>
      </c>
      <c r="E54" s="137">
        <v>42.13</v>
      </c>
      <c r="F54" s="138">
        <v>42.43</v>
      </c>
    </row>
    <row r="55" spans="2:6" x14ac:dyDescent="0.25">
      <c r="B55" s="1">
        <v>37</v>
      </c>
      <c r="C55" s="136"/>
      <c r="D55" s="137">
        <v>42.16</v>
      </c>
      <c r="E55" s="137">
        <v>42.04</v>
      </c>
      <c r="F55" s="138"/>
    </row>
    <row r="56" spans="2:6" x14ac:dyDescent="0.25">
      <c r="B56" s="1">
        <v>38</v>
      </c>
      <c r="C56" s="136"/>
      <c r="D56" s="137">
        <v>42.65</v>
      </c>
      <c r="E56" s="137">
        <v>42.13</v>
      </c>
      <c r="F56" s="138"/>
    </row>
    <row r="57" spans="2:6" x14ac:dyDescent="0.25">
      <c r="B57" s="1">
        <v>39</v>
      </c>
      <c r="C57" s="136"/>
      <c r="D57" s="137">
        <v>42.36</v>
      </c>
      <c r="E57" s="137">
        <v>42.11</v>
      </c>
      <c r="F57" s="138"/>
    </row>
    <row r="58" spans="2:6" x14ac:dyDescent="0.25">
      <c r="B58" s="1">
        <v>40</v>
      </c>
      <c r="C58" s="136"/>
      <c r="D58" s="137">
        <v>42.11</v>
      </c>
      <c r="E58" s="137"/>
      <c r="F58" s="138"/>
    </row>
    <row r="59" spans="2:6" x14ac:dyDescent="0.25">
      <c r="B59" s="1">
        <v>41</v>
      </c>
      <c r="C59" s="136"/>
      <c r="D59" s="137">
        <v>42.15</v>
      </c>
      <c r="E59" s="137"/>
      <c r="F59" s="138"/>
    </row>
    <row r="60" spans="2:6" x14ac:dyDescent="0.25">
      <c r="B60" s="1">
        <v>42</v>
      </c>
      <c r="C60" s="136"/>
      <c r="D60" s="137">
        <v>42.13</v>
      </c>
      <c r="E60" s="137"/>
      <c r="F60" s="138"/>
    </row>
    <row r="61" spans="2:6" x14ac:dyDescent="0.25">
      <c r="B61" s="1">
        <v>43</v>
      </c>
      <c r="C61" s="136"/>
      <c r="D61" s="137">
        <v>41.97</v>
      </c>
      <c r="E61" s="137"/>
      <c r="F61" s="138"/>
    </row>
    <row r="62" spans="2:6" x14ac:dyDescent="0.25">
      <c r="B62" s="1">
        <v>44</v>
      </c>
      <c r="C62" s="136"/>
      <c r="D62" s="137">
        <v>42.11</v>
      </c>
      <c r="E62" s="137"/>
      <c r="F62" s="138"/>
    </row>
    <row r="63" spans="2:6" x14ac:dyDescent="0.25">
      <c r="B63" s="1">
        <v>45</v>
      </c>
      <c r="C63" s="136"/>
      <c r="D63" s="137">
        <v>42.11</v>
      </c>
      <c r="E63" s="137"/>
      <c r="F63" s="138"/>
    </row>
    <row r="64" spans="2:6" x14ac:dyDescent="0.25">
      <c r="B64" s="1">
        <v>46</v>
      </c>
      <c r="C64" s="136"/>
      <c r="D64" s="137">
        <v>41.88</v>
      </c>
      <c r="E64" s="137"/>
      <c r="F64" s="138"/>
    </row>
    <row r="65" spans="2:6" x14ac:dyDescent="0.25">
      <c r="B65" s="1">
        <v>47</v>
      </c>
      <c r="C65" s="136"/>
      <c r="D65" s="137">
        <v>42.15</v>
      </c>
      <c r="E65" s="137"/>
      <c r="F65" s="138"/>
    </row>
    <row r="66" spans="2:6" x14ac:dyDescent="0.25">
      <c r="B66" s="1">
        <v>48</v>
      </c>
      <c r="C66" s="136"/>
      <c r="D66" s="137">
        <v>42.13</v>
      </c>
      <c r="E66" s="137"/>
      <c r="F66" s="138"/>
    </row>
    <row r="67" spans="2:6" x14ac:dyDescent="0.25">
      <c r="B67" s="1">
        <v>49</v>
      </c>
      <c r="C67" s="136"/>
      <c r="D67" s="137">
        <v>42.14</v>
      </c>
      <c r="E67" s="137"/>
      <c r="F67" s="138"/>
    </row>
    <row r="68" spans="2:6" x14ac:dyDescent="0.25">
      <c r="B68" s="1">
        <v>50</v>
      </c>
      <c r="C68" s="136"/>
      <c r="D68" s="137">
        <v>42.1</v>
      </c>
      <c r="E68" s="137"/>
      <c r="F68" s="138"/>
    </row>
    <row r="69" spans="2:6" x14ac:dyDescent="0.25">
      <c r="B69" s="1">
        <v>51</v>
      </c>
      <c r="C69" s="136"/>
      <c r="D69" s="137">
        <v>42.52</v>
      </c>
      <c r="E69" s="137"/>
      <c r="F69" s="138"/>
    </row>
    <row r="70" spans="2:6" x14ac:dyDescent="0.25">
      <c r="B70" s="1">
        <v>52</v>
      </c>
      <c r="C70" s="136"/>
      <c r="D70" s="137">
        <v>42.01</v>
      </c>
      <c r="E70" s="137"/>
      <c r="F70" s="138"/>
    </row>
    <row r="71" spans="2:6" x14ac:dyDescent="0.25">
      <c r="B71" s="1">
        <v>53</v>
      </c>
      <c r="C71" s="136"/>
      <c r="D71" s="137">
        <v>42.05</v>
      </c>
      <c r="E71" s="137"/>
      <c r="F71" s="138"/>
    </row>
    <row r="72" spans="2:6" x14ac:dyDescent="0.25">
      <c r="B72" s="1">
        <v>54</v>
      </c>
      <c r="C72" s="136"/>
      <c r="D72" s="137">
        <v>42.78</v>
      </c>
      <c r="E72" s="137"/>
      <c r="F72" s="138"/>
    </row>
    <row r="73" spans="2:6" x14ac:dyDescent="0.25">
      <c r="B73" s="1">
        <v>55</v>
      </c>
      <c r="C73" s="136"/>
      <c r="D73" s="137">
        <v>42.53</v>
      </c>
      <c r="E73" s="137"/>
      <c r="F73" s="138"/>
    </row>
    <row r="74" spans="2:6" x14ac:dyDescent="0.25">
      <c r="B74" s="1">
        <v>56</v>
      </c>
      <c r="C74" s="136"/>
      <c r="D74" s="137">
        <v>42.31</v>
      </c>
      <c r="E74" s="137"/>
      <c r="F74" s="138"/>
    </row>
    <row r="75" spans="2:6" x14ac:dyDescent="0.25">
      <c r="B75" s="1">
        <v>57</v>
      </c>
      <c r="C75" s="136"/>
      <c r="D75" s="137">
        <v>42.71</v>
      </c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0" zoomScale="75" zoomScaleNormal="75" workbookViewId="0">
      <selection activeCell="F19" sqref="F19:F6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108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72</v>
      </c>
      <c r="C10" s="89">
        <v>2</v>
      </c>
      <c r="D10" s="89">
        <v>35</v>
      </c>
      <c r="E10" s="90">
        <f>D10</f>
        <v>35</v>
      </c>
      <c r="F10" s="127">
        <f>MIN(C19:C83)</f>
        <v>42.05</v>
      </c>
      <c r="G10" s="163">
        <f>AVERAGE(C19:C83)</f>
        <v>43.070882352941176</v>
      </c>
      <c r="H10" s="92">
        <v>1</v>
      </c>
      <c r="I10" s="93">
        <f>G10-F10</f>
        <v>1.0208823529411788</v>
      </c>
      <c r="J10" s="94">
        <v>1.8506944444444444E-2</v>
      </c>
      <c r="K10" s="94">
        <f>J10</f>
        <v>1.8506944444444444E-2</v>
      </c>
      <c r="L10" s="95">
        <f>K10</f>
        <v>1.8506944444444444E-2</v>
      </c>
      <c r="M10" s="96" t="s">
        <v>124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72</v>
      </c>
      <c r="C11" s="89">
        <v>9</v>
      </c>
      <c r="D11" s="89">
        <v>68</v>
      </c>
      <c r="E11" s="90">
        <f>D11-D10</f>
        <v>33</v>
      </c>
      <c r="F11" s="186">
        <f>MIN(D19:D83)</f>
        <v>41.9</v>
      </c>
      <c r="G11" s="162">
        <f>AVERAGE(D19:D83)</f>
        <v>42.513125000000002</v>
      </c>
      <c r="H11" s="92">
        <v>0</v>
      </c>
      <c r="I11" s="93">
        <f>G11-F11</f>
        <v>0.61312500000000369</v>
      </c>
      <c r="J11" s="94">
        <v>3.5902777777777777E-2</v>
      </c>
      <c r="K11" s="94">
        <f>J11-J10</f>
        <v>1.7395833333333333E-2</v>
      </c>
      <c r="L11" s="95">
        <f>K11+K10</f>
        <v>3.5902777777777777E-2</v>
      </c>
      <c r="M11" s="96" t="s">
        <v>149</v>
      </c>
      <c r="N11" s="97">
        <v>5</v>
      </c>
      <c r="O11" s="166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71</v>
      </c>
      <c r="C12" s="100">
        <v>6</v>
      </c>
      <c r="D12" s="89">
        <v>114</v>
      </c>
      <c r="E12" s="90">
        <f>D12-D11</f>
        <v>46</v>
      </c>
      <c r="F12" s="184">
        <f>MIN(E19:E83)</f>
        <v>41.74</v>
      </c>
      <c r="G12" s="163">
        <f>AVERAGE(E19:E83)</f>
        <v>42.098222222222226</v>
      </c>
      <c r="H12" s="92">
        <v>2</v>
      </c>
      <c r="I12" s="93">
        <f>G12-F12</f>
        <v>0.35822222222222422</v>
      </c>
      <c r="J12" s="94">
        <v>5.9409722222222218E-2</v>
      </c>
      <c r="K12" s="94">
        <f>J12-J11</f>
        <v>2.3506944444444441E-2</v>
      </c>
      <c r="L12" s="94">
        <f>K12</f>
        <v>2.3506944444444441E-2</v>
      </c>
      <c r="M12" s="96" t="s">
        <v>150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71</v>
      </c>
      <c r="C13" s="103">
        <v>7</v>
      </c>
      <c r="D13" s="103">
        <v>163</v>
      </c>
      <c r="E13" s="90">
        <f>D13-D12</f>
        <v>49</v>
      </c>
      <c r="F13" s="185">
        <f>MIN(F19:F83)</f>
        <v>42.03</v>
      </c>
      <c r="G13" s="128">
        <f>AVERAGE(F19:F83)</f>
        <v>42.617142857142852</v>
      </c>
      <c r="H13" s="129">
        <v>2</v>
      </c>
      <c r="I13" s="104">
        <f>G13-F13</f>
        <v>0.58714285714285097</v>
      </c>
      <c r="J13" s="94">
        <v>8.3587962962962961E-2</v>
      </c>
      <c r="K13" s="106">
        <f>J13-J12</f>
        <v>2.4178240740740743E-2</v>
      </c>
      <c r="L13" s="105">
        <f>K13+K12</f>
        <v>4.7685185185185185E-2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AVERAGE(F10,F11)</f>
        <v>41.974999999999994</v>
      </c>
      <c r="G14" s="131">
        <f>AVERAGE(G10,G11)</f>
        <v>42.792003676470586</v>
      </c>
      <c r="H14" s="131" t="s">
        <v>118</v>
      </c>
      <c r="I14" s="110">
        <f>AVERAGE(I10,I11)</f>
        <v>0.81700367647059124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AVERAGE(F12,F13)</f>
        <v>41.885000000000005</v>
      </c>
      <c r="G15" s="116">
        <f>AVERAGE(G12,G13)</f>
        <v>42.357682539682543</v>
      </c>
      <c r="H15" s="116" t="s">
        <v>119</v>
      </c>
      <c r="I15" s="117">
        <f>AVERAGE(I12,I13)</f>
        <v>0.47268253968253759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41.93</v>
      </c>
      <c r="G16" s="120">
        <f>AVERAGE(G10:G13)</f>
        <v>42.574843108076564</v>
      </c>
      <c r="H16" s="121"/>
      <c r="I16" s="122">
        <f>AVERAGE(I10:I13)</f>
        <v>0.64484310807656442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Онащук Максим</v>
      </c>
      <c r="D18" s="132" t="str">
        <f>B11</f>
        <v>Онащук Максим</v>
      </c>
      <c r="E18" s="132" t="str">
        <f>B12</f>
        <v>Пикулин Паша</v>
      </c>
      <c r="F18" s="132" t="str">
        <f>B13</f>
        <v>Пикулин Паша</v>
      </c>
    </row>
    <row r="19" spans="2:14" x14ac:dyDescent="0.25">
      <c r="B19" s="1">
        <v>1</v>
      </c>
      <c r="C19" s="133">
        <v>47.09</v>
      </c>
      <c r="D19" s="134">
        <v>44.87</v>
      </c>
      <c r="E19" s="134">
        <v>44.39</v>
      </c>
      <c r="F19" s="135">
        <v>43.83</v>
      </c>
      <c r="M19" s="2"/>
      <c r="N19" s="2"/>
    </row>
    <row r="20" spans="2:14" x14ac:dyDescent="0.25">
      <c r="B20" s="1">
        <v>2</v>
      </c>
      <c r="C20" s="136">
        <v>46.12</v>
      </c>
      <c r="D20" s="137">
        <v>42.65</v>
      </c>
      <c r="E20" s="137">
        <v>42.18</v>
      </c>
      <c r="F20" s="138">
        <v>42.66</v>
      </c>
      <c r="M20" s="3"/>
      <c r="N20" s="3"/>
    </row>
    <row r="21" spans="2:14" x14ac:dyDescent="0.25">
      <c r="B21" s="1">
        <v>3</v>
      </c>
      <c r="C21" s="136">
        <v>44.13</v>
      </c>
      <c r="D21" s="137">
        <v>42.3</v>
      </c>
      <c r="E21" s="137">
        <v>42.13</v>
      </c>
      <c r="F21" s="138">
        <v>42.52</v>
      </c>
      <c r="M21" s="3"/>
      <c r="N21" s="3"/>
    </row>
    <row r="22" spans="2:14" x14ac:dyDescent="0.25">
      <c r="B22" s="1">
        <v>4</v>
      </c>
      <c r="C22" s="136">
        <v>44.33</v>
      </c>
      <c r="D22" s="137">
        <v>42.3</v>
      </c>
      <c r="E22" s="137">
        <v>42.07</v>
      </c>
      <c r="F22" s="138">
        <v>42.24</v>
      </c>
      <c r="M22" s="3"/>
      <c r="N22" s="3"/>
    </row>
    <row r="23" spans="2:14" x14ac:dyDescent="0.25">
      <c r="B23" s="1">
        <v>5</v>
      </c>
      <c r="C23" s="136">
        <v>43.73</v>
      </c>
      <c r="D23" s="137">
        <v>42.86</v>
      </c>
      <c r="E23" s="137">
        <v>42.02</v>
      </c>
      <c r="F23" s="138">
        <v>42.13</v>
      </c>
    </row>
    <row r="24" spans="2:14" x14ac:dyDescent="0.25">
      <c r="B24" s="1">
        <v>6</v>
      </c>
      <c r="C24" s="136">
        <v>43.51</v>
      </c>
      <c r="D24" s="137">
        <v>42.49</v>
      </c>
      <c r="E24" s="137">
        <v>41.85</v>
      </c>
      <c r="F24" s="138">
        <v>42.54</v>
      </c>
    </row>
    <row r="25" spans="2:14" x14ac:dyDescent="0.25">
      <c r="B25" s="1">
        <v>7</v>
      </c>
      <c r="C25" s="136">
        <v>43.38</v>
      </c>
      <c r="D25" s="137">
        <v>42.61</v>
      </c>
      <c r="E25" s="137">
        <v>41.96</v>
      </c>
      <c r="F25" s="138">
        <v>42.21</v>
      </c>
    </row>
    <row r="26" spans="2:14" x14ac:dyDescent="0.25">
      <c r="B26" s="1">
        <v>8</v>
      </c>
      <c r="C26" s="136">
        <v>42.87</v>
      </c>
      <c r="D26" s="137">
        <v>42.33</v>
      </c>
      <c r="E26" s="137">
        <v>41.93</v>
      </c>
      <c r="F26" s="138">
        <v>42.43</v>
      </c>
    </row>
    <row r="27" spans="2:14" x14ac:dyDescent="0.25">
      <c r="B27" s="1">
        <v>9</v>
      </c>
      <c r="C27" s="136">
        <v>42.93</v>
      </c>
      <c r="D27" s="137">
        <v>42.17</v>
      </c>
      <c r="E27" s="137">
        <v>41.74</v>
      </c>
      <c r="F27" s="138">
        <v>42.26</v>
      </c>
    </row>
    <row r="28" spans="2:14" x14ac:dyDescent="0.25">
      <c r="B28" s="1">
        <v>10</v>
      </c>
      <c r="C28" s="136">
        <v>42.8</v>
      </c>
      <c r="D28" s="137">
        <v>42.29</v>
      </c>
      <c r="E28" s="137">
        <v>41.93</v>
      </c>
      <c r="F28" s="138">
        <v>42.34</v>
      </c>
    </row>
    <row r="29" spans="2:14" x14ac:dyDescent="0.25">
      <c r="B29" s="1">
        <v>11</v>
      </c>
      <c r="C29" s="136">
        <v>42.87</v>
      </c>
      <c r="D29" s="137">
        <v>42.32</v>
      </c>
      <c r="E29" s="137">
        <v>41.83</v>
      </c>
      <c r="F29" s="138">
        <v>43.49</v>
      </c>
    </row>
    <row r="30" spans="2:14" x14ac:dyDescent="0.25">
      <c r="B30" s="1">
        <v>12</v>
      </c>
      <c r="C30" s="136">
        <v>42.81</v>
      </c>
      <c r="D30" s="137">
        <v>42.51</v>
      </c>
      <c r="E30" s="137">
        <v>41.99</v>
      </c>
      <c r="F30" s="138">
        <v>42.12</v>
      </c>
    </row>
    <row r="31" spans="2:14" x14ac:dyDescent="0.25">
      <c r="B31" s="1">
        <v>13</v>
      </c>
      <c r="C31" s="136">
        <v>43.13</v>
      </c>
      <c r="D31" s="137">
        <v>42.59</v>
      </c>
      <c r="E31" s="137">
        <v>41.93</v>
      </c>
      <c r="F31" s="138">
        <v>42.42</v>
      </c>
    </row>
    <row r="32" spans="2:14" x14ac:dyDescent="0.25">
      <c r="B32" s="1">
        <v>14</v>
      </c>
      <c r="C32" s="136">
        <v>42.46</v>
      </c>
      <c r="D32" s="137">
        <v>42.28</v>
      </c>
      <c r="E32" s="137">
        <v>42.05</v>
      </c>
      <c r="F32" s="138">
        <v>42.22</v>
      </c>
    </row>
    <row r="33" spans="2:6" x14ac:dyDescent="0.25">
      <c r="B33" s="1">
        <v>15</v>
      </c>
      <c r="C33" s="136">
        <v>43.16</v>
      </c>
      <c r="D33" s="137">
        <v>42.34</v>
      </c>
      <c r="E33" s="137">
        <v>42.07</v>
      </c>
      <c r="F33" s="138">
        <v>42.33</v>
      </c>
    </row>
    <row r="34" spans="2:6" x14ac:dyDescent="0.25">
      <c r="B34" s="1">
        <v>16</v>
      </c>
      <c r="C34" s="136">
        <v>42.79</v>
      </c>
      <c r="D34" s="137">
        <v>42.18</v>
      </c>
      <c r="E34" s="137">
        <v>42.01</v>
      </c>
      <c r="F34" s="138">
        <v>42.3</v>
      </c>
    </row>
    <row r="35" spans="2:6" x14ac:dyDescent="0.25">
      <c r="B35" s="1">
        <v>17</v>
      </c>
      <c r="C35" s="136">
        <v>42.31</v>
      </c>
      <c r="D35" s="137">
        <v>42.22</v>
      </c>
      <c r="E35" s="137">
        <v>41.94</v>
      </c>
      <c r="F35" s="138">
        <v>42.28</v>
      </c>
    </row>
    <row r="36" spans="2:6" x14ac:dyDescent="0.25">
      <c r="B36" s="1">
        <v>18</v>
      </c>
      <c r="C36" s="136">
        <v>42.74</v>
      </c>
      <c r="D36" s="137">
        <v>42.23</v>
      </c>
      <c r="E36" s="137">
        <v>42.04</v>
      </c>
      <c r="F36" s="138">
        <v>44.63</v>
      </c>
    </row>
    <row r="37" spans="2:6" x14ac:dyDescent="0.25">
      <c r="B37" s="1">
        <v>19</v>
      </c>
      <c r="C37" s="136">
        <v>42.74</v>
      </c>
      <c r="D37" s="137">
        <v>42.48</v>
      </c>
      <c r="E37" s="137">
        <v>41.94</v>
      </c>
      <c r="F37" s="138">
        <v>42.35</v>
      </c>
    </row>
    <row r="38" spans="2:6" x14ac:dyDescent="0.25">
      <c r="B38" s="1">
        <v>20</v>
      </c>
      <c r="C38" s="136">
        <v>42.6</v>
      </c>
      <c r="D38" s="137">
        <v>42.58</v>
      </c>
      <c r="E38" s="137">
        <v>42.1</v>
      </c>
      <c r="F38" s="138">
        <v>42.03</v>
      </c>
    </row>
    <row r="39" spans="2:6" x14ac:dyDescent="0.25">
      <c r="B39" s="1">
        <v>21</v>
      </c>
      <c r="C39" s="136">
        <v>42.76</v>
      </c>
      <c r="D39" s="137">
        <v>42.05</v>
      </c>
      <c r="E39" s="137">
        <v>42.09</v>
      </c>
      <c r="F39" s="138">
        <v>43.43</v>
      </c>
    </row>
    <row r="40" spans="2:6" x14ac:dyDescent="0.25">
      <c r="B40" s="1">
        <v>22</v>
      </c>
      <c r="C40" s="136">
        <v>42.39</v>
      </c>
      <c r="D40" s="137">
        <v>41.9</v>
      </c>
      <c r="E40" s="137">
        <v>42.01</v>
      </c>
      <c r="F40" s="138">
        <v>42.94</v>
      </c>
    </row>
    <row r="41" spans="2:6" x14ac:dyDescent="0.25">
      <c r="B41" s="1">
        <v>23</v>
      </c>
      <c r="C41" s="136">
        <v>42.05</v>
      </c>
      <c r="D41" s="137">
        <v>42.42</v>
      </c>
      <c r="E41" s="137">
        <v>42.07</v>
      </c>
      <c r="F41" s="138">
        <v>43.48</v>
      </c>
    </row>
    <row r="42" spans="2:6" x14ac:dyDescent="0.25">
      <c r="B42" s="1">
        <v>24</v>
      </c>
      <c r="C42" s="136">
        <v>43.19</v>
      </c>
      <c r="D42" s="137">
        <v>42.13</v>
      </c>
      <c r="E42" s="137">
        <v>41.82</v>
      </c>
      <c r="F42" s="138">
        <v>42.33</v>
      </c>
    </row>
    <row r="43" spans="2:6" x14ac:dyDescent="0.25">
      <c r="B43" s="1">
        <v>25</v>
      </c>
      <c r="C43" s="136">
        <v>43.2</v>
      </c>
      <c r="D43" s="137">
        <v>42.38</v>
      </c>
      <c r="E43" s="137">
        <v>41.96</v>
      </c>
      <c r="F43" s="138">
        <v>42.67</v>
      </c>
    </row>
    <row r="44" spans="2:6" x14ac:dyDescent="0.25">
      <c r="B44" s="1">
        <v>26</v>
      </c>
      <c r="C44" s="136">
        <v>42.45</v>
      </c>
      <c r="D44" s="137">
        <v>43.45</v>
      </c>
      <c r="E44" s="137">
        <v>42.54</v>
      </c>
      <c r="F44" s="138">
        <v>42.35</v>
      </c>
    </row>
    <row r="45" spans="2:6" x14ac:dyDescent="0.25">
      <c r="B45" s="1">
        <v>27</v>
      </c>
      <c r="C45" s="136">
        <v>42.38</v>
      </c>
      <c r="D45" s="137">
        <v>42.47</v>
      </c>
      <c r="E45" s="137">
        <v>42.21</v>
      </c>
      <c r="F45" s="138">
        <v>42.36</v>
      </c>
    </row>
    <row r="46" spans="2:6" x14ac:dyDescent="0.25">
      <c r="B46" s="1">
        <v>28</v>
      </c>
      <c r="C46" s="136">
        <v>42.96</v>
      </c>
      <c r="D46" s="137">
        <v>42.19</v>
      </c>
      <c r="E46" s="137">
        <v>42.33</v>
      </c>
      <c r="F46" s="138">
        <v>42.24</v>
      </c>
    </row>
    <row r="47" spans="2:6" x14ac:dyDescent="0.25">
      <c r="B47" s="1">
        <v>29</v>
      </c>
      <c r="C47" s="136">
        <v>42.62</v>
      </c>
      <c r="D47" s="137">
        <v>42.59</v>
      </c>
      <c r="E47" s="137">
        <v>41.97</v>
      </c>
      <c r="F47" s="138">
        <v>43.81</v>
      </c>
    </row>
    <row r="48" spans="2:6" x14ac:dyDescent="0.25">
      <c r="B48" s="1">
        <v>30</v>
      </c>
      <c r="C48" s="136">
        <v>43.05</v>
      </c>
      <c r="D48" s="137">
        <v>42.5</v>
      </c>
      <c r="E48" s="137">
        <v>42.18</v>
      </c>
      <c r="F48" s="138">
        <v>42.5</v>
      </c>
    </row>
    <row r="49" spans="2:6" x14ac:dyDescent="0.25">
      <c r="B49" s="1">
        <v>31</v>
      </c>
      <c r="C49" s="136">
        <v>42.25</v>
      </c>
      <c r="D49" s="137">
        <v>43.33</v>
      </c>
      <c r="E49" s="137">
        <v>42.04</v>
      </c>
      <c r="F49" s="138">
        <v>42.49</v>
      </c>
    </row>
    <row r="50" spans="2:6" x14ac:dyDescent="0.25">
      <c r="B50" s="1">
        <v>32</v>
      </c>
      <c r="C50" s="136">
        <v>42.05</v>
      </c>
      <c r="D50" s="137">
        <v>42.41</v>
      </c>
      <c r="E50" s="137">
        <v>42.22</v>
      </c>
      <c r="F50" s="138">
        <v>42.29</v>
      </c>
    </row>
    <row r="51" spans="2:6" x14ac:dyDescent="0.25">
      <c r="B51" s="1">
        <v>33</v>
      </c>
      <c r="C51" s="136">
        <v>42.22</v>
      </c>
      <c r="D51" s="137"/>
      <c r="E51" s="137">
        <v>42.18</v>
      </c>
      <c r="F51" s="138">
        <v>42.67</v>
      </c>
    </row>
    <row r="52" spans="2:6" x14ac:dyDescent="0.25">
      <c r="B52" s="1">
        <v>34</v>
      </c>
      <c r="C52" s="136">
        <v>42.34</v>
      </c>
      <c r="D52" s="137"/>
      <c r="E52" s="137">
        <v>41.92</v>
      </c>
      <c r="F52" s="138">
        <v>42.28</v>
      </c>
    </row>
    <row r="53" spans="2:6" x14ac:dyDescent="0.25">
      <c r="B53" s="1">
        <v>35</v>
      </c>
      <c r="C53" s="136"/>
      <c r="D53" s="137"/>
      <c r="E53" s="137">
        <v>41.97</v>
      </c>
      <c r="F53" s="138">
        <v>42.35</v>
      </c>
    </row>
    <row r="54" spans="2:6" x14ac:dyDescent="0.25">
      <c r="B54" s="1">
        <v>36</v>
      </c>
      <c r="C54" s="136"/>
      <c r="D54" s="137"/>
      <c r="E54" s="137">
        <v>41.95</v>
      </c>
      <c r="F54" s="138">
        <v>42.36</v>
      </c>
    </row>
    <row r="55" spans="2:6" x14ac:dyDescent="0.25">
      <c r="B55" s="1">
        <v>37</v>
      </c>
      <c r="C55" s="136"/>
      <c r="D55" s="137"/>
      <c r="E55" s="137">
        <v>42.23</v>
      </c>
      <c r="F55" s="138">
        <v>42.53</v>
      </c>
    </row>
    <row r="56" spans="2:6" x14ac:dyDescent="0.25">
      <c r="B56" s="1">
        <v>38</v>
      </c>
      <c r="C56" s="136"/>
      <c r="D56" s="137"/>
      <c r="E56" s="137">
        <v>41.99</v>
      </c>
      <c r="F56" s="138">
        <v>42.55</v>
      </c>
    </row>
    <row r="57" spans="2:6" x14ac:dyDescent="0.25">
      <c r="B57" s="1">
        <v>39</v>
      </c>
      <c r="C57" s="136"/>
      <c r="D57" s="137"/>
      <c r="E57" s="137">
        <v>42.16</v>
      </c>
      <c r="F57" s="138">
        <v>42.43</v>
      </c>
    </row>
    <row r="58" spans="2:6" x14ac:dyDescent="0.25">
      <c r="B58" s="1">
        <v>40</v>
      </c>
      <c r="C58" s="136"/>
      <c r="D58" s="137"/>
      <c r="E58" s="137">
        <v>42.1</v>
      </c>
      <c r="F58" s="138">
        <v>42.67</v>
      </c>
    </row>
    <row r="59" spans="2:6" x14ac:dyDescent="0.25">
      <c r="B59" s="1">
        <v>41</v>
      </c>
      <c r="C59" s="136"/>
      <c r="D59" s="137"/>
      <c r="E59" s="137">
        <v>42.22</v>
      </c>
      <c r="F59" s="138">
        <v>42.88</v>
      </c>
    </row>
    <row r="60" spans="2:6" x14ac:dyDescent="0.25">
      <c r="B60" s="1">
        <v>42</v>
      </c>
      <c r="C60" s="136"/>
      <c r="D60" s="137"/>
      <c r="E60" s="137">
        <v>42.03</v>
      </c>
      <c r="F60" s="138">
        <v>42.43</v>
      </c>
    </row>
    <row r="61" spans="2:6" x14ac:dyDescent="0.25">
      <c r="B61" s="1">
        <v>43</v>
      </c>
      <c r="C61" s="136"/>
      <c r="D61" s="137"/>
      <c r="E61" s="137">
        <v>42.11</v>
      </c>
      <c r="F61" s="138">
        <v>42.39</v>
      </c>
    </row>
    <row r="62" spans="2:6" x14ac:dyDescent="0.25">
      <c r="B62" s="1">
        <v>44</v>
      </c>
      <c r="C62" s="136"/>
      <c r="D62" s="137"/>
      <c r="E62" s="137">
        <v>41.85</v>
      </c>
      <c r="F62" s="138">
        <v>42.42</v>
      </c>
    </row>
    <row r="63" spans="2:6" x14ac:dyDescent="0.25">
      <c r="B63" s="1">
        <v>45</v>
      </c>
      <c r="C63" s="136"/>
      <c r="D63" s="137"/>
      <c r="E63" s="137">
        <v>42.17</v>
      </c>
      <c r="F63" s="138">
        <v>43.37</v>
      </c>
    </row>
    <row r="64" spans="2:6" x14ac:dyDescent="0.25">
      <c r="B64" s="1">
        <v>46</v>
      </c>
      <c r="C64" s="136"/>
      <c r="D64" s="137"/>
      <c r="E64" s="137"/>
      <c r="F64" s="138">
        <v>42.57</v>
      </c>
    </row>
    <row r="65" spans="2:6" x14ac:dyDescent="0.25">
      <c r="B65" s="1">
        <v>47</v>
      </c>
      <c r="C65" s="136"/>
      <c r="D65" s="137"/>
      <c r="E65" s="137"/>
      <c r="F65" s="138">
        <v>42.87</v>
      </c>
    </row>
    <row r="66" spans="2:6" x14ac:dyDescent="0.25">
      <c r="B66" s="1">
        <v>48</v>
      </c>
      <c r="C66" s="136"/>
      <c r="D66" s="137"/>
      <c r="E66" s="137"/>
      <c r="F66" s="138">
        <v>42.69</v>
      </c>
    </row>
    <row r="67" spans="2:6" x14ac:dyDescent="0.25">
      <c r="B67" s="1">
        <v>49</v>
      </c>
      <c r="C67" s="136"/>
      <c r="D67" s="137"/>
      <c r="E67" s="137"/>
      <c r="F67" s="138">
        <v>42.56</v>
      </c>
    </row>
    <row r="68" spans="2:6" x14ac:dyDescent="0.25">
      <c r="B68" s="1">
        <v>50</v>
      </c>
      <c r="C68" s="136"/>
      <c r="D68" s="137"/>
      <c r="E68" s="137"/>
      <c r="F68" s="138"/>
    </row>
    <row r="69" spans="2:6" x14ac:dyDescent="0.25">
      <c r="B69" s="1">
        <v>51</v>
      </c>
      <c r="C69" s="136"/>
      <c r="D69" s="137"/>
      <c r="E69" s="137"/>
      <c r="F69" s="138"/>
    </row>
    <row r="70" spans="2:6" x14ac:dyDescent="0.25">
      <c r="B70" s="1">
        <v>52</v>
      </c>
      <c r="C70" s="136"/>
      <c r="D70" s="137"/>
      <c r="E70" s="137"/>
      <c r="F70" s="138"/>
    </row>
    <row r="71" spans="2:6" x14ac:dyDescent="0.25">
      <c r="B71" s="1">
        <v>53</v>
      </c>
      <c r="C71" s="136"/>
      <c r="D71" s="137"/>
      <c r="E71" s="137"/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2" zoomScale="75" zoomScaleNormal="75" workbookViewId="0">
      <selection activeCell="F19" sqref="F19:F4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84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85</v>
      </c>
      <c r="C10" s="89">
        <v>9</v>
      </c>
      <c r="D10" s="89">
        <v>24</v>
      </c>
      <c r="E10" s="90">
        <f>D10</f>
        <v>24</v>
      </c>
      <c r="F10" s="127">
        <f>MIN(C19:C83)</f>
        <v>42.29</v>
      </c>
      <c r="G10" s="163">
        <f>AVERAGE(C19:C83)</f>
        <v>43.450869565217388</v>
      </c>
      <c r="H10" s="92">
        <v>1</v>
      </c>
      <c r="I10" s="93">
        <f>G10-F10</f>
        <v>1.1608695652173893</v>
      </c>
      <c r="J10" s="94">
        <v>1.3043981481481483E-2</v>
      </c>
      <c r="K10" s="94">
        <f>J10</f>
        <v>1.3043981481481483E-2</v>
      </c>
      <c r="L10" s="95">
        <f>K10</f>
        <v>1.3043981481481483E-2</v>
      </c>
      <c r="M10" s="96" t="s">
        <v>132</v>
      </c>
      <c r="N10" s="97">
        <v>-8</v>
      </c>
      <c r="O10" s="166" t="s">
        <v>128</v>
      </c>
      <c r="P10" s="99"/>
    </row>
    <row r="11" spans="1:16" s="3" customFormat="1" ht="30" customHeight="1" thickBot="1" x14ac:dyDescent="0.3">
      <c r="A11" s="87">
        <v>2</v>
      </c>
      <c r="B11" s="88" t="s">
        <v>86</v>
      </c>
      <c r="C11" s="89">
        <v>10</v>
      </c>
      <c r="D11" s="89">
        <v>86</v>
      </c>
      <c r="E11" s="90">
        <f>D11-D10</f>
        <v>62</v>
      </c>
      <c r="F11" s="186">
        <f>MIN(D19:D83)</f>
        <v>41.89</v>
      </c>
      <c r="G11" s="162">
        <f>AVERAGE(D19:D83)</f>
        <v>42.604262295081973</v>
      </c>
      <c r="H11" s="92">
        <v>1</v>
      </c>
      <c r="I11" s="93">
        <f>G11-F11</f>
        <v>0.71426229508197281</v>
      </c>
      <c r="J11" s="94">
        <v>4.4756944444444446E-2</v>
      </c>
      <c r="K11" s="94">
        <f>J11-J10</f>
        <v>3.1712962962962964E-2</v>
      </c>
      <c r="L11" s="167">
        <f>K11</f>
        <v>3.1712962962962964E-2</v>
      </c>
      <c r="M11" s="96" t="s">
        <v>161</v>
      </c>
      <c r="N11" s="97">
        <v>5</v>
      </c>
      <c r="O11" s="166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85</v>
      </c>
      <c r="C12" s="100">
        <v>9</v>
      </c>
      <c r="D12" s="89">
        <v>139</v>
      </c>
      <c r="E12" s="90">
        <f>D12-D11</f>
        <v>53</v>
      </c>
      <c r="F12" s="184">
        <f>MIN(E19:E83)</f>
        <v>41.77</v>
      </c>
      <c r="G12" s="163">
        <f>AVERAGE(E19:E83)</f>
        <v>42.277115384615392</v>
      </c>
      <c r="H12" s="92">
        <v>1</v>
      </c>
      <c r="I12" s="93">
        <f>G12-F12</f>
        <v>0.50711538461538908</v>
      </c>
      <c r="J12" s="94">
        <v>7.1898148148148142E-2</v>
      </c>
      <c r="K12" s="94">
        <f>J12-J11</f>
        <v>2.7141203703703695E-2</v>
      </c>
      <c r="L12" s="94">
        <f>K12+K10</f>
        <v>4.0185185185185178E-2</v>
      </c>
      <c r="M12" s="96" t="s">
        <v>162</v>
      </c>
      <c r="N12" s="97">
        <v>5</v>
      </c>
      <c r="O12" s="168" t="s">
        <v>139</v>
      </c>
    </row>
    <row r="13" spans="1:16" s="3" customFormat="1" ht="30" customHeight="1" thickBot="1" x14ac:dyDescent="0.3">
      <c r="A13" s="101" t="s">
        <v>59</v>
      </c>
      <c r="B13" s="102" t="s">
        <v>86</v>
      </c>
      <c r="C13" s="103">
        <v>13</v>
      </c>
      <c r="D13" s="103">
        <v>163</v>
      </c>
      <c r="E13" s="90">
        <f>D13-D12</f>
        <v>24</v>
      </c>
      <c r="F13" s="185">
        <f>MIN(F19:F83)</f>
        <v>41.96</v>
      </c>
      <c r="G13" s="128">
        <f>AVERAGE(F19:F83)</f>
        <v>42.637916666666669</v>
      </c>
      <c r="H13" s="129">
        <v>0</v>
      </c>
      <c r="I13" s="104">
        <f>G13-F13</f>
        <v>0.67791666666666828</v>
      </c>
      <c r="J13" s="94">
        <v>8.3587962962962961E-2</v>
      </c>
      <c r="K13" s="106">
        <f>J13-J12</f>
        <v>1.168981481481482E-2</v>
      </c>
      <c r="L13" s="105">
        <f>K13+K11</f>
        <v>4.3402777777777783E-2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AVERAGE(F10,F12)</f>
        <v>42.03</v>
      </c>
      <c r="G14" s="131">
        <f>AVERAGE(G10,G13)</f>
        <v>43.044393115942029</v>
      </c>
      <c r="H14" s="131" t="s">
        <v>137</v>
      </c>
      <c r="I14" s="110">
        <f>AVERAGE(I10,I13)</f>
        <v>0.91939311594202877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41.924999999999997</v>
      </c>
      <c r="G15" s="116">
        <f>AVERAGE(G11,G12)</f>
        <v>42.440688839848683</v>
      </c>
      <c r="H15" s="116" t="s">
        <v>138</v>
      </c>
      <c r="I15" s="117">
        <f>AVERAGE(I11,I12)</f>
        <v>0.61068883984868094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41.977500000000006</v>
      </c>
      <c r="G16" s="120">
        <f>AVERAGE(G10:G13)</f>
        <v>42.742540977895359</v>
      </c>
      <c r="H16" s="121"/>
      <c r="I16" s="122">
        <f>AVERAGE(I10:I13)</f>
        <v>0.76504097789535486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Шутка Виталий</v>
      </c>
      <c r="D18" s="132" t="str">
        <f>B11</f>
        <v>Резанко Оля</v>
      </c>
      <c r="E18" s="132" t="str">
        <f>B12</f>
        <v>Шутка Виталий</v>
      </c>
      <c r="F18" s="132" t="str">
        <f>B13</f>
        <v>Резанко Оля</v>
      </c>
    </row>
    <row r="19" spans="2:14" x14ac:dyDescent="0.25">
      <c r="B19" s="1">
        <v>1</v>
      </c>
      <c r="C19" s="133">
        <v>47.14</v>
      </c>
      <c r="D19" s="134">
        <v>44.49</v>
      </c>
      <c r="E19" s="134">
        <v>44.25</v>
      </c>
      <c r="F19" s="135">
        <v>44.11</v>
      </c>
      <c r="M19" s="2"/>
      <c r="N19" s="2"/>
    </row>
    <row r="20" spans="2:14" x14ac:dyDescent="0.25">
      <c r="B20" s="1">
        <v>2</v>
      </c>
      <c r="C20" s="136">
        <v>45.84</v>
      </c>
      <c r="D20" s="137">
        <v>43.08</v>
      </c>
      <c r="E20" s="137">
        <v>42.68</v>
      </c>
      <c r="F20" s="138">
        <v>42.74</v>
      </c>
      <c r="M20" s="3"/>
      <c r="N20" s="3"/>
    </row>
    <row r="21" spans="2:14" x14ac:dyDescent="0.25">
      <c r="B21" s="1">
        <v>3</v>
      </c>
      <c r="C21" s="136">
        <v>44.59</v>
      </c>
      <c r="D21" s="137">
        <v>42.53</v>
      </c>
      <c r="E21" s="137">
        <v>42.8</v>
      </c>
      <c r="F21" s="138">
        <v>43.54</v>
      </c>
      <c r="M21" s="3"/>
      <c r="N21" s="3"/>
    </row>
    <row r="22" spans="2:14" x14ac:dyDescent="0.25">
      <c r="B22" s="1">
        <v>4</v>
      </c>
      <c r="C22" s="136">
        <v>44.44</v>
      </c>
      <c r="D22" s="137">
        <v>42.74</v>
      </c>
      <c r="E22" s="137">
        <v>42.84</v>
      </c>
      <c r="F22" s="138">
        <v>42.47</v>
      </c>
      <c r="M22" s="3"/>
      <c r="N22" s="3"/>
    </row>
    <row r="23" spans="2:14" x14ac:dyDescent="0.25">
      <c r="B23" s="1">
        <v>5</v>
      </c>
      <c r="C23" s="136">
        <v>44.35</v>
      </c>
      <c r="D23" s="137">
        <v>42.47</v>
      </c>
      <c r="E23" s="137">
        <v>42.42</v>
      </c>
      <c r="F23" s="138">
        <v>42.53</v>
      </c>
    </row>
    <row r="24" spans="2:14" x14ac:dyDescent="0.25">
      <c r="B24" s="1">
        <v>6</v>
      </c>
      <c r="C24" s="136">
        <v>43.92</v>
      </c>
      <c r="D24" s="137">
        <v>42.44</v>
      </c>
      <c r="E24" s="137">
        <v>41.99</v>
      </c>
      <c r="F24" s="138">
        <v>42.53</v>
      </c>
    </row>
    <row r="25" spans="2:14" x14ac:dyDescent="0.25">
      <c r="B25" s="1">
        <v>7</v>
      </c>
      <c r="C25" s="136">
        <v>43.17</v>
      </c>
      <c r="D25" s="137">
        <v>42.53</v>
      </c>
      <c r="E25" s="137">
        <v>42.07</v>
      </c>
      <c r="F25" s="138">
        <v>43.11</v>
      </c>
    </row>
    <row r="26" spans="2:14" x14ac:dyDescent="0.25">
      <c r="B26" s="1">
        <v>8</v>
      </c>
      <c r="C26" s="136">
        <v>43.18</v>
      </c>
      <c r="D26" s="137">
        <v>42.57</v>
      </c>
      <c r="E26" s="137">
        <v>41.86</v>
      </c>
      <c r="F26" s="138">
        <v>42.48</v>
      </c>
    </row>
    <row r="27" spans="2:14" x14ac:dyDescent="0.25">
      <c r="B27" s="1">
        <v>9</v>
      </c>
      <c r="C27" s="136">
        <v>43.16</v>
      </c>
      <c r="D27" s="137">
        <v>43.21</v>
      </c>
      <c r="E27" s="137">
        <v>42.07</v>
      </c>
      <c r="F27" s="138">
        <v>42.53</v>
      </c>
    </row>
    <row r="28" spans="2:14" x14ac:dyDescent="0.25">
      <c r="B28" s="1">
        <v>10</v>
      </c>
      <c r="C28" s="136">
        <v>44.35</v>
      </c>
      <c r="D28" s="137">
        <v>42.98</v>
      </c>
      <c r="E28" s="137">
        <v>41.9</v>
      </c>
      <c r="F28" s="138">
        <v>43.5</v>
      </c>
    </row>
    <row r="29" spans="2:14" x14ac:dyDescent="0.25">
      <c r="B29" s="1">
        <v>11</v>
      </c>
      <c r="C29" s="136">
        <v>42.71</v>
      </c>
      <c r="D29" s="137">
        <v>42.48</v>
      </c>
      <c r="E29" s="137">
        <v>43.26</v>
      </c>
      <c r="F29" s="138">
        <v>42.3</v>
      </c>
    </row>
    <row r="30" spans="2:14" x14ac:dyDescent="0.25">
      <c r="B30" s="1">
        <v>12</v>
      </c>
      <c r="C30" s="136">
        <v>42.82</v>
      </c>
      <c r="D30" s="137">
        <v>43.55</v>
      </c>
      <c r="E30" s="137">
        <v>42.4</v>
      </c>
      <c r="F30" s="138">
        <v>41.96</v>
      </c>
    </row>
    <row r="31" spans="2:14" x14ac:dyDescent="0.25">
      <c r="B31" s="1">
        <v>13</v>
      </c>
      <c r="C31" s="136">
        <v>42.85</v>
      </c>
      <c r="D31" s="137">
        <v>42.42</v>
      </c>
      <c r="E31" s="137">
        <v>42.1</v>
      </c>
      <c r="F31" s="138">
        <v>42.18</v>
      </c>
    </row>
    <row r="32" spans="2:14" x14ac:dyDescent="0.25">
      <c r="B32" s="1">
        <v>14</v>
      </c>
      <c r="C32" s="136">
        <v>42.47</v>
      </c>
      <c r="D32" s="137">
        <v>42.85</v>
      </c>
      <c r="E32" s="137">
        <v>42.32</v>
      </c>
      <c r="F32" s="138">
        <v>42.4</v>
      </c>
    </row>
    <row r="33" spans="2:6" x14ac:dyDescent="0.25">
      <c r="B33" s="1">
        <v>15</v>
      </c>
      <c r="C33" s="136">
        <v>42.73</v>
      </c>
      <c r="D33" s="137">
        <v>42.6</v>
      </c>
      <c r="E33" s="137">
        <v>42.03</v>
      </c>
      <c r="F33" s="138">
        <v>42.34</v>
      </c>
    </row>
    <row r="34" spans="2:6" x14ac:dyDescent="0.25">
      <c r="B34" s="1">
        <v>16</v>
      </c>
      <c r="C34" s="136">
        <v>42.75</v>
      </c>
      <c r="D34" s="137">
        <v>42.22</v>
      </c>
      <c r="E34" s="137">
        <v>41.96</v>
      </c>
      <c r="F34" s="138">
        <v>42.56</v>
      </c>
    </row>
    <row r="35" spans="2:6" x14ac:dyDescent="0.25">
      <c r="B35" s="1">
        <v>17</v>
      </c>
      <c r="C35" s="136">
        <v>42.35</v>
      </c>
      <c r="D35" s="137">
        <v>42.54</v>
      </c>
      <c r="E35" s="137">
        <v>42.34</v>
      </c>
      <c r="F35" s="138">
        <v>43.86</v>
      </c>
    </row>
    <row r="36" spans="2:6" x14ac:dyDescent="0.25">
      <c r="B36" s="1">
        <v>18</v>
      </c>
      <c r="C36" s="136">
        <v>42.54</v>
      </c>
      <c r="D36" s="137">
        <v>42.13</v>
      </c>
      <c r="E36" s="137">
        <v>42.08</v>
      </c>
      <c r="F36" s="138">
        <v>42.48</v>
      </c>
    </row>
    <row r="37" spans="2:6" x14ac:dyDescent="0.25">
      <c r="B37" s="1">
        <v>19</v>
      </c>
      <c r="C37" s="136">
        <v>42.85</v>
      </c>
      <c r="D37" s="137">
        <v>42.35</v>
      </c>
      <c r="E37" s="137">
        <v>42.38</v>
      </c>
      <c r="F37" s="138">
        <v>42.28</v>
      </c>
    </row>
    <row r="38" spans="2:6" x14ac:dyDescent="0.25">
      <c r="B38" s="1">
        <v>20</v>
      </c>
      <c r="C38" s="136">
        <v>42.29</v>
      </c>
      <c r="D38" s="137">
        <v>42.26</v>
      </c>
      <c r="E38" s="137">
        <v>42.38</v>
      </c>
      <c r="F38" s="138">
        <v>42.24</v>
      </c>
    </row>
    <row r="39" spans="2:6" x14ac:dyDescent="0.25">
      <c r="B39" s="1">
        <v>21</v>
      </c>
      <c r="C39" s="136">
        <v>42.43</v>
      </c>
      <c r="D39" s="137">
        <v>42.39</v>
      </c>
      <c r="E39" s="137">
        <v>42.05</v>
      </c>
      <c r="F39" s="138">
        <v>42.23</v>
      </c>
    </row>
    <row r="40" spans="2:6" x14ac:dyDescent="0.25">
      <c r="B40" s="1">
        <v>22</v>
      </c>
      <c r="C40" s="136">
        <v>43.25</v>
      </c>
      <c r="D40" s="137">
        <v>42.73</v>
      </c>
      <c r="E40" s="137">
        <v>42.3</v>
      </c>
      <c r="F40" s="138">
        <v>42.38</v>
      </c>
    </row>
    <row r="41" spans="2:6" x14ac:dyDescent="0.25">
      <c r="B41" s="1">
        <v>23</v>
      </c>
      <c r="C41" s="136">
        <v>43.19</v>
      </c>
      <c r="D41" s="137">
        <v>42.42</v>
      </c>
      <c r="E41" s="137">
        <v>42.23</v>
      </c>
      <c r="F41" s="138">
        <v>42.21</v>
      </c>
    </row>
    <row r="42" spans="2:6" x14ac:dyDescent="0.25">
      <c r="B42" s="1">
        <v>24</v>
      </c>
      <c r="C42" s="136"/>
      <c r="D42" s="137">
        <v>42.52</v>
      </c>
      <c r="E42" s="137">
        <v>42.32</v>
      </c>
      <c r="F42" s="138">
        <v>42.35</v>
      </c>
    </row>
    <row r="43" spans="2:6" x14ac:dyDescent="0.25">
      <c r="B43" s="1">
        <v>25</v>
      </c>
      <c r="C43" s="136"/>
      <c r="D43" s="137">
        <v>42.54</v>
      </c>
      <c r="E43" s="137">
        <v>42.22</v>
      </c>
      <c r="F43" s="138"/>
    </row>
    <row r="44" spans="2:6" x14ac:dyDescent="0.25">
      <c r="B44" s="1">
        <v>26</v>
      </c>
      <c r="C44" s="136"/>
      <c r="D44" s="137">
        <v>42.47</v>
      </c>
      <c r="E44" s="137">
        <v>42.06</v>
      </c>
      <c r="F44" s="138"/>
    </row>
    <row r="45" spans="2:6" x14ac:dyDescent="0.25">
      <c r="B45" s="1">
        <v>27</v>
      </c>
      <c r="C45" s="136"/>
      <c r="D45" s="137">
        <v>42.27</v>
      </c>
      <c r="E45" s="137">
        <v>42.06</v>
      </c>
      <c r="F45" s="138"/>
    </row>
    <row r="46" spans="2:6" x14ac:dyDescent="0.25">
      <c r="B46" s="1">
        <v>28</v>
      </c>
      <c r="C46" s="136"/>
      <c r="D46" s="137">
        <v>42.15</v>
      </c>
      <c r="E46" s="137">
        <v>42.14</v>
      </c>
      <c r="F46" s="138"/>
    </row>
    <row r="47" spans="2:6" x14ac:dyDescent="0.25">
      <c r="B47" s="1">
        <v>29</v>
      </c>
      <c r="C47" s="136"/>
      <c r="D47" s="137">
        <v>42.51</v>
      </c>
      <c r="E47" s="137">
        <v>42.03</v>
      </c>
      <c r="F47" s="138"/>
    </row>
    <row r="48" spans="2:6" x14ac:dyDescent="0.25">
      <c r="B48" s="1">
        <v>30</v>
      </c>
      <c r="C48" s="136"/>
      <c r="D48" s="137">
        <v>42.54</v>
      </c>
      <c r="E48" s="137">
        <v>42.24</v>
      </c>
      <c r="F48" s="138"/>
    </row>
    <row r="49" spans="2:6" x14ac:dyDescent="0.25">
      <c r="B49" s="1">
        <v>31</v>
      </c>
      <c r="C49" s="136"/>
      <c r="D49" s="137">
        <v>42.44</v>
      </c>
      <c r="E49" s="137">
        <v>42.15</v>
      </c>
      <c r="F49" s="138"/>
    </row>
    <row r="50" spans="2:6" x14ac:dyDescent="0.25">
      <c r="B50" s="1">
        <v>32</v>
      </c>
      <c r="C50" s="136"/>
      <c r="D50" s="137">
        <v>41.89</v>
      </c>
      <c r="E50" s="137">
        <v>42.25</v>
      </c>
      <c r="F50" s="138"/>
    </row>
    <row r="51" spans="2:6" x14ac:dyDescent="0.25">
      <c r="B51" s="1">
        <v>33</v>
      </c>
      <c r="C51" s="136"/>
      <c r="D51" s="137">
        <v>42.87</v>
      </c>
      <c r="E51" s="137">
        <v>41.92</v>
      </c>
      <c r="F51" s="138"/>
    </row>
    <row r="52" spans="2:6" x14ac:dyDescent="0.25">
      <c r="B52" s="1">
        <v>34</v>
      </c>
      <c r="C52" s="136"/>
      <c r="D52" s="137">
        <v>42.37</v>
      </c>
      <c r="E52" s="137">
        <v>42.41</v>
      </c>
      <c r="F52" s="138"/>
    </row>
    <row r="53" spans="2:6" x14ac:dyDescent="0.25">
      <c r="B53" s="1">
        <v>35</v>
      </c>
      <c r="C53" s="136"/>
      <c r="D53" s="137">
        <v>42.25</v>
      </c>
      <c r="E53" s="137">
        <v>41.77</v>
      </c>
      <c r="F53" s="138"/>
    </row>
    <row r="54" spans="2:6" x14ac:dyDescent="0.25">
      <c r="B54" s="1">
        <v>36</v>
      </c>
      <c r="C54" s="136"/>
      <c r="D54" s="137">
        <v>42.79</v>
      </c>
      <c r="E54" s="137">
        <v>42.1</v>
      </c>
      <c r="F54" s="138"/>
    </row>
    <row r="55" spans="2:6" x14ac:dyDescent="0.25">
      <c r="B55" s="1">
        <v>37</v>
      </c>
      <c r="C55" s="136"/>
      <c r="D55" s="137">
        <v>43.94</v>
      </c>
      <c r="E55" s="137">
        <v>42.13</v>
      </c>
      <c r="F55" s="138"/>
    </row>
    <row r="56" spans="2:6" x14ac:dyDescent="0.25">
      <c r="B56" s="1">
        <v>38</v>
      </c>
      <c r="C56" s="136"/>
      <c r="D56" s="137">
        <v>42.96</v>
      </c>
      <c r="E56" s="137">
        <v>42.37</v>
      </c>
      <c r="F56" s="138"/>
    </row>
    <row r="57" spans="2:6" x14ac:dyDescent="0.25">
      <c r="B57" s="1">
        <v>39</v>
      </c>
      <c r="C57" s="136"/>
      <c r="D57" s="137">
        <v>42.56</v>
      </c>
      <c r="E57" s="137">
        <v>42.38</v>
      </c>
      <c r="F57" s="138"/>
    </row>
    <row r="58" spans="2:6" x14ac:dyDescent="0.25">
      <c r="B58" s="1">
        <v>40</v>
      </c>
      <c r="C58" s="136"/>
      <c r="D58" s="137">
        <v>41.97</v>
      </c>
      <c r="E58" s="137">
        <v>42.22</v>
      </c>
      <c r="F58" s="138"/>
    </row>
    <row r="59" spans="2:6" x14ac:dyDescent="0.25">
      <c r="B59" s="1">
        <v>41</v>
      </c>
      <c r="C59" s="136"/>
      <c r="D59" s="137">
        <v>42.47</v>
      </c>
      <c r="E59" s="137">
        <v>42.86</v>
      </c>
      <c r="F59" s="138"/>
    </row>
    <row r="60" spans="2:6" x14ac:dyDescent="0.25">
      <c r="B60" s="1">
        <v>42</v>
      </c>
      <c r="C60" s="136"/>
      <c r="D60" s="137">
        <v>42.51</v>
      </c>
      <c r="E60" s="137">
        <v>41.95</v>
      </c>
      <c r="F60" s="138"/>
    </row>
    <row r="61" spans="2:6" x14ac:dyDescent="0.25">
      <c r="B61" s="1">
        <v>43</v>
      </c>
      <c r="C61" s="136"/>
      <c r="D61" s="137">
        <v>42.1</v>
      </c>
      <c r="E61" s="137">
        <v>42.02</v>
      </c>
      <c r="F61" s="138"/>
    </row>
    <row r="62" spans="2:6" x14ac:dyDescent="0.25">
      <c r="B62" s="1">
        <v>44</v>
      </c>
      <c r="C62" s="136"/>
      <c r="D62" s="137">
        <v>42.11</v>
      </c>
      <c r="E62" s="137">
        <v>42.17</v>
      </c>
      <c r="F62" s="138"/>
    </row>
    <row r="63" spans="2:6" x14ac:dyDescent="0.25">
      <c r="B63" s="1">
        <v>45</v>
      </c>
      <c r="C63" s="136"/>
      <c r="D63" s="137">
        <v>42.17</v>
      </c>
      <c r="E63" s="137">
        <v>42.14</v>
      </c>
      <c r="F63" s="138"/>
    </row>
    <row r="64" spans="2:6" x14ac:dyDescent="0.25">
      <c r="B64" s="1">
        <v>46</v>
      </c>
      <c r="C64" s="136"/>
      <c r="D64" s="137">
        <v>42.28</v>
      </c>
      <c r="E64" s="137">
        <v>42.22</v>
      </c>
      <c r="F64" s="138"/>
    </row>
    <row r="65" spans="2:6" x14ac:dyDescent="0.25">
      <c r="B65" s="1">
        <v>47</v>
      </c>
      <c r="C65" s="136"/>
      <c r="D65" s="137">
        <v>43.5</v>
      </c>
      <c r="E65" s="137">
        <v>42.22</v>
      </c>
      <c r="F65" s="138"/>
    </row>
    <row r="66" spans="2:6" x14ac:dyDescent="0.25">
      <c r="B66" s="1">
        <v>48</v>
      </c>
      <c r="C66" s="136"/>
      <c r="D66" s="137">
        <v>42.48</v>
      </c>
      <c r="E66" s="137">
        <v>42.15</v>
      </c>
      <c r="F66" s="138"/>
    </row>
    <row r="67" spans="2:6" x14ac:dyDescent="0.25">
      <c r="B67" s="1">
        <v>49</v>
      </c>
      <c r="C67" s="136"/>
      <c r="D67" s="137">
        <v>42.32</v>
      </c>
      <c r="E67" s="137">
        <v>42.18</v>
      </c>
      <c r="F67" s="138"/>
    </row>
    <row r="68" spans="2:6" x14ac:dyDescent="0.25">
      <c r="B68" s="1">
        <v>50</v>
      </c>
      <c r="C68" s="136"/>
      <c r="D68" s="137">
        <v>42.31</v>
      </c>
      <c r="E68" s="137">
        <v>42.57</v>
      </c>
      <c r="F68" s="138"/>
    </row>
    <row r="69" spans="2:6" x14ac:dyDescent="0.25">
      <c r="B69" s="1">
        <v>51</v>
      </c>
      <c r="C69" s="136"/>
      <c r="D69" s="137">
        <v>42.03</v>
      </c>
      <c r="E69" s="137">
        <v>42.31</v>
      </c>
      <c r="F69" s="138"/>
    </row>
    <row r="70" spans="2:6" x14ac:dyDescent="0.25">
      <c r="B70" s="1">
        <v>52</v>
      </c>
      <c r="C70" s="136"/>
      <c r="D70" s="137">
        <v>42.34</v>
      </c>
      <c r="E70" s="137">
        <v>42.14</v>
      </c>
      <c r="F70" s="138"/>
    </row>
    <row r="71" spans="2:6" x14ac:dyDescent="0.25">
      <c r="B71" s="1">
        <v>53</v>
      </c>
      <c r="C71" s="136"/>
      <c r="D71" s="137">
        <v>42.51</v>
      </c>
      <c r="E71" s="137"/>
      <c r="F71" s="138"/>
    </row>
    <row r="72" spans="2:6" x14ac:dyDescent="0.25">
      <c r="B72" s="1">
        <v>54</v>
      </c>
      <c r="C72" s="136"/>
      <c r="D72" s="137">
        <v>42.45</v>
      </c>
      <c r="E72" s="137"/>
      <c r="F72" s="138"/>
    </row>
    <row r="73" spans="2:6" x14ac:dyDescent="0.25">
      <c r="B73" s="1">
        <v>55</v>
      </c>
      <c r="C73" s="136"/>
      <c r="D73" s="137">
        <v>42.8</v>
      </c>
      <c r="E73" s="137"/>
      <c r="F73" s="138"/>
    </row>
    <row r="74" spans="2:6" x14ac:dyDescent="0.25">
      <c r="B74" s="1">
        <v>56</v>
      </c>
      <c r="C74" s="136"/>
      <c r="D74" s="137">
        <v>42.43</v>
      </c>
      <c r="E74" s="137"/>
      <c r="F74" s="138"/>
    </row>
    <row r="75" spans="2:6" x14ac:dyDescent="0.25">
      <c r="B75" s="1">
        <v>57</v>
      </c>
      <c r="C75" s="136"/>
      <c r="D75" s="137">
        <v>44.96</v>
      </c>
      <c r="E75" s="137"/>
      <c r="F75" s="138"/>
    </row>
    <row r="76" spans="2:6" x14ac:dyDescent="0.25">
      <c r="B76" s="1">
        <v>58</v>
      </c>
      <c r="C76" s="136"/>
      <c r="D76" s="137">
        <v>42.15</v>
      </c>
      <c r="E76" s="137"/>
      <c r="F76" s="138"/>
    </row>
    <row r="77" spans="2:6" x14ac:dyDescent="0.25">
      <c r="B77" s="1">
        <v>59</v>
      </c>
      <c r="C77" s="136"/>
      <c r="D77" s="137">
        <v>42.52</v>
      </c>
      <c r="E77" s="137"/>
      <c r="F77" s="138"/>
    </row>
    <row r="78" spans="2:6" x14ac:dyDescent="0.25">
      <c r="B78" s="1">
        <v>60</v>
      </c>
      <c r="C78" s="136"/>
      <c r="D78" s="137">
        <v>42.76</v>
      </c>
      <c r="E78" s="137"/>
      <c r="F78" s="138"/>
    </row>
    <row r="79" spans="2:6" x14ac:dyDescent="0.25">
      <c r="B79" s="1">
        <v>61</v>
      </c>
      <c r="C79" s="136"/>
      <c r="D79" s="137">
        <v>42.64</v>
      </c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5" zoomScale="75" zoomScaleNormal="75" workbookViewId="0">
      <selection activeCell="F19" sqref="F19:F4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92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93</v>
      </c>
      <c r="C10" s="89">
        <v>6</v>
      </c>
      <c r="D10" s="89">
        <v>38</v>
      </c>
      <c r="E10" s="90">
        <f>D10</f>
        <v>38</v>
      </c>
      <c r="F10" s="127">
        <f>MIN(C19:C83)</f>
        <v>42.28</v>
      </c>
      <c r="G10" s="163">
        <f>AVERAGE(C19:C83)</f>
        <v>44.071972972972965</v>
      </c>
      <c r="H10" s="92">
        <v>1</v>
      </c>
      <c r="I10" s="93">
        <f>G10-F10</f>
        <v>1.7919729729729639</v>
      </c>
      <c r="J10" s="94">
        <v>2.0104166666666666E-2</v>
      </c>
      <c r="K10" s="94">
        <f>J10</f>
        <v>2.0104166666666666E-2</v>
      </c>
      <c r="L10" s="95">
        <f>K10</f>
        <v>2.0104166666666666E-2</v>
      </c>
      <c r="M10" s="96" t="s">
        <v>129</v>
      </c>
      <c r="N10" s="97">
        <v>-32</v>
      </c>
      <c r="O10" s="166" t="s">
        <v>128</v>
      </c>
      <c r="P10" s="99"/>
    </row>
    <row r="11" spans="1:16" s="3" customFormat="1" ht="30" customHeight="1" thickBot="1" x14ac:dyDescent="0.3">
      <c r="A11" s="87">
        <v>2</v>
      </c>
      <c r="B11" s="88" t="s">
        <v>94</v>
      </c>
      <c r="C11" s="89">
        <v>2</v>
      </c>
      <c r="D11" s="89">
        <v>86</v>
      </c>
      <c r="E11" s="90">
        <f>D11-D10</f>
        <v>48</v>
      </c>
      <c r="F11" s="187">
        <f>MIN(D19:D83)</f>
        <v>41.9</v>
      </c>
      <c r="G11" s="162">
        <f>AVERAGE(D19:D83)</f>
        <v>42.652978723404267</v>
      </c>
      <c r="H11" s="92">
        <v>1</v>
      </c>
      <c r="I11" s="93">
        <f>G11-F11</f>
        <v>0.75297872340426864</v>
      </c>
      <c r="J11" s="94">
        <v>4.4965277777777778E-2</v>
      </c>
      <c r="K11" s="94">
        <f>J11-J10</f>
        <v>2.4861111111111112E-2</v>
      </c>
      <c r="L11" s="95">
        <f>K11</f>
        <v>2.4861111111111112E-2</v>
      </c>
      <c r="M11" s="96" t="s">
        <v>157</v>
      </c>
      <c r="N11" s="97">
        <v>5</v>
      </c>
      <c r="O11" s="166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93</v>
      </c>
      <c r="C12" s="100">
        <v>69</v>
      </c>
      <c r="D12" s="100">
        <v>140</v>
      </c>
      <c r="E12" s="90">
        <f>D12-D11</f>
        <v>54</v>
      </c>
      <c r="F12" s="183">
        <f>MIN(E19:E83)</f>
        <v>42.24</v>
      </c>
      <c r="G12" s="163">
        <f>AVERAGE(E19:E83)</f>
        <v>43.019245283018861</v>
      </c>
      <c r="H12" s="92">
        <v>0</v>
      </c>
      <c r="I12" s="93">
        <f>G12-F12</f>
        <v>0.77924528301885942</v>
      </c>
      <c r="J12" s="94">
        <v>7.2939814814814818E-2</v>
      </c>
      <c r="K12" s="94">
        <f>J12-J11</f>
        <v>2.7974537037037041E-2</v>
      </c>
      <c r="L12" s="94">
        <f>K12+K10</f>
        <v>4.8078703703703707E-2</v>
      </c>
      <c r="M12" s="96" t="s">
        <v>158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94</v>
      </c>
      <c r="C13" s="103">
        <v>10</v>
      </c>
      <c r="D13" s="103">
        <v>162</v>
      </c>
      <c r="E13" s="90">
        <f>D13-D12</f>
        <v>22</v>
      </c>
      <c r="F13" s="185">
        <f>MIN(F19:F83)</f>
        <v>42.23</v>
      </c>
      <c r="G13" s="128">
        <f>AVERAGE(F19:F83)</f>
        <v>42.520454545454548</v>
      </c>
      <c r="H13" s="129">
        <v>3</v>
      </c>
      <c r="I13" s="104">
        <f>G13-F13</f>
        <v>0.29045454545455129</v>
      </c>
      <c r="J13" s="94">
        <v>8.3587962962962961E-2</v>
      </c>
      <c r="K13" s="106">
        <f>J13-J12</f>
        <v>1.0648148148148143E-2</v>
      </c>
      <c r="L13" s="105">
        <f>K13+K11</f>
        <v>3.5509259259259254E-2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AVERAGE(F10,F12)</f>
        <v>42.260000000000005</v>
      </c>
      <c r="G14" s="131">
        <f>AVERAGE(G10,G12)</f>
        <v>43.545609127995917</v>
      </c>
      <c r="H14" s="131" t="s">
        <v>111</v>
      </c>
      <c r="I14" s="110">
        <f>AVERAGE(I10,I12)</f>
        <v>1.2856091279959116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42.064999999999998</v>
      </c>
      <c r="G15" s="116">
        <f>AVERAGE(G11,G13)</f>
        <v>42.586716634429408</v>
      </c>
      <c r="H15" s="116" t="s">
        <v>116</v>
      </c>
      <c r="I15" s="117">
        <f>AVERAGE(I11,I13)</f>
        <v>0.52171663442940996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42.162500000000001</v>
      </c>
      <c r="G16" s="120">
        <f>AVERAGE(G10:G13)</f>
        <v>43.066162881212662</v>
      </c>
      <c r="H16" s="121"/>
      <c r="I16" s="122">
        <f>AVERAGE(I10:I13)</f>
        <v>0.90366288121266081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Горбоконь Андрей</v>
      </c>
      <c r="D18" s="132" t="str">
        <f>B11</f>
        <v>Плакидюк Виталий</v>
      </c>
      <c r="E18" s="132" t="str">
        <f>B12</f>
        <v>Горбоконь Андрей</v>
      </c>
      <c r="F18" s="132" t="str">
        <f>B13</f>
        <v>Плакидюк Виталий</v>
      </c>
    </row>
    <row r="19" spans="2:14" x14ac:dyDescent="0.25">
      <c r="B19" s="1">
        <v>1</v>
      </c>
      <c r="C19" s="133">
        <v>48.24</v>
      </c>
      <c r="D19" s="134">
        <v>44.05</v>
      </c>
      <c r="E19" s="134">
        <v>43.73</v>
      </c>
      <c r="F19" s="135">
        <v>43.53</v>
      </c>
      <c r="M19" s="2"/>
      <c r="N19" s="2"/>
    </row>
    <row r="20" spans="2:14" x14ac:dyDescent="0.25">
      <c r="B20" s="1">
        <v>2</v>
      </c>
      <c r="C20" s="136">
        <v>48.91</v>
      </c>
      <c r="D20" s="137">
        <v>43.19</v>
      </c>
      <c r="E20" s="137">
        <v>43.28</v>
      </c>
      <c r="F20" s="138">
        <v>42.5</v>
      </c>
      <c r="M20" s="3"/>
      <c r="N20" s="3"/>
    </row>
    <row r="21" spans="2:14" x14ac:dyDescent="0.25">
      <c r="B21" s="1">
        <v>3</v>
      </c>
      <c r="C21" s="136">
        <v>44.83</v>
      </c>
      <c r="D21" s="137">
        <v>42.87</v>
      </c>
      <c r="E21" s="137">
        <v>42.77</v>
      </c>
      <c r="F21" s="138">
        <v>42.6</v>
      </c>
      <c r="M21" s="3"/>
      <c r="N21" s="3"/>
    </row>
    <row r="22" spans="2:14" x14ac:dyDescent="0.25">
      <c r="B22" s="1">
        <v>4</v>
      </c>
      <c r="C22" s="136">
        <v>45.92</v>
      </c>
      <c r="D22" s="137">
        <v>43.02</v>
      </c>
      <c r="E22" s="137">
        <v>42.69</v>
      </c>
      <c r="F22" s="138">
        <v>42.56</v>
      </c>
      <c r="M22" s="3"/>
      <c r="N22" s="3"/>
    </row>
    <row r="23" spans="2:14" x14ac:dyDescent="0.25">
      <c r="B23" s="1">
        <v>5</v>
      </c>
      <c r="C23" s="136">
        <v>44.95</v>
      </c>
      <c r="D23" s="137">
        <v>42.53</v>
      </c>
      <c r="E23" s="137">
        <v>42.62</v>
      </c>
      <c r="F23" s="138">
        <v>42.45</v>
      </c>
    </row>
    <row r="24" spans="2:14" x14ac:dyDescent="0.25">
      <c r="B24" s="1">
        <v>6</v>
      </c>
      <c r="C24" s="136">
        <v>44.98</v>
      </c>
      <c r="D24" s="137">
        <v>42.83</v>
      </c>
      <c r="E24" s="137">
        <v>43.26</v>
      </c>
      <c r="F24" s="138">
        <v>42.48</v>
      </c>
    </row>
    <row r="25" spans="2:14" x14ac:dyDescent="0.25">
      <c r="B25" s="1">
        <v>7</v>
      </c>
      <c r="C25" s="136">
        <v>44.6</v>
      </c>
      <c r="D25" s="137">
        <v>43.08</v>
      </c>
      <c r="E25" s="137">
        <v>43.12</v>
      </c>
      <c r="F25" s="138">
        <v>42.25</v>
      </c>
    </row>
    <row r="26" spans="2:14" x14ac:dyDescent="0.25">
      <c r="B26" s="1">
        <v>8</v>
      </c>
      <c r="C26" s="136">
        <v>43.84</v>
      </c>
      <c r="D26" s="137">
        <v>42.47</v>
      </c>
      <c r="E26" s="137">
        <v>43.25</v>
      </c>
      <c r="F26" s="138">
        <v>42.53</v>
      </c>
    </row>
    <row r="27" spans="2:14" x14ac:dyDescent="0.25">
      <c r="B27" s="1">
        <v>9</v>
      </c>
      <c r="C27" s="136">
        <v>43.72</v>
      </c>
      <c r="D27" s="137">
        <v>43.33</v>
      </c>
      <c r="E27" s="137">
        <v>42.96</v>
      </c>
      <c r="F27" s="138">
        <v>42.45</v>
      </c>
    </row>
    <row r="28" spans="2:14" x14ac:dyDescent="0.25">
      <c r="B28" s="1">
        <v>10</v>
      </c>
      <c r="C28" s="136">
        <v>43.58</v>
      </c>
      <c r="D28" s="137">
        <v>42.57</v>
      </c>
      <c r="E28" s="137">
        <v>42.91</v>
      </c>
      <c r="F28" s="138">
        <v>42.36</v>
      </c>
    </row>
    <row r="29" spans="2:14" x14ac:dyDescent="0.25">
      <c r="B29" s="1">
        <v>11</v>
      </c>
      <c r="C29" s="136">
        <v>43.8</v>
      </c>
      <c r="D29" s="137">
        <v>42.47</v>
      </c>
      <c r="E29" s="137">
        <v>42.49</v>
      </c>
      <c r="F29" s="138">
        <v>43.02</v>
      </c>
    </row>
    <row r="30" spans="2:14" x14ac:dyDescent="0.25">
      <c r="B30" s="1">
        <v>12</v>
      </c>
      <c r="C30" s="136">
        <v>43.28</v>
      </c>
      <c r="D30" s="137">
        <v>42.33</v>
      </c>
      <c r="E30" s="137">
        <v>42.66</v>
      </c>
      <c r="F30" s="138">
        <v>42.36</v>
      </c>
    </row>
    <row r="31" spans="2:14" x14ac:dyDescent="0.25">
      <c r="B31" s="1">
        <v>13</v>
      </c>
      <c r="C31" s="136">
        <v>43.42</v>
      </c>
      <c r="D31" s="137">
        <v>42.7</v>
      </c>
      <c r="E31" s="137">
        <v>42.68</v>
      </c>
      <c r="F31" s="138">
        <v>42.26</v>
      </c>
    </row>
    <row r="32" spans="2:14" x14ac:dyDescent="0.25">
      <c r="B32" s="1">
        <v>14</v>
      </c>
      <c r="C32" s="165">
        <v>42.64</v>
      </c>
      <c r="D32" s="137">
        <v>42.58</v>
      </c>
      <c r="E32" s="137">
        <v>43.24</v>
      </c>
      <c r="F32" s="138">
        <v>42.6</v>
      </c>
    </row>
    <row r="33" spans="2:6" x14ac:dyDescent="0.25">
      <c r="B33" s="1">
        <v>15</v>
      </c>
      <c r="C33" s="136">
        <v>43.26</v>
      </c>
      <c r="D33" s="137">
        <v>42.64</v>
      </c>
      <c r="E33" s="137">
        <v>42.99</v>
      </c>
      <c r="F33" s="138">
        <v>42.29</v>
      </c>
    </row>
    <row r="34" spans="2:6" x14ac:dyDescent="0.25">
      <c r="B34" s="1">
        <v>16</v>
      </c>
      <c r="C34" s="136">
        <v>43.2</v>
      </c>
      <c r="D34" s="137">
        <v>42.41</v>
      </c>
      <c r="E34" s="137">
        <v>43.29</v>
      </c>
      <c r="F34" s="138">
        <v>42.51</v>
      </c>
    </row>
    <row r="35" spans="2:6" x14ac:dyDescent="0.25">
      <c r="B35" s="1">
        <v>17</v>
      </c>
      <c r="C35" s="136">
        <v>43.85</v>
      </c>
      <c r="D35" s="137">
        <v>42.64</v>
      </c>
      <c r="E35" s="137">
        <v>43.29</v>
      </c>
      <c r="F35" s="138">
        <v>42.23</v>
      </c>
    </row>
    <row r="36" spans="2:6" x14ac:dyDescent="0.25">
      <c r="B36" s="1">
        <v>18</v>
      </c>
      <c r="C36" s="136">
        <v>43.79</v>
      </c>
      <c r="D36" s="137">
        <v>42.84</v>
      </c>
      <c r="E36" s="137">
        <v>42.78</v>
      </c>
      <c r="F36" s="138">
        <v>42.72</v>
      </c>
    </row>
    <row r="37" spans="2:6" x14ac:dyDescent="0.25">
      <c r="B37" s="1">
        <v>19</v>
      </c>
      <c r="C37" s="136">
        <v>42.76</v>
      </c>
      <c r="D37" s="137">
        <v>42.35</v>
      </c>
      <c r="E37" s="137">
        <v>42.62</v>
      </c>
      <c r="F37" s="138">
        <v>42.35</v>
      </c>
    </row>
    <row r="38" spans="2:6" x14ac:dyDescent="0.25">
      <c r="B38" s="1">
        <v>20</v>
      </c>
      <c r="C38" s="136">
        <v>42.98</v>
      </c>
      <c r="D38" s="137">
        <v>42.55</v>
      </c>
      <c r="E38" s="137">
        <v>43.82</v>
      </c>
      <c r="F38" s="138">
        <v>42.65</v>
      </c>
    </row>
    <row r="39" spans="2:6" x14ac:dyDescent="0.25">
      <c r="B39" s="1">
        <v>21</v>
      </c>
      <c r="C39" s="136">
        <v>43.18</v>
      </c>
      <c r="D39" s="137">
        <v>43.41</v>
      </c>
      <c r="E39" s="137">
        <v>42.99</v>
      </c>
      <c r="F39" s="138">
        <v>42.36</v>
      </c>
    </row>
    <row r="40" spans="2:6" x14ac:dyDescent="0.25">
      <c r="B40" s="1">
        <v>22</v>
      </c>
      <c r="C40" s="136">
        <v>43.82</v>
      </c>
      <c r="D40" s="137">
        <v>42.57</v>
      </c>
      <c r="E40" s="137">
        <v>42.93</v>
      </c>
      <c r="F40" s="138">
        <v>42.39</v>
      </c>
    </row>
    <row r="41" spans="2:6" x14ac:dyDescent="0.25">
      <c r="B41" s="1">
        <v>23</v>
      </c>
      <c r="C41" s="136">
        <v>43.18</v>
      </c>
      <c r="D41" s="137">
        <v>42.38</v>
      </c>
      <c r="E41" s="137">
        <v>43.12</v>
      </c>
      <c r="F41" s="138"/>
    </row>
    <row r="42" spans="2:6" x14ac:dyDescent="0.25">
      <c r="B42" s="1">
        <v>24</v>
      </c>
      <c r="C42" s="136">
        <v>42.63</v>
      </c>
      <c r="D42" s="137">
        <v>43.7</v>
      </c>
      <c r="E42" s="137">
        <v>42.71</v>
      </c>
      <c r="F42" s="138"/>
    </row>
    <row r="43" spans="2:6" x14ac:dyDescent="0.25">
      <c r="B43" s="1">
        <v>25</v>
      </c>
      <c r="C43" s="136">
        <v>52.9</v>
      </c>
      <c r="D43" s="137">
        <v>42.97</v>
      </c>
      <c r="E43" s="137">
        <v>42.56</v>
      </c>
      <c r="F43" s="138"/>
    </row>
    <row r="44" spans="2:6" x14ac:dyDescent="0.25">
      <c r="B44" s="1">
        <v>26</v>
      </c>
      <c r="C44" s="136">
        <v>42.35</v>
      </c>
      <c r="D44" s="137">
        <v>43.23</v>
      </c>
      <c r="E44" s="137">
        <v>42.58</v>
      </c>
      <c r="F44" s="138"/>
    </row>
    <row r="45" spans="2:6" x14ac:dyDescent="0.25">
      <c r="B45" s="1">
        <v>27</v>
      </c>
      <c r="C45" s="136">
        <v>43.32</v>
      </c>
      <c r="D45" s="137">
        <v>43</v>
      </c>
      <c r="E45" s="137">
        <v>43.8</v>
      </c>
      <c r="F45" s="138"/>
    </row>
    <row r="46" spans="2:6" x14ac:dyDescent="0.25">
      <c r="B46" s="1">
        <v>28</v>
      </c>
      <c r="C46" s="136">
        <v>43.542999999999999</v>
      </c>
      <c r="D46" s="137">
        <v>41.9</v>
      </c>
      <c r="E46" s="137">
        <v>42.86</v>
      </c>
      <c r="F46" s="138"/>
    </row>
    <row r="47" spans="2:6" x14ac:dyDescent="0.25">
      <c r="B47" s="1">
        <v>29</v>
      </c>
      <c r="C47" s="136">
        <v>43.71</v>
      </c>
      <c r="D47" s="137">
        <v>43.38</v>
      </c>
      <c r="E47" s="137">
        <v>43.05</v>
      </c>
      <c r="F47" s="138"/>
    </row>
    <row r="48" spans="2:6" x14ac:dyDescent="0.25">
      <c r="B48" s="1">
        <v>30</v>
      </c>
      <c r="C48" s="136">
        <v>44.85</v>
      </c>
      <c r="D48" s="137">
        <v>42.43</v>
      </c>
      <c r="E48" s="137">
        <v>44.88</v>
      </c>
      <c r="F48" s="138"/>
    </row>
    <row r="49" spans="2:6" x14ac:dyDescent="0.25">
      <c r="B49" s="1">
        <v>31</v>
      </c>
      <c r="C49" s="136">
        <v>43.13</v>
      </c>
      <c r="D49" s="137">
        <v>42.14</v>
      </c>
      <c r="E49" s="137">
        <v>43.56</v>
      </c>
      <c r="F49" s="138"/>
    </row>
    <row r="50" spans="2:6" x14ac:dyDescent="0.25">
      <c r="B50" s="1">
        <v>32</v>
      </c>
      <c r="C50" s="136">
        <v>42.28</v>
      </c>
      <c r="D50" s="137">
        <v>42.27</v>
      </c>
      <c r="E50" s="137">
        <v>42.52</v>
      </c>
      <c r="F50" s="138"/>
    </row>
    <row r="51" spans="2:6" x14ac:dyDescent="0.25">
      <c r="B51" s="1">
        <v>33</v>
      </c>
      <c r="C51" s="136">
        <v>43.12</v>
      </c>
      <c r="D51" s="137">
        <v>42.81</v>
      </c>
      <c r="E51" s="137">
        <v>43.25</v>
      </c>
      <c r="F51" s="138"/>
    </row>
    <row r="52" spans="2:6" x14ac:dyDescent="0.25">
      <c r="B52" s="1">
        <v>34</v>
      </c>
      <c r="C52" s="136">
        <v>42.81</v>
      </c>
      <c r="D52" s="137">
        <v>42.37</v>
      </c>
      <c r="E52" s="137">
        <v>42.59</v>
      </c>
      <c r="F52" s="138"/>
    </row>
    <row r="53" spans="2:6" x14ac:dyDescent="0.25">
      <c r="B53" s="1">
        <v>35</v>
      </c>
      <c r="C53" s="136">
        <v>42.99</v>
      </c>
      <c r="D53" s="137">
        <v>42.09</v>
      </c>
      <c r="E53" s="137">
        <v>46.45</v>
      </c>
      <c r="F53" s="138"/>
    </row>
    <row r="54" spans="2:6" x14ac:dyDescent="0.25">
      <c r="B54" s="1">
        <v>36</v>
      </c>
      <c r="C54" s="136">
        <v>42.62</v>
      </c>
      <c r="D54" s="137">
        <v>41.9</v>
      </c>
      <c r="E54" s="137">
        <v>42.95</v>
      </c>
      <c r="F54" s="138"/>
    </row>
    <row r="55" spans="2:6" x14ac:dyDescent="0.25">
      <c r="B55" s="1">
        <v>37</v>
      </c>
      <c r="C55" s="136">
        <v>43.68</v>
      </c>
      <c r="D55" s="137">
        <v>42.2</v>
      </c>
      <c r="E55" s="137">
        <v>42.68</v>
      </c>
      <c r="F55" s="138"/>
    </row>
    <row r="56" spans="2:6" x14ac:dyDescent="0.25">
      <c r="B56" s="1">
        <v>38</v>
      </c>
      <c r="C56" s="136"/>
      <c r="D56" s="137">
        <v>42.43</v>
      </c>
      <c r="E56" s="137">
        <v>42.57</v>
      </c>
      <c r="F56" s="138"/>
    </row>
    <row r="57" spans="2:6" x14ac:dyDescent="0.25">
      <c r="B57" s="1">
        <v>39</v>
      </c>
      <c r="C57" s="136"/>
      <c r="D57" s="137">
        <v>42.62</v>
      </c>
      <c r="E57" s="137">
        <v>42.98</v>
      </c>
      <c r="F57" s="138"/>
    </row>
    <row r="58" spans="2:6" x14ac:dyDescent="0.25">
      <c r="B58" s="1">
        <v>40</v>
      </c>
      <c r="C58" s="136"/>
      <c r="D58" s="137">
        <v>42.14</v>
      </c>
      <c r="E58" s="137">
        <v>42.24</v>
      </c>
      <c r="F58" s="138"/>
    </row>
    <row r="59" spans="2:6" x14ac:dyDescent="0.25">
      <c r="B59" s="1">
        <v>41</v>
      </c>
      <c r="C59" s="136"/>
      <c r="D59" s="137">
        <v>42.43</v>
      </c>
      <c r="E59" s="137">
        <v>42.62</v>
      </c>
      <c r="F59" s="138"/>
    </row>
    <row r="60" spans="2:6" x14ac:dyDescent="0.25">
      <c r="B60" s="1">
        <v>42</v>
      </c>
      <c r="C60" s="136"/>
      <c r="D60" s="137">
        <v>42.41</v>
      </c>
      <c r="E60" s="137">
        <v>42.46</v>
      </c>
      <c r="F60" s="138"/>
    </row>
    <row r="61" spans="2:6" x14ac:dyDescent="0.25">
      <c r="B61" s="1">
        <v>43</v>
      </c>
      <c r="C61" s="136"/>
      <c r="D61" s="137">
        <v>42.99</v>
      </c>
      <c r="E61" s="137">
        <v>42.73</v>
      </c>
      <c r="F61" s="138"/>
    </row>
    <row r="62" spans="2:6" x14ac:dyDescent="0.25">
      <c r="B62" s="1">
        <v>44</v>
      </c>
      <c r="C62" s="136"/>
      <c r="D62" s="137">
        <v>42.66</v>
      </c>
      <c r="E62" s="137">
        <v>42.9</v>
      </c>
      <c r="F62" s="138"/>
    </row>
    <row r="63" spans="2:6" x14ac:dyDescent="0.25">
      <c r="B63" s="1">
        <v>45</v>
      </c>
      <c r="C63" s="136"/>
      <c r="D63" s="137">
        <v>42.04</v>
      </c>
      <c r="E63" s="137">
        <v>42.54</v>
      </c>
      <c r="F63" s="138"/>
    </row>
    <row r="64" spans="2:6" x14ac:dyDescent="0.25">
      <c r="B64" s="1">
        <v>46</v>
      </c>
      <c r="C64" s="136"/>
      <c r="D64" s="137">
        <v>42.36</v>
      </c>
      <c r="E64" s="137">
        <v>43.17</v>
      </c>
      <c r="F64" s="138"/>
    </row>
    <row r="65" spans="2:6" x14ac:dyDescent="0.25">
      <c r="B65" s="1">
        <v>47</v>
      </c>
      <c r="C65" s="136"/>
      <c r="D65" s="137">
        <v>42.41</v>
      </c>
      <c r="E65" s="137">
        <v>42.68</v>
      </c>
      <c r="F65" s="138"/>
    </row>
    <row r="66" spans="2:6" x14ac:dyDescent="0.25">
      <c r="B66" s="1">
        <v>48</v>
      </c>
      <c r="C66" s="136"/>
      <c r="D66" s="137"/>
      <c r="E66" s="137">
        <v>43.12</v>
      </c>
      <c r="F66" s="138"/>
    </row>
    <row r="67" spans="2:6" x14ac:dyDescent="0.25">
      <c r="B67" s="1">
        <v>49</v>
      </c>
      <c r="C67" s="136"/>
      <c r="D67" s="137"/>
      <c r="E67" s="137">
        <v>42.67</v>
      </c>
      <c r="F67" s="138"/>
    </row>
    <row r="68" spans="2:6" x14ac:dyDescent="0.25">
      <c r="B68" s="1">
        <v>50</v>
      </c>
      <c r="C68" s="136"/>
      <c r="D68" s="137"/>
      <c r="E68" s="137">
        <v>43.08</v>
      </c>
      <c r="F68" s="138"/>
    </row>
    <row r="69" spans="2:6" x14ac:dyDescent="0.25">
      <c r="B69" s="1">
        <v>51</v>
      </c>
      <c r="C69" s="136"/>
      <c r="D69" s="137"/>
      <c r="E69" s="137">
        <v>42.93</v>
      </c>
      <c r="F69" s="138"/>
    </row>
    <row r="70" spans="2:6" x14ac:dyDescent="0.25">
      <c r="B70" s="1">
        <v>52</v>
      </c>
      <c r="C70" s="136"/>
      <c r="D70" s="137"/>
      <c r="E70" s="137">
        <v>42.87</v>
      </c>
      <c r="F70" s="138"/>
    </row>
    <row r="71" spans="2:6" x14ac:dyDescent="0.25">
      <c r="B71" s="1">
        <v>53</v>
      </c>
      <c r="C71" s="136"/>
      <c r="D71" s="137"/>
      <c r="E71" s="137">
        <v>42.53</v>
      </c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6" zoomScale="75" zoomScaleNormal="75" workbookViewId="0">
      <selection activeCell="F19" sqref="F19:F6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97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98</v>
      </c>
      <c r="C10" s="89">
        <v>7</v>
      </c>
      <c r="D10" s="89">
        <v>34</v>
      </c>
      <c r="E10" s="90">
        <f>D10</f>
        <v>34</v>
      </c>
      <c r="F10" s="123">
        <f>MIN(C19:C83)</f>
        <v>43.12</v>
      </c>
      <c r="G10" s="163">
        <f>AVERAGE(C19:C83)</f>
        <v>44.190606060606065</v>
      </c>
      <c r="H10" s="92">
        <v>3</v>
      </c>
      <c r="I10" s="93">
        <f>G10-F10</f>
        <v>1.0706060606060674</v>
      </c>
      <c r="J10" s="94">
        <v>1.8518518518518521E-2</v>
      </c>
      <c r="K10" s="94">
        <f>J10</f>
        <v>1.8518518518518521E-2</v>
      </c>
      <c r="L10" s="95">
        <f>K10</f>
        <v>1.8518518518518521E-2</v>
      </c>
      <c r="M10" s="96" t="s">
        <v>130</v>
      </c>
      <c r="N10" s="97">
        <v>5</v>
      </c>
      <c r="O10" s="166" t="s">
        <v>131</v>
      </c>
      <c r="P10" s="99"/>
    </row>
    <row r="11" spans="1:16" s="3" customFormat="1" ht="30" customHeight="1" thickBot="1" x14ac:dyDescent="0.3">
      <c r="A11" s="87">
        <v>2</v>
      </c>
      <c r="B11" s="88" t="s">
        <v>99</v>
      </c>
      <c r="C11" s="89">
        <v>5</v>
      </c>
      <c r="D11" s="89">
        <v>81</v>
      </c>
      <c r="E11" s="90">
        <f>D11-D10</f>
        <v>47</v>
      </c>
      <c r="F11" s="181">
        <f>MIN(D19:D83)</f>
        <v>42.4</v>
      </c>
      <c r="G11" s="162">
        <f>AVERAGE(D19:D83)</f>
        <v>43.030434782608701</v>
      </c>
      <c r="H11" s="92">
        <v>1</v>
      </c>
      <c r="I11" s="93">
        <f>G11-F11</f>
        <v>0.63043478260870245</v>
      </c>
      <c r="J11" s="94">
        <v>4.3090277777777776E-2</v>
      </c>
      <c r="K11" s="94">
        <f>J11-J10</f>
        <v>2.4571759259259255E-2</v>
      </c>
      <c r="L11" s="95">
        <f>K11</f>
        <v>2.4571759259259255E-2</v>
      </c>
      <c r="M11" s="96" t="s">
        <v>159</v>
      </c>
      <c r="N11" s="97">
        <v>5</v>
      </c>
      <c r="O11" s="166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99</v>
      </c>
      <c r="C12" s="100">
        <v>8</v>
      </c>
      <c r="D12" s="89">
        <v>114</v>
      </c>
      <c r="E12" s="90">
        <f>D12-D11</f>
        <v>33</v>
      </c>
      <c r="F12" s="183">
        <f>MIN(E19:E83)</f>
        <v>42.14</v>
      </c>
      <c r="G12" s="163">
        <f>AVERAGE(E19:E83)</f>
        <v>42.775625000000005</v>
      </c>
      <c r="H12" s="92">
        <v>0</v>
      </c>
      <c r="I12" s="93">
        <f>G12-F12</f>
        <v>0.63562500000000455</v>
      </c>
      <c r="J12" s="94">
        <v>6.0532407407407403E-2</v>
      </c>
      <c r="K12" s="94">
        <f>J12-J11</f>
        <v>1.7442129629629627E-2</v>
      </c>
      <c r="L12" s="94">
        <f>K12+K11</f>
        <v>4.2013888888888878E-2</v>
      </c>
      <c r="M12" s="96" t="s">
        <v>160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98</v>
      </c>
      <c r="C13" s="103">
        <v>3</v>
      </c>
      <c r="D13" s="103">
        <v>161</v>
      </c>
      <c r="E13" s="90">
        <f>D13-D12</f>
        <v>47</v>
      </c>
      <c r="F13" s="184">
        <f>MIN(F19:F83)</f>
        <v>41.92</v>
      </c>
      <c r="G13" s="180">
        <f>AVERAGE(F19:F83)</f>
        <v>42.529787234042551</v>
      </c>
      <c r="H13" s="129">
        <v>0</v>
      </c>
      <c r="I13" s="104">
        <f>G13-F13</f>
        <v>0.60978723404254964</v>
      </c>
      <c r="J13" s="94">
        <v>8.3587962962962961E-2</v>
      </c>
      <c r="K13" s="106">
        <f>J13-J12</f>
        <v>2.3055555555555558E-2</v>
      </c>
      <c r="L13" s="105">
        <f>K13+K10</f>
        <v>4.1574074074074083E-2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82">
        <f>AVERAGE(F10,F13)</f>
        <v>42.519999999999996</v>
      </c>
      <c r="G14" s="131">
        <f>AVERAGE(G10,G13)</f>
        <v>43.360196647324308</v>
      </c>
      <c r="H14" s="131" t="s">
        <v>116</v>
      </c>
      <c r="I14" s="110">
        <f>AVERAGE(I10,I13)</f>
        <v>0.84019664732430854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AVERAGE(F12,F11)</f>
        <v>42.269999999999996</v>
      </c>
      <c r="G15" s="116">
        <f>AVERAGE(G11,G12)</f>
        <v>42.903029891304357</v>
      </c>
      <c r="H15" s="116" t="s">
        <v>117</v>
      </c>
      <c r="I15" s="117">
        <f>AVERAGE(I11,I12)</f>
        <v>0.6330298913043535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42.394999999999996</v>
      </c>
      <c r="G16" s="120">
        <f>AVERAGE(G10:G13)</f>
        <v>43.131613269314329</v>
      </c>
      <c r="H16" s="121"/>
      <c r="I16" s="122">
        <f>AVERAGE(I10:I13)</f>
        <v>0.73661326931433102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Таволжан Виталий</v>
      </c>
      <c r="D18" s="132" t="str">
        <f>B11</f>
        <v>Линнык Владимир</v>
      </c>
      <c r="E18" s="132" t="str">
        <f>B12</f>
        <v>Линнык Владимир</v>
      </c>
      <c r="F18" s="132" t="str">
        <f>B13</f>
        <v>Таволжан Виталий</v>
      </c>
    </row>
    <row r="19" spans="2:14" x14ac:dyDescent="0.25">
      <c r="B19" s="1">
        <v>1</v>
      </c>
      <c r="C19" s="133">
        <v>48.35</v>
      </c>
      <c r="D19" s="134">
        <v>44.95</v>
      </c>
      <c r="E19" s="134">
        <v>44.13</v>
      </c>
      <c r="F19" s="135">
        <v>44.24</v>
      </c>
      <c r="M19" s="2"/>
      <c r="N19" s="2"/>
    </row>
    <row r="20" spans="2:14" x14ac:dyDescent="0.25">
      <c r="B20" s="1">
        <v>2</v>
      </c>
      <c r="C20" s="136">
        <v>47.2</v>
      </c>
      <c r="D20" s="137">
        <v>44.02</v>
      </c>
      <c r="E20" s="137">
        <v>44.57</v>
      </c>
      <c r="F20" s="138">
        <v>42.95</v>
      </c>
      <c r="M20" s="3"/>
      <c r="N20" s="3"/>
    </row>
    <row r="21" spans="2:14" x14ac:dyDescent="0.25">
      <c r="B21" s="1">
        <v>3</v>
      </c>
      <c r="C21" s="136">
        <v>46.35</v>
      </c>
      <c r="D21" s="137">
        <v>43.84</v>
      </c>
      <c r="E21" s="137">
        <v>43.03</v>
      </c>
      <c r="F21" s="138">
        <v>42.6</v>
      </c>
      <c r="M21" s="3"/>
      <c r="N21" s="3"/>
    </row>
    <row r="22" spans="2:14" x14ac:dyDescent="0.25">
      <c r="B22" s="1">
        <v>4</v>
      </c>
      <c r="C22" s="136">
        <v>45.67</v>
      </c>
      <c r="D22" s="137">
        <v>43.82</v>
      </c>
      <c r="E22" s="137">
        <v>42.84</v>
      </c>
      <c r="F22" s="138">
        <v>42.49</v>
      </c>
      <c r="M22" s="3"/>
      <c r="N22" s="3"/>
    </row>
    <row r="23" spans="2:14" x14ac:dyDescent="0.25">
      <c r="B23" s="1">
        <v>5</v>
      </c>
      <c r="C23" s="136">
        <v>45.3</v>
      </c>
      <c r="D23" s="137">
        <v>44.57</v>
      </c>
      <c r="E23" s="137">
        <v>42.58</v>
      </c>
      <c r="F23" s="138">
        <v>42.54</v>
      </c>
    </row>
    <row r="24" spans="2:14" x14ac:dyDescent="0.25">
      <c r="B24" s="1">
        <v>6</v>
      </c>
      <c r="C24" s="136">
        <v>44.99</v>
      </c>
      <c r="D24" s="137">
        <v>43.16</v>
      </c>
      <c r="E24" s="137">
        <v>42.57</v>
      </c>
      <c r="F24" s="138">
        <v>42.5</v>
      </c>
    </row>
    <row r="25" spans="2:14" x14ac:dyDescent="0.25">
      <c r="B25" s="1">
        <v>7</v>
      </c>
      <c r="C25" s="136">
        <v>46</v>
      </c>
      <c r="D25" s="137">
        <v>43.66</v>
      </c>
      <c r="E25" s="137">
        <v>42.29</v>
      </c>
      <c r="F25" s="138">
        <v>42.48</v>
      </c>
    </row>
    <row r="26" spans="2:14" x14ac:dyDescent="0.25">
      <c r="B26" s="1">
        <v>8</v>
      </c>
      <c r="C26" s="136">
        <v>44</v>
      </c>
      <c r="D26" s="137">
        <v>43.52</v>
      </c>
      <c r="E26" s="137">
        <v>42.77</v>
      </c>
      <c r="F26" s="138">
        <v>42.37</v>
      </c>
    </row>
    <row r="27" spans="2:14" x14ac:dyDescent="0.25">
      <c r="B27" s="1">
        <v>9</v>
      </c>
      <c r="C27" s="136">
        <v>43.85</v>
      </c>
      <c r="D27" s="137">
        <v>42.87</v>
      </c>
      <c r="E27" s="137">
        <v>42.41</v>
      </c>
      <c r="F27" s="138">
        <v>42.44</v>
      </c>
    </row>
    <row r="28" spans="2:14" x14ac:dyDescent="0.25">
      <c r="B28" s="1">
        <v>10</v>
      </c>
      <c r="C28" s="136">
        <v>44.31</v>
      </c>
      <c r="D28" s="137">
        <v>44.22</v>
      </c>
      <c r="E28" s="137">
        <v>42.88</v>
      </c>
      <c r="F28" s="138">
        <v>42.66</v>
      </c>
    </row>
    <row r="29" spans="2:14" x14ac:dyDescent="0.25">
      <c r="B29" s="1">
        <v>11</v>
      </c>
      <c r="C29" s="136">
        <v>43.28</v>
      </c>
      <c r="D29" s="137">
        <v>42.71</v>
      </c>
      <c r="E29" s="137">
        <v>44.13</v>
      </c>
      <c r="F29" s="138">
        <v>42.37</v>
      </c>
    </row>
    <row r="30" spans="2:14" x14ac:dyDescent="0.25">
      <c r="B30" s="1">
        <v>12</v>
      </c>
      <c r="C30" s="136">
        <v>43.38</v>
      </c>
      <c r="D30" s="137">
        <v>42.77</v>
      </c>
      <c r="E30" s="137">
        <v>43.11</v>
      </c>
      <c r="F30" s="138">
        <v>42.44</v>
      </c>
    </row>
    <row r="31" spans="2:14" x14ac:dyDescent="0.25">
      <c r="B31" s="1">
        <v>13</v>
      </c>
      <c r="C31" s="136">
        <v>43.27</v>
      </c>
      <c r="D31" s="137">
        <v>42.68</v>
      </c>
      <c r="E31" s="137">
        <v>42.14</v>
      </c>
      <c r="F31" s="138">
        <v>42.09</v>
      </c>
    </row>
    <row r="32" spans="2:14" x14ac:dyDescent="0.25">
      <c r="B32" s="1">
        <v>14</v>
      </c>
      <c r="C32" s="136">
        <v>43.19</v>
      </c>
      <c r="D32" s="137">
        <v>42.58</v>
      </c>
      <c r="E32" s="137">
        <v>42.42</v>
      </c>
      <c r="F32" s="138">
        <v>42.43</v>
      </c>
    </row>
    <row r="33" spans="2:6" x14ac:dyDescent="0.25">
      <c r="B33" s="1">
        <v>15</v>
      </c>
      <c r="C33" s="136">
        <v>44.19</v>
      </c>
      <c r="D33" s="137">
        <v>42.77</v>
      </c>
      <c r="E33" s="137">
        <v>42.26</v>
      </c>
      <c r="F33" s="138">
        <v>42.19</v>
      </c>
    </row>
    <row r="34" spans="2:6" x14ac:dyDescent="0.25">
      <c r="B34" s="1">
        <v>16</v>
      </c>
      <c r="C34" s="136">
        <v>44.09</v>
      </c>
      <c r="D34" s="137">
        <v>42.85</v>
      </c>
      <c r="E34" s="137">
        <v>42.38</v>
      </c>
      <c r="F34" s="138">
        <v>42.38</v>
      </c>
    </row>
    <row r="35" spans="2:6" x14ac:dyDescent="0.25">
      <c r="B35" s="1">
        <v>17</v>
      </c>
      <c r="C35" s="136">
        <v>44.01</v>
      </c>
      <c r="D35" s="137">
        <v>43</v>
      </c>
      <c r="E35" s="137">
        <v>42.64</v>
      </c>
      <c r="F35" s="138">
        <v>42.3</v>
      </c>
    </row>
    <row r="36" spans="2:6" x14ac:dyDescent="0.25">
      <c r="B36" s="1">
        <v>18</v>
      </c>
      <c r="C36" s="136">
        <v>43.77</v>
      </c>
      <c r="D36" s="137">
        <v>42.88</v>
      </c>
      <c r="E36" s="137">
        <v>42.48</v>
      </c>
      <c r="F36" s="138">
        <v>42.39</v>
      </c>
    </row>
    <row r="37" spans="2:6" x14ac:dyDescent="0.25">
      <c r="B37" s="1">
        <v>19</v>
      </c>
      <c r="C37" s="136">
        <v>43.12</v>
      </c>
      <c r="D37" s="137">
        <v>42.69</v>
      </c>
      <c r="E37" s="137">
        <v>42.67</v>
      </c>
      <c r="F37" s="138">
        <v>42.46</v>
      </c>
    </row>
    <row r="38" spans="2:6" x14ac:dyDescent="0.25">
      <c r="B38" s="1">
        <v>20</v>
      </c>
      <c r="C38" s="136">
        <v>43.7</v>
      </c>
      <c r="D38" s="137">
        <v>42.6</v>
      </c>
      <c r="E38" s="137">
        <v>42.5</v>
      </c>
      <c r="F38" s="138">
        <v>42.39</v>
      </c>
    </row>
    <row r="39" spans="2:6" x14ac:dyDescent="0.25">
      <c r="B39" s="1">
        <v>21</v>
      </c>
      <c r="C39" s="136">
        <v>43.37</v>
      </c>
      <c r="D39" s="137">
        <v>43.01</v>
      </c>
      <c r="E39" s="137">
        <v>42.68</v>
      </c>
      <c r="F39" s="138">
        <v>42.44</v>
      </c>
    </row>
    <row r="40" spans="2:6" x14ac:dyDescent="0.25">
      <c r="B40" s="1">
        <v>22</v>
      </c>
      <c r="C40" s="136">
        <v>43.28</v>
      </c>
      <c r="D40" s="137">
        <v>42.89</v>
      </c>
      <c r="E40" s="137">
        <v>42.71</v>
      </c>
      <c r="F40" s="138">
        <v>42.94</v>
      </c>
    </row>
    <row r="41" spans="2:6" x14ac:dyDescent="0.25">
      <c r="B41" s="1">
        <v>23</v>
      </c>
      <c r="C41" s="136">
        <v>43.59</v>
      </c>
      <c r="D41" s="137">
        <v>42.62</v>
      </c>
      <c r="E41" s="137">
        <v>43.2</v>
      </c>
      <c r="F41" s="138">
        <v>42.42</v>
      </c>
    </row>
    <row r="42" spans="2:6" x14ac:dyDescent="0.25">
      <c r="B42" s="1">
        <v>24</v>
      </c>
      <c r="C42" s="136">
        <v>44.1</v>
      </c>
      <c r="D42" s="137">
        <v>42.73</v>
      </c>
      <c r="E42" s="137">
        <v>42.6</v>
      </c>
      <c r="F42" s="138">
        <v>42.48</v>
      </c>
    </row>
    <row r="43" spans="2:6" x14ac:dyDescent="0.25">
      <c r="B43" s="1">
        <v>25</v>
      </c>
      <c r="C43" s="136">
        <v>43.76</v>
      </c>
      <c r="D43" s="137">
        <v>43.81</v>
      </c>
      <c r="E43" s="137">
        <v>43.06</v>
      </c>
      <c r="F43" s="138">
        <v>42.29</v>
      </c>
    </row>
    <row r="44" spans="2:6" x14ac:dyDescent="0.25">
      <c r="B44" s="1">
        <v>26</v>
      </c>
      <c r="C44" s="165">
        <v>43.51</v>
      </c>
      <c r="D44" s="137">
        <v>42.72</v>
      </c>
      <c r="E44" s="137">
        <v>42.6</v>
      </c>
      <c r="F44" s="138">
        <v>42.61</v>
      </c>
    </row>
    <row r="45" spans="2:6" x14ac:dyDescent="0.25">
      <c r="B45" s="1">
        <v>27</v>
      </c>
      <c r="C45" s="136">
        <v>44.2</v>
      </c>
      <c r="D45" s="137">
        <v>43.51</v>
      </c>
      <c r="E45" s="137">
        <v>42.64</v>
      </c>
      <c r="F45" s="138">
        <v>42.57</v>
      </c>
    </row>
    <row r="46" spans="2:6" x14ac:dyDescent="0.25">
      <c r="B46" s="1">
        <v>28</v>
      </c>
      <c r="C46" s="136">
        <v>43.13</v>
      </c>
      <c r="D46" s="137">
        <v>42.63</v>
      </c>
      <c r="E46" s="137">
        <v>42.29</v>
      </c>
      <c r="F46" s="138">
        <v>42.58</v>
      </c>
    </row>
    <row r="47" spans="2:6" x14ac:dyDescent="0.25">
      <c r="B47" s="1">
        <v>29</v>
      </c>
      <c r="C47" s="136">
        <v>43.18</v>
      </c>
      <c r="D47" s="137">
        <v>42.42</v>
      </c>
      <c r="E47" s="137">
        <v>42.67</v>
      </c>
      <c r="F47" s="138">
        <v>42.19</v>
      </c>
    </row>
    <row r="48" spans="2:6" x14ac:dyDescent="0.25">
      <c r="B48" s="1">
        <v>30</v>
      </c>
      <c r="C48" s="136">
        <v>43.57</v>
      </c>
      <c r="D48" s="137">
        <v>42.67</v>
      </c>
      <c r="E48" s="137">
        <v>42.89</v>
      </c>
      <c r="F48" s="138">
        <v>42.56</v>
      </c>
    </row>
    <row r="49" spans="2:6" x14ac:dyDescent="0.25">
      <c r="B49" s="1">
        <v>31</v>
      </c>
      <c r="C49" s="136">
        <v>43.57</v>
      </c>
      <c r="D49" s="137">
        <v>42.77</v>
      </c>
      <c r="E49" s="137">
        <v>42.27</v>
      </c>
      <c r="F49" s="138">
        <v>43.29</v>
      </c>
    </row>
    <row r="50" spans="2:6" x14ac:dyDescent="0.25">
      <c r="B50" s="1">
        <v>32</v>
      </c>
      <c r="C50" s="136">
        <v>43.54</v>
      </c>
      <c r="D50" s="137">
        <v>42.66</v>
      </c>
      <c r="E50" s="137">
        <v>42.41</v>
      </c>
      <c r="F50" s="138">
        <v>42.15</v>
      </c>
    </row>
    <row r="51" spans="2:6" x14ac:dyDescent="0.25">
      <c r="B51" s="1">
        <v>33</v>
      </c>
      <c r="C51" s="136">
        <v>43.47</v>
      </c>
      <c r="D51" s="137">
        <v>42.73</v>
      </c>
      <c r="E51" s="137"/>
      <c r="F51" s="138">
        <v>42.22</v>
      </c>
    </row>
    <row r="52" spans="2:6" x14ac:dyDescent="0.25">
      <c r="B52" s="1">
        <v>34</v>
      </c>
      <c r="C52" s="136"/>
      <c r="D52" s="137">
        <v>42.63</v>
      </c>
      <c r="E52" s="137"/>
      <c r="F52" s="138">
        <v>42.96</v>
      </c>
    </row>
    <row r="53" spans="2:6" x14ac:dyDescent="0.25">
      <c r="B53" s="1">
        <v>35</v>
      </c>
      <c r="C53" s="136"/>
      <c r="D53" s="137">
        <v>42.78</v>
      </c>
      <c r="E53" s="137"/>
      <c r="F53" s="138">
        <v>42.65</v>
      </c>
    </row>
    <row r="54" spans="2:6" x14ac:dyDescent="0.25">
      <c r="B54" s="1">
        <v>36</v>
      </c>
      <c r="C54" s="136"/>
      <c r="D54" s="137">
        <v>42.79</v>
      </c>
      <c r="E54" s="137"/>
      <c r="F54" s="138">
        <v>42.24</v>
      </c>
    </row>
    <row r="55" spans="2:6" x14ac:dyDescent="0.25">
      <c r="B55" s="1">
        <v>37</v>
      </c>
      <c r="C55" s="136"/>
      <c r="D55" s="137">
        <v>42.53</v>
      </c>
      <c r="E55" s="137"/>
      <c r="F55" s="138">
        <v>42.32</v>
      </c>
    </row>
    <row r="56" spans="2:6" x14ac:dyDescent="0.25">
      <c r="B56" s="1">
        <v>38</v>
      </c>
      <c r="C56" s="136"/>
      <c r="D56" s="137">
        <v>42.58</v>
      </c>
      <c r="E56" s="137"/>
      <c r="F56" s="138">
        <v>42.23</v>
      </c>
    </row>
    <row r="57" spans="2:6" x14ac:dyDescent="0.25">
      <c r="B57" s="1">
        <v>39</v>
      </c>
      <c r="C57" s="136"/>
      <c r="D57" s="137">
        <v>42.95</v>
      </c>
      <c r="E57" s="137"/>
      <c r="F57" s="138">
        <v>42.71</v>
      </c>
    </row>
    <row r="58" spans="2:6" x14ac:dyDescent="0.25">
      <c r="B58" s="1">
        <v>40</v>
      </c>
      <c r="C58" s="136"/>
      <c r="D58" s="137">
        <v>42.79</v>
      </c>
      <c r="E58" s="137"/>
      <c r="F58" s="138">
        <v>42.69</v>
      </c>
    </row>
    <row r="59" spans="2:6" x14ac:dyDescent="0.25">
      <c r="B59" s="1">
        <v>41</v>
      </c>
      <c r="C59" s="136"/>
      <c r="D59" s="137">
        <v>42.77</v>
      </c>
      <c r="E59" s="137"/>
      <c r="F59" s="138">
        <v>43.5</v>
      </c>
    </row>
    <row r="60" spans="2:6" x14ac:dyDescent="0.25">
      <c r="B60" s="1">
        <v>42</v>
      </c>
      <c r="C60" s="136"/>
      <c r="D60" s="137">
        <v>42.73</v>
      </c>
      <c r="E60" s="137"/>
      <c r="F60" s="138">
        <v>42.6</v>
      </c>
    </row>
    <row r="61" spans="2:6" x14ac:dyDescent="0.25">
      <c r="B61" s="1">
        <v>43</v>
      </c>
      <c r="C61" s="136"/>
      <c r="D61" s="137">
        <v>43.41</v>
      </c>
      <c r="E61" s="137"/>
      <c r="F61" s="138">
        <v>42.37</v>
      </c>
    </row>
    <row r="62" spans="2:6" x14ac:dyDescent="0.25">
      <c r="B62" s="1">
        <v>44</v>
      </c>
      <c r="C62" s="136"/>
      <c r="D62" s="137">
        <v>42.86</v>
      </c>
      <c r="E62" s="137"/>
      <c r="F62" s="138">
        <v>42.24</v>
      </c>
    </row>
    <row r="63" spans="2:6" x14ac:dyDescent="0.25">
      <c r="B63" s="1">
        <v>45</v>
      </c>
      <c r="C63" s="136"/>
      <c r="D63" s="137">
        <v>42.4</v>
      </c>
      <c r="E63" s="137"/>
      <c r="F63" s="138">
        <v>41.92</v>
      </c>
    </row>
    <row r="64" spans="2:6" x14ac:dyDescent="0.25">
      <c r="B64" s="1">
        <v>46</v>
      </c>
      <c r="C64" s="136"/>
      <c r="D64" s="137">
        <v>42.85</v>
      </c>
      <c r="E64" s="137"/>
      <c r="F64" s="138">
        <v>42.36</v>
      </c>
    </row>
    <row r="65" spans="2:6" x14ac:dyDescent="0.25">
      <c r="B65" s="1">
        <v>47</v>
      </c>
      <c r="C65" s="136"/>
      <c r="D65" s="137"/>
      <c r="E65" s="137"/>
      <c r="F65" s="138">
        <v>42.66</v>
      </c>
    </row>
    <row r="66" spans="2:6" x14ac:dyDescent="0.25">
      <c r="B66" s="1">
        <v>48</v>
      </c>
      <c r="C66" s="136"/>
      <c r="D66" s="137"/>
      <c r="E66" s="137"/>
      <c r="F66" s="138"/>
    </row>
    <row r="67" spans="2:6" x14ac:dyDescent="0.25">
      <c r="B67" s="1">
        <v>49</v>
      </c>
      <c r="C67" s="136"/>
      <c r="D67" s="137"/>
      <c r="E67" s="137"/>
      <c r="F67" s="138"/>
    </row>
    <row r="68" spans="2:6" x14ac:dyDescent="0.25">
      <c r="B68" s="1">
        <v>50</v>
      </c>
      <c r="C68" s="136"/>
      <c r="D68" s="137"/>
      <c r="E68" s="137"/>
      <c r="F68" s="138"/>
    </row>
    <row r="69" spans="2:6" x14ac:dyDescent="0.25">
      <c r="B69" s="1">
        <v>51</v>
      </c>
      <c r="C69" s="136"/>
      <c r="D69" s="137"/>
      <c r="E69" s="137"/>
      <c r="F69" s="138"/>
    </row>
    <row r="70" spans="2:6" x14ac:dyDescent="0.25">
      <c r="B70" s="1">
        <v>52</v>
      </c>
      <c r="C70" s="136"/>
      <c r="D70" s="137"/>
      <c r="E70" s="137"/>
      <c r="F70" s="138"/>
    </row>
    <row r="71" spans="2:6" x14ac:dyDescent="0.25">
      <c r="B71" s="1">
        <v>53</v>
      </c>
      <c r="C71" s="136"/>
      <c r="D71" s="137"/>
      <c r="E71" s="137"/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2" sqref="F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67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2" t="s">
        <v>73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</row>
    <row r="7" spans="1:16" ht="7.5" customHeight="1" x14ac:dyDescent="0.25"/>
    <row r="8" spans="1:16" s="2" customFormat="1" ht="20.25" customHeight="1" x14ac:dyDescent="0.25">
      <c r="A8" s="242" t="s">
        <v>45</v>
      </c>
      <c r="B8" s="243" t="s">
        <v>13</v>
      </c>
      <c r="C8" s="244" t="s">
        <v>18</v>
      </c>
      <c r="D8" s="243" t="s">
        <v>46</v>
      </c>
      <c r="E8" s="246" t="s">
        <v>47</v>
      </c>
      <c r="F8" s="248" t="s">
        <v>48</v>
      </c>
      <c r="G8" s="249"/>
      <c r="H8" s="249"/>
      <c r="I8" s="250"/>
      <c r="J8" s="251" t="s">
        <v>49</v>
      </c>
      <c r="K8" s="242" t="s">
        <v>50</v>
      </c>
      <c r="L8" s="242"/>
      <c r="M8" s="83"/>
      <c r="N8" s="83"/>
    </row>
    <row r="9" spans="1:16" s="2" customFormat="1" ht="27.75" customHeight="1" x14ac:dyDescent="0.25">
      <c r="A9" s="242"/>
      <c r="B9" s="243"/>
      <c r="C9" s="245"/>
      <c r="D9" s="243"/>
      <c r="E9" s="247"/>
      <c r="F9" s="84" t="s">
        <v>51</v>
      </c>
      <c r="G9" s="84" t="s">
        <v>52</v>
      </c>
      <c r="H9" s="84" t="s">
        <v>53</v>
      </c>
      <c r="I9" s="85" t="s">
        <v>54</v>
      </c>
      <c r="J9" s="252"/>
      <c r="K9" s="124" t="s">
        <v>55</v>
      </c>
      <c r="L9" s="124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74</v>
      </c>
      <c r="C10" s="89">
        <v>1</v>
      </c>
      <c r="D10" s="89">
        <v>35</v>
      </c>
      <c r="E10" s="90">
        <f>D10</f>
        <v>35</v>
      </c>
      <c r="F10" s="123">
        <f>MIN(C19:C83)</f>
        <v>42.75</v>
      </c>
      <c r="G10" s="163">
        <f>AVERAGE(C19:C83)</f>
        <v>44.348823529411767</v>
      </c>
      <c r="H10" s="92">
        <v>0</v>
      </c>
      <c r="I10" s="93">
        <f>G10-F10</f>
        <v>1.5988235294117672</v>
      </c>
      <c r="J10" s="94">
        <v>1.9039351851851852E-2</v>
      </c>
      <c r="K10" s="94">
        <f>J10</f>
        <v>1.9039351851851852E-2</v>
      </c>
      <c r="L10" s="95">
        <f>K10</f>
        <v>1.9039351851851852E-2</v>
      </c>
      <c r="M10" s="96" t="s">
        <v>122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75</v>
      </c>
      <c r="C11" s="89">
        <v>7</v>
      </c>
      <c r="D11" s="89">
        <v>92</v>
      </c>
      <c r="E11" s="90">
        <f>D11-D10</f>
        <v>57</v>
      </c>
      <c r="F11" s="181">
        <f>MIN(D19:D83)</f>
        <v>43.83</v>
      </c>
      <c r="G11" s="162">
        <f>AVERAGE(D19:D83)</f>
        <v>45.378035714285708</v>
      </c>
      <c r="H11" s="92">
        <v>0</v>
      </c>
      <c r="I11" s="93">
        <f>G11-F11</f>
        <v>1.5480357142857102</v>
      </c>
      <c r="J11" s="94">
        <v>5.0138888888888893E-2</v>
      </c>
      <c r="K11" s="94">
        <f>J11-J10</f>
        <v>3.109953703703704E-2</v>
      </c>
      <c r="L11" s="95">
        <f>K11</f>
        <v>3.109953703703704E-2</v>
      </c>
      <c r="M11" s="96" t="s">
        <v>147</v>
      </c>
      <c r="N11" s="97">
        <v>5</v>
      </c>
      <c r="O11" s="166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74</v>
      </c>
      <c r="C12" s="100">
        <v>2</v>
      </c>
      <c r="D12" s="89">
        <v>138</v>
      </c>
      <c r="E12" s="90">
        <f>D12-D11</f>
        <v>46</v>
      </c>
      <c r="F12" s="184">
        <f>MIN(E19:E83)</f>
        <v>42.27</v>
      </c>
      <c r="G12" s="163">
        <f>AVERAGE(E19:E83)</f>
        <v>43.137111111111096</v>
      </c>
      <c r="H12" s="92">
        <v>4</v>
      </c>
      <c r="I12" s="93">
        <f>G12-F12</f>
        <v>0.86711111111109318</v>
      </c>
      <c r="J12" s="94">
        <v>7.4224537037037033E-2</v>
      </c>
      <c r="K12" s="94">
        <f>J12-J11</f>
        <v>2.4085648148148141E-2</v>
      </c>
      <c r="L12" s="94">
        <f>K12+K10</f>
        <v>4.3124999999999997E-2</v>
      </c>
      <c r="M12" s="96" t="s">
        <v>148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75</v>
      </c>
      <c r="C13" s="103">
        <v>9</v>
      </c>
      <c r="D13" s="103">
        <v>156</v>
      </c>
      <c r="E13" s="90">
        <f>D13-D12</f>
        <v>18</v>
      </c>
      <c r="F13" s="183">
        <f>MIN(F19:F83)</f>
        <v>43.78</v>
      </c>
      <c r="G13" s="180">
        <f>AVERAGE(F19:F83)</f>
        <v>44.661176470588231</v>
      </c>
      <c r="H13" s="129">
        <v>0</v>
      </c>
      <c r="I13" s="104">
        <f>G13-F13</f>
        <v>0.88117647058822968</v>
      </c>
      <c r="J13" s="94">
        <v>8.3587962962962961E-2</v>
      </c>
      <c r="K13" s="106">
        <f>J13-J12</f>
        <v>9.3634259259259278E-3</v>
      </c>
      <c r="L13" s="105">
        <f>K13+K11</f>
        <v>4.0462962962962964E-2</v>
      </c>
      <c r="M13" s="96"/>
      <c r="N13" s="97">
        <v>20</v>
      </c>
      <c r="O13" s="168" t="s">
        <v>139</v>
      </c>
    </row>
    <row r="14" spans="1:16" s="3" customFormat="1" ht="30" customHeight="1" x14ac:dyDescent="0.25">
      <c r="A14" s="107"/>
      <c r="B14" s="108"/>
      <c r="C14" s="109"/>
      <c r="D14" s="109"/>
      <c r="E14" s="109"/>
      <c r="F14" s="182">
        <f>AVERAGE(F10,F12)</f>
        <v>42.510000000000005</v>
      </c>
      <c r="G14" s="131">
        <f>AVERAGE(G10,G12)</f>
        <v>43.742967320261428</v>
      </c>
      <c r="H14" s="131" t="s">
        <v>123</v>
      </c>
      <c r="I14" s="110">
        <f>AVERAGE(I10,I12)</f>
        <v>1.2329673202614302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43.805</v>
      </c>
      <c r="G15" s="116">
        <f>AVERAGE(G11,G13)</f>
        <v>45.019606092436973</v>
      </c>
      <c r="H15" s="116" t="s">
        <v>111</v>
      </c>
      <c r="I15" s="117">
        <f>AVERAGE(I11,I13)</f>
        <v>1.2146060924369699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43.157499999999999</v>
      </c>
      <c r="G16" s="120">
        <f>AVERAGE(G10:G13)</f>
        <v>44.381286706349201</v>
      </c>
      <c r="H16" s="121"/>
      <c r="I16" s="122">
        <f>AVERAGE(I10:I13)</f>
        <v>1.2237867063492001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Синани Влад</v>
      </c>
      <c r="D18" s="132" t="str">
        <f>B11</f>
        <v>Булавинов Андрей</v>
      </c>
      <c r="E18" s="132" t="str">
        <f>B12</f>
        <v>Синани Влад</v>
      </c>
      <c r="F18" s="132" t="str">
        <f>B13</f>
        <v>Булавинов Андрей</v>
      </c>
    </row>
    <row r="19" spans="2:14" x14ac:dyDescent="0.25">
      <c r="B19" s="1">
        <v>1</v>
      </c>
      <c r="C19" s="133">
        <v>48.64</v>
      </c>
      <c r="D19" s="134">
        <v>48.84</v>
      </c>
      <c r="E19" s="134">
        <v>46.27</v>
      </c>
      <c r="F19" s="135">
        <v>46.12</v>
      </c>
      <c r="M19" s="2"/>
      <c r="N19" s="2"/>
    </row>
    <row r="20" spans="2:14" x14ac:dyDescent="0.25">
      <c r="B20" s="1">
        <v>2</v>
      </c>
      <c r="C20" s="136">
        <v>46.21</v>
      </c>
      <c r="D20" s="137">
        <v>45.06</v>
      </c>
      <c r="E20" s="137">
        <v>42.59</v>
      </c>
      <c r="F20" s="138">
        <v>45.2</v>
      </c>
      <c r="M20" s="3"/>
      <c r="N20" s="3"/>
    </row>
    <row r="21" spans="2:14" x14ac:dyDescent="0.25">
      <c r="B21" s="1">
        <v>3</v>
      </c>
      <c r="C21" s="136">
        <v>46.2</v>
      </c>
      <c r="D21" s="137">
        <v>49.61</v>
      </c>
      <c r="E21" s="137">
        <v>42.49</v>
      </c>
      <c r="F21" s="138">
        <v>46.39</v>
      </c>
      <c r="M21" s="3"/>
      <c r="N21" s="3"/>
    </row>
    <row r="22" spans="2:14" x14ac:dyDescent="0.25">
      <c r="B22" s="1">
        <v>4</v>
      </c>
      <c r="C22" s="136">
        <v>45.86</v>
      </c>
      <c r="D22" s="137">
        <v>45.48</v>
      </c>
      <c r="E22" s="137">
        <v>43.23</v>
      </c>
      <c r="F22" s="138">
        <v>44.3</v>
      </c>
      <c r="M22" s="3"/>
      <c r="N22" s="3"/>
    </row>
    <row r="23" spans="2:14" x14ac:dyDescent="0.25">
      <c r="B23" s="1">
        <v>5</v>
      </c>
      <c r="C23" s="136">
        <v>45.24</v>
      </c>
      <c r="D23" s="137">
        <v>45.95</v>
      </c>
      <c r="E23" s="137">
        <v>44.31</v>
      </c>
      <c r="F23" s="138">
        <v>44.6</v>
      </c>
    </row>
    <row r="24" spans="2:14" x14ac:dyDescent="0.25">
      <c r="B24" s="1">
        <v>6</v>
      </c>
      <c r="C24" s="136">
        <v>45.94</v>
      </c>
      <c r="D24" s="137">
        <v>47.22</v>
      </c>
      <c r="E24" s="137">
        <v>43.58</v>
      </c>
      <c r="F24" s="138">
        <v>44.72</v>
      </c>
    </row>
    <row r="25" spans="2:14" x14ac:dyDescent="0.25">
      <c r="B25" s="1">
        <v>7</v>
      </c>
      <c r="C25" s="136">
        <v>45.33</v>
      </c>
      <c r="D25" s="137">
        <v>44.71</v>
      </c>
      <c r="E25" s="137">
        <v>44.39</v>
      </c>
      <c r="F25" s="138">
        <v>44.57</v>
      </c>
    </row>
    <row r="26" spans="2:14" x14ac:dyDescent="0.25">
      <c r="B26" s="1">
        <v>8</v>
      </c>
      <c r="C26" s="136">
        <v>43.63</v>
      </c>
      <c r="D26" s="137">
        <v>45.19</v>
      </c>
      <c r="E26" s="137">
        <v>42.69</v>
      </c>
      <c r="F26" s="138">
        <v>43.99</v>
      </c>
    </row>
    <row r="27" spans="2:14" x14ac:dyDescent="0.25">
      <c r="B27" s="1">
        <v>9</v>
      </c>
      <c r="C27" s="136">
        <v>43.77</v>
      </c>
      <c r="D27" s="137">
        <v>45.52</v>
      </c>
      <c r="E27" s="137">
        <v>43.82</v>
      </c>
      <c r="F27" s="138">
        <v>43.78</v>
      </c>
    </row>
    <row r="28" spans="2:14" x14ac:dyDescent="0.25">
      <c r="B28" s="1">
        <v>10</v>
      </c>
      <c r="C28" s="136">
        <v>44.45</v>
      </c>
      <c r="D28" s="137">
        <v>45.71</v>
      </c>
      <c r="E28" s="137">
        <v>43.42</v>
      </c>
      <c r="F28" s="138">
        <v>44.25</v>
      </c>
    </row>
    <row r="29" spans="2:14" x14ac:dyDescent="0.25">
      <c r="B29" s="1">
        <v>11</v>
      </c>
      <c r="C29" s="136">
        <v>43.49</v>
      </c>
      <c r="D29" s="137">
        <v>46.33</v>
      </c>
      <c r="E29" s="137">
        <v>42.98</v>
      </c>
      <c r="F29" s="138">
        <v>44.74</v>
      </c>
    </row>
    <row r="30" spans="2:14" x14ac:dyDescent="0.25">
      <c r="B30" s="1">
        <v>12</v>
      </c>
      <c r="C30" s="136">
        <v>44.17</v>
      </c>
      <c r="D30" s="137">
        <v>44.9</v>
      </c>
      <c r="E30" s="137">
        <v>42.89</v>
      </c>
      <c r="F30" s="138">
        <v>44.52</v>
      </c>
    </row>
    <row r="31" spans="2:14" x14ac:dyDescent="0.25">
      <c r="B31" s="1">
        <v>13</v>
      </c>
      <c r="C31" s="136">
        <v>43.69</v>
      </c>
      <c r="D31" s="137">
        <v>45.48</v>
      </c>
      <c r="E31" s="137">
        <v>43.81</v>
      </c>
      <c r="F31" s="138">
        <v>45.32</v>
      </c>
    </row>
    <row r="32" spans="2:14" x14ac:dyDescent="0.25">
      <c r="B32" s="1">
        <v>14</v>
      </c>
      <c r="C32" s="136">
        <v>44.52</v>
      </c>
      <c r="D32" s="137">
        <v>45.1</v>
      </c>
      <c r="E32" s="137">
        <v>42.65</v>
      </c>
      <c r="F32" s="138">
        <v>44.13</v>
      </c>
    </row>
    <row r="33" spans="2:6" x14ac:dyDescent="0.25">
      <c r="B33" s="1">
        <v>15</v>
      </c>
      <c r="C33" s="136">
        <v>44.13</v>
      </c>
      <c r="D33" s="137">
        <v>44.29</v>
      </c>
      <c r="E33" s="137">
        <v>43.62</v>
      </c>
      <c r="F33" s="138">
        <v>44.14</v>
      </c>
    </row>
    <row r="34" spans="2:6" x14ac:dyDescent="0.25">
      <c r="B34" s="1">
        <v>16</v>
      </c>
      <c r="C34" s="136">
        <v>43.15</v>
      </c>
      <c r="D34" s="137">
        <v>46.29</v>
      </c>
      <c r="E34" s="137">
        <v>43.37</v>
      </c>
      <c r="F34" s="138">
        <v>43.93</v>
      </c>
    </row>
    <row r="35" spans="2:6" x14ac:dyDescent="0.25">
      <c r="B35" s="1">
        <v>17</v>
      </c>
      <c r="C35" s="136">
        <v>43.44</v>
      </c>
      <c r="D35" s="137">
        <v>44.76</v>
      </c>
      <c r="E35" s="137">
        <v>43.26</v>
      </c>
      <c r="F35" s="138">
        <v>44.54</v>
      </c>
    </row>
    <row r="36" spans="2:6" x14ac:dyDescent="0.25">
      <c r="B36" s="1">
        <v>18</v>
      </c>
      <c r="C36" s="136">
        <v>43.27</v>
      </c>
      <c r="D36" s="137">
        <v>46.73</v>
      </c>
      <c r="E36" s="137">
        <v>42.84</v>
      </c>
      <c r="F36" s="138"/>
    </row>
    <row r="37" spans="2:6" x14ac:dyDescent="0.25">
      <c r="B37" s="1">
        <v>19</v>
      </c>
      <c r="C37" s="136">
        <v>43.04</v>
      </c>
      <c r="D37" s="137">
        <v>44.99</v>
      </c>
      <c r="E37" s="137">
        <v>42.32</v>
      </c>
      <c r="F37" s="138"/>
    </row>
    <row r="38" spans="2:6" x14ac:dyDescent="0.25">
      <c r="B38" s="1">
        <v>20</v>
      </c>
      <c r="C38" s="136">
        <v>44.2</v>
      </c>
      <c r="D38" s="137">
        <v>44.96</v>
      </c>
      <c r="E38" s="137">
        <v>42.27</v>
      </c>
      <c r="F38" s="138"/>
    </row>
    <row r="39" spans="2:6" x14ac:dyDescent="0.25">
      <c r="B39" s="1">
        <v>21</v>
      </c>
      <c r="C39" s="136">
        <v>44.27</v>
      </c>
      <c r="D39" s="137">
        <v>44.5</v>
      </c>
      <c r="E39" s="137">
        <v>44.09</v>
      </c>
      <c r="F39" s="138"/>
    </row>
    <row r="40" spans="2:6" x14ac:dyDescent="0.25">
      <c r="B40" s="1">
        <v>22</v>
      </c>
      <c r="C40" s="136">
        <v>43.09</v>
      </c>
      <c r="D40" s="179">
        <v>45.5</v>
      </c>
      <c r="E40" s="137">
        <v>43.22</v>
      </c>
      <c r="F40" s="138"/>
    </row>
    <row r="41" spans="2:6" x14ac:dyDescent="0.25">
      <c r="B41" s="1">
        <v>23</v>
      </c>
      <c r="C41" s="136">
        <v>44.11</v>
      </c>
      <c r="D41" s="137">
        <v>45.52</v>
      </c>
      <c r="E41" s="137">
        <v>42.53</v>
      </c>
      <c r="F41" s="138"/>
    </row>
    <row r="42" spans="2:6" x14ac:dyDescent="0.25">
      <c r="B42" s="1">
        <v>24</v>
      </c>
      <c r="C42" s="136">
        <v>43.78</v>
      </c>
      <c r="D42" s="137">
        <v>44.77</v>
      </c>
      <c r="E42" s="137">
        <v>43.41</v>
      </c>
      <c r="F42" s="138"/>
    </row>
    <row r="43" spans="2:6" x14ac:dyDescent="0.25">
      <c r="B43" s="1">
        <v>25</v>
      </c>
      <c r="C43" s="136">
        <v>43.42</v>
      </c>
      <c r="D43" s="137">
        <v>46.46</v>
      </c>
      <c r="E43" s="137">
        <v>42.32</v>
      </c>
      <c r="F43" s="138"/>
    </row>
    <row r="44" spans="2:6" x14ac:dyDescent="0.25">
      <c r="B44" s="1">
        <v>26</v>
      </c>
      <c r="C44" s="136">
        <v>42.75</v>
      </c>
      <c r="D44" s="137">
        <v>45.82</v>
      </c>
      <c r="E44" s="137">
        <v>42.32</v>
      </c>
      <c r="F44" s="138"/>
    </row>
    <row r="45" spans="2:6" x14ac:dyDescent="0.25">
      <c r="B45" s="1">
        <v>27</v>
      </c>
      <c r="C45" s="136">
        <v>43.45</v>
      </c>
      <c r="D45" s="137">
        <v>45.56</v>
      </c>
      <c r="E45" s="137">
        <v>42.37</v>
      </c>
      <c r="F45" s="138"/>
    </row>
    <row r="46" spans="2:6" x14ac:dyDescent="0.25">
      <c r="B46" s="1">
        <v>28</v>
      </c>
      <c r="C46" s="136">
        <v>43.78</v>
      </c>
      <c r="D46" s="137">
        <v>44.58</v>
      </c>
      <c r="E46" s="137">
        <v>42.73</v>
      </c>
      <c r="F46" s="138"/>
    </row>
    <row r="47" spans="2:6" x14ac:dyDescent="0.25">
      <c r="B47" s="1">
        <v>29</v>
      </c>
      <c r="C47" s="136">
        <v>43.89</v>
      </c>
      <c r="D47" s="137">
        <v>44.95</v>
      </c>
      <c r="E47" s="137">
        <v>42.44</v>
      </c>
      <c r="F47" s="138"/>
    </row>
    <row r="48" spans="2:6" x14ac:dyDescent="0.25">
      <c r="B48" s="1">
        <v>30</v>
      </c>
      <c r="C48" s="136">
        <v>45.23</v>
      </c>
      <c r="D48" s="137">
        <v>44.56</v>
      </c>
      <c r="E48" s="137">
        <v>43</v>
      </c>
      <c r="F48" s="138"/>
    </row>
    <row r="49" spans="2:6" x14ac:dyDescent="0.25">
      <c r="B49" s="1">
        <v>31</v>
      </c>
      <c r="C49" s="165">
        <v>43.14</v>
      </c>
      <c r="D49" s="137">
        <v>44.25</v>
      </c>
      <c r="E49" s="137">
        <v>42.79</v>
      </c>
      <c r="F49" s="138"/>
    </row>
    <row r="50" spans="2:6" x14ac:dyDescent="0.25">
      <c r="B50" s="1">
        <v>32</v>
      </c>
      <c r="C50" s="136">
        <v>43.81</v>
      </c>
      <c r="D50" s="137">
        <v>46.6</v>
      </c>
      <c r="E50" s="137">
        <v>42.62</v>
      </c>
      <c r="F50" s="138"/>
    </row>
    <row r="51" spans="2:6" x14ac:dyDescent="0.25">
      <c r="B51" s="1">
        <v>33</v>
      </c>
      <c r="C51" s="136">
        <v>43.4</v>
      </c>
      <c r="D51" s="137">
        <v>45.4</v>
      </c>
      <c r="E51" s="137">
        <v>43.02</v>
      </c>
      <c r="F51" s="138"/>
    </row>
    <row r="52" spans="2:6" x14ac:dyDescent="0.25">
      <c r="B52" s="1">
        <v>34</v>
      </c>
      <c r="C52" s="136">
        <v>47.37</v>
      </c>
      <c r="D52" s="137">
        <v>44.94</v>
      </c>
      <c r="E52" s="137">
        <v>43.22</v>
      </c>
      <c r="F52" s="138"/>
    </row>
    <row r="53" spans="2:6" x14ac:dyDescent="0.25">
      <c r="B53" s="1">
        <v>35</v>
      </c>
      <c r="C53" s="136"/>
      <c r="D53" s="137">
        <v>44.52</v>
      </c>
      <c r="E53" s="137">
        <v>42.89</v>
      </c>
      <c r="F53" s="138"/>
    </row>
    <row r="54" spans="2:6" x14ac:dyDescent="0.25">
      <c r="B54" s="1">
        <v>36</v>
      </c>
      <c r="C54" s="136"/>
      <c r="D54" s="137">
        <v>44.93</v>
      </c>
      <c r="E54" s="137">
        <v>42.81</v>
      </c>
      <c r="F54" s="138"/>
    </row>
    <row r="55" spans="2:6" x14ac:dyDescent="0.25">
      <c r="B55" s="1">
        <v>37</v>
      </c>
      <c r="C55" s="136"/>
      <c r="D55" s="137">
        <v>44.26</v>
      </c>
      <c r="E55" s="137">
        <v>43.3</v>
      </c>
      <c r="F55" s="138"/>
    </row>
    <row r="56" spans="2:6" x14ac:dyDescent="0.25">
      <c r="B56" s="1">
        <v>38</v>
      </c>
      <c r="C56" s="136"/>
      <c r="D56" s="137">
        <v>44.45</v>
      </c>
      <c r="E56" s="137">
        <v>42.84</v>
      </c>
      <c r="F56" s="138"/>
    </row>
    <row r="57" spans="2:6" x14ac:dyDescent="0.25">
      <c r="B57" s="1">
        <v>39</v>
      </c>
      <c r="C57" s="136"/>
      <c r="D57" s="137">
        <v>45.43</v>
      </c>
      <c r="E57" s="137">
        <v>43.09</v>
      </c>
      <c r="F57" s="138"/>
    </row>
    <row r="58" spans="2:6" x14ac:dyDescent="0.25">
      <c r="B58" s="1">
        <v>40</v>
      </c>
      <c r="C58" s="136"/>
      <c r="D58" s="137">
        <v>44.74</v>
      </c>
      <c r="E58" s="137">
        <v>43.29</v>
      </c>
      <c r="F58" s="138"/>
    </row>
    <row r="59" spans="2:6" x14ac:dyDescent="0.25">
      <c r="B59" s="1">
        <v>41</v>
      </c>
      <c r="C59" s="136"/>
      <c r="D59" s="137">
        <v>44.36</v>
      </c>
      <c r="E59" s="137">
        <v>42.83</v>
      </c>
      <c r="F59" s="138"/>
    </row>
    <row r="60" spans="2:6" x14ac:dyDescent="0.25">
      <c r="B60" s="1">
        <v>42</v>
      </c>
      <c r="C60" s="136"/>
      <c r="D60" s="137">
        <v>47.51</v>
      </c>
      <c r="E60" s="137">
        <v>42.71</v>
      </c>
      <c r="F60" s="138"/>
    </row>
    <row r="61" spans="2:6" x14ac:dyDescent="0.25">
      <c r="B61" s="1">
        <v>43</v>
      </c>
      <c r="C61" s="136"/>
      <c r="D61" s="137">
        <v>44.5</v>
      </c>
      <c r="E61" s="137">
        <v>43.86</v>
      </c>
      <c r="F61" s="138"/>
    </row>
    <row r="62" spans="2:6" x14ac:dyDescent="0.25">
      <c r="B62" s="1">
        <v>44</v>
      </c>
      <c r="C62" s="136"/>
      <c r="D62" s="137">
        <v>44.88</v>
      </c>
      <c r="E62" s="137">
        <v>43.11</v>
      </c>
      <c r="F62" s="138"/>
    </row>
    <row r="63" spans="2:6" x14ac:dyDescent="0.25">
      <c r="B63" s="1">
        <v>45</v>
      </c>
      <c r="C63" s="136"/>
      <c r="D63" s="137">
        <v>46.67</v>
      </c>
      <c r="E63" s="137">
        <v>43.56</v>
      </c>
      <c r="F63" s="138"/>
    </row>
    <row r="64" spans="2:6" x14ac:dyDescent="0.25">
      <c r="B64" s="1">
        <v>46</v>
      </c>
      <c r="C64" s="136"/>
      <c r="D64" s="137">
        <v>45.56</v>
      </c>
      <c r="E64" s="137"/>
      <c r="F64" s="138"/>
    </row>
    <row r="65" spans="2:6" x14ac:dyDescent="0.25">
      <c r="B65" s="1">
        <v>47</v>
      </c>
      <c r="C65" s="136"/>
      <c r="D65" s="137">
        <v>44.33</v>
      </c>
      <c r="E65" s="137"/>
      <c r="F65" s="138"/>
    </row>
    <row r="66" spans="2:6" x14ac:dyDescent="0.25">
      <c r="B66" s="1">
        <v>48</v>
      </c>
      <c r="C66" s="136"/>
      <c r="D66" s="137">
        <v>46.12</v>
      </c>
      <c r="E66" s="137"/>
      <c r="F66" s="138"/>
    </row>
    <row r="67" spans="2:6" x14ac:dyDescent="0.25">
      <c r="B67" s="1">
        <v>49</v>
      </c>
      <c r="C67" s="136"/>
      <c r="D67" s="137">
        <v>44.79</v>
      </c>
      <c r="E67" s="137"/>
      <c r="F67" s="138"/>
    </row>
    <row r="68" spans="2:6" x14ac:dyDescent="0.25">
      <c r="B68" s="1">
        <v>50</v>
      </c>
      <c r="C68" s="136"/>
      <c r="D68" s="137">
        <v>44.75</v>
      </c>
      <c r="E68" s="137"/>
      <c r="F68" s="138"/>
    </row>
    <row r="69" spans="2:6" x14ac:dyDescent="0.25">
      <c r="B69" s="1">
        <v>51</v>
      </c>
      <c r="C69" s="136"/>
      <c r="D69" s="137">
        <v>46.3</v>
      </c>
      <c r="E69" s="137"/>
      <c r="F69" s="138"/>
    </row>
    <row r="70" spans="2:6" x14ac:dyDescent="0.25">
      <c r="B70" s="1">
        <v>52</v>
      </c>
      <c r="C70" s="136"/>
      <c r="D70" s="137">
        <v>44.64</v>
      </c>
      <c r="E70" s="137"/>
      <c r="F70" s="138"/>
    </row>
    <row r="71" spans="2:6" x14ac:dyDescent="0.25">
      <c r="B71" s="1">
        <v>53</v>
      </c>
      <c r="C71" s="136"/>
      <c r="D71" s="137">
        <v>44.65</v>
      </c>
      <c r="E71" s="137"/>
      <c r="F71" s="138"/>
    </row>
    <row r="72" spans="2:6" x14ac:dyDescent="0.25">
      <c r="B72" s="1">
        <v>54</v>
      </c>
      <c r="C72" s="136"/>
      <c r="D72" s="137">
        <v>43.83</v>
      </c>
      <c r="E72" s="137"/>
      <c r="F72" s="138"/>
    </row>
    <row r="73" spans="2:6" x14ac:dyDescent="0.25">
      <c r="B73" s="1">
        <v>55</v>
      </c>
      <c r="C73" s="136"/>
      <c r="D73" s="137">
        <v>45.22</v>
      </c>
      <c r="E73" s="137"/>
      <c r="F73" s="138"/>
    </row>
    <row r="74" spans="2:6" x14ac:dyDescent="0.25">
      <c r="B74" s="1">
        <v>56</v>
      </c>
      <c r="C74" s="136"/>
      <c r="D74" s="137">
        <v>44.2</v>
      </c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W192"/>
  <sheetViews>
    <sheetView topLeftCell="A137" workbookViewId="0">
      <selection activeCell="X171" sqref="X171"/>
    </sheetView>
  </sheetViews>
  <sheetFormatPr defaultRowHeight="15" x14ac:dyDescent="0.25"/>
  <cols>
    <col min="2" max="2" width="9.42578125" customWidth="1"/>
    <col min="3" max="3" width="10.28515625" customWidth="1"/>
  </cols>
  <sheetData>
    <row r="1" spans="1:23" x14ac:dyDescent="0.25">
      <c r="C1" s="253"/>
    </row>
    <row r="2" spans="1:23" x14ac:dyDescent="0.25">
      <c r="C2" t="s">
        <v>166</v>
      </c>
      <c r="H2">
        <f>7200+22.23</f>
        <v>7222.23</v>
      </c>
    </row>
    <row r="3" spans="1:23" x14ac:dyDescent="0.25">
      <c r="C3" t="s">
        <v>167</v>
      </c>
      <c r="H3" s="253">
        <f>D7-D8</f>
        <v>-0.39999999999981739</v>
      </c>
      <c r="I3" s="253"/>
      <c r="J3" s="253"/>
      <c r="K3" s="253"/>
    </row>
    <row r="4" spans="1:23" x14ac:dyDescent="0.25">
      <c r="C4" t="s">
        <v>168</v>
      </c>
      <c r="H4" s="253">
        <f>(SUM(C12:C176)-H5*3)/164</f>
        <v>42.394085365853662</v>
      </c>
      <c r="I4" s="253"/>
      <c r="J4" s="253"/>
      <c r="K4" s="253"/>
    </row>
    <row r="5" spans="1:23" x14ac:dyDescent="0.25">
      <c r="C5" t="s">
        <v>169</v>
      </c>
      <c r="H5" s="254">
        <v>90</v>
      </c>
      <c r="I5" s="254"/>
      <c r="J5" s="254"/>
      <c r="K5" s="254"/>
    </row>
    <row r="6" spans="1:23" x14ac:dyDescent="0.25">
      <c r="B6" s="287" t="s">
        <v>170</v>
      </c>
      <c r="C6" s="288">
        <f>C7-C8</f>
        <v>1.7400000000006912</v>
      </c>
      <c r="D6" s="288">
        <f t="shared" ref="D6:K6" si="0">D7-D8</f>
        <v>-0.39999999999981739</v>
      </c>
      <c r="E6" s="288">
        <f t="shared" si="0"/>
        <v>1.249999999999563</v>
      </c>
      <c r="F6" s="288">
        <f t="shared" si="0"/>
        <v>1.3899999999960002</v>
      </c>
      <c r="G6" s="288">
        <f t="shared" si="0"/>
        <v>2.9769999999963659</v>
      </c>
      <c r="H6" s="288">
        <f t="shared" si="0"/>
        <v>2.6699999999978843</v>
      </c>
      <c r="I6" s="288">
        <f t="shared" si="0"/>
        <v>2.7300000000001035</v>
      </c>
      <c r="J6" s="288">
        <f t="shared" si="0"/>
        <v>3.2970000000037487</v>
      </c>
      <c r="K6" s="288">
        <f t="shared" si="0"/>
        <v>2.7200000000007947</v>
      </c>
      <c r="L6" s="253">
        <f>AVERAGE(C6:K6)</f>
        <v>2.0415555555550373</v>
      </c>
    </row>
    <row r="7" spans="1:23" x14ac:dyDescent="0.25">
      <c r="B7" s="255" t="s">
        <v>176</v>
      </c>
      <c r="C7">
        <v>0</v>
      </c>
      <c r="D7">
        <v>10.050000000000001</v>
      </c>
      <c r="E7">
        <v>13.27</v>
      </c>
      <c r="F7">
        <v>33.24</v>
      </c>
      <c r="G7">
        <v>33.909999999999997</v>
      </c>
      <c r="H7" s="256">
        <f>G7+12-$C$176</f>
        <v>4.0999999999999943</v>
      </c>
      <c r="I7" s="256">
        <f>G7+22-$C$176</f>
        <v>14.099999999999994</v>
      </c>
      <c r="J7" s="256">
        <f>G7+37-$C$176</f>
        <v>29.099999999999994</v>
      </c>
      <c r="K7" s="256">
        <f>G7+29-$C$176</f>
        <v>21.099999999999994</v>
      </c>
    </row>
    <row r="8" spans="1:23" x14ac:dyDescent="0.25">
      <c r="B8" s="257" t="s">
        <v>171</v>
      </c>
      <c r="C8" s="253">
        <f>SUM(C13:C184)-$H$2</f>
        <v>-1.7400000000006912</v>
      </c>
      <c r="D8" s="253">
        <f>SUM(D13:D176)-$H$2</f>
        <v>10.449999999999818</v>
      </c>
      <c r="E8" s="253">
        <f t="shared" ref="E8:K8" si="1">SUM(E13:E184)-$H$2</f>
        <v>12.020000000000437</v>
      </c>
      <c r="F8" s="253">
        <f t="shared" si="1"/>
        <v>31.850000000004002</v>
      </c>
      <c r="G8" s="253">
        <f t="shared" si="1"/>
        <v>30.933000000003631</v>
      </c>
      <c r="H8" s="253">
        <f t="shared" si="1"/>
        <v>1.43000000000211</v>
      </c>
      <c r="I8" s="253">
        <f t="shared" si="1"/>
        <v>11.369999999999891</v>
      </c>
      <c r="J8" s="253">
        <f t="shared" si="1"/>
        <v>25.802999999996246</v>
      </c>
      <c r="K8" s="253">
        <f t="shared" si="1"/>
        <v>18.3799999999992</v>
      </c>
    </row>
    <row r="9" spans="1:23" ht="15.75" thickBot="1" x14ac:dyDescent="0.3">
      <c r="B9" s="258">
        <f>M176</f>
        <v>164</v>
      </c>
      <c r="C9" s="284">
        <f>N176</f>
        <v>-1.7053025658242404E-13</v>
      </c>
      <c r="D9" s="258">
        <f t="shared" ref="C9:G9" si="2">O176</f>
        <v>10.049999999999372</v>
      </c>
      <c r="E9" s="258">
        <f t="shared" si="2"/>
        <v>13.269999999998717</v>
      </c>
      <c r="F9" s="258">
        <f t="shared" si="2"/>
        <v>33.239999999995185</v>
      </c>
      <c r="G9" s="258">
        <f t="shared" si="2"/>
        <v>33.90999999999552</v>
      </c>
      <c r="H9" s="284">
        <f>S175</f>
        <v>46.494085365850687</v>
      </c>
      <c r="I9" s="284">
        <f>T175</f>
        <v>56.494085365852953</v>
      </c>
      <c r="J9" s="284">
        <f>U174</f>
        <v>113.88817073171023</v>
      </c>
      <c r="K9" s="284">
        <f>V173</f>
        <v>148.28225609756089</v>
      </c>
    </row>
    <row r="10" spans="1:23" ht="15.75" thickBot="1" x14ac:dyDescent="0.3">
      <c r="B10" t="s">
        <v>172</v>
      </c>
      <c r="C10">
        <v>2</v>
      </c>
      <c r="D10">
        <v>1</v>
      </c>
      <c r="E10">
        <v>3</v>
      </c>
      <c r="F10">
        <v>4</v>
      </c>
      <c r="G10">
        <v>10</v>
      </c>
      <c r="H10">
        <v>5</v>
      </c>
      <c r="I10">
        <v>7</v>
      </c>
      <c r="J10">
        <v>8</v>
      </c>
      <c r="K10">
        <v>6</v>
      </c>
      <c r="M10" s="259" t="s">
        <v>173</v>
      </c>
      <c r="N10" s="260"/>
      <c r="O10" s="260"/>
      <c r="P10" s="260"/>
      <c r="Q10" s="260"/>
      <c r="R10" s="260"/>
      <c r="S10" s="260"/>
      <c r="T10" s="260"/>
      <c r="U10" s="260"/>
      <c r="V10" s="261"/>
    </row>
    <row r="11" spans="1:23" x14ac:dyDescent="0.25">
      <c r="C11" s="262" t="s">
        <v>68</v>
      </c>
      <c r="D11" s="263" t="s">
        <v>79</v>
      </c>
      <c r="E11" s="263" t="s">
        <v>89</v>
      </c>
      <c r="F11" s="263" t="s">
        <v>109</v>
      </c>
      <c r="G11" s="263" t="s">
        <v>100</v>
      </c>
      <c r="H11" s="263" t="s">
        <v>108</v>
      </c>
      <c r="I11" s="263" t="s">
        <v>84</v>
      </c>
      <c r="J11" s="263" t="s">
        <v>92</v>
      </c>
      <c r="K11" s="264" t="s">
        <v>97</v>
      </c>
      <c r="M11" s="265"/>
      <c r="N11" s="266" t="str">
        <f t="shared" ref="N11:V12" si="3">C11</f>
        <v>Mesnyki</v>
      </c>
      <c r="O11" s="266" t="str">
        <f t="shared" si="3"/>
        <v>RocknRolla</v>
      </c>
      <c r="P11" s="266" t="str">
        <f t="shared" si="3"/>
        <v>Winni</v>
      </c>
      <c r="Q11" s="266" t="str">
        <f t="shared" si="3"/>
        <v>Kozak I Razboiniki</v>
      </c>
      <c r="R11" s="266" t="str">
        <f t="shared" si="3"/>
        <v>Fortune</v>
      </c>
      <c r="S11" s="266" t="str">
        <f t="shared" si="3"/>
        <v>Ognem Racing</v>
      </c>
      <c r="T11" s="266" t="str">
        <f t="shared" si="3"/>
        <v>Shum</v>
      </c>
      <c r="U11" s="266" t="str">
        <f t="shared" si="3"/>
        <v>ChaykaSchool</v>
      </c>
      <c r="V11" s="266" t="str">
        <f t="shared" si="3"/>
        <v>dbCar</v>
      </c>
      <c r="W11" s="267"/>
    </row>
    <row r="12" spans="1:23" x14ac:dyDescent="0.25">
      <c r="A12" t="s">
        <v>174</v>
      </c>
      <c r="B12">
        <v>0</v>
      </c>
      <c r="C12" s="268">
        <f>C6-$H$3</f>
        <v>2.1400000000005086</v>
      </c>
      <c r="D12" s="269">
        <f t="shared" ref="D12:K12" si="4">D6-$H$3</f>
        <v>0</v>
      </c>
      <c r="E12" s="269">
        <f t="shared" si="4"/>
        <v>1.6499999999993804</v>
      </c>
      <c r="F12" s="269">
        <f t="shared" si="4"/>
        <v>1.7899999999958176</v>
      </c>
      <c r="G12" s="269">
        <f t="shared" si="4"/>
        <v>3.3769999999961833</v>
      </c>
      <c r="H12" s="269">
        <f t="shared" si="4"/>
        <v>3.0699999999977017</v>
      </c>
      <c r="I12" s="269">
        <f t="shared" si="4"/>
        <v>3.1299999999999208</v>
      </c>
      <c r="J12" s="269">
        <f t="shared" si="4"/>
        <v>3.6970000000035661</v>
      </c>
      <c r="K12" s="270">
        <f t="shared" si="4"/>
        <v>3.1200000000006121</v>
      </c>
      <c r="M12" s="265">
        <f t="shared" ref="M12:M75" si="5">B12</f>
        <v>0</v>
      </c>
      <c r="N12" s="271">
        <f t="shared" si="3"/>
        <v>2.1400000000005086</v>
      </c>
      <c r="O12" s="271">
        <f t="shared" si="3"/>
        <v>0</v>
      </c>
      <c r="P12" s="271">
        <f t="shared" si="3"/>
        <v>1.6499999999993804</v>
      </c>
      <c r="Q12" s="271">
        <f t="shared" si="3"/>
        <v>1.7899999999958176</v>
      </c>
      <c r="R12" s="271">
        <f t="shared" si="3"/>
        <v>3.3769999999961833</v>
      </c>
      <c r="S12" s="271">
        <f t="shared" si="3"/>
        <v>3.0699999999977017</v>
      </c>
      <c r="T12" s="271">
        <f t="shared" si="3"/>
        <v>3.1299999999999208</v>
      </c>
      <c r="U12" s="271">
        <f t="shared" si="3"/>
        <v>3.6970000000035661</v>
      </c>
      <c r="V12" s="271">
        <f t="shared" si="3"/>
        <v>3.1200000000006121</v>
      </c>
    </row>
    <row r="13" spans="1:23" x14ac:dyDescent="0.25">
      <c r="B13">
        <v>1</v>
      </c>
      <c r="C13" s="272">
        <v>45.73</v>
      </c>
      <c r="D13" s="137">
        <v>45.81</v>
      </c>
      <c r="E13" s="137">
        <v>46</v>
      </c>
      <c r="F13" s="137">
        <v>47.14</v>
      </c>
      <c r="G13" s="137">
        <v>48.53</v>
      </c>
      <c r="H13" s="137">
        <v>47.09</v>
      </c>
      <c r="I13" s="137">
        <v>47.14</v>
      </c>
      <c r="J13" s="137">
        <v>48.24</v>
      </c>
      <c r="K13" s="273">
        <v>48.35</v>
      </c>
      <c r="L13" s="137"/>
      <c r="M13" s="265">
        <f t="shared" si="5"/>
        <v>1</v>
      </c>
      <c r="N13" s="271">
        <f t="shared" ref="N13:V28" si="6">IF(C13&gt;60,C13-$H$4+N12-$H$5,C13-$H$4+N12)</f>
        <v>5.475914634146843</v>
      </c>
      <c r="O13" s="271">
        <f t="shared" si="6"/>
        <v>3.4159146341463398</v>
      </c>
      <c r="P13" s="271">
        <f t="shared" si="6"/>
        <v>5.2559146341457179</v>
      </c>
      <c r="Q13" s="271">
        <f t="shared" si="6"/>
        <v>6.5359146341421557</v>
      </c>
      <c r="R13" s="271">
        <f t="shared" si="6"/>
        <v>9.5129146341425219</v>
      </c>
      <c r="S13" s="271">
        <f t="shared" si="6"/>
        <v>7.7659146341440426</v>
      </c>
      <c r="T13" s="271">
        <f t="shared" si="6"/>
        <v>7.8759146341462589</v>
      </c>
      <c r="U13" s="271">
        <f t="shared" si="6"/>
        <v>9.5429146341499056</v>
      </c>
      <c r="V13" s="271">
        <f t="shared" si="6"/>
        <v>9.075914634146951</v>
      </c>
    </row>
    <row r="14" spans="1:23" x14ac:dyDescent="0.25">
      <c r="B14">
        <f>1+B13</f>
        <v>2</v>
      </c>
      <c r="C14" s="272">
        <v>44.64</v>
      </c>
      <c r="D14" s="137">
        <v>44.61</v>
      </c>
      <c r="E14" s="137">
        <v>44.68</v>
      </c>
      <c r="F14" s="137">
        <v>44.81</v>
      </c>
      <c r="G14" s="137">
        <v>45.91</v>
      </c>
      <c r="H14" s="137">
        <v>46.12</v>
      </c>
      <c r="I14" s="137">
        <v>45.84</v>
      </c>
      <c r="J14" s="137">
        <v>48.91</v>
      </c>
      <c r="K14" s="273">
        <v>47.2</v>
      </c>
      <c r="L14" s="137"/>
      <c r="M14" s="265">
        <f t="shared" si="5"/>
        <v>2</v>
      </c>
      <c r="N14" s="271">
        <f t="shared" si="6"/>
        <v>7.7218292682931811</v>
      </c>
      <c r="O14" s="271">
        <f t="shared" si="6"/>
        <v>5.6318292682926767</v>
      </c>
      <c r="P14" s="271">
        <f t="shared" si="6"/>
        <v>7.5418292682920551</v>
      </c>
      <c r="Q14" s="271">
        <f t="shared" si="6"/>
        <v>8.9518292682884955</v>
      </c>
      <c r="R14" s="271">
        <f t="shared" si="6"/>
        <v>13.028829268288856</v>
      </c>
      <c r="S14" s="271">
        <f>IF(H14&gt;60,H14-$H$4+S13-$H$5,H14-$H$4+S13)</f>
        <v>11.491829268290378</v>
      </c>
      <c r="T14" s="271">
        <f t="shared" si="6"/>
        <v>11.3218292682926</v>
      </c>
      <c r="U14" s="271">
        <f t="shared" si="6"/>
        <v>16.05882926829624</v>
      </c>
      <c r="V14" s="271">
        <f t="shared" si="6"/>
        <v>13.881829268293291</v>
      </c>
    </row>
    <row r="15" spans="1:23" x14ac:dyDescent="0.25">
      <c r="B15">
        <f t="shared" ref="B15:B78" si="7">1+B14</f>
        <v>3</v>
      </c>
      <c r="C15" s="272">
        <v>44.37</v>
      </c>
      <c r="D15" s="137">
        <v>44.51</v>
      </c>
      <c r="E15" s="137">
        <v>44.49</v>
      </c>
      <c r="F15" s="137">
        <v>44.72</v>
      </c>
      <c r="G15" s="137">
        <v>44.55</v>
      </c>
      <c r="H15" s="137">
        <v>44.13</v>
      </c>
      <c r="I15" s="137">
        <v>44.59</v>
      </c>
      <c r="J15" s="137">
        <v>44.83</v>
      </c>
      <c r="K15" s="273">
        <v>46.35</v>
      </c>
      <c r="L15" s="137"/>
      <c r="M15" s="265">
        <f t="shared" si="5"/>
        <v>3</v>
      </c>
      <c r="N15" s="271">
        <f t="shared" si="6"/>
        <v>9.697743902439516</v>
      </c>
      <c r="O15" s="271">
        <f t="shared" si="6"/>
        <v>7.7477439024390122</v>
      </c>
      <c r="P15" s="271">
        <f t="shared" si="6"/>
        <v>9.6377439024383946</v>
      </c>
      <c r="Q15" s="271">
        <f t="shared" si="6"/>
        <v>11.277743902434832</v>
      </c>
      <c r="R15" s="271">
        <f t="shared" si="6"/>
        <v>15.184743902435191</v>
      </c>
      <c r="S15" s="271">
        <f t="shared" si="6"/>
        <v>13.227743902436718</v>
      </c>
      <c r="T15" s="271">
        <f t="shared" si="6"/>
        <v>13.517743902438941</v>
      </c>
      <c r="U15" s="271">
        <f t="shared" si="6"/>
        <v>18.494743902442575</v>
      </c>
      <c r="V15" s="271">
        <f t="shared" si="6"/>
        <v>17.83774390243963</v>
      </c>
    </row>
    <row r="16" spans="1:23" x14ac:dyDescent="0.25">
      <c r="B16">
        <f t="shared" si="7"/>
        <v>4</v>
      </c>
      <c r="C16" s="272">
        <v>43.85</v>
      </c>
      <c r="D16" s="137">
        <v>44.7</v>
      </c>
      <c r="E16" s="137">
        <v>44.23</v>
      </c>
      <c r="F16" s="137">
        <v>43.83</v>
      </c>
      <c r="G16" s="137">
        <v>44.16</v>
      </c>
      <c r="H16" s="137">
        <v>44.33</v>
      </c>
      <c r="I16" s="137">
        <v>44.44</v>
      </c>
      <c r="J16" s="137">
        <v>45.92</v>
      </c>
      <c r="K16" s="273">
        <v>45.67</v>
      </c>
      <c r="L16" s="137"/>
      <c r="M16" s="265">
        <f t="shared" si="5"/>
        <v>4</v>
      </c>
      <c r="N16" s="271">
        <f t="shared" si="6"/>
        <v>11.153658536585855</v>
      </c>
      <c r="O16" s="271">
        <f t="shared" si="6"/>
        <v>10.053658536585353</v>
      </c>
      <c r="P16" s="271">
        <f t="shared" si="6"/>
        <v>11.473658536584729</v>
      </c>
      <c r="Q16" s="271">
        <f t="shared" si="6"/>
        <v>12.713658536581168</v>
      </c>
      <c r="R16" s="271">
        <f t="shared" si="6"/>
        <v>16.950658536581525</v>
      </c>
      <c r="S16" s="271">
        <f t="shared" si="6"/>
        <v>15.163658536583053</v>
      </c>
      <c r="T16" s="271">
        <f t="shared" si="6"/>
        <v>15.563658536585276</v>
      </c>
      <c r="U16" s="271">
        <f t="shared" si="6"/>
        <v>22.020658536588915</v>
      </c>
      <c r="V16" s="271">
        <f t="shared" si="6"/>
        <v>21.113658536585969</v>
      </c>
    </row>
    <row r="17" spans="2:22" x14ac:dyDescent="0.25">
      <c r="B17">
        <f t="shared" si="7"/>
        <v>5</v>
      </c>
      <c r="C17" s="272">
        <v>43.35</v>
      </c>
      <c r="D17" s="137">
        <v>43.53</v>
      </c>
      <c r="E17" s="137">
        <v>43.69</v>
      </c>
      <c r="F17" s="137">
        <v>43.88</v>
      </c>
      <c r="G17" s="137">
        <v>43.94</v>
      </c>
      <c r="H17" s="137">
        <v>43.73</v>
      </c>
      <c r="I17" s="137">
        <v>44.35</v>
      </c>
      <c r="J17" s="137">
        <v>44.95</v>
      </c>
      <c r="K17" s="273">
        <v>45.3</v>
      </c>
      <c r="L17" s="137"/>
      <c r="M17" s="265">
        <f t="shared" si="5"/>
        <v>5</v>
      </c>
      <c r="N17" s="271">
        <f t="shared" si="6"/>
        <v>12.109573170732194</v>
      </c>
      <c r="O17" s="271">
        <f t="shared" si="6"/>
        <v>11.189573170731691</v>
      </c>
      <c r="P17" s="271">
        <f t="shared" si="6"/>
        <v>12.769573170731064</v>
      </c>
      <c r="Q17" s="271">
        <f t="shared" si="6"/>
        <v>14.199573170727508</v>
      </c>
      <c r="R17" s="271">
        <f t="shared" si="6"/>
        <v>18.49657317072786</v>
      </c>
      <c r="S17" s="271">
        <f t="shared" si="6"/>
        <v>16.499573170729388</v>
      </c>
      <c r="T17" s="271">
        <f t="shared" si="6"/>
        <v>17.519573170731615</v>
      </c>
      <c r="U17" s="271">
        <f t="shared" si="6"/>
        <v>24.576573170735255</v>
      </c>
      <c r="V17" s="271">
        <f t="shared" si="6"/>
        <v>24.019573170732304</v>
      </c>
    </row>
    <row r="18" spans="2:22" x14ac:dyDescent="0.25">
      <c r="B18">
        <f t="shared" si="7"/>
        <v>6</v>
      </c>
      <c r="C18" s="272">
        <v>42.9</v>
      </c>
      <c r="D18" s="137">
        <v>43.03</v>
      </c>
      <c r="E18" s="137">
        <v>42.95</v>
      </c>
      <c r="F18" s="137">
        <v>43.57</v>
      </c>
      <c r="G18" s="137">
        <v>43.33</v>
      </c>
      <c r="H18" s="137">
        <v>43.51</v>
      </c>
      <c r="I18" s="137">
        <v>43.92</v>
      </c>
      <c r="J18" s="137">
        <v>44.98</v>
      </c>
      <c r="K18" s="273">
        <v>44.99</v>
      </c>
      <c r="L18" s="137"/>
      <c r="M18" s="265">
        <f t="shared" si="5"/>
        <v>6</v>
      </c>
      <c r="N18" s="271">
        <f t="shared" si="6"/>
        <v>12.61548780487853</v>
      </c>
      <c r="O18" s="271">
        <f t="shared" si="6"/>
        <v>11.82548780487803</v>
      </c>
      <c r="P18" s="271">
        <f t="shared" si="6"/>
        <v>13.325487804877405</v>
      </c>
      <c r="Q18" s="271">
        <f t="shared" si="6"/>
        <v>15.375487804873845</v>
      </c>
      <c r="R18" s="271">
        <f t="shared" si="6"/>
        <v>19.432487804874196</v>
      </c>
      <c r="S18" s="271">
        <f t="shared" si="6"/>
        <v>17.615487804875723</v>
      </c>
      <c r="T18" s="271">
        <f t="shared" si="6"/>
        <v>19.045487804877954</v>
      </c>
      <c r="U18" s="271">
        <f t="shared" si="6"/>
        <v>27.162487804881589</v>
      </c>
      <c r="V18" s="271">
        <f t="shared" si="6"/>
        <v>26.615487804878644</v>
      </c>
    </row>
    <row r="19" spans="2:22" x14ac:dyDescent="0.25">
      <c r="B19">
        <f t="shared" si="7"/>
        <v>7</v>
      </c>
      <c r="C19" s="272">
        <v>42.77</v>
      </c>
      <c r="D19" s="137">
        <v>42.99</v>
      </c>
      <c r="E19" s="137">
        <v>43.07</v>
      </c>
      <c r="F19" s="137">
        <v>43.6</v>
      </c>
      <c r="G19" s="137">
        <v>43.04</v>
      </c>
      <c r="H19" s="137">
        <v>43.38</v>
      </c>
      <c r="I19" s="137">
        <v>43.17</v>
      </c>
      <c r="J19" s="137">
        <v>44.6</v>
      </c>
      <c r="K19" s="273">
        <v>46</v>
      </c>
      <c r="L19" s="137"/>
      <c r="M19" s="265">
        <f t="shared" si="5"/>
        <v>7</v>
      </c>
      <c r="N19" s="271">
        <f t="shared" si="6"/>
        <v>12.991402439024871</v>
      </c>
      <c r="O19" s="271">
        <f t="shared" si="6"/>
        <v>12.421402439024369</v>
      </c>
      <c r="P19" s="271">
        <f t="shared" si="6"/>
        <v>14.001402439023742</v>
      </c>
      <c r="Q19" s="271">
        <f t="shared" si="6"/>
        <v>16.581402439020184</v>
      </c>
      <c r="R19" s="271">
        <f t="shared" si="6"/>
        <v>20.078402439020532</v>
      </c>
      <c r="S19" s="271">
        <f t="shared" si="6"/>
        <v>18.601402439022063</v>
      </c>
      <c r="T19" s="271">
        <f t="shared" si="6"/>
        <v>19.821402439024293</v>
      </c>
      <c r="U19" s="271">
        <f t="shared" si="6"/>
        <v>29.368402439027928</v>
      </c>
      <c r="V19" s="271">
        <f t="shared" si="6"/>
        <v>30.221402439024981</v>
      </c>
    </row>
    <row r="20" spans="2:22" x14ac:dyDescent="0.25">
      <c r="B20">
        <f t="shared" si="7"/>
        <v>8</v>
      </c>
      <c r="C20" s="272">
        <v>42.91</v>
      </c>
      <c r="D20" s="137">
        <v>42.51</v>
      </c>
      <c r="E20" s="137">
        <v>43.36</v>
      </c>
      <c r="F20" s="137">
        <v>43.35</v>
      </c>
      <c r="G20" s="137">
        <v>43.09</v>
      </c>
      <c r="H20" s="137">
        <v>42.87</v>
      </c>
      <c r="I20" s="137">
        <v>43.18</v>
      </c>
      <c r="J20" s="137">
        <v>43.84</v>
      </c>
      <c r="K20" s="273">
        <v>44</v>
      </c>
      <c r="L20" s="137"/>
      <c r="M20" s="265">
        <f t="shared" si="5"/>
        <v>8</v>
      </c>
      <c r="N20" s="271">
        <f t="shared" si="6"/>
        <v>13.507317073171205</v>
      </c>
      <c r="O20" s="271">
        <f t="shared" si="6"/>
        <v>12.537317073170705</v>
      </c>
      <c r="P20" s="271">
        <f t="shared" si="6"/>
        <v>14.967317073170079</v>
      </c>
      <c r="Q20" s="271">
        <f t="shared" si="6"/>
        <v>17.537317073166523</v>
      </c>
      <c r="R20" s="271">
        <f t="shared" si="6"/>
        <v>20.774317073166873</v>
      </c>
      <c r="S20" s="271">
        <f t="shared" si="6"/>
        <v>19.077317073168398</v>
      </c>
      <c r="T20" s="271">
        <f t="shared" si="6"/>
        <v>20.607317073170631</v>
      </c>
      <c r="U20" s="271">
        <f t="shared" si="6"/>
        <v>30.814317073174269</v>
      </c>
      <c r="V20" s="271">
        <f t="shared" si="6"/>
        <v>31.827317073171319</v>
      </c>
    </row>
    <row r="21" spans="2:22" x14ac:dyDescent="0.25">
      <c r="B21">
        <f t="shared" si="7"/>
        <v>9</v>
      </c>
      <c r="C21" s="272">
        <v>42.65</v>
      </c>
      <c r="D21" s="137">
        <v>42.35</v>
      </c>
      <c r="E21" s="137">
        <v>43</v>
      </c>
      <c r="F21" s="137">
        <v>43.12</v>
      </c>
      <c r="G21" s="179">
        <v>43.34</v>
      </c>
      <c r="H21" s="137">
        <v>42.93</v>
      </c>
      <c r="I21" s="137">
        <v>43.16</v>
      </c>
      <c r="J21" s="137">
        <v>43.72</v>
      </c>
      <c r="K21" s="273">
        <v>43.85</v>
      </c>
      <c r="L21" s="137"/>
      <c r="M21" s="265">
        <f t="shared" si="5"/>
        <v>9</v>
      </c>
      <c r="N21" s="271">
        <f t="shared" si="6"/>
        <v>13.763231707317541</v>
      </c>
      <c r="O21" s="271">
        <f t="shared" si="6"/>
        <v>12.493231707317044</v>
      </c>
      <c r="P21" s="271">
        <f t="shared" si="6"/>
        <v>15.573231707316417</v>
      </c>
      <c r="Q21" s="271">
        <f t="shared" si="6"/>
        <v>18.263231707312858</v>
      </c>
      <c r="R21" s="271">
        <f t="shared" si="6"/>
        <v>21.720231707313214</v>
      </c>
      <c r="S21" s="271">
        <f t="shared" si="6"/>
        <v>19.613231707314736</v>
      </c>
      <c r="T21" s="271">
        <f t="shared" si="6"/>
        <v>21.373231707316965</v>
      </c>
      <c r="U21" s="271">
        <f t="shared" si="6"/>
        <v>32.140231707320609</v>
      </c>
      <c r="V21" s="271">
        <f t="shared" si="6"/>
        <v>33.283231707317654</v>
      </c>
    </row>
    <row r="22" spans="2:22" x14ac:dyDescent="0.25">
      <c r="B22">
        <f t="shared" si="7"/>
        <v>10</v>
      </c>
      <c r="C22" s="272">
        <v>42.83</v>
      </c>
      <c r="D22" s="137">
        <v>42.53</v>
      </c>
      <c r="E22" s="137">
        <v>43.03</v>
      </c>
      <c r="F22" s="137">
        <v>43.08</v>
      </c>
      <c r="G22" s="137">
        <v>43.23</v>
      </c>
      <c r="H22" s="137">
        <v>42.8</v>
      </c>
      <c r="I22" s="137">
        <v>44.35</v>
      </c>
      <c r="J22" s="137">
        <v>43.58</v>
      </c>
      <c r="K22" s="273">
        <v>44.31</v>
      </c>
      <c r="L22" s="137"/>
      <c r="M22" s="265">
        <f t="shared" si="5"/>
        <v>10</v>
      </c>
      <c r="N22" s="271">
        <f t="shared" si="6"/>
        <v>14.199146341463877</v>
      </c>
      <c r="O22" s="271">
        <f t="shared" si="6"/>
        <v>12.629146341463382</v>
      </c>
      <c r="P22" s="271">
        <f t="shared" si="6"/>
        <v>16.209146341462755</v>
      </c>
      <c r="Q22" s="271">
        <f t="shared" si="6"/>
        <v>18.949146341459194</v>
      </c>
      <c r="R22" s="271">
        <f t="shared" si="6"/>
        <v>22.556146341459549</v>
      </c>
      <c r="S22" s="271">
        <f t="shared" si="6"/>
        <v>20.01914634146107</v>
      </c>
      <c r="T22" s="271">
        <f t="shared" si="6"/>
        <v>23.329146341463304</v>
      </c>
      <c r="U22" s="271">
        <f t="shared" si="6"/>
        <v>33.326146341466945</v>
      </c>
      <c r="V22" s="271">
        <f t="shared" si="6"/>
        <v>35.199146341463994</v>
      </c>
    </row>
    <row r="23" spans="2:22" x14ac:dyDescent="0.25">
      <c r="B23">
        <f t="shared" si="7"/>
        <v>11</v>
      </c>
      <c r="C23" s="272">
        <v>42.53</v>
      </c>
      <c r="D23" s="137">
        <v>42.58</v>
      </c>
      <c r="E23" s="137">
        <v>42.75</v>
      </c>
      <c r="F23" s="137">
        <v>43.07</v>
      </c>
      <c r="G23" s="137">
        <v>42.65</v>
      </c>
      <c r="H23" s="137">
        <v>42.87</v>
      </c>
      <c r="I23" s="137">
        <v>42.71</v>
      </c>
      <c r="J23" s="137">
        <v>43.8</v>
      </c>
      <c r="K23" s="273">
        <v>43.28</v>
      </c>
      <c r="L23" s="137"/>
      <c r="M23" s="265">
        <f t="shared" si="5"/>
        <v>11</v>
      </c>
      <c r="N23" s="271">
        <f t="shared" si="6"/>
        <v>14.335060975610215</v>
      </c>
      <c r="O23" s="271">
        <f t="shared" si="6"/>
        <v>12.815060975609718</v>
      </c>
      <c r="P23" s="271">
        <f t="shared" si="6"/>
        <v>16.565060975609093</v>
      </c>
      <c r="Q23" s="271">
        <f t="shared" si="6"/>
        <v>19.625060975605532</v>
      </c>
      <c r="R23" s="271">
        <f t="shared" si="6"/>
        <v>22.812060975605885</v>
      </c>
      <c r="S23" s="271">
        <f t="shared" si="6"/>
        <v>20.495060975607405</v>
      </c>
      <c r="T23" s="271">
        <f t="shared" si="6"/>
        <v>23.645060975609642</v>
      </c>
      <c r="U23" s="271">
        <f t="shared" si="6"/>
        <v>34.73206097561328</v>
      </c>
      <c r="V23" s="271">
        <f t="shared" si="6"/>
        <v>36.085060975610332</v>
      </c>
    </row>
    <row r="24" spans="2:22" x14ac:dyDescent="0.25">
      <c r="B24">
        <f t="shared" si="7"/>
        <v>12</v>
      </c>
      <c r="C24" s="272">
        <v>42.52</v>
      </c>
      <c r="D24" s="137">
        <v>42.56</v>
      </c>
      <c r="E24" s="137">
        <v>42.41</v>
      </c>
      <c r="F24" s="137">
        <v>42.92</v>
      </c>
      <c r="G24" s="137">
        <v>42.75</v>
      </c>
      <c r="H24" s="137">
        <v>42.81</v>
      </c>
      <c r="I24" s="137">
        <v>42.82</v>
      </c>
      <c r="J24" s="137">
        <v>43.28</v>
      </c>
      <c r="K24" s="273">
        <v>43.38</v>
      </c>
      <c r="L24" s="137"/>
      <c r="M24" s="265">
        <f t="shared" si="5"/>
        <v>12</v>
      </c>
      <c r="N24" s="271">
        <f t="shared" si="6"/>
        <v>14.460975609756556</v>
      </c>
      <c r="O24" s="271">
        <f t="shared" si="6"/>
        <v>12.980975609756058</v>
      </c>
      <c r="P24" s="271">
        <f t="shared" si="6"/>
        <v>16.580975609755427</v>
      </c>
      <c r="Q24" s="271">
        <f t="shared" si="6"/>
        <v>20.150975609751871</v>
      </c>
      <c r="R24" s="271">
        <f t="shared" si="6"/>
        <v>23.167975609752222</v>
      </c>
      <c r="S24" s="271">
        <f t="shared" si="6"/>
        <v>20.910975609753745</v>
      </c>
      <c r="T24" s="271">
        <f t="shared" si="6"/>
        <v>24.07097560975598</v>
      </c>
      <c r="U24" s="271">
        <f t="shared" si="6"/>
        <v>35.617975609759618</v>
      </c>
      <c r="V24" s="271">
        <f t="shared" si="6"/>
        <v>37.070975609756672</v>
      </c>
    </row>
    <row r="25" spans="2:22" x14ac:dyDescent="0.25">
      <c r="B25">
        <f t="shared" si="7"/>
        <v>13</v>
      </c>
      <c r="C25" s="272">
        <v>42.33</v>
      </c>
      <c r="D25" s="137">
        <v>42.26</v>
      </c>
      <c r="E25" s="137">
        <v>42.49</v>
      </c>
      <c r="F25" s="137">
        <v>42.98</v>
      </c>
      <c r="G25" s="137">
        <v>43.3</v>
      </c>
      <c r="H25" s="137">
        <v>43.13</v>
      </c>
      <c r="I25" s="137">
        <v>42.85</v>
      </c>
      <c r="J25" s="137">
        <v>43.42</v>
      </c>
      <c r="K25" s="273">
        <v>43.27</v>
      </c>
      <c r="L25" s="137"/>
      <c r="M25" s="265">
        <f t="shared" si="5"/>
        <v>13</v>
      </c>
      <c r="N25" s="271">
        <f t="shared" si="6"/>
        <v>14.396890243902892</v>
      </c>
      <c r="O25" s="271">
        <f t="shared" si="6"/>
        <v>12.846890243902394</v>
      </c>
      <c r="P25" s="271">
        <f t="shared" si="6"/>
        <v>16.676890243901767</v>
      </c>
      <c r="Q25" s="271">
        <f t="shared" si="6"/>
        <v>20.736890243898205</v>
      </c>
      <c r="R25" s="271">
        <f t="shared" si="6"/>
        <v>24.073890243898557</v>
      </c>
      <c r="S25" s="271">
        <f t="shared" si="6"/>
        <v>21.646890243900085</v>
      </c>
      <c r="T25" s="271">
        <f t="shared" si="6"/>
        <v>24.526890243902319</v>
      </c>
      <c r="U25" s="271">
        <f t="shared" si="6"/>
        <v>36.643890243905958</v>
      </c>
      <c r="V25" s="271">
        <f t="shared" si="6"/>
        <v>37.946890243903013</v>
      </c>
    </row>
    <row r="26" spans="2:22" x14ac:dyDescent="0.25">
      <c r="B26">
        <f t="shared" si="7"/>
        <v>14</v>
      </c>
      <c r="C26" s="285">
        <v>42.29</v>
      </c>
      <c r="D26" s="137">
        <v>42.36</v>
      </c>
      <c r="E26" s="137">
        <v>42.51</v>
      </c>
      <c r="F26" s="137">
        <v>42.61</v>
      </c>
      <c r="G26" s="137">
        <v>42.39</v>
      </c>
      <c r="H26" s="137">
        <v>42.46</v>
      </c>
      <c r="I26" s="137">
        <v>42.47</v>
      </c>
      <c r="J26" s="179">
        <v>42.64</v>
      </c>
      <c r="K26" s="273">
        <v>43.19</v>
      </c>
      <c r="L26" s="137"/>
      <c r="M26" s="265">
        <f t="shared" si="5"/>
        <v>14</v>
      </c>
      <c r="N26" s="271">
        <f t="shared" si="6"/>
        <v>14.292804878049228</v>
      </c>
      <c r="O26" s="271">
        <f t="shared" si="6"/>
        <v>12.81280487804873</v>
      </c>
      <c r="P26" s="271">
        <f t="shared" si="6"/>
        <v>16.792804878048102</v>
      </c>
      <c r="Q26" s="271">
        <f t="shared" si="6"/>
        <v>20.952804878044542</v>
      </c>
      <c r="R26" s="271">
        <f t="shared" si="6"/>
        <v>24.069804878044895</v>
      </c>
      <c r="S26" s="271">
        <f t="shared" si="6"/>
        <v>21.712804878046423</v>
      </c>
      <c r="T26" s="271">
        <f t="shared" si="6"/>
        <v>24.602804878048655</v>
      </c>
      <c r="U26" s="271">
        <f t="shared" si="6"/>
        <v>36.889804878052296</v>
      </c>
      <c r="V26" s="271">
        <f t="shared" si="6"/>
        <v>38.742804878049348</v>
      </c>
    </row>
    <row r="27" spans="2:22" x14ac:dyDescent="0.25">
      <c r="B27">
        <f t="shared" si="7"/>
        <v>15</v>
      </c>
      <c r="C27" s="272">
        <v>42.36</v>
      </c>
      <c r="D27" s="137">
        <v>42.41</v>
      </c>
      <c r="E27" s="137">
        <v>42.97</v>
      </c>
      <c r="F27" s="137">
        <v>42.91</v>
      </c>
      <c r="G27" s="137">
        <v>42.533000000000001</v>
      </c>
      <c r="H27" s="137">
        <v>43.16</v>
      </c>
      <c r="I27" s="137">
        <v>42.73</v>
      </c>
      <c r="J27" s="137">
        <v>43.26</v>
      </c>
      <c r="K27" s="273">
        <v>44.19</v>
      </c>
      <c r="L27" s="137"/>
      <c r="M27" s="265">
        <f t="shared" si="5"/>
        <v>15</v>
      </c>
      <c r="N27" s="271">
        <f t="shared" si="6"/>
        <v>14.258719512195565</v>
      </c>
      <c r="O27" s="271">
        <f t="shared" si="6"/>
        <v>12.828719512195065</v>
      </c>
      <c r="P27" s="271">
        <f t="shared" si="6"/>
        <v>17.368719512194438</v>
      </c>
      <c r="Q27" s="271">
        <f t="shared" si="6"/>
        <v>21.468719512190876</v>
      </c>
      <c r="R27" s="271">
        <f t="shared" si="6"/>
        <v>24.208719512191234</v>
      </c>
      <c r="S27" s="271">
        <f t="shared" si="6"/>
        <v>22.478719512192757</v>
      </c>
      <c r="T27" s="271">
        <f t="shared" si="6"/>
        <v>24.938719512194989</v>
      </c>
      <c r="U27" s="271">
        <f t="shared" si="6"/>
        <v>37.755719512198631</v>
      </c>
      <c r="V27" s="271">
        <f t="shared" si="6"/>
        <v>40.538719512195684</v>
      </c>
    </row>
    <row r="28" spans="2:22" x14ac:dyDescent="0.25">
      <c r="B28">
        <f t="shared" si="7"/>
        <v>16</v>
      </c>
      <c r="C28" s="272">
        <v>42.47</v>
      </c>
      <c r="D28" s="137">
        <v>42.48</v>
      </c>
      <c r="E28" s="137">
        <v>43.08</v>
      </c>
      <c r="F28" s="137">
        <v>42.67</v>
      </c>
      <c r="G28" s="137">
        <v>42.31</v>
      </c>
      <c r="H28" s="137">
        <v>42.79</v>
      </c>
      <c r="I28" s="137">
        <v>42.75</v>
      </c>
      <c r="J28" s="137">
        <v>43.2</v>
      </c>
      <c r="K28" s="273">
        <v>44.09</v>
      </c>
      <c r="L28" s="137"/>
      <c r="M28" s="265">
        <f t="shared" si="5"/>
        <v>16</v>
      </c>
      <c r="N28" s="271">
        <f t="shared" si="6"/>
        <v>14.334634146341902</v>
      </c>
      <c r="O28" s="271">
        <f t="shared" si="6"/>
        <v>12.914634146341399</v>
      </c>
      <c r="P28" s="271">
        <f t="shared" si="6"/>
        <v>18.054634146340774</v>
      </c>
      <c r="Q28" s="271">
        <f t="shared" si="6"/>
        <v>21.744634146337216</v>
      </c>
      <c r="R28" s="271">
        <f t="shared" si="6"/>
        <v>24.124634146337574</v>
      </c>
      <c r="S28" s="271">
        <f t="shared" si="6"/>
        <v>22.874634146339094</v>
      </c>
      <c r="T28" s="271">
        <f t="shared" si="6"/>
        <v>25.294634146341327</v>
      </c>
      <c r="U28" s="271">
        <f t="shared" si="6"/>
        <v>38.561634146344971</v>
      </c>
      <c r="V28" s="271">
        <f t="shared" si="6"/>
        <v>42.234634146342025</v>
      </c>
    </row>
    <row r="29" spans="2:22" x14ac:dyDescent="0.25">
      <c r="B29">
        <f t="shared" si="7"/>
        <v>17</v>
      </c>
      <c r="C29" s="272">
        <v>42.26</v>
      </c>
      <c r="D29" s="137">
        <v>42.13</v>
      </c>
      <c r="E29" s="137">
        <v>42.78</v>
      </c>
      <c r="F29" s="137">
        <v>42.45</v>
      </c>
      <c r="G29" s="137">
        <v>42.44</v>
      </c>
      <c r="H29" s="137">
        <v>42.31</v>
      </c>
      <c r="I29" s="137">
        <v>42.35</v>
      </c>
      <c r="J29" s="137">
        <v>43.85</v>
      </c>
      <c r="K29" s="273">
        <v>44.01</v>
      </c>
      <c r="L29" s="137"/>
      <c r="M29" s="265">
        <f t="shared" si="5"/>
        <v>17</v>
      </c>
      <c r="N29" s="271">
        <f t="shared" ref="N29:V44" si="8">IF(C29&gt;60,C29-$H$4+N28-$H$5,C29-$H$4+N28)</f>
        <v>14.200548780488237</v>
      </c>
      <c r="O29" s="271">
        <f t="shared" si="8"/>
        <v>12.650548780487739</v>
      </c>
      <c r="P29" s="271">
        <f t="shared" si="8"/>
        <v>18.440548780487113</v>
      </c>
      <c r="Q29" s="271">
        <f t="shared" si="8"/>
        <v>21.800548780483556</v>
      </c>
      <c r="R29" s="271">
        <f t="shared" si="8"/>
        <v>24.170548780483909</v>
      </c>
      <c r="S29" s="271">
        <f t="shared" si="8"/>
        <v>22.790548780485434</v>
      </c>
      <c r="T29" s="271">
        <f t="shared" si="8"/>
        <v>25.250548780487666</v>
      </c>
      <c r="U29" s="271">
        <f t="shared" si="8"/>
        <v>40.01754878049131</v>
      </c>
      <c r="V29" s="271">
        <f t="shared" si="8"/>
        <v>43.85054878048836</v>
      </c>
    </row>
    <row r="30" spans="2:22" x14ac:dyDescent="0.25">
      <c r="B30">
        <f t="shared" si="7"/>
        <v>18</v>
      </c>
      <c r="C30" s="272">
        <v>42.23</v>
      </c>
      <c r="D30" s="137">
        <v>42.27</v>
      </c>
      <c r="E30" s="137">
        <v>43.11</v>
      </c>
      <c r="F30" s="137">
        <v>43.37</v>
      </c>
      <c r="G30" s="137">
        <v>42.08</v>
      </c>
      <c r="H30" s="137">
        <v>42.74</v>
      </c>
      <c r="I30" s="137">
        <v>42.54</v>
      </c>
      <c r="J30" s="137">
        <v>43.79</v>
      </c>
      <c r="K30" s="273">
        <v>43.77</v>
      </c>
      <c r="L30" s="137"/>
      <c r="M30" s="265">
        <f t="shared" si="5"/>
        <v>18</v>
      </c>
      <c r="N30" s="271">
        <f t="shared" si="8"/>
        <v>14.036463414634571</v>
      </c>
      <c r="O30" s="271">
        <f t="shared" si="8"/>
        <v>12.52646341463408</v>
      </c>
      <c r="P30" s="271">
        <f t="shared" si="8"/>
        <v>19.15646341463345</v>
      </c>
      <c r="Q30" s="271">
        <f t="shared" si="8"/>
        <v>22.776463414629891</v>
      </c>
      <c r="R30" s="271">
        <f t="shared" si="8"/>
        <v>23.856463414630245</v>
      </c>
      <c r="S30" s="271">
        <f t="shared" si="8"/>
        <v>23.136463414631773</v>
      </c>
      <c r="T30" s="271">
        <f t="shared" si="8"/>
        <v>25.396463414634002</v>
      </c>
      <c r="U30" s="271">
        <f t="shared" si="8"/>
        <v>41.413463414637647</v>
      </c>
      <c r="V30" s="271">
        <f t="shared" si="8"/>
        <v>45.226463414634701</v>
      </c>
    </row>
    <row r="31" spans="2:22" x14ac:dyDescent="0.25">
      <c r="B31">
        <f t="shared" si="7"/>
        <v>19</v>
      </c>
      <c r="C31" s="272">
        <v>42.1</v>
      </c>
      <c r="D31" s="137">
        <v>42.16</v>
      </c>
      <c r="E31" s="137">
        <v>42.93</v>
      </c>
      <c r="F31" s="137">
        <v>43.05</v>
      </c>
      <c r="G31" s="137">
        <v>42.14</v>
      </c>
      <c r="H31" s="137">
        <v>42.74</v>
      </c>
      <c r="I31" s="137">
        <v>42.85</v>
      </c>
      <c r="J31" s="137">
        <v>42.76</v>
      </c>
      <c r="K31" s="273">
        <v>43.12</v>
      </c>
      <c r="L31" s="137"/>
      <c r="M31" s="265">
        <f t="shared" si="5"/>
        <v>19</v>
      </c>
      <c r="N31" s="271">
        <f t="shared" si="8"/>
        <v>13.74237804878091</v>
      </c>
      <c r="O31" s="271">
        <f t="shared" si="8"/>
        <v>12.292378048780414</v>
      </c>
      <c r="P31" s="271">
        <f t="shared" si="8"/>
        <v>19.692378048779787</v>
      </c>
      <c r="Q31" s="271">
        <f t="shared" si="8"/>
        <v>23.432378048776226</v>
      </c>
      <c r="R31" s="271">
        <f t="shared" si="8"/>
        <v>23.602378048776583</v>
      </c>
      <c r="S31" s="271">
        <f t="shared" si="8"/>
        <v>23.482378048778113</v>
      </c>
      <c r="T31" s="271">
        <f t="shared" si="8"/>
        <v>25.852378048780341</v>
      </c>
      <c r="U31" s="271">
        <f t="shared" si="8"/>
        <v>41.779378048783983</v>
      </c>
      <c r="V31" s="271">
        <f t="shared" si="8"/>
        <v>45.952378048781036</v>
      </c>
    </row>
    <row r="32" spans="2:22" x14ac:dyDescent="0.25">
      <c r="B32">
        <f t="shared" si="7"/>
        <v>20</v>
      </c>
      <c r="C32" s="272">
        <v>42.07</v>
      </c>
      <c r="D32" s="137">
        <v>42.06</v>
      </c>
      <c r="E32" s="137">
        <v>42.45</v>
      </c>
      <c r="F32" s="137">
        <v>42.89</v>
      </c>
      <c r="G32" s="137">
        <v>43.06</v>
      </c>
      <c r="H32" s="137">
        <v>42.6</v>
      </c>
      <c r="I32" s="137">
        <v>42.29</v>
      </c>
      <c r="J32" s="137">
        <v>42.98</v>
      </c>
      <c r="K32" s="273">
        <v>43.7</v>
      </c>
      <c r="L32" s="137"/>
      <c r="M32" s="265">
        <f t="shared" si="5"/>
        <v>20</v>
      </c>
      <c r="N32" s="271">
        <f t="shared" si="8"/>
        <v>13.418292682927248</v>
      </c>
      <c r="O32" s="271">
        <f t="shared" si="8"/>
        <v>11.958292682926754</v>
      </c>
      <c r="P32" s="271">
        <f t="shared" si="8"/>
        <v>19.748292682926127</v>
      </c>
      <c r="Q32" s="271">
        <f t="shared" si="8"/>
        <v>23.928292682922564</v>
      </c>
      <c r="R32" s="271">
        <f t="shared" si="8"/>
        <v>24.268292682922922</v>
      </c>
      <c r="S32" s="271">
        <f t="shared" si="8"/>
        <v>23.688292682924452</v>
      </c>
      <c r="T32" s="271">
        <f t="shared" si="8"/>
        <v>25.748292682926678</v>
      </c>
      <c r="U32" s="271">
        <f t="shared" si="8"/>
        <v>42.365292682930317</v>
      </c>
      <c r="V32" s="271">
        <f t="shared" si="8"/>
        <v>47.258292682927376</v>
      </c>
    </row>
    <row r="33" spans="2:22" x14ac:dyDescent="0.25">
      <c r="B33">
        <f t="shared" si="7"/>
        <v>21</v>
      </c>
      <c r="C33" s="272">
        <v>42.02</v>
      </c>
      <c r="D33" s="137">
        <v>42.27</v>
      </c>
      <c r="E33" s="137">
        <v>42.45</v>
      </c>
      <c r="F33" s="137">
        <v>42.44</v>
      </c>
      <c r="G33" s="137">
        <v>42.33</v>
      </c>
      <c r="H33" s="137">
        <v>42.76</v>
      </c>
      <c r="I33" s="137">
        <v>42.43</v>
      </c>
      <c r="J33" s="137">
        <v>43.18</v>
      </c>
      <c r="K33" s="273">
        <v>43.37</v>
      </c>
      <c r="L33" s="137"/>
      <c r="M33" s="265">
        <f t="shared" si="5"/>
        <v>21</v>
      </c>
      <c r="N33" s="271">
        <f t="shared" si="8"/>
        <v>13.044207317073589</v>
      </c>
      <c r="O33" s="271">
        <f t="shared" si="8"/>
        <v>11.834207317073094</v>
      </c>
      <c r="P33" s="271">
        <f t="shared" si="8"/>
        <v>19.804207317072468</v>
      </c>
      <c r="Q33" s="271">
        <f t="shared" si="8"/>
        <v>23.974207317068899</v>
      </c>
      <c r="R33" s="271">
        <f t="shared" si="8"/>
        <v>24.204207317069258</v>
      </c>
      <c r="S33" s="271">
        <f t="shared" si="8"/>
        <v>24.054207317070787</v>
      </c>
      <c r="T33" s="271">
        <f t="shared" si="8"/>
        <v>25.784207317073015</v>
      </c>
      <c r="U33" s="271">
        <f t="shared" si="8"/>
        <v>43.151207317076654</v>
      </c>
      <c r="V33" s="271">
        <f t="shared" si="8"/>
        <v>48.234207317073711</v>
      </c>
    </row>
    <row r="34" spans="2:22" x14ac:dyDescent="0.25">
      <c r="B34">
        <f t="shared" si="7"/>
        <v>22</v>
      </c>
      <c r="C34" s="272">
        <v>41.99</v>
      </c>
      <c r="D34" s="137">
        <v>136.53</v>
      </c>
      <c r="E34" s="137">
        <v>127.55</v>
      </c>
      <c r="F34" s="137">
        <v>43.24</v>
      </c>
      <c r="G34" s="137">
        <v>42.68</v>
      </c>
      <c r="H34" s="137">
        <v>42.39</v>
      </c>
      <c r="I34" s="137">
        <v>43.25</v>
      </c>
      <c r="J34" s="137">
        <v>43.82</v>
      </c>
      <c r="K34" s="273">
        <v>43.28</v>
      </c>
      <c r="L34" s="137"/>
      <c r="M34" s="265">
        <f t="shared" si="5"/>
        <v>22</v>
      </c>
      <c r="N34" s="271">
        <f t="shared" si="8"/>
        <v>12.640121951219928</v>
      </c>
      <c r="O34" s="271">
        <f t="shared" si="8"/>
        <v>15.970121951219426</v>
      </c>
      <c r="P34" s="271">
        <f t="shared" si="8"/>
        <v>14.960121951218809</v>
      </c>
      <c r="Q34" s="271">
        <f t="shared" si="8"/>
        <v>24.820121951215238</v>
      </c>
      <c r="R34" s="271">
        <f t="shared" si="8"/>
        <v>24.490121951215595</v>
      </c>
      <c r="S34" s="271">
        <f t="shared" si="8"/>
        <v>24.050121951217125</v>
      </c>
      <c r="T34" s="271">
        <f t="shared" si="8"/>
        <v>26.640121951219353</v>
      </c>
      <c r="U34" s="271">
        <f t="shared" si="8"/>
        <v>44.577121951222992</v>
      </c>
      <c r="V34" s="271">
        <f t="shared" si="8"/>
        <v>49.12012195122005</v>
      </c>
    </row>
    <row r="35" spans="2:22" x14ac:dyDescent="0.25">
      <c r="B35">
        <f t="shared" si="7"/>
        <v>23</v>
      </c>
      <c r="C35" s="272">
        <v>42.14</v>
      </c>
      <c r="D35" s="137">
        <v>45.18</v>
      </c>
      <c r="E35" s="137">
        <v>44.2</v>
      </c>
      <c r="F35" s="137">
        <v>121.73</v>
      </c>
      <c r="G35" s="137">
        <v>42.79</v>
      </c>
      <c r="H35" s="137">
        <v>42.05</v>
      </c>
      <c r="I35" s="137">
        <v>43.19</v>
      </c>
      <c r="J35" s="137">
        <v>43.18</v>
      </c>
      <c r="K35" s="273">
        <v>43.59</v>
      </c>
      <c r="L35" s="137"/>
      <c r="M35" s="265">
        <f t="shared" si="5"/>
        <v>23</v>
      </c>
      <c r="N35" s="271">
        <f t="shared" si="8"/>
        <v>12.386036585366266</v>
      </c>
      <c r="O35" s="271">
        <f t="shared" si="8"/>
        <v>18.756036585365763</v>
      </c>
      <c r="P35" s="271">
        <f t="shared" si="8"/>
        <v>16.76603658536515</v>
      </c>
      <c r="Q35" s="271">
        <f t="shared" si="8"/>
        <v>14.156036585361591</v>
      </c>
      <c r="R35" s="271">
        <f t="shared" si="8"/>
        <v>24.886036585361932</v>
      </c>
      <c r="S35" s="271">
        <f t="shared" si="8"/>
        <v>23.70603658536346</v>
      </c>
      <c r="T35" s="271">
        <f t="shared" si="8"/>
        <v>27.436036585365688</v>
      </c>
      <c r="U35" s="271">
        <f t="shared" si="8"/>
        <v>45.363036585369329</v>
      </c>
      <c r="V35" s="271">
        <f t="shared" si="8"/>
        <v>50.31603658536639</v>
      </c>
    </row>
    <row r="36" spans="2:22" x14ac:dyDescent="0.25">
      <c r="B36">
        <f t="shared" si="7"/>
        <v>24</v>
      </c>
      <c r="C36" s="272">
        <v>42.14</v>
      </c>
      <c r="D36" s="137">
        <v>43.85</v>
      </c>
      <c r="E36" s="137">
        <v>42.97</v>
      </c>
      <c r="F36" s="137">
        <v>45.37</v>
      </c>
      <c r="G36" s="137">
        <v>42.77</v>
      </c>
      <c r="H36" s="137">
        <v>43.19</v>
      </c>
      <c r="I36" s="137">
        <v>129.19</v>
      </c>
      <c r="J36" s="137">
        <v>42.63</v>
      </c>
      <c r="K36" s="273">
        <v>44.1</v>
      </c>
      <c r="M36" s="265">
        <f t="shared" si="5"/>
        <v>24</v>
      </c>
      <c r="N36" s="271">
        <f t="shared" si="8"/>
        <v>12.131951219512604</v>
      </c>
      <c r="O36" s="271">
        <f t="shared" si="8"/>
        <v>20.211951219512102</v>
      </c>
      <c r="P36" s="271">
        <f t="shared" si="8"/>
        <v>17.341951219511486</v>
      </c>
      <c r="Q36" s="271">
        <f t="shared" si="8"/>
        <v>17.131951219507926</v>
      </c>
      <c r="R36" s="271">
        <f t="shared" si="8"/>
        <v>25.261951219508273</v>
      </c>
      <c r="S36" s="271">
        <f t="shared" si="8"/>
        <v>24.501951219509795</v>
      </c>
      <c r="T36" s="271">
        <f t="shared" si="8"/>
        <v>24.231951219512013</v>
      </c>
      <c r="U36" s="271">
        <f t="shared" si="8"/>
        <v>45.598951219515669</v>
      </c>
      <c r="V36" s="271">
        <f t="shared" si="8"/>
        <v>52.021951219512729</v>
      </c>
    </row>
    <row r="37" spans="2:22" x14ac:dyDescent="0.25">
      <c r="B37">
        <f t="shared" si="7"/>
        <v>25</v>
      </c>
      <c r="C37" s="272">
        <v>42.36</v>
      </c>
      <c r="D37" s="137">
        <v>43.2</v>
      </c>
      <c r="E37" s="137">
        <v>43.4</v>
      </c>
      <c r="F37" s="137">
        <v>44.92</v>
      </c>
      <c r="G37" s="137">
        <v>42.45</v>
      </c>
      <c r="H37" s="137">
        <v>43.2</v>
      </c>
      <c r="I37" s="137">
        <v>44.49</v>
      </c>
      <c r="J37" s="137">
        <v>52.9</v>
      </c>
      <c r="K37" s="273">
        <v>43.76</v>
      </c>
      <c r="M37" s="265">
        <f t="shared" si="5"/>
        <v>25</v>
      </c>
      <c r="N37" s="271">
        <f t="shared" si="8"/>
        <v>12.097865853658941</v>
      </c>
      <c r="O37" s="271">
        <f t="shared" si="8"/>
        <v>21.017865853658442</v>
      </c>
      <c r="P37" s="271">
        <f t="shared" si="8"/>
        <v>18.347865853657822</v>
      </c>
      <c r="Q37" s="271">
        <f t="shared" si="8"/>
        <v>19.657865853654265</v>
      </c>
      <c r="R37" s="271">
        <f t="shared" si="8"/>
        <v>25.317865853654613</v>
      </c>
      <c r="S37" s="271">
        <f t="shared" si="8"/>
        <v>25.307865853656136</v>
      </c>
      <c r="T37" s="271">
        <f t="shared" si="8"/>
        <v>26.327865853658352</v>
      </c>
      <c r="U37" s="271">
        <f t="shared" si="8"/>
        <v>56.104865853662005</v>
      </c>
      <c r="V37" s="271">
        <f t="shared" si="8"/>
        <v>53.387865853659065</v>
      </c>
    </row>
    <row r="38" spans="2:22" x14ac:dyDescent="0.25">
      <c r="B38">
        <f t="shared" si="7"/>
        <v>26</v>
      </c>
      <c r="C38" s="272">
        <v>42.39</v>
      </c>
      <c r="D38" s="137">
        <v>43.11</v>
      </c>
      <c r="E38" s="137">
        <v>42.63</v>
      </c>
      <c r="F38" s="137">
        <v>43.86</v>
      </c>
      <c r="G38" s="137">
        <v>43.03</v>
      </c>
      <c r="H38" s="137">
        <v>42.45</v>
      </c>
      <c r="I38" s="137">
        <v>43.08</v>
      </c>
      <c r="J38" s="137">
        <v>42.35</v>
      </c>
      <c r="K38" s="286">
        <v>43.51</v>
      </c>
      <c r="M38" s="265">
        <f t="shared" si="5"/>
        <v>26</v>
      </c>
      <c r="N38" s="271">
        <f t="shared" si="8"/>
        <v>12.093780487805279</v>
      </c>
      <c r="O38" s="271">
        <f t="shared" si="8"/>
        <v>21.733780487804779</v>
      </c>
      <c r="P38" s="271">
        <f t="shared" si="8"/>
        <v>18.583780487804162</v>
      </c>
      <c r="Q38" s="271">
        <f t="shared" si="8"/>
        <v>21.123780487800602</v>
      </c>
      <c r="R38" s="271">
        <f t="shared" si="8"/>
        <v>25.953780487800952</v>
      </c>
      <c r="S38" s="271">
        <f t="shared" si="8"/>
        <v>25.363780487802476</v>
      </c>
      <c r="T38" s="271">
        <f t="shared" si="8"/>
        <v>27.013780487804688</v>
      </c>
      <c r="U38" s="271">
        <f t="shared" si="8"/>
        <v>56.060780487808344</v>
      </c>
      <c r="V38" s="271">
        <f t="shared" si="8"/>
        <v>54.5037804878054</v>
      </c>
    </row>
    <row r="39" spans="2:22" x14ac:dyDescent="0.25">
      <c r="B39">
        <f t="shared" si="7"/>
        <v>27</v>
      </c>
      <c r="C39" s="272">
        <v>42.38</v>
      </c>
      <c r="D39" s="137">
        <v>43.59</v>
      </c>
      <c r="E39" s="137">
        <v>42.71</v>
      </c>
      <c r="F39" s="137">
        <v>44.77</v>
      </c>
      <c r="G39" s="137">
        <v>42.16</v>
      </c>
      <c r="H39" s="137">
        <v>42.38</v>
      </c>
      <c r="I39" s="137">
        <v>42.53</v>
      </c>
      <c r="J39" s="137">
        <v>43.32</v>
      </c>
      <c r="K39" s="273">
        <v>44.2</v>
      </c>
      <c r="M39" s="265">
        <f t="shared" si="5"/>
        <v>27</v>
      </c>
      <c r="N39" s="271">
        <f t="shared" si="8"/>
        <v>12.07969512195162</v>
      </c>
      <c r="O39" s="271">
        <f t="shared" si="8"/>
        <v>22.92969512195112</v>
      </c>
      <c r="P39" s="271">
        <f t="shared" si="8"/>
        <v>18.899695121950501</v>
      </c>
      <c r="Q39" s="271">
        <f t="shared" si="8"/>
        <v>23.499695121946942</v>
      </c>
      <c r="R39" s="271">
        <f t="shared" si="8"/>
        <v>25.719695121947286</v>
      </c>
      <c r="S39" s="271">
        <f t="shared" si="8"/>
        <v>25.349695121948816</v>
      </c>
      <c r="T39" s="271">
        <f t="shared" si="8"/>
        <v>27.149695121951027</v>
      </c>
      <c r="U39" s="271">
        <f t="shared" si="8"/>
        <v>56.986695121954682</v>
      </c>
      <c r="V39" s="271">
        <f t="shared" si="8"/>
        <v>56.309695121951741</v>
      </c>
    </row>
    <row r="40" spans="2:22" x14ac:dyDescent="0.25">
      <c r="B40">
        <f t="shared" si="7"/>
        <v>28</v>
      </c>
      <c r="C40" s="272">
        <v>42.14</v>
      </c>
      <c r="D40" s="137">
        <v>43.2</v>
      </c>
      <c r="E40" s="137">
        <v>42.47</v>
      </c>
      <c r="F40" s="137">
        <v>44.24</v>
      </c>
      <c r="G40" s="137">
        <v>43.05</v>
      </c>
      <c r="H40" s="137">
        <v>42.96</v>
      </c>
      <c r="I40" s="137">
        <v>42.74</v>
      </c>
      <c r="J40" s="137">
        <v>43.542999999999999</v>
      </c>
      <c r="K40" s="273">
        <v>43.13</v>
      </c>
      <c r="M40" s="265">
        <f t="shared" si="5"/>
        <v>28</v>
      </c>
      <c r="N40" s="271">
        <f t="shared" si="8"/>
        <v>11.825609756097958</v>
      </c>
      <c r="O40" s="271">
        <f t="shared" si="8"/>
        <v>23.73560975609746</v>
      </c>
      <c r="P40" s="271">
        <f t="shared" si="8"/>
        <v>18.975609756096837</v>
      </c>
      <c r="Q40" s="271">
        <f t="shared" si="8"/>
        <v>25.345609756093282</v>
      </c>
      <c r="R40" s="271">
        <f t="shared" si="8"/>
        <v>26.37560975609362</v>
      </c>
      <c r="S40" s="271">
        <f t="shared" si="8"/>
        <v>25.915609756095154</v>
      </c>
      <c r="T40" s="271">
        <f t="shared" si="8"/>
        <v>27.495609756097366</v>
      </c>
      <c r="U40" s="271">
        <f t="shared" si="8"/>
        <v>58.135609756101019</v>
      </c>
      <c r="V40" s="271">
        <f t="shared" si="8"/>
        <v>57.045609756098081</v>
      </c>
    </row>
    <row r="41" spans="2:22" x14ac:dyDescent="0.25">
      <c r="B41">
        <f t="shared" si="7"/>
        <v>29</v>
      </c>
      <c r="C41" s="272">
        <v>42.32</v>
      </c>
      <c r="D41" s="137">
        <v>43.01</v>
      </c>
      <c r="E41" s="137">
        <v>43.08</v>
      </c>
      <c r="F41" s="137">
        <v>43.1</v>
      </c>
      <c r="G41" s="137">
        <v>42.48</v>
      </c>
      <c r="H41" s="137">
        <v>42.62</v>
      </c>
      <c r="I41" s="137">
        <v>42.47</v>
      </c>
      <c r="J41" s="137">
        <v>43.71</v>
      </c>
      <c r="K41" s="273">
        <v>43.18</v>
      </c>
      <c r="M41" s="265">
        <f t="shared" si="5"/>
        <v>29</v>
      </c>
      <c r="N41" s="271">
        <f t="shared" si="8"/>
        <v>11.751524390244295</v>
      </c>
      <c r="O41" s="271">
        <f t="shared" si="8"/>
        <v>24.351524390243796</v>
      </c>
      <c r="P41" s="271">
        <f t="shared" si="8"/>
        <v>19.661524390243173</v>
      </c>
      <c r="Q41" s="271">
        <f t="shared" si="8"/>
        <v>26.051524390239621</v>
      </c>
      <c r="R41" s="271">
        <f t="shared" si="8"/>
        <v>26.461524390239955</v>
      </c>
      <c r="S41" s="271">
        <f t="shared" si="8"/>
        <v>26.141524390241489</v>
      </c>
      <c r="T41" s="271">
        <f t="shared" si="8"/>
        <v>27.571524390243702</v>
      </c>
      <c r="U41" s="271">
        <f t="shared" si="8"/>
        <v>59.451524390247357</v>
      </c>
      <c r="V41" s="271">
        <f t="shared" si="8"/>
        <v>57.831524390244418</v>
      </c>
    </row>
    <row r="42" spans="2:22" x14ac:dyDescent="0.25">
      <c r="B42">
        <f t="shared" si="7"/>
        <v>30</v>
      </c>
      <c r="C42" s="272">
        <v>43.11</v>
      </c>
      <c r="D42" s="137">
        <v>42.78</v>
      </c>
      <c r="E42" s="137">
        <v>42.84</v>
      </c>
      <c r="F42" s="137">
        <v>42.63</v>
      </c>
      <c r="G42" s="137">
        <v>137.78</v>
      </c>
      <c r="H42" s="137">
        <v>43.05</v>
      </c>
      <c r="I42" s="137">
        <v>42.44</v>
      </c>
      <c r="J42" s="137">
        <v>44.85</v>
      </c>
      <c r="K42" s="273">
        <v>43.57</v>
      </c>
      <c r="M42" s="265">
        <f t="shared" si="5"/>
        <v>30</v>
      </c>
      <c r="N42" s="271">
        <f t="shared" si="8"/>
        <v>12.467439024390632</v>
      </c>
      <c r="O42" s="271">
        <f t="shared" si="8"/>
        <v>24.737439024390135</v>
      </c>
      <c r="P42" s="271">
        <f t="shared" si="8"/>
        <v>20.107439024389514</v>
      </c>
      <c r="Q42" s="271">
        <f t="shared" si="8"/>
        <v>26.287439024385961</v>
      </c>
      <c r="R42" s="271">
        <f t="shared" si="8"/>
        <v>31.84743902438629</v>
      </c>
      <c r="S42" s="271">
        <f t="shared" si="8"/>
        <v>26.797439024387824</v>
      </c>
      <c r="T42" s="271">
        <f t="shared" si="8"/>
        <v>27.617439024390038</v>
      </c>
      <c r="U42" s="271">
        <f t="shared" si="8"/>
        <v>61.907439024393696</v>
      </c>
      <c r="V42" s="271">
        <f t="shared" si="8"/>
        <v>59.007439024390756</v>
      </c>
    </row>
    <row r="43" spans="2:22" x14ac:dyDescent="0.25">
      <c r="B43">
        <f t="shared" si="7"/>
        <v>31</v>
      </c>
      <c r="C43" s="272">
        <v>42.19</v>
      </c>
      <c r="D43" s="137">
        <v>43.04</v>
      </c>
      <c r="E43" s="137">
        <v>42.24</v>
      </c>
      <c r="F43" s="137">
        <v>43.03</v>
      </c>
      <c r="G43" s="137">
        <v>45.5</v>
      </c>
      <c r="H43" s="137">
        <v>42.25</v>
      </c>
      <c r="I43" s="137">
        <v>42.53</v>
      </c>
      <c r="J43" s="137">
        <v>43.13</v>
      </c>
      <c r="K43" s="273">
        <v>43.57</v>
      </c>
      <c r="M43" s="265">
        <f t="shared" si="5"/>
        <v>31</v>
      </c>
      <c r="N43" s="271">
        <f t="shared" si="8"/>
        <v>12.263353658536968</v>
      </c>
      <c r="O43" s="271">
        <f t="shared" si="8"/>
        <v>25.383353658536471</v>
      </c>
      <c r="P43" s="271">
        <f t="shared" si="8"/>
        <v>19.953353658535853</v>
      </c>
      <c r="Q43" s="271">
        <f t="shared" si="8"/>
        <v>26.923353658532299</v>
      </c>
      <c r="R43" s="271">
        <f t="shared" si="8"/>
        <v>34.953353658532627</v>
      </c>
      <c r="S43" s="271">
        <f t="shared" si="8"/>
        <v>26.653353658534161</v>
      </c>
      <c r="T43" s="271">
        <f t="shared" si="8"/>
        <v>27.753353658536376</v>
      </c>
      <c r="U43" s="271">
        <f t="shared" si="8"/>
        <v>62.643353658540036</v>
      </c>
      <c r="V43" s="271">
        <f t="shared" si="8"/>
        <v>60.183353658537094</v>
      </c>
    </row>
    <row r="44" spans="2:22" x14ac:dyDescent="0.25">
      <c r="B44">
        <f t="shared" si="7"/>
        <v>32</v>
      </c>
      <c r="C44" s="272">
        <v>42.17</v>
      </c>
      <c r="D44" s="137">
        <v>43.22</v>
      </c>
      <c r="E44" s="137">
        <v>42.4</v>
      </c>
      <c r="F44" s="137">
        <v>43.06</v>
      </c>
      <c r="G44" s="137">
        <v>43.2</v>
      </c>
      <c r="H44" s="137">
        <v>42.05</v>
      </c>
      <c r="I44" s="137">
        <v>42.57</v>
      </c>
      <c r="J44" s="137">
        <v>42.28</v>
      </c>
      <c r="K44" s="273">
        <v>43.54</v>
      </c>
      <c r="M44" s="265">
        <f t="shared" si="5"/>
        <v>32</v>
      </c>
      <c r="N44" s="271">
        <f t="shared" si="8"/>
        <v>12.039268292683307</v>
      </c>
      <c r="O44" s="271">
        <f t="shared" si="8"/>
        <v>26.209268292682808</v>
      </c>
      <c r="P44" s="271">
        <f t="shared" si="8"/>
        <v>19.959268292682189</v>
      </c>
      <c r="Q44" s="271">
        <f t="shared" si="8"/>
        <v>27.589268292678639</v>
      </c>
      <c r="R44" s="271">
        <f t="shared" si="8"/>
        <v>35.759268292678968</v>
      </c>
      <c r="S44" s="271">
        <f t="shared" si="8"/>
        <v>26.309268292680496</v>
      </c>
      <c r="T44" s="271">
        <f t="shared" si="8"/>
        <v>27.929268292682714</v>
      </c>
      <c r="U44" s="271">
        <f t="shared" si="8"/>
        <v>62.529268292686375</v>
      </c>
      <c r="V44" s="271">
        <f t="shared" si="8"/>
        <v>61.32926829268343</v>
      </c>
    </row>
    <row r="45" spans="2:22" x14ac:dyDescent="0.25">
      <c r="B45">
        <f t="shared" si="7"/>
        <v>33</v>
      </c>
      <c r="C45" s="272">
        <v>42.11</v>
      </c>
      <c r="D45" s="137">
        <v>43.23</v>
      </c>
      <c r="E45" s="137">
        <v>42.5</v>
      </c>
      <c r="F45" s="137">
        <v>43.08</v>
      </c>
      <c r="G45" s="137">
        <v>43.37</v>
      </c>
      <c r="H45" s="137">
        <v>42.22</v>
      </c>
      <c r="I45" s="137">
        <v>43.21</v>
      </c>
      <c r="J45" s="137">
        <v>43.12</v>
      </c>
      <c r="K45" s="273">
        <v>43.47</v>
      </c>
      <c r="M45" s="265">
        <f t="shared" si="5"/>
        <v>33</v>
      </c>
      <c r="N45" s="271">
        <f t="shared" ref="N45:V60" si="9">IF(C45&gt;60,C45-$H$4+N44-$H$5,C45-$H$4+N44)</f>
        <v>11.755182926829644</v>
      </c>
      <c r="O45" s="271">
        <f t="shared" si="9"/>
        <v>27.045182926829142</v>
      </c>
      <c r="P45" s="271">
        <f t="shared" si="9"/>
        <v>20.065182926828527</v>
      </c>
      <c r="Q45" s="271">
        <f t="shared" si="9"/>
        <v>28.275182926824975</v>
      </c>
      <c r="R45" s="271">
        <f t="shared" si="9"/>
        <v>36.735182926825303</v>
      </c>
      <c r="S45" s="271">
        <f t="shared" si="9"/>
        <v>26.135182926826833</v>
      </c>
      <c r="T45" s="271">
        <f t="shared" si="9"/>
        <v>28.745182926829052</v>
      </c>
      <c r="U45" s="271">
        <f t="shared" si="9"/>
        <v>63.25518292683271</v>
      </c>
      <c r="V45" s="271">
        <f t="shared" si="9"/>
        <v>62.405182926829767</v>
      </c>
    </row>
    <row r="46" spans="2:22" x14ac:dyDescent="0.25">
      <c r="B46">
        <f t="shared" si="7"/>
        <v>34</v>
      </c>
      <c r="C46" s="272">
        <v>42.14</v>
      </c>
      <c r="D46" s="137">
        <v>42.98</v>
      </c>
      <c r="E46" s="137">
        <v>42.45</v>
      </c>
      <c r="F46" s="137">
        <v>43.72</v>
      </c>
      <c r="G46" s="137">
        <v>42.85</v>
      </c>
      <c r="H46" s="137">
        <v>42.34</v>
      </c>
      <c r="I46" s="137">
        <v>42.98</v>
      </c>
      <c r="J46" s="137">
        <v>42.81</v>
      </c>
      <c r="K46" s="273">
        <v>144.32</v>
      </c>
      <c r="M46" s="265">
        <f t="shared" si="5"/>
        <v>34</v>
      </c>
      <c r="N46" s="271">
        <f t="shared" si="9"/>
        <v>11.501097560975982</v>
      </c>
      <c r="O46" s="271">
        <f t="shared" si="9"/>
        <v>27.631097560975476</v>
      </c>
      <c r="P46" s="271">
        <f t="shared" si="9"/>
        <v>20.121097560974867</v>
      </c>
      <c r="Q46" s="271">
        <f t="shared" si="9"/>
        <v>29.601097560971311</v>
      </c>
      <c r="R46" s="271">
        <f t="shared" si="9"/>
        <v>37.191097560971642</v>
      </c>
      <c r="S46" s="271">
        <f t="shared" si="9"/>
        <v>26.081097560973173</v>
      </c>
      <c r="T46" s="271">
        <f t="shared" si="9"/>
        <v>29.331097560975387</v>
      </c>
      <c r="U46" s="271">
        <f t="shared" si="9"/>
        <v>63.671097560979049</v>
      </c>
      <c r="V46" s="271">
        <f t="shared" si="9"/>
        <v>74.331097560976104</v>
      </c>
    </row>
    <row r="47" spans="2:22" x14ac:dyDescent="0.25">
      <c r="B47">
        <f t="shared" si="7"/>
        <v>35</v>
      </c>
      <c r="C47" s="272">
        <v>42.2</v>
      </c>
      <c r="D47" s="137">
        <v>42.98</v>
      </c>
      <c r="E47" s="137">
        <v>42.14</v>
      </c>
      <c r="F47" s="137">
        <v>42.42</v>
      </c>
      <c r="G47" s="137">
        <v>42.39</v>
      </c>
      <c r="H47" s="137">
        <v>137.12</v>
      </c>
      <c r="I47" s="137">
        <v>42.48</v>
      </c>
      <c r="J47" s="137">
        <v>42.99</v>
      </c>
      <c r="K47" s="273">
        <v>44.95</v>
      </c>
      <c r="M47" s="265">
        <f t="shared" si="5"/>
        <v>35</v>
      </c>
      <c r="N47" s="271">
        <f t="shared" si="9"/>
        <v>11.307012195122322</v>
      </c>
      <c r="O47" s="271">
        <f t="shared" si="9"/>
        <v>28.217012195121811</v>
      </c>
      <c r="P47" s="271">
        <f t="shared" si="9"/>
        <v>19.867012195121205</v>
      </c>
      <c r="Q47" s="271">
        <f t="shared" si="9"/>
        <v>29.627012195117651</v>
      </c>
      <c r="R47" s="271">
        <f t="shared" si="9"/>
        <v>37.18701219511798</v>
      </c>
      <c r="S47" s="271">
        <f t="shared" si="9"/>
        <v>30.807012195119512</v>
      </c>
      <c r="T47" s="271">
        <f t="shared" si="9"/>
        <v>29.417012195121721</v>
      </c>
      <c r="U47" s="271">
        <f t="shared" si="9"/>
        <v>64.267012195125389</v>
      </c>
      <c r="V47" s="271">
        <f t="shared" si="9"/>
        <v>76.887012195122452</v>
      </c>
    </row>
    <row r="48" spans="2:22" x14ac:dyDescent="0.25">
      <c r="B48">
        <f t="shared" si="7"/>
        <v>36</v>
      </c>
      <c r="C48" s="283">
        <v>136.16999999999999</v>
      </c>
      <c r="D48" s="137">
        <v>42.83</v>
      </c>
      <c r="E48" s="137">
        <v>42.05</v>
      </c>
      <c r="F48" s="137">
        <v>44.27</v>
      </c>
      <c r="G48" s="137">
        <v>42.98</v>
      </c>
      <c r="H48" s="137">
        <v>44.87</v>
      </c>
      <c r="I48" s="137">
        <v>43.55</v>
      </c>
      <c r="J48" s="137">
        <v>42.62</v>
      </c>
      <c r="K48" s="273">
        <v>44.02</v>
      </c>
      <c r="M48" s="265">
        <f t="shared" si="5"/>
        <v>36</v>
      </c>
      <c r="N48" s="271">
        <f t="shared" si="9"/>
        <v>15.082926829268644</v>
      </c>
      <c r="O48" s="271">
        <f t="shared" si="9"/>
        <v>28.652926829268146</v>
      </c>
      <c r="P48" s="271">
        <f t="shared" si="9"/>
        <v>19.52292682926754</v>
      </c>
      <c r="Q48" s="271">
        <f t="shared" si="9"/>
        <v>31.502926829263991</v>
      </c>
      <c r="R48" s="271">
        <f t="shared" si="9"/>
        <v>37.772926829264314</v>
      </c>
      <c r="S48" s="271">
        <f t="shared" si="9"/>
        <v>33.282926829265847</v>
      </c>
      <c r="T48" s="271">
        <f t="shared" si="9"/>
        <v>30.572926829268056</v>
      </c>
      <c r="U48" s="271">
        <f t="shared" si="9"/>
        <v>64.492926829271724</v>
      </c>
      <c r="V48" s="271">
        <f t="shared" si="9"/>
        <v>78.512926829268793</v>
      </c>
    </row>
    <row r="49" spans="2:22" x14ac:dyDescent="0.25">
      <c r="B49">
        <f t="shared" si="7"/>
        <v>37</v>
      </c>
      <c r="C49" s="272">
        <v>44.63</v>
      </c>
      <c r="D49" s="137">
        <v>44.35</v>
      </c>
      <c r="E49" s="137">
        <v>42.29</v>
      </c>
      <c r="F49" s="137">
        <v>42.58</v>
      </c>
      <c r="G49" s="137">
        <v>44.39</v>
      </c>
      <c r="H49" s="137">
        <v>42.65</v>
      </c>
      <c r="I49" s="137">
        <v>42.42</v>
      </c>
      <c r="J49" s="137">
        <v>43.68</v>
      </c>
      <c r="K49" s="273">
        <v>43.84</v>
      </c>
      <c r="M49" s="265">
        <f t="shared" si="5"/>
        <v>37</v>
      </c>
      <c r="N49" s="271">
        <f t="shared" si="9"/>
        <v>17.318841463414984</v>
      </c>
      <c r="O49" s="271">
        <f t="shared" si="9"/>
        <v>30.608841463414485</v>
      </c>
      <c r="P49" s="271">
        <f t="shared" si="9"/>
        <v>19.418841463413877</v>
      </c>
      <c r="Q49" s="271">
        <f t="shared" si="9"/>
        <v>31.688841463410327</v>
      </c>
      <c r="R49" s="271">
        <f t="shared" si="9"/>
        <v>39.768841463410652</v>
      </c>
      <c r="S49" s="271">
        <f t="shared" si="9"/>
        <v>33.538841463412183</v>
      </c>
      <c r="T49" s="271">
        <f t="shared" si="9"/>
        <v>30.598841463414395</v>
      </c>
      <c r="U49" s="271">
        <f t="shared" si="9"/>
        <v>65.778841463418061</v>
      </c>
      <c r="V49" s="271">
        <f t="shared" si="9"/>
        <v>79.958841463415126</v>
      </c>
    </row>
    <row r="50" spans="2:22" x14ac:dyDescent="0.25">
      <c r="B50">
        <f t="shared" si="7"/>
        <v>38</v>
      </c>
      <c r="C50" s="272">
        <v>42.99</v>
      </c>
      <c r="D50" s="137">
        <v>42.75</v>
      </c>
      <c r="E50" s="137">
        <v>41.99</v>
      </c>
      <c r="F50" s="137">
        <v>42.9</v>
      </c>
      <c r="G50" s="137">
        <v>42.28</v>
      </c>
      <c r="H50" s="137">
        <v>42.3</v>
      </c>
      <c r="I50" s="137">
        <v>42.85</v>
      </c>
      <c r="J50" s="137">
        <v>106.69</v>
      </c>
      <c r="K50" s="273">
        <v>43.82</v>
      </c>
      <c r="M50" s="265">
        <f t="shared" si="5"/>
        <v>38</v>
      </c>
      <c r="N50" s="271">
        <f t="shared" si="9"/>
        <v>17.914756097561323</v>
      </c>
      <c r="O50" s="271">
        <f t="shared" si="9"/>
        <v>30.964756097560823</v>
      </c>
      <c r="P50" s="271">
        <f t="shared" si="9"/>
        <v>19.014756097560216</v>
      </c>
      <c r="Q50" s="271">
        <f t="shared" si="9"/>
        <v>32.194756097556663</v>
      </c>
      <c r="R50" s="271">
        <f t="shared" si="9"/>
        <v>39.654756097556991</v>
      </c>
      <c r="S50" s="271">
        <f t="shared" si="9"/>
        <v>33.444756097558518</v>
      </c>
      <c r="T50" s="271">
        <f t="shared" si="9"/>
        <v>31.054756097560734</v>
      </c>
      <c r="U50" s="271">
        <f t="shared" si="9"/>
        <v>40.074756097564375</v>
      </c>
      <c r="V50" s="271">
        <f t="shared" si="9"/>
        <v>81.384756097561464</v>
      </c>
    </row>
    <row r="51" spans="2:22" x14ac:dyDescent="0.25">
      <c r="B51">
        <f t="shared" si="7"/>
        <v>39</v>
      </c>
      <c r="C51" s="272">
        <v>42.36</v>
      </c>
      <c r="D51" s="137">
        <v>42.59</v>
      </c>
      <c r="E51" s="137">
        <v>42.46</v>
      </c>
      <c r="F51" s="137">
        <v>42.77</v>
      </c>
      <c r="G51" s="137">
        <v>42.47</v>
      </c>
      <c r="H51" s="137">
        <v>42.3</v>
      </c>
      <c r="I51" s="137">
        <v>42.6</v>
      </c>
      <c r="J51" s="137">
        <v>44.05</v>
      </c>
      <c r="K51" s="273">
        <v>44.57</v>
      </c>
      <c r="M51" s="265">
        <f t="shared" si="5"/>
        <v>39</v>
      </c>
      <c r="N51" s="271">
        <f t="shared" si="9"/>
        <v>17.88067073170766</v>
      </c>
      <c r="O51" s="271">
        <f t="shared" si="9"/>
        <v>31.160670731707164</v>
      </c>
      <c r="P51" s="271">
        <f t="shared" si="9"/>
        <v>19.080670731706554</v>
      </c>
      <c r="Q51" s="271">
        <f t="shared" si="9"/>
        <v>32.570670731703004</v>
      </c>
      <c r="R51" s="271">
        <f t="shared" si="9"/>
        <v>39.730670731703327</v>
      </c>
      <c r="S51" s="271">
        <f t="shared" si="9"/>
        <v>33.350670731704852</v>
      </c>
      <c r="T51" s="271">
        <f t="shared" si="9"/>
        <v>31.260670731707073</v>
      </c>
      <c r="U51" s="271">
        <f t="shared" si="9"/>
        <v>41.73067073171071</v>
      </c>
      <c r="V51" s="271">
        <f t="shared" si="9"/>
        <v>83.560670731707802</v>
      </c>
    </row>
    <row r="52" spans="2:22" x14ac:dyDescent="0.25">
      <c r="B52">
        <f t="shared" si="7"/>
        <v>40</v>
      </c>
      <c r="C52" s="272">
        <v>42.31</v>
      </c>
      <c r="D52" s="137">
        <v>42.73</v>
      </c>
      <c r="E52" s="137">
        <v>42.14</v>
      </c>
      <c r="F52" s="137">
        <v>42.63</v>
      </c>
      <c r="G52" s="137">
        <v>42.56</v>
      </c>
      <c r="H52" s="137">
        <v>42.86</v>
      </c>
      <c r="I52" s="137">
        <v>42.22</v>
      </c>
      <c r="J52" s="137">
        <v>43.19</v>
      </c>
      <c r="K52" s="273">
        <v>43.16</v>
      </c>
      <c r="M52" s="265">
        <f t="shared" si="5"/>
        <v>40</v>
      </c>
      <c r="N52" s="271">
        <f t="shared" si="9"/>
        <v>17.796585365854</v>
      </c>
      <c r="O52" s="271">
        <f t="shared" si="9"/>
        <v>31.496585365853498</v>
      </c>
      <c r="P52" s="271">
        <f t="shared" si="9"/>
        <v>18.826585365852893</v>
      </c>
      <c r="Q52" s="271">
        <f t="shared" si="9"/>
        <v>32.806585365849344</v>
      </c>
      <c r="R52" s="271">
        <f t="shared" si="9"/>
        <v>39.896585365849667</v>
      </c>
      <c r="S52" s="271">
        <f t="shared" si="9"/>
        <v>33.816585365851189</v>
      </c>
      <c r="T52" s="271">
        <f t="shared" si="9"/>
        <v>31.086585365853409</v>
      </c>
      <c r="U52" s="271">
        <f t="shared" si="9"/>
        <v>42.526585365857045</v>
      </c>
      <c r="V52" s="271">
        <f t="shared" si="9"/>
        <v>84.326585365854129</v>
      </c>
    </row>
    <row r="53" spans="2:22" x14ac:dyDescent="0.25">
      <c r="B53">
        <f t="shared" si="7"/>
        <v>41</v>
      </c>
      <c r="C53" s="272">
        <v>42.06</v>
      </c>
      <c r="D53" s="137">
        <v>43.04</v>
      </c>
      <c r="E53" s="137">
        <v>41.88</v>
      </c>
      <c r="F53" s="137">
        <v>42.67</v>
      </c>
      <c r="G53" s="137">
        <v>42.14</v>
      </c>
      <c r="H53" s="137">
        <v>42.49</v>
      </c>
      <c r="I53" s="137">
        <v>42.54</v>
      </c>
      <c r="J53" s="137">
        <v>42.87</v>
      </c>
      <c r="K53" s="273">
        <v>43.66</v>
      </c>
      <c r="M53" s="265">
        <f t="shared" si="5"/>
        <v>41</v>
      </c>
      <c r="N53" s="271">
        <f t="shared" si="9"/>
        <v>17.46250000000034</v>
      </c>
      <c r="O53" s="271">
        <f t="shared" si="9"/>
        <v>32.142499999999835</v>
      </c>
      <c r="P53" s="271">
        <f t="shared" si="9"/>
        <v>18.312499999999233</v>
      </c>
      <c r="Q53" s="271">
        <f t="shared" si="9"/>
        <v>33.082499999995683</v>
      </c>
      <c r="R53" s="271">
        <f t="shared" si="9"/>
        <v>39.642499999996005</v>
      </c>
      <c r="S53" s="271">
        <f t="shared" si="9"/>
        <v>33.912499999997529</v>
      </c>
      <c r="T53" s="271">
        <f t="shared" si="9"/>
        <v>31.232499999999746</v>
      </c>
      <c r="U53" s="271">
        <f t="shared" si="9"/>
        <v>43.00250000000338</v>
      </c>
      <c r="V53" s="271">
        <f t="shared" si="9"/>
        <v>85.592500000000456</v>
      </c>
    </row>
    <row r="54" spans="2:22" x14ac:dyDescent="0.25">
      <c r="B54">
        <f t="shared" si="7"/>
        <v>42</v>
      </c>
      <c r="C54" s="272">
        <v>42.66</v>
      </c>
      <c r="D54" s="137">
        <v>42.56</v>
      </c>
      <c r="E54" s="137">
        <v>41.95</v>
      </c>
      <c r="F54" s="137">
        <v>43.5</v>
      </c>
      <c r="G54" s="137">
        <v>42.3</v>
      </c>
      <c r="H54" s="137">
        <v>42.61</v>
      </c>
      <c r="I54" s="137">
        <v>42.13</v>
      </c>
      <c r="J54" s="137">
        <v>43.02</v>
      </c>
      <c r="K54" s="273">
        <v>43.52</v>
      </c>
      <c r="M54" s="265">
        <f t="shared" si="5"/>
        <v>42</v>
      </c>
      <c r="N54" s="271">
        <f t="shared" si="9"/>
        <v>17.728414634146674</v>
      </c>
      <c r="O54" s="271">
        <f t="shared" si="9"/>
        <v>32.308414634146175</v>
      </c>
      <c r="P54" s="271">
        <f t="shared" si="9"/>
        <v>17.868414634145573</v>
      </c>
      <c r="Q54" s="271">
        <f t="shared" si="9"/>
        <v>34.188414634142021</v>
      </c>
      <c r="R54" s="271">
        <f t="shared" si="9"/>
        <v>39.54841463414234</v>
      </c>
      <c r="S54" s="271">
        <f t="shared" si="9"/>
        <v>34.128414634143866</v>
      </c>
      <c r="T54" s="271">
        <f t="shared" si="9"/>
        <v>30.968414634146086</v>
      </c>
      <c r="U54" s="271">
        <f t="shared" si="9"/>
        <v>43.628414634149721</v>
      </c>
      <c r="V54" s="271">
        <f t="shared" si="9"/>
        <v>86.718414634146797</v>
      </c>
    </row>
    <row r="55" spans="2:22" x14ac:dyDescent="0.25">
      <c r="B55">
        <f t="shared" si="7"/>
        <v>43</v>
      </c>
      <c r="C55" s="272">
        <v>42.78</v>
      </c>
      <c r="D55" s="137">
        <v>137.76</v>
      </c>
      <c r="E55" s="137">
        <v>42.89</v>
      </c>
      <c r="F55" s="137">
        <v>42.61</v>
      </c>
      <c r="G55" s="137">
        <v>42.44</v>
      </c>
      <c r="H55" s="137">
        <v>42.33</v>
      </c>
      <c r="I55" s="137">
        <v>42.35</v>
      </c>
      <c r="J55" s="137">
        <v>42.53</v>
      </c>
      <c r="K55" s="273">
        <v>42.87</v>
      </c>
      <c r="M55" s="265">
        <f t="shared" si="5"/>
        <v>43</v>
      </c>
      <c r="N55" s="271">
        <f t="shared" si="9"/>
        <v>18.114329268293012</v>
      </c>
      <c r="O55" s="271">
        <f t="shared" si="9"/>
        <v>37.674329268292496</v>
      </c>
      <c r="P55" s="271">
        <f t="shared" si="9"/>
        <v>18.364329268291911</v>
      </c>
      <c r="Q55" s="271">
        <f t="shared" si="9"/>
        <v>34.404329268288357</v>
      </c>
      <c r="R55" s="271">
        <f t="shared" si="9"/>
        <v>39.594329268288675</v>
      </c>
      <c r="S55" s="271">
        <f t="shared" si="9"/>
        <v>34.064329268290201</v>
      </c>
      <c r="T55" s="271">
        <f t="shared" si="9"/>
        <v>30.924329268292425</v>
      </c>
      <c r="U55" s="271">
        <f t="shared" si="9"/>
        <v>43.764329268296059</v>
      </c>
      <c r="V55" s="271">
        <f t="shared" si="9"/>
        <v>87.194329268293131</v>
      </c>
    </row>
    <row r="56" spans="2:22" x14ac:dyDescent="0.25">
      <c r="B56">
        <f t="shared" si="7"/>
        <v>44</v>
      </c>
      <c r="C56" s="272">
        <v>41.95</v>
      </c>
      <c r="D56" s="137">
        <v>44.83</v>
      </c>
      <c r="E56" s="137">
        <v>42.03</v>
      </c>
      <c r="F56" s="137">
        <v>42.35</v>
      </c>
      <c r="G56" s="137">
        <v>42.51</v>
      </c>
      <c r="H56" s="137">
        <v>42.17</v>
      </c>
      <c r="I56" s="137">
        <v>42.26</v>
      </c>
      <c r="J56" s="137">
        <v>42.83</v>
      </c>
      <c r="K56" s="273">
        <v>44.22</v>
      </c>
      <c r="M56" s="265">
        <f t="shared" si="5"/>
        <v>44</v>
      </c>
      <c r="N56" s="271">
        <f t="shared" si="9"/>
        <v>17.670243902439353</v>
      </c>
      <c r="O56" s="271">
        <f t="shared" si="9"/>
        <v>40.110243902438832</v>
      </c>
      <c r="P56" s="271">
        <f t="shared" si="9"/>
        <v>18.00024390243825</v>
      </c>
      <c r="Q56" s="271">
        <f t="shared" si="9"/>
        <v>34.360243902434696</v>
      </c>
      <c r="R56" s="271">
        <f t="shared" si="9"/>
        <v>39.71024390243501</v>
      </c>
      <c r="S56" s="271">
        <f t="shared" si="9"/>
        <v>33.840243902436541</v>
      </c>
      <c r="T56" s="271">
        <f t="shared" si="9"/>
        <v>30.79024390243876</v>
      </c>
      <c r="U56" s="271">
        <f t="shared" si="9"/>
        <v>44.200243902442395</v>
      </c>
      <c r="V56" s="271">
        <f t="shared" si="9"/>
        <v>89.020243902439461</v>
      </c>
    </row>
    <row r="57" spans="2:22" x14ac:dyDescent="0.25">
      <c r="B57">
        <f t="shared" si="7"/>
        <v>45</v>
      </c>
      <c r="C57" s="272">
        <v>41.65</v>
      </c>
      <c r="D57" s="137">
        <v>41.95</v>
      </c>
      <c r="E57" s="137">
        <v>42.01</v>
      </c>
      <c r="F57" s="137">
        <v>42.51</v>
      </c>
      <c r="G57" s="137">
        <v>43.47</v>
      </c>
      <c r="H57" s="137">
        <v>42.29</v>
      </c>
      <c r="I57" s="137">
        <v>42.39</v>
      </c>
      <c r="J57" s="137">
        <v>43.08</v>
      </c>
      <c r="K57" s="273">
        <v>42.71</v>
      </c>
      <c r="M57" s="265">
        <f t="shared" si="5"/>
        <v>45</v>
      </c>
      <c r="N57" s="271">
        <f t="shared" si="9"/>
        <v>16.926158536585689</v>
      </c>
      <c r="O57" s="271">
        <f t="shared" si="9"/>
        <v>39.666158536585172</v>
      </c>
      <c r="P57" s="271">
        <f t="shared" si="9"/>
        <v>17.616158536584585</v>
      </c>
      <c r="Q57" s="271">
        <f t="shared" si="9"/>
        <v>34.476158536581032</v>
      </c>
      <c r="R57" s="271">
        <f t="shared" si="9"/>
        <v>40.786158536581347</v>
      </c>
      <c r="S57" s="271">
        <f t="shared" si="9"/>
        <v>33.736158536582877</v>
      </c>
      <c r="T57" s="271">
        <f t="shared" si="9"/>
        <v>30.786158536585098</v>
      </c>
      <c r="U57" s="271">
        <f t="shared" si="9"/>
        <v>44.886158536588731</v>
      </c>
      <c r="V57" s="271">
        <f t="shared" si="9"/>
        <v>89.336158536585799</v>
      </c>
    </row>
    <row r="58" spans="2:22" x14ac:dyDescent="0.25">
      <c r="B58">
        <f t="shared" si="7"/>
        <v>46</v>
      </c>
      <c r="C58" s="272">
        <v>41.99</v>
      </c>
      <c r="D58" s="137">
        <v>42.45</v>
      </c>
      <c r="E58" s="137">
        <v>42.01</v>
      </c>
      <c r="F58" s="137">
        <v>43</v>
      </c>
      <c r="G58" s="137">
        <v>42.84</v>
      </c>
      <c r="H58" s="137">
        <v>42.32</v>
      </c>
      <c r="I58" s="137">
        <v>42.73</v>
      </c>
      <c r="J58" s="137">
        <v>42.47</v>
      </c>
      <c r="K58" s="273">
        <v>42.77</v>
      </c>
      <c r="M58" s="265">
        <f t="shared" si="5"/>
        <v>46</v>
      </c>
      <c r="N58" s="271">
        <f t="shared" si="9"/>
        <v>16.522073170732028</v>
      </c>
      <c r="O58" s="271">
        <f t="shared" si="9"/>
        <v>39.722073170731512</v>
      </c>
      <c r="P58" s="271">
        <f t="shared" si="9"/>
        <v>17.232073170730921</v>
      </c>
      <c r="Q58" s="271">
        <f t="shared" si="9"/>
        <v>35.082073170727369</v>
      </c>
      <c r="R58" s="271">
        <f t="shared" si="9"/>
        <v>41.232073170727688</v>
      </c>
      <c r="S58" s="271">
        <f t="shared" si="9"/>
        <v>33.662073170729215</v>
      </c>
      <c r="T58" s="271">
        <f t="shared" si="9"/>
        <v>31.122073170731433</v>
      </c>
      <c r="U58" s="271">
        <f t="shared" si="9"/>
        <v>44.962073170735067</v>
      </c>
      <c r="V58" s="271">
        <f t="shared" si="9"/>
        <v>89.71207317073214</v>
      </c>
    </row>
    <row r="59" spans="2:22" x14ac:dyDescent="0.25">
      <c r="B59">
        <f t="shared" si="7"/>
        <v>47</v>
      </c>
      <c r="C59" s="272">
        <v>41.73</v>
      </c>
      <c r="D59" s="137">
        <v>41.95</v>
      </c>
      <c r="E59" s="137">
        <v>42</v>
      </c>
      <c r="F59" s="137">
        <v>42.55</v>
      </c>
      <c r="G59" s="137">
        <v>42.47</v>
      </c>
      <c r="H59" s="137">
        <v>42.51</v>
      </c>
      <c r="I59" s="137">
        <v>42.42</v>
      </c>
      <c r="J59" s="137">
        <v>43.33</v>
      </c>
      <c r="K59" s="273">
        <v>42.68</v>
      </c>
      <c r="M59" s="265">
        <f t="shared" si="5"/>
        <v>47</v>
      </c>
      <c r="N59" s="271">
        <f t="shared" si="9"/>
        <v>15.857987804878363</v>
      </c>
      <c r="O59" s="271">
        <f t="shared" si="9"/>
        <v>39.277987804877853</v>
      </c>
      <c r="P59" s="271">
        <f t="shared" si="9"/>
        <v>16.837987804877258</v>
      </c>
      <c r="Q59" s="271">
        <f t="shared" si="9"/>
        <v>35.237987804873704</v>
      </c>
      <c r="R59" s="271">
        <f t="shared" si="9"/>
        <v>41.307987804874024</v>
      </c>
      <c r="S59" s="271">
        <f t="shared" si="9"/>
        <v>33.777987804875551</v>
      </c>
      <c r="T59" s="271">
        <f t="shared" si="9"/>
        <v>31.147987804877772</v>
      </c>
      <c r="U59" s="271">
        <f t="shared" si="9"/>
        <v>45.897987804881403</v>
      </c>
      <c r="V59" s="271">
        <f t="shared" si="9"/>
        <v>89.997987804878477</v>
      </c>
    </row>
    <row r="60" spans="2:22" x14ac:dyDescent="0.25">
      <c r="B60">
        <f t="shared" si="7"/>
        <v>48</v>
      </c>
      <c r="C60" s="272">
        <v>42.25</v>
      </c>
      <c r="D60" s="137">
        <v>41.81</v>
      </c>
      <c r="E60" s="137">
        <v>41.93</v>
      </c>
      <c r="F60" s="137">
        <v>42.74</v>
      </c>
      <c r="G60" s="137">
        <v>42.28</v>
      </c>
      <c r="H60" s="137">
        <v>42.59</v>
      </c>
      <c r="I60" s="137">
        <v>42.52</v>
      </c>
      <c r="J60" s="137">
        <v>42.57</v>
      </c>
      <c r="K60" s="273">
        <v>42.58</v>
      </c>
      <c r="M60" s="265">
        <f t="shared" si="5"/>
        <v>48</v>
      </c>
      <c r="N60" s="271">
        <f t="shared" si="9"/>
        <v>15.7139024390247</v>
      </c>
      <c r="O60" s="271">
        <f t="shared" si="9"/>
        <v>38.693902439024193</v>
      </c>
      <c r="P60" s="271">
        <f t="shared" si="9"/>
        <v>16.373902439023595</v>
      </c>
      <c r="Q60" s="271">
        <f t="shared" si="9"/>
        <v>35.583902439020044</v>
      </c>
      <c r="R60" s="271">
        <f t="shared" si="9"/>
        <v>41.193902439020363</v>
      </c>
      <c r="S60" s="271">
        <f t="shared" si="9"/>
        <v>33.973902439021892</v>
      </c>
      <c r="T60" s="271">
        <f t="shared" si="9"/>
        <v>31.273902439024113</v>
      </c>
      <c r="U60" s="271">
        <f t="shared" si="9"/>
        <v>46.073902439027741</v>
      </c>
      <c r="V60" s="271">
        <f t="shared" si="9"/>
        <v>90.18390243902482</v>
      </c>
    </row>
    <row r="61" spans="2:22" x14ac:dyDescent="0.25">
      <c r="B61">
        <f t="shared" si="7"/>
        <v>49</v>
      </c>
      <c r="C61" s="272">
        <v>42.34</v>
      </c>
      <c r="D61" s="137">
        <v>41.85</v>
      </c>
      <c r="E61" s="137">
        <v>42.14</v>
      </c>
      <c r="F61" s="137">
        <v>42.53</v>
      </c>
      <c r="G61" s="137">
        <v>42.4</v>
      </c>
      <c r="H61" s="137">
        <v>42.28</v>
      </c>
      <c r="I61" s="137">
        <v>42.54</v>
      </c>
      <c r="J61" s="137">
        <v>42.47</v>
      </c>
      <c r="K61" s="273">
        <v>42.77</v>
      </c>
      <c r="M61" s="265">
        <f t="shared" si="5"/>
        <v>49</v>
      </c>
      <c r="N61" s="271">
        <f t="shared" ref="N61:V76" si="10">IF(C61&gt;60,C61-$H$4+N60-$H$5,C61-$H$4+N60)</f>
        <v>15.659817073171041</v>
      </c>
      <c r="O61" s="271">
        <f t="shared" si="10"/>
        <v>38.149817073170532</v>
      </c>
      <c r="P61" s="271">
        <f t="shared" si="10"/>
        <v>16.119817073169934</v>
      </c>
      <c r="Q61" s="271">
        <f t="shared" si="10"/>
        <v>35.719817073166382</v>
      </c>
      <c r="R61" s="271">
        <f t="shared" si="10"/>
        <v>41.199817073166699</v>
      </c>
      <c r="S61" s="271">
        <f t="shared" si="10"/>
        <v>33.85981707316823</v>
      </c>
      <c r="T61" s="271">
        <f t="shared" si="10"/>
        <v>31.419817073170449</v>
      </c>
      <c r="U61" s="271">
        <f t="shared" si="10"/>
        <v>46.149817073174077</v>
      </c>
      <c r="V61" s="271">
        <f t="shared" si="10"/>
        <v>90.55981707317116</v>
      </c>
    </row>
    <row r="62" spans="2:22" x14ac:dyDescent="0.25">
      <c r="B62">
        <f t="shared" si="7"/>
        <v>50</v>
      </c>
      <c r="C62" s="272">
        <v>41.86</v>
      </c>
      <c r="D62" s="137">
        <v>41.68</v>
      </c>
      <c r="E62" s="137">
        <v>41.81</v>
      </c>
      <c r="F62" s="137">
        <v>42.43</v>
      </c>
      <c r="G62" s="137">
        <v>42.49</v>
      </c>
      <c r="H62" s="137">
        <v>42.34</v>
      </c>
      <c r="I62" s="137">
        <v>42.47</v>
      </c>
      <c r="J62" s="137">
        <v>42.33</v>
      </c>
      <c r="K62" s="273">
        <v>42.85</v>
      </c>
      <c r="M62" s="265">
        <f t="shared" si="5"/>
        <v>50</v>
      </c>
      <c r="N62" s="271">
        <f t="shared" si="10"/>
        <v>15.125731707317378</v>
      </c>
      <c r="O62" s="271">
        <f t="shared" si="10"/>
        <v>37.435731707316869</v>
      </c>
      <c r="P62" s="271">
        <f t="shared" si="10"/>
        <v>15.535731707316273</v>
      </c>
      <c r="Q62" s="271">
        <f t="shared" si="10"/>
        <v>35.755731707312719</v>
      </c>
      <c r="R62" s="271">
        <f t="shared" si="10"/>
        <v>41.295731707313038</v>
      </c>
      <c r="S62" s="271">
        <f t="shared" si="10"/>
        <v>33.805731707314571</v>
      </c>
      <c r="T62" s="271">
        <f t="shared" si="10"/>
        <v>31.495731707316786</v>
      </c>
      <c r="U62" s="271">
        <f t="shared" si="10"/>
        <v>46.085731707320413</v>
      </c>
      <c r="V62" s="271">
        <f t="shared" si="10"/>
        <v>91.015731707317499</v>
      </c>
    </row>
    <row r="63" spans="2:22" x14ac:dyDescent="0.25">
      <c r="B63">
        <f t="shared" si="7"/>
        <v>51</v>
      </c>
      <c r="C63" s="272">
        <v>41.83</v>
      </c>
      <c r="D63" s="137">
        <v>41.66</v>
      </c>
      <c r="E63" s="137">
        <v>42.07</v>
      </c>
      <c r="F63" s="137">
        <v>42.4</v>
      </c>
      <c r="G63" s="137">
        <v>42.33</v>
      </c>
      <c r="H63" s="137">
        <v>42.18</v>
      </c>
      <c r="I63" s="137">
        <v>42.27</v>
      </c>
      <c r="J63" s="137">
        <v>42.7</v>
      </c>
      <c r="K63" s="273">
        <v>43</v>
      </c>
      <c r="M63" s="265">
        <f t="shared" si="5"/>
        <v>51</v>
      </c>
      <c r="N63" s="271">
        <f t="shared" si="10"/>
        <v>14.561646341463714</v>
      </c>
      <c r="O63" s="271">
        <f t="shared" si="10"/>
        <v>36.701646341463203</v>
      </c>
      <c r="P63" s="271">
        <f t="shared" si="10"/>
        <v>15.211646341462611</v>
      </c>
      <c r="Q63" s="271">
        <f t="shared" si="10"/>
        <v>35.761646341459056</v>
      </c>
      <c r="R63" s="271">
        <f t="shared" si="10"/>
        <v>41.231646341459374</v>
      </c>
      <c r="S63" s="271">
        <f t="shared" si="10"/>
        <v>33.591646341460908</v>
      </c>
      <c r="T63" s="271">
        <f t="shared" si="10"/>
        <v>31.371646341463126</v>
      </c>
      <c r="U63" s="271">
        <f t="shared" si="10"/>
        <v>46.391646341466753</v>
      </c>
      <c r="V63" s="271">
        <f t="shared" si="10"/>
        <v>91.621646341463844</v>
      </c>
    </row>
    <row r="64" spans="2:22" x14ac:dyDescent="0.25">
      <c r="B64">
        <f t="shared" si="7"/>
        <v>52</v>
      </c>
      <c r="C64" s="272">
        <v>41.93</v>
      </c>
      <c r="D64" s="137">
        <v>42</v>
      </c>
      <c r="E64" s="137">
        <v>42.27</v>
      </c>
      <c r="F64" s="137">
        <v>137.41999999999999</v>
      </c>
      <c r="G64" s="137">
        <v>41.91</v>
      </c>
      <c r="H64" s="137">
        <v>42.22</v>
      </c>
      <c r="I64" s="137">
        <v>42.15</v>
      </c>
      <c r="J64" s="137">
        <v>42.58</v>
      </c>
      <c r="K64" s="273">
        <v>42.88</v>
      </c>
      <c r="M64" s="265">
        <f t="shared" si="5"/>
        <v>52</v>
      </c>
      <c r="N64" s="271">
        <f t="shared" si="10"/>
        <v>14.097560975610051</v>
      </c>
      <c r="O64" s="271">
        <f t="shared" si="10"/>
        <v>36.30756097560954</v>
      </c>
      <c r="P64" s="271">
        <f t="shared" si="10"/>
        <v>15.087560975608952</v>
      </c>
      <c r="Q64" s="271">
        <f t="shared" si="10"/>
        <v>40.787560975605373</v>
      </c>
      <c r="R64" s="271">
        <f t="shared" si="10"/>
        <v>40.747560975605708</v>
      </c>
      <c r="S64" s="271">
        <f t="shared" si="10"/>
        <v>33.417560975607245</v>
      </c>
      <c r="T64" s="271">
        <f t="shared" si="10"/>
        <v>31.127560975609462</v>
      </c>
      <c r="U64" s="271">
        <f t="shared" si="10"/>
        <v>46.577560975613089</v>
      </c>
      <c r="V64" s="271">
        <f t="shared" si="10"/>
        <v>92.107560975610184</v>
      </c>
    </row>
    <row r="65" spans="2:22" x14ac:dyDescent="0.25">
      <c r="B65">
        <f t="shared" si="7"/>
        <v>53</v>
      </c>
      <c r="C65" s="272">
        <v>42.04</v>
      </c>
      <c r="D65" s="137">
        <v>41.64</v>
      </c>
      <c r="E65" s="137">
        <v>41.88</v>
      </c>
      <c r="F65" s="137">
        <v>43.73</v>
      </c>
      <c r="G65" s="137">
        <v>42.23</v>
      </c>
      <c r="H65" s="137">
        <v>42.23</v>
      </c>
      <c r="I65" s="137">
        <v>42.51</v>
      </c>
      <c r="J65" s="137">
        <v>42.64</v>
      </c>
      <c r="K65" s="273">
        <v>42.69</v>
      </c>
      <c r="M65" s="265">
        <f t="shared" si="5"/>
        <v>53</v>
      </c>
      <c r="N65" s="271">
        <f t="shared" si="10"/>
        <v>13.743475609756388</v>
      </c>
      <c r="O65" s="271">
        <f t="shared" si="10"/>
        <v>35.553475609755878</v>
      </c>
      <c r="P65" s="271">
        <f t="shared" si="10"/>
        <v>14.573475609755292</v>
      </c>
      <c r="Q65" s="271">
        <f t="shared" si="10"/>
        <v>42.123475609751708</v>
      </c>
      <c r="R65" s="271">
        <f t="shared" si="10"/>
        <v>40.583475609752043</v>
      </c>
      <c r="S65" s="271">
        <f t="shared" si="10"/>
        <v>33.253475609753579</v>
      </c>
      <c r="T65" s="271">
        <f t="shared" si="10"/>
        <v>31.243475609755798</v>
      </c>
      <c r="U65" s="271">
        <f t="shared" si="10"/>
        <v>46.823475609759427</v>
      </c>
      <c r="V65" s="271">
        <f t="shared" si="10"/>
        <v>92.403475609756526</v>
      </c>
    </row>
    <row r="66" spans="2:22" x14ac:dyDescent="0.25">
      <c r="B66">
        <f t="shared" si="7"/>
        <v>54</v>
      </c>
      <c r="C66" s="272">
        <v>42.3</v>
      </c>
      <c r="D66" s="137">
        <v>41.79</v>
      </c>
      <c r="E66" s="137">
        <v>41.72</v>
      </c>
      <c r="F66" s="137">
        <v>42.73</v>
      </c>
      <c r="G66" s="137">
        <v>42.13</v>
      </c>
      <c r="H66" s="137">
        <v>42.48</v>
      </c>
      <c r="I66" s="137">
        <v>42.54</v>
      </c>
      <c r="J66" s="137">
        <v>42.41</v>
      </c>
      <c r="K66" s="273">
        <v>42.6</v>
      </c>
      <c r="M66" s="265">
        <f t="shared" si="5"/>
        <v>54</v>
      </c>
      <c r="N66" s="271">
        <f t="shared" si="10"/>
        <v>13.649390243902722</v>
      </c>
      <c r="O66" s="271">
        <f t="shared" si="10"/>
        <v>34.949390243902215</v>
      </c>
      <c r="P66" s="271">
        <f t="shared" si="10"/>
        <v>13.899390243901628</v>
      </c>
      <c r="Q66" s="271">
        <f t="shared" si="10"/>
        <v>42.459390243898042</v>
      </c>
      <c r="R66" s="271">
        <f t="shared" si="10"/>
        <v>40.319390243898383</v>
      </c>
      <c r="S66" s="271">
        <f t="shared" si="10"/>
        <v>33.339390243899913</v>
      </c>
      <c r="T66" s="271">
        <f t="shared" si="10"/>
        <v>31.389390243902135</v>
      </c>
      <c r="U66" s="271">
        <f t="shared" si="10"/>
        <v>46.839390243905761</v>
      </c>
      <c r="V66" s="271">
        <f t="shared" si="10"/>
        <v>92.609390243902865</v>
      </c>
    </row>
    <row r="67" spans="2:22" x14ac:dyDescent="0.25">
      <c r="B67">
        <f t="shared" si="7"/>
        <v>55</v>
      </c>
      <c r="C67" s="272">
        <v>42.34</v>
      </c>
      <c r="D67" s="137">
        <v>41.78</v>
      </c>
      <c r="E67" s="137">
        <v>42.98</v>
      </c>
      <c r="F67" s="137">
        <v>43.14</v>
      </c>
      <c r="G67" s="137">
        <v>42.05</v>
      </c>
      <c r="H67" s="137">
        <v>42.58</v>
      </c>
      <c r="I67" s="137">
        <v>42.44</v>
      </c>
      <c r="J67" s="137">
        <v>42.64</v>
      </c>
      <c r="K67" s="273">
        <v>43.01</v>
      </c>
      <c r="M67" s="265">
        <f t="shared" si="5"/>
        <v>55</v>
      </c>
      <c r="N67" s="271">
        <f t="shared" si="10"/>
        <v>13.595304878049063</v>
      </c>
      <c r="O67" s="271">
        <f t="shared" si="10"/>
        <v>34.335304878048554</v>
      </c>
      <c r="P67" s="271">
        <f t="shared" si="10"/>
        <v>14.485304878047963</v>
      </c>
      <c r="Q67" s="271">
        <f t="shared" si="10"/>
        <v>43.20530487804438</v>
      </c>
      <c r="R67" s="271">
        <f t="shared" si="10"/>
        <v>39.975304878044717</v>
      </c>
      <c r="S67" s="271">
        <f t="shared" si="10"/>
        <v>33.525304878046249</v>
      </c>
      <c r="T67" s="271">
        <f t="shared" si="10"/>
        <v>31.43530487804847</v>
      </c>
      <c r="U67" s="271">
        <f t="shared" si="10"/>
        <v>47.085304878052099</v>
      </c>
      <c r="V67" s="271">
        <f t="shared" si="10"/>
        <v>93.225304878049201</v>
      </c>
    </row>
    <row r="68" spans="2:22" x14ac:dyDescent="0.25">
      <c r="B68">
        <f t="shared" si="7"/>
        <v>56</v>
      </c>
      <c r="C68" s="272">
        <v>41.83</v>
      </c>
      <c r="D68" s="137">
        <v>41.76</v>
      </c>
      <c r="E68" s="137">
        <v>41.99</v>
      </c>
      <c r="F68" s="137">
        <v>42.55</v>
      </c>
      <c r="G68" s="137">
        <v>42.11</v>
      </c>
      <c r="H68" s="137">
        <v>42.05</v>
      </c>
      <c r="I68" s="137">
        <v>41.89</v>
      </c>
      <c r="J68" s="137">
        <v>42.84</v>
      </c>
      <c r="K68" s="273">
        <v>42.89</v>
      </c>
      <c r="M68" s="265">
        <f t="shared" si="5"/>
        <v>56</v>
      </c>
      <c r="N68" s="271">
        <f t="shared" si="10"/>
        <v>13.031219512195399</v>
      </c>
      <c r="O68" s="271">
        <f t="shared" si="10"/>
        <v>33.701219512194889</v>
      </c>
      <c r="P68" s="271">
        <f t="shared" si="10"/>
        <v>14.081219512194302</v>
      </c>
      <c r="Q68" s="271">
        <f t="shared" si="10"/>
        <v>43.361219512190715</v>
      </c>
      <c r="R68" s="271">
        <f t="shared" si="10"/>
        <v>39.691219512191054</v>
      </c>
      <c r="S68" s="271">
        <f t="shared" si="10"/>
        <v>33.181219512192584</v>
      </c>
      <c r="T68" s="271">
        <f t="shared" si="10"/>
        <v>30.931219512194808</v>
      </c>
      <c r="U68" s="271">
        <f t="shared" si="10"/>
        <v>47.53121951219844</v>
      </c>
      <c r="V68" s="271">
        <f t="shared" si="10"/>
        <v>93.721219512195546</v>
      </c>
    </row>
    <row r="69" spans="2:22" x14ac:dyDescent="0.25">
      <c r="B69">
        <f t="shared" si="7"/>
        <v>57</v>
      </c>
      <c r="C69" s="272">
        <v>41.82</v>
      </c>
      <c r="D69" s="137">
        <v>41.88</v>
      </c>
      <c r="E69" s="137">
        <v>41.73</v>
      </c>
      <c r="F69" s="137">
        <v>42.67</v>
      </c>
      <c r="G69" s="137">
        <v>43.48</v>
      </c>
      <c r="H69" s="137">
        <v>41.9</v>
      </c>
      <c r="I69" s="137">
        <v>42.87</v>
      </c>
      <c r="J69" s="137">
        <v>42.35</v>
      </c>
      <c r="K69" s="273">
        <v>42.62</v>
      </c>
      <c r="M69" s="265">
        <f t="shared" si="5"/>
        <v>57</v>
      </c>
      <c r="N69" s="271">
        <f t="shared" si="10"/>
        <v>12.457134146341737</v>
      </c>
      <c r="O69" s="271">
        <f t="shared" si="10"/>
        <v>33.187134146341229</v>
      </c>
      <c r="P69" s="271">
        <f t="shared" si="10"/>
        <v>13.417134146340636</v>
      </c>
      <c r="Q69" s="271">
        <f t="shared" si="10"/>
        <v>43.637134146337054</v>
      </c>
      <c r="R69" s="271">
        <f t="shared" si="10"/>
        <v>40.777134146337389</v>
      </c>
      <c r="S69" s="271">
        <f t="shared" si="10"/>
        <v>32.68713414633892</v>
      </c>
      <c r="T69" s="271">
        <f t="shared" si="10"/>
        <v>31.407134146341143</v>
      </c>
      <c r="U69" s="271">
        <f t="shared" si="10"/>
        <v>47.487134146344779</v>
      </c>
      <c r="V69" s="271">
        <f t="shared" si="10"/>
        <v>93.947134146341881</v>
      </c>
    </row>
    <row r="70" spans="2:22" x14ac:dyDescent="0.25">
      <c r="B70">
        <f t="shared" si="7"/>
        <v>58</v>
      </c>
      <c r="C70" s="272">
        <v>41.79</v>
      </c>
      <c r="D70" s="137">
        <v>41.83</v>
      </c>
      <c r="E70" s="137">
        <v>42.13</v>
      </c>
      <c r="F70" s="137">
        <v>42.54</v>
      </c>
      <c r="G70" s="137">
        <v>42.28</v>
      </c>
      <c r="H70" s="137">
        <v>42.42</v>
      </c>
      <c r="I70" s="137">
        <v>42.37</v>
      </c>
      <c r="J70" s="137">
        <v>42.55</v>
      </c>
      <c r="K70" s="273">
        <v>42.73</v>
      </c>
      <c r="M70" s="265">
        <f t="shared" si="5"/>
        <v>58</v>
      </c>
      <c r="N70" s="271">
        <f t="shared" si="10"/>
        <v>11.853048780488074</v>
      </c>
      <c r="O70" s="271">
        <f t="shared" si="10"/>
        <v>32.623048780487565</v>
      </c>
      <c r="P70" s="271">
        <f t="shared" si="10"/>
        <v>13.153048780486976</v>
      </c>
      <c r="Q70" s="271">
        <f t="shared" si="10"/>
        <v>43.783048780483391</v>
      </c>
      <c r="R70" s="271">
        <f t="shared" si="10"/>
        <v>40.663048780483727</v>
      </c>
      <c r="S70" s="271">
        <f t="shared" si="10"/>
        <v>32.713048780485259</v>
      </c>
      <c r="T70" s="271">
        <f t="shared" si="10"/>
        <v>31.383048780487478</v>
      </c>
      <c r="U70" s="271">
        <f t="shared" si="10"/>
        <v>47.643048780491114</v>
      </c>
      <c r="V70" s="271">
        <f t="shared" si="10"/>
        <v>94.283048780488215</v>
      </c>
    </row>
    <row r="71" spans="2:22" x14ac:dyDescent="0.25">
      <c r="B71">
        <f t="shared" si="7"/>
        <v>59</v>
      </c>
      <c r="C71" s="272">
        <v>41.77</v>
      </c>
      <c r="D71" s="137">
        <v>41.64</v>
      </c>
      <c r="E71" s="137">
        <v>41.83</v>
      </c>
      <c r="F71" s="137">
        <v>43.08</v>
      </c>
      <c r="G71" s="137">
        <v>42.33</v>
      </c>
      <c r="H71" s="137">
        <v>42.13</v>
      </c>
      <c r="I71" s="137">
        <v>42.25</v>
      </c>
      <c r="J71" s="137">
        <v>43.41</v>
      </c>
      <c r="K71" s="273">
        <v>43.81</v>
      </c>
      <c r="M71" s="265">
        <f t="shared" si="5"/>
        <v>59</v>
      </c>
      <c r="N71" s="271">
        <f t="shared" si="10"/>
        <v>11.228963414634414</v>
      </c>
      <c r="O71" s="271">
        <f t="shared" si="10"/>
        <v>31.868963414633903</v>
      </c>
      <c r="P71" s="271">
        <f t="shared" si="10"/>
        <v>12.588963414633312</v>
      </c>
      <c r="Q71" s="271">
        <f t="shared" si="10"/>
        <v>44.468963414629727</v>
      </c>
      <c r="R71" s="271">
        <f t="shared" si="10"/>
        <v>40.598963414630063</v>
      </c>
      <c r="S71" s="271">
        <f t="shared" si="10"/>
        <v>32.448963414631599</v>
      </c>
      <c r="T71" s="271">
        <f t="shared" si="10"/>
        <v>31.238963414633815</v>
      </c>
      <c r="U71" s="271">
        <f t="shared" si="10"/>
        <v>48.658963414637448</v>
      </c>
      <c r="V71" s="271">
        <f t="shared" si="10"/>
        <v>95.698963414634562</v>
      </c>
    </row>
    <row r="72" spans="2:22" x14ac:dyDescent="0.25">
      <c r="B72">
        <f t="shared" si="7"/>
        <v>60</v>
      </c>
      <c r="C72" s="272">
        <v>41.53</v>
      </c>
      <c r="D72" s="137">
        <v>41.66</v>
      </c>
      <c r="E72" s="137">
        <v>41.98</v>
      </c>
      <c r="F72" s="137">
        <v>43.82</v>
      </c>
      <c r="G72" s="137">
        <v>42.16</v>
      </c>
      <c r="H72" s="137">
        <v>42.38</v>
      </c>
      <c r="I72" s="137">
        <v>42.79</v>
      </c>
      <c r="J72" s="137">
        <v>42.57</v>
      </c>
      <c r="K72" s="273">
        <v>42.72</v>
      </c>
      <c r="M72" s="265">
        <f t="shared" si="5"/>
        <v>60</v>
      </c>
      <c r="N72" s="271">
        <f t="shared" si="10"/>
        <v>10.364878048780753</v>
      </c>
      <c r="O72" s="271">
        <f t="shared" si="10"/>
        <v>31.134878048780237</v>
      </c>
      <c r="P72" s="271">
        <f t="shared" si="10"/>
        <v>12.174878048779647</v>
      </c>
      <c r="Q72" s="271">
        <f t="shared" si="10"/>
        <v>45.894878048776064</v>
      </c>
      <c r="R72" s="271">
        <f t="shared" si="10"/>
        <v>40.364878048776397</v>
      </c>
      <c r="S72" s="271">
        <f t="shared" si="10"/>
        <v>32.434878048777939</v>
      </c>
      <c r="T72" s="271">
        <f t="shared" si="10"/>
        <v>31.634878048780152</v>
      </c>
      <c r="U72" s="271">
        <f t="shared" si="10"/>
        <v>48.834878048783786</v>
      </c>
      <c r="V72" s="271">
        <f t="shared" si="10"/>
        <v>96.024878048780892</v>
      </c>
    </row>
    <row r="73" spans="2:22" x14ac:dyDescent="0.25">
      <c r="B73">
        <f t="shared" si="7"/>
        <v>61</v>
      </c>
      <c r="C73" s="272">
        <v>41.98</v>
      </c>
      <c r="D73" s="137">
        <v>41.73</v>
      </c>
      <c r="E73" s="137">
        <v>42.03</v>
      </c>
      <c r="F73" s="137">
        <v>42.72</v>
      </c>
      <c r="G73" s="137">
        <v>42.29</v>
      </c>
      <c r="H73" s="137">
        <v>43.45</v>
      </c>
      <c r="I73" s="137">
        <v>43.94</v>
      </c>
      <c r="J73" s="137">
        <v>42.38</v>
      </c>
      <c r="K73" s="273">
        <v>43.51</v>
      </c>
      <c r="M73" s="265">
        <f t="shared" si="5"/>
        <v>61</v>
      </c>
      <c r="N73" s="271">
        <f t="shared" si="10"/>
        <v>9.9507926829270872</v>
      </c>
      <c r="O73" s="271">
        <f t="shared" si="10"/>
        <v>30.470792682926572</v>
      </c>
      <c r="P73" s="271">
        <f t="shared" si="10"/>
        <v>11.810792682925985</v>
      </c>
      <c r="Q73" s="271">
        <f t="shared" si="10"/>
        <v>46.220792682922401</v>
      </c>
      <c r="R73" s="271">
        <f t="shared" si="10"/>
        <v>40.260792682922734</v>
      </c>
      <c r="S73" s="271">
        <f t="shared" si="10"/>
        <v>33.49079268292428</v>
      </c>
      <c r="T73" s="271">
        <f t="shared" si="10"/>
        <v>33.180792682926487</v>
      </c>
      <c r="U73" s="271">
        <f t="shared" si="10"/>
        <v>48.820792682930126</v>
      </c>
      <c r="V73" s="271">
        <f t="shared" si="10"/>
        <v>97.140792682927227</v>
      </c>
    </row>
    <row r="74" spans="2:22" x14ac:dyDescent="0.25">
      <c r="B74">
        <f t="shared" si="7"/>
        <v>62</v>
      </c>
      <c r="C74" s="272">
        <v>41.78</v>
      </c>
      <c r="D74" s="137">
        <v>43.07</v>
      </c>
      <c r="E74" s="137">
        <v>41.93</v>
      </c>
      <c r="F74" s="137">
        <v>42.53</v>
      </c>
      <c r="G74" s="137">
        <v>42.36</v>
      </c>
      <c r="H74" s="137">
        <v>42.47</v>
      </c>
      <c r="I74" s="137">
        <v>42.96</v>
      </c>
      <c r="J74" s="137">
        <v>43.7</v>
      </c>
      <c r="K74" s="273">
        <v>42.63</v>
      </c>
      <c r="M74" s="265">
        <f t="shared" si="5"/>
        <v>62</v>
      </c>
      <c r="N74" s="271">
        <f t="shared" si="10"/>
        <v>9.3367073170734258</v>
      </c>
      <c r="O74" s="271">
        <f t="shared" si="10"/>
        <v>31.146707317072909</v>
      </c>
      <c r="P74" s="271">
        <f t="shared" si="10"/>
        <v>11.346707317072322</v>
      </c>
      <c r="Q74" s="271">
        <f t="shared" si="10"/>
        <v>46.356707317068739</v>
      </c>
      <c r="R74" s="271">
        <f t="shared" si="10"/>
        <v>40.226707317069071</v>
      </c>
      <c r="S74" s="271">
        <f t="shared" si="10"/>
        <v>33.566707317070616</v>
      </c>
      <c r="T74" s="271">
        <f t="shared" si="10"/>
        <v>33.746707317072826</v>
      </c>
      <c r="U74" s="271">
        <f t="shared" si="10"/>
        <v>50.126707317076466</v>
      </c>
      <c r="V74" s="271">
        <f t="shared" si="10"/>
        <v>97.376707317073567</v>
      </c>
    </row>
    <row r="75" spans="2:22" x14ac:dyDescent="0.25">
      <c r="B75">
        <f t="shared" si="7"/>
        <v>63</v>
      </c>
      <c r="C75" s="272">
        <v>42.04</v>
      </c>
      <c r="D75" s="137">
        <v>41.8</v>
      </c>
      <c r="E75" s="137">
        <v>41.94</v>
      </c>
      <c r="F75" s="137">
        <v>42.23</v>
      </c>
      <c r="G75" s="137">
        <v>42.07</v>
      </c>
      <c r="H75" s="137">
        <v>42.19</v>
      </c>
      <c r="I75" s="137">
        <v>42.56</v>
      </c>
      <c r="J75" s="137">
        <v>42.97</v>
      </c>
      <c r="K75" s="273">
        <v>42.42</v>
      </c>
      <c r="M75" s="265">
        <f t="shared" si="5"/>
        <v>63</v>
      </c>
      <c r="N75" s="271">
        <f t="shared" si="10"/>
        <v>8.9826219512197625</v>
      </c>
      <c r="O75" s="271">
        <f t="shared" si="10"/>
        <v>30.552621951219244</v>
      </c>
      <c r="P75" s="271">
        <f t="shared" si="10"/>
        <v>10.892621951218658</v>
      </c>
      <c r="Q75" s="271">
        <f t="shared" si="10"/>
        <v>46.192621951215074</v>
      </c>
      <c r="R75" s="271">
        <f t="shared" si="10"/>
        <v>39.902621951215409</v>
      </c>
      <c r="S75" s="271">
        <f t="shared" si="10"/>
        <v>33.362621951216951</v>
      </c>
      <c r="T75" s="271">
        <f t="shared" si="10"/>
        <v>33.912621951219165</v>
      </c>
      <c r="U75" s="271">
        <f t="shared" si="10"/>
        <v>50.702621951222802</v>
      </c>
      <c r="V75" s="271">
        <f t="shared" si="10"/>
        <v>97.402621951219913</v>
      </c>
    </row>
    <row r="76" spans="2:22" x14ac:dyDescent="0.25">
      <c r="B76">
        <f t="shared" si="7"/>
        <v>64</v>
      </c>
      <c r="C76" s="272">
        <v>42.67</v>
      </c>
      <c r="D76" s="137">
        <v>41.54</v>
      </c>
      <c r="E76" s="137">
        <v>41.86</v>
      </c>
      <c r="F76" s="137">
        <v>42.27</v>
      </c>
      <c r="G76" s="137">
        <v>42.2</v>
      </c>
      <c r="H76" s="137">
        <v>42.59</v>
      </c>
      <c r="I76" s="137">
        <v>41.97</v>
      </c>
      <c r="J76" s="137">
        <v>43.23</v>
      </c>
      <c r="K76" s="273">
        <v>42.67</v>
      </c>
      <c r="M76" s="265">
        <f t="shared" ref="M76:M139" si="11">B76</f>
        <v>64</v>
      </c>
      <c r="N76" s="271">
        <f t="shared" si="10"/>
        <v>9.2585365853661017</v>
      </c>
      <c r="O76" s="271">
        <f t="shared" si="10"/>
        <v>29.698536585365581</v>
      </c>
      <c r="P76" s="271">
        <f t="shared" si="10"/>
        <v>10.358536585364995</v>
      </c>
      <c r="Q76" s="271">
        <f t="shared" si="10"/>
        <v>46.068536585361414</v>
      </c>
      <c r="R76" s="271">
        <f t="shared" si="10"/>
        <v>39.708536585361749</v>
      </c>
      <c r="S76" s="271">
        <f t="shared" si="10"/>
        <v>33.558536585363292</v>
      </c>
      <c r="T76" s="271">
        <f t="shared" si="10"/>
        <v>33.488536585365502</v>
      </c>
      <c r="U76" s="271">
        <f t="shared" si="10"/>
        <v>51.538536585369137</v>
      </c>
      <c r="V76" s="271">
        <f t="shared" si="10"/>
        <v>97.67853658536626</v>
      </c>
    </row>
    <row r="77" spans="2:22" x14ac:dyDescent="0.25">
      <c r="B77">
        <f t="shared" si="7"/>
        <v>65</v>
      </c>
      <c r="C77" s="272">
        <v>42.57</v>
      </c>
      <c r="D77" s="137">
        <v>41.89</v>
      </c>
      <c r="E77" s="137">
        <v>41.91</v>
      </c>
      <c r="F77" s="137">
        <v>43.35</v>
      </c>
      <c r="G77" s="137">
        <v>42.46</v>
      </c>
      <c r="H77" s="137">
        <v>42.5</v>
      </c>
      <c r="I77" s="137">
        <v>42.47</v>
      </c>
      <c r="J77" s="137">
        <v>43</v>
      </c>
      <c r="K77" s="273">
        <v>42.77</v>
      </c>
      <c r="M77" s="265">
        <f t="shared" si="11"/>
        <v>65</v>
      </c>
      <c r="N77" s="271">
        <f t="shared" ref="N77:V92" si="12">IF(C77&gt;60,C77-$H$4+N76-$H$5,C77-$H$4+N76)</f>
        <v>9.4344512195124395</v>
      </c>
      <c r="O77" s="271">
        <f t="shared" si="12"/>
        <v>29.194451219511919</v>
      </c>
      <c r="P77" s="271">
        <f t="shared" si="12"/>
        <v>9.8744512195113288</v>
      </c>
      <c r="Q77" s="271">
        <f t="shared" si="12"/>
        <v>47.024451219507753</v>
      </c>
      <c r="R77" s="271">
        <f t="shared" si="12"/>
        <v>39.774451219508087</v>
      </c>
      <c r="S77" s="271">
        <f t="shared" si="12"/>
        <v>33.66445121950963</v>
      </c>
      <c r="T77" s="271">
        <f t="shared" si="12"/>
        <v>33.564451219511838</v>
      </c>
      <c r="U77" s="271">
        <f t="shared" si="12"/>
        <v>52.144451219515474</v>
      </c>
      <c r="V77" s="271">
        <f t="shared" si="12"/>
        <v>98.0544512195126</v>
      </c>
    </row>
    <row r="78" spans="2:22" x14ac:dyDescent="0.25">
      <c r="B78">
        <f t="shared" si="7"/>
        <v>66</v>
      </c>
      <c r="C78" s="272">
        <v>42.33</v>
      </c>
      <c r="D78" s="137">
        <v>42.67</v>
      </c>
      <c r="E78" s="137">
        <v>42.17</v>
      </c>
      <c r="F78" s="137">
        <v>42.52</v>
      </c>
      <c r="G78" s="137">
        <v>43.47</v>
      </c>
      <c r="H78" s="137">
        <v>43.33</v>
      </c>
      <c r="I78" s="137">
        <v>42.51</v>
      </c>
      <c r="J78" s="137">
        <v>41.9</v>
      </c>
      <c r="K78" s="273">
        <v>42.66</v>
      </c>
      <c r="M78" s="265">
        <f t="shared" si="11"/>
        <v>66</v>
      </c>
      <c r="N78" s="271">
        <f t="shared" si="12"/>
        <v>9.3703658536587753</v>
      </c>
      <c r="O78" s="271">
        <f t="shared" si="12"/>
        <v>29.470365853658258</v>
      </c>
      <c r="P78" s="271">
        <f t="shared" si="12"/>
        <v>9.650365853657668</v>
      </c>
      <c r="Q78" s="271">
        <f t="shared" si="12"/>
        <v>47.150365853654094</v>
      </c>
      <c r="R78" s="271">
        <f t="shared" si="12"/>
        <v>40.850365853654424</v>
      </c>
      <c r="S78" s="271">
        <f t="shared" si="12"/>
        <v>34.600365853655966</v>
      </c>
      <c r="T78" s="271">
        <f t="shared" si="12"/>
        <v>33.680365853658174</v>
      </c>
      <c r="U78" s="271">
        <f t="shared" si="12"/>
        <v>51.65036585366181</v>
      </c>
      <c r="V78" s="271">
        <f t="shared" si="12"/>
        <v>98.320365853658927</v>
      </c>
    </row>
    <row r="79" spans="2:22" x14ac:dyDescent="0.25">
      <c r="B79">
        <f t="shared" ref="B79:B142" si="13">1+B78</f>
        <v>67</v>
      </c>
      <c r="C79" s="272">
        <v>42.01</v>
      </c>
      <c r="D79" s="137">
        <v>41.83</v>
      </c>
      <c r="E79" s="137">
        <v>42.11</v>
      </c>
      <c r="F79" s="137">
        <v>42.29</v>
      </c>
      <c r="G79" s="137">
        <v>42.16</v>
      </c>
      <c r="H79" s="137">
        <v>42.41</v>
      </c>
      <c r="I79" s="137">
        <v>42.1</v>
      </c>
      <c r="J79" s="137">
        <v>43.38</v>
      </c>
      <c r="K79" s="273">
        <v>42.73</v>
      </c>
      <c r="M79" s="265">
        <f t="shared" si="11"/>
        <v>67</v>
      </c>
      <c r="N79" s="271">
        <f t="shared" si="12"/>
        <v>8.9862804878051108</v>
      </c>
      <c r="O79" s="271">
        <f t="shared" si="12"/>
        <v>28.906280487804594</v>
      </c>
      <c r="P79" s="271">
        <f t="shared" si="12"/>
        <v>9.3662804878040049</v>
      </c>
      <c r="Q79" s="271">
        <f t="shared" si="12"/>
        <v>47.046280487800431</v>
      </c>
      <c r="R79" s="271">
        <f t="shared" si="12"/>
        <v>40.616280487800758</v>
      </c>
      <c r="S79" s="271">
        <f t="shared" si="12"/>
        <v>34.6162804878023</v>
      </c>
      <c r="T79" s="271">
        <f t="shared" si="12"/>
        <v>33.386280487804513</v>
      </c>
      <c r="U79" s="271">
        <f t="shared" si="12"/>
        <v>52.63628048780815</v>
      </c>
      <c r="V79" s="271">
        <f t="shared" si="12"/>
        <v>98.656280487805262</v>
      </c>
    </row>
    <row r="80" spans="2:22" x14ac:dyDescent="0.25">
      <c r="B80">
        <f t="shared" si="13"/>
        <v>68</v>
      </c>
      <c r="C80" s="272">
        <v>42.57</v>
      </c>
      <c r="D80" s="137">
        <v>41.77</v>
      </c>
      <c r="E80" s="137">
        <v>43.57</v>
      </c>
      <c r="F80" s="137">
        <v>42.61</v>
      </c>
      <c r="G80" s="137">
        <v>42.65</v>
      </c>
      <c r="H80" s="137">
        <v>142.66</v>
      </c>
      <c r="I80" s="137">
        <v>42.11</v>
      </c>
      <c r="J80" s="137">
        <v>42.43</v>
      </c>
      <c r="K80" s="273">
        <v>42.63</v>
      </c>
      <c r="M80" s="265">
        <f t="shared" si="11"/>
        <v>68</v>
      </c>
      <c r="N80" s="271">
        <f t="shared" si="12"/>
        <v>9.1621951219514486</v>
      </c>
      <c r="O80" s="271">
        <f t="shared" si="12"/>
        <v>28.282195121950934</v>
      </c>
      <c r="P80" s="271">
        <f t="shared" si="12"/>
        <v>10.542195121950343</v>
      </c>
      <c r="Q80" s="271">
        <f t="shared" si="12"/>
        <v>47.262195121946768</v>
      </c>
      <c r="R80" s="271">
        <f t="shared" si="12"/>
        <v>40.872195121947094</v>
      </c>
      <c r="S80" s="271">
        <f t="shared" si="12"/>
        <v>44.882195121948627</v>
      </c>
      <c r="T80" s="271">
        <f t="shared" si="12"/>
        <v>33.102195121950849</v>
      </c>
      <c r="U80" s="271">
        <f t="shared" si="12"/>
        <v>52.672195121954488</v>
      </c>
      <c r="V80" s="271">
        <f t="shared" si="12"/>
        <v>98.892195121951602</v>
      </c>
    </row>
    <row r="81" spans="2:22" x14ac:dyDescent="0.25">
      <c r="B81">
        <f t="shared" si="13"/>
        <v>69</v>
      </c>
      <c r="C81" s="272">
        <v>42.02</v>
      </c>
      <c r="D81" s="137">
        <v>42.03</v>
      </c>
      <c r="E81" s="137">
        <v>42.2</v>
      </c>
      <c r="F81" s="137">
        <v>42.35</v>
      </c>
      <c r="G81" s="137">
        <v>42.36</v>
      </c>
      <c r="H81" s="137">
        <v>44.39</v>
      </c>
      <c r="I81" s="137">
        <v>42.17</v>
      </c>
      <c r="J81" s="137">
        <v>42.14</v>
      </c>
      <c r="K81" s="273">
        <v>42.78</v>
      </c>
      <c r="M81" s="265">
        <f t="shared" si="11"/>
        <v>69</v>
      </c>
      <c r="N81" s="271">
        <f t="shared" si="12"/>
        <v>8.7881097560977892</v>
      </c>
      <c r="O81" s="271">
        <f t="shared" si="12"/>
        <v>27.918109756097273</v>
      </c>
      <c r="P81" s="271">
        <f t="shared" si="12"/>
        <v>10.348109756096683</v>
      </c>
      <c r="Q81" s="271">
        <f t="shared" si="12"/>
        <v>47.218109756093106</v>
      </c>
      <c r="R81" s="271">
        <f t="shared" si="12"/>
        <v>40.838109756093431</v>
      </c>
      <c r="S81" s="271">
        <f t="shared" si="12"/>
        <v>46.878109756094965</v>
      </c>
      <c r="T81" s="271">
        <f t="shared" si="12"/>
        <v>32.878109756097189</v>
      </c>
      <c r="U81" s="271">
        <f t="shared" si="12"/>
        <v>52.418109756100826</v>
      </c>
      <c r="V81" s="271">
        <f t="shared" si="12"/>
        <v>99.278109756097933</v>
      </c>
    </row>
    <row r="82" spans="2:22" x14ac:dyDescent="0.25">
      <c r="B82">
        <f t="shared" si="13"/>
        <v>70</v>
      </c>
      <c r="C82" s="272">
        <v>41.91</v>
      </c>
      <c r="D82" s="137">
        <v>41.82</v>
      </c>
      <c r="E82" s="137">
        <v>42.14</v>
      </c>
      <c r="F82" s="137">
        <v>42.07</v>
      </c>
      <c r="G82" s="137">
        <v>42.11</v>
      </c>
      <c r="H82" s="137">
        <v>42.18</v>
      </c>
      <c r="I82" s="137">
        <v>42.28</v>
      </c>
      <c r="J82" s="137">
        <v>42.27</v>
      </c>
      <c r="K82" s="273">
        <v>42.79</v>
      </c>
      <c r="M82" s="265">
        <f t="shared" si="11"/>
        <v>70</v>
      </c>
      <c r="N82" s="271">
        <f t="shared" si="12"/>
        <v>8.3040243902441233</v>
      </c>
      <c r="O82" s="271">
        <f t="shared" si="12"/>
        <v>27.344024390243611</v>
      </c>
      <c r="P82" s="271">
        <f t="shared" si="12"/>
        <v>10.094024390243021</v>
      </c>
      <c r="Q82" s="271">
        <f t="shared" si="12"/>
        <v>46.894024390239444</v>
      </c>
      <c r="R82" s="271">
        <f t="shared" si="12"/>
        <v>40.554024390239768</v>
      </c>
      <c r="S82" s="271">
        <f t="shared" si="12"/>
        <v>46.664024390241302</v>
      </c>
      <c r="T82" s="271">
        <f t="shared" si="12"/>
        <v>32.764024390243527</v>
      </c>
      <c r="U82" s="271">
        <f t="shared" si="12"/>
        <v>52.294024390247166</v>
      </c>
      <c r="V82" s="271">
        <f t="shared" si="12"/>
        <v>99.67402439024427</v>
      </c>
    </row>
    <row r="83" spans="2:22" x14ac:dyDescent="0.25">
      <c r="B83">
        <f t="shared" si="13"/>
        <v>71</v>
      </c>
      <c r="C83" s="272">
        <v>42.17</v>
      </c>
      <c r="D83" s="137">
        <v>41.76</v>
      </c>
      <c r="E83" s="137">
        <v>42.18</v>
      </c>
      <c r="F83" s="137">
        <v>41.95</v>
      </c>
      <c r="G83" s="137">
        <v>42.15</v>
      </c>
      <c r="H83" s="137">
        <v>42.13</v>
      </c>
      <c r="I83" s="137">
        <v>43.5</v>
      </c>
      <c r="J83" s="137">
        <v>42.81</v>
      </c>
      <c r="K83" s="273">
        <v>42.53</v>
      </c>
      <c r="M83" s="265">
        <f t="shared" si="11"/>
        <v>71</v>
      </c>
      <c r="N83" s="271">
        <f t="shared" si="12"/>
        <v>8.0799390243904625</v>
      </c>
      <c r="O83" s="271">
        <f t="shared" si="12"/>
        <v>26.709939024389946</v>
      </c>
      <c r="P83" s="271">
        <f t="shared" si="12"/>
        <v>9.8799390243893583</v>
      </c>
      <c r="Q83" s="271">
        <f t="shared" si="12"/>
        <v>46.449939024385785</v>
      </c>
      <c r="R83" s="271">
        <f t="shared" si="12"/>
        <v>40.309939024386104</v>
      </c>
      <c r="S83" s="271">
        <f t="shared" si="12"/>
        <v>46.399939024387642</v>
      </c>
      <c r="T83" s="271">
        <f t="shared" si="12"/>
        <v>33.869939024389865</v>
      </c>
      <c r="U83" s="271">
        <f t="shared" si="12"/>
        <v>52.709939024393506</v>
      </c>
      <c r="V83" s="271">
        <f t="shared" si="12"/>
        <v>99.809939024390616</v>
      </c>
    </row>
    <row r="84" spans="2:22" x14ac:dyDescent="0.25">
      <c r="B84">
        <f t="shared" si="13"/>
        <v>72</v>
      </c>
      <c r="C84" s="272">
        <v>42.3</v>
      </c>
      <c r="D84" s="137">
        <v>41.7</v>
      </c>
      <c r="E84" s="137">
        <v>42.15</v>
      </c>
      <c r="F84" s="137">
        <v>42.29</v>
      </c>
      <c r="G84" s="137">
        <v>42.13</v>
      </c>
      <c r="H84" s="137">
        <v>42.07</v>
      </c>
      <c r="I84" s="137">
        <v>42.48</v>
      </c>
      <c r="J84" s="137">
        <v>42.37</v>
      </c>
      <c r="K84" s="273">
        <v>42.58</v>
      </c>
      <c r="M84" s="265">
        <f t="shared" si="11"/>
        <v>72</v>
      </c>
      <c r="N84" s="271">
        <f t="shared" si="12"/>
        <v>7.9858536585367972</v>
      </c>
      <c r="O84" s="271">
        <f t="shared" si="12"/>
        <v>26.015853658536287</v>
      </c>
      <c r="P84" s="271">
        <f t="shared" si="12"/>
        <v>9.6358536585356944</v>
      </c>
      <c r="Q84" s="271">
        <f t="shared" si="12"/>
        <v>46.345853658532121</v>
      </c>
      <c r="R84" s="271">
        <f t="shared" si="12"/>
        <v>40.045853658532444</v>
      </c>
      <c r="S84" s="271">
        <f t="shared" si="12"/>
        <v>46.07585365853398</v>
      </c>
      <c r="T84" s="271">
        <f t="shared" si="12"/>
        <v>33.955853658536199</v>
      </c>
      <c r="U84" s="271">
        <f t="shared" si="12"/>
        <v>52.685853658539841</v>
      </c>
      <c r="V84" s="271">
        <f t="shared" si="12"/>
        <v>99.995853658536959</v>
      </c>
    </row>
    <row r="85" spans="2:22" x14ac:dyDescent="0.25">
      <c r="B85">
        <f t="shared" si="13"/>
        <v>73</v>
      </c>
      <c r="C85" s="272">
        <v>42</v>
      </c>
      <c r="D85" s="137">
        <v>41.49</v>
      </c>
      <c r="E85" s="137">
        <v>41.8</v>
      </c>
      <c r="F85" s="137">
        <v>42.08</v>
      </c>
      <c r="G85" s="137">
        <v>41.97</v>
      </c>
      <c r="H85" s="137">
        <v>42.02</v>
      </c>
      <c r="I85" s="137">
        <v>42.32</v>
      </c>
      <c r="J85" s="137">
        <v>42.09</v>
      </c>
      <c r="K85" s="273">
        <v>42.95</v>
      </c>
      <c r="M85" s="265">
        <f t="shared" si="11"/>
        <v>73</v>
      </c>
      <c r="N85" s="271">
        <f t="shared" si="12"/>
        <v>7.5917682926831347</v>
      </c>
      <c r="O85" s="271">
        <f t="shared" si="12"/>
        <v>25.111768292682626</v>
      </c>
      <c r="P85" s="271">
        <f t="shared" si="12"/>
        <v>9.0417682926820291</v>
      </c>
      <c r="Q85" s="271">
        <f t="shared" si="12"/>
        <v>46.031768292678457</v>
      </c>
      <c r="R85" s="271">
        <f t="shared" si="12"/>
        <v>39.62176829267878</v>
      </c>
      <c r="S85" s="271">
        <f t="shared" si="12"/>
        <v>45.70176829268032</v>
      </c>
      <c r="T85" s="271">
        <f t="shared" si="12"/>
        <v>33.881768292682537</v>
      </c>
      <c r="U85" s="271">
        <f t="shared" si="12"/>
        <v>52.381768292686182</v>
      </c>
      <c r="V85" s="271">
        <f t="shared" si="12"/>
        <v>100.55176829268331</v>
      </c>
    </row>
    <row r="86" spans="2:22" x14ac:dyDescent="0.25">
      <c r="B86">
        <f t="shared" si="13"/>
        <v>74</v>
      </c>
      <c r="C86" s="272">
        <v>41.74</v>
      </c>
      <c r="D86" s="137">
        <v>41.7</v>
      </c>
      <c r="E86" s="137">
        <v>42.37</v>
      </c>
      <c r="F86" s="137">
        <v>41.97</v>
      </c>
      <c r="G86" s="137">
        <v>42.11</v>
      </c>
      <c r="H86" s="137">
        <v>41.85</v>
      </c>
      <c r="I86" s="137">
        <v>42.31</v>
      </c>
      <c r="J86" s="137">
        <v>41.9</v>
      </c>
      <c r="K86" s="273">
        <v>42.79</v>
      </c>
      <c r="M86" s="265">
        <f t="shared" si="11"/>
        <v>74</v>
      </c>
      <c r="N86" s="271">
        <f t="shared" si="12"/>
        <v>6.9376829268294742</v>
      </c>
      <c r="O86" s="271">
        <f t="shared" si="12"/>
        <v>24.417682926828967</v>
      </c>
      <c r="P86" s="271">
        <f t="shared" si="12"/>
        <v>9.017682926828364</v>
      </c>
      <c r="Q86" s="271">
        <f t="shared" si="12"/>
        <v>45.607682926824793</v>
      </c>
      <c r="R86" s="271">
        <f t="shared" si="12"/>
        <v>39.337682926825117</v>
      </c>
      <c r="S86" s="271">
        <f t="shared" si="12"/>
        <v>45.157682926826659</v>
      </c>
      <c r="T86" s="271">
        <f t="shared" si="12"/>
        <v>33.797682926828877</v>
      </c>
      <c r="U86" s="271">
        <f t="shared" si="12"/>
        <v>51.887682926832518</v>
      </c>
      <c r="V86" s="271">
        <f t="shared" si="12"/>
        <v>100.94768292682964</v>
      </c>
    </row>
    <row r="87" spans="2:22" x14ac:dyDescent="0.25">
      <c r="B87">
        <f t="shared" si="13"/>
        <v>75</v>
      </c>
      <c r="C87" s="272">
        <v>41.69</v>
      </c>
      <c r="D87" s="137">
        <v>41.71</v>
      </c>
      <c r="E87" s="137">
        <v>41.93</v>
      </c>
      <c r="F87" s="137">
        <v>42.03</v>
      </c>
      <c r="G87" s="137">
        <v>42.11</v>
      </c>
      <c r="H87" s="137">
        <v>41.96</v>
      </c>
      <c r="I87" s="137">
        <v>42.03</v>
      </c>
      <c r="J87" s="137">
        <v>42.2</v>
      </c>
      <c r="K87" s="273">
        <v>42.77</v>
      </c>
      <c r="M87" s="265">
        <f t="shared" si="11"/>
        <v>75</v>
      </c>
      <c r="N87" s="271">
        <f t="shared" si="12"/>
        <v>6.2335975609758094</v>
      </c>
      <c r="O87" s="271">
        <f t="shared" si="12"/>
        <v>23.733597560975305</v>
      </c>
      <c r="P87" s="271">
        <f t="shared" si="12"/>
        <v>8.5535975609747013</v>
      </c>
      <c r="Q87" s="271">
        <f t="shared" si="12"/>
        <v>45.243597560971132</v>
      </c>
      <c r="R87" s="271">
        <f t="shared" si="12"/>
        <v>39.053597560971454</v>
      </c>
      <c r="S87" s="271">
        <f t="shared" si="12"/>
        <v>44.723597560972998</v>
      </c>
      <c r="T87" s="271">
        <f t="shared" si="12"/>
        <v>33.433597560975215</v>
      </c>
      <c r="U87" s="271">
        <f t="shared" si="12"/>
        <v>51.693597560978858</v>
      </c>
      <c r="V87" s="271">
        <f t="shared" si="12"/>
        <v>101.32359756097598</v>
      </c>
    </row>
    <row r="88" spans="2:22" x14ac:dyDescent="0.25">
      <c r="B88">
        <f t="shared" si="13"/>
        <v>76</v>
      </c>
      <c r="C88" s="272">
        <v>41.8</v>
      </c>
      <c r="D88" s="137">
        <v>42.11</v>
      </c>
      <c r="E88" s="137">
        <v>41.88</v>
      </c>
      <c r="F88" s="137">
        <v>42.33</v>
      </c>
      <c r="G88" s="137">
        <v>41.88</v>
      </c>
      <c r="H88" s="137">
        <v>41.93</v>
      </c>
      <c r="I88" s="137">
        <v>42.34</v>
      </c>
      <c r="J88" s="137">
        <v>42.43</v>
      </c>
      <c r="K88" s="273">
        <v>42.73</v>
      </c>
      <c r="M88" s="265">
        <f t="shared" si="11"/>
        <v>76</v>
      </c>
      <c r="N88" s="271">
        <f t="shared" si="12"/>
        <v>5.6395121951221441</v>
      </c>
      <c r="O88" s="271">
        <f t="shared" si="12"/>
        <v>23.449512195121642</v>
      </c>
      <c r="P88" s="271">
        <f t="shared" si="12"/>
        <v>8.0395121951210413</v>
      </c>
      <c r="Q88" s="271">
        <f t="shared" si="12"/>
        <v>45.179512195117468</v>
      </c>
      <c r="R88" s="271">
        <f t="shared" si="12"/>
        <v>38.539512195117794</v>
      </c>
      <c r="S88" s="271">
        <f t="shared" si="12"/>
        <v>44.259512195119335</v>
      </c>
      <c r="T88" s="271">
        <f t="shared" si="12"/>
        <v>33.379512195121556</v>
      </c>
      <c r="U88" s="271">
        <f t="shared" si="12"/>
        <v>51.729512195125196</v>
      </c>
      <c r="V88" s="271">
        <f t="shared" si="12"/>
        <v>101.65951219512232</v>
      </c>
    </row>
    <row r="89" spans="2:22" x14ac:dyDescent="0.25">
      <c r="B89">
        <f t="shared" si="13"/>
        <v>77</v>
      </c>
      <c r="C89" s="272">
        <v>41.95</v>
      </c>
      <c r="D89" s="137">
        <v>41.99</v>
      </c>
      <c r="E89" s="137">
        <v>42.02</v>
      </c>
      <c r="F89" s="137">
        <v>42.02</v>
      </c>
      <c r="G89" s="137">
        <v>42.15</v>
      </c>
      <c r="H89" s="137">
        <v>41.74</v>
      </c>
      <c r="I89" s="137">
        <v>42.51</v>
      </c>
      <c r="J89" s="137">
        <v>42.62</v>
      </c>
      <c r="K89" s="273">
        <v>43.41</v>
      </c>
      <c r="M89" s="265">
        <f t="shared" si="11"/>
        <v>77</v>
      </c>
      <c r="N89" s="271">
        <f t="shared" si="12"/>
        <v>5.1954268292684844</v>
      </c>
      <c r="O89" s="271">
        <f t="shared" si="12"/>
        <v>23.045426829267981</v>
      </c>
      <c r="P89" s="271">
        <f t="shared" si="12"/>
        <v>7.6654268292673819</v>
      </c>
      <c r="Q89" s="271">
        <f t="shared" si="12"/>
        <v>44.805426829263808</v>
      </c>
      <c r="R89" s="271">
        <f t="shared" si="12"/>
        <v>38.29542682926413</v>
      </c>
      <c r="S89" s="271">
        <f t="shared" si="12"/>
        <v>43.605426829265674</v>
      </c>
      <c r="T89" s="271">
        <f t="shared" si="12"/>
        <v>33.495426829267892</v>
      </c>
      <c r="U89" s="271">
        <f t="shared" si="12"/>
        <v>51.955426829271531</v>
      </c>
      <c r="V89" s="271">
        <f t="shared" si="12"/>
        <v>102.67542682926864</v>
      </c>
    </row>
    <row r="90" spans="2:22" x14ac:dyDescent="0.25">
      <c r="B90">
        <f t="shared" si="13"/>
        <v>78</v>
      </c>
      <c r="C90" s="272">
        <v>42.13</v>
      </c>
      <c r="D90" s="137">
        <v>41.74</v>
      </c>
      <c r="E90" s="137">
        <v>42.05</v>
      </c>
      <c r="F90" s="137">
        <v>42.04</v>
      </c>
      <c r="G90" s="137">
        <v>42.13</v>
      </c>
      <c r="H90" s="137">
        <v>41.93</v>
      </c>
      <c r="I90" s="137">
        <v>42.45</v>
      </c>
      <c r="J90" s="137">
        <v>42.14</v>
      </c>
      <c r="K90" s="273">
        <v>42.86</v>
      </c>
      <c r="M90" s="265">
        <f t="shared" si="11"/>
        <v>78</v>
      </c>
      <c r="N90" s="271">
        <f t="shared" si="12"/>
        <v>4.9313414634148245</v>
      </c>
      <c r="O90" s="271">
        <f t="shared" si="12"/>
        <v>22.391341463414321</v>
      </c>
      <c r="P90" s="271">
        <f t="shared" si="12"/>
        <v>7.3213414634137166</v>
      </c>
      <c r="Q90" s="271">
        <f t="shared" si="12"/>
        <v>44.451341463410145</v>
      </c>
      <c r="R90" s="271">
        <f t="shared" si="12"/>
        <v>38.03134146341047</v>
      </c>
      <c r="S90" s="271">
        <f t="shared" si="12"/>
        <v>43.141341463412012</v>
      </c>
      <c r="T90" s="271">
        <f t="shared" si="12"/>
        <v>33.551341463414232</v>
      </c>
      <c r="U90" s="271">
        <f t="shared" si="12"/>
        <v>51.701341463417869</v>
      </c>
      <c r="V90" s="271">
        <f t="shared" si="12"/>
        <v>103.14134146341499</v>
      </c>
    </row>
    <row r="91" spans="2:22" x14ac:dyDescent="0.25">
      <c r="B91">
        <f t="shared" si="13"/>
        <v>79</v>
      </c>
      <c r="C91" s="272">
        <v>42.25</v>
      </c>
      <c r="D91" s="137">
        <v>41.69</v>
      </c>
      <c r="E91" s="137">
        <v>41.74</v>
      </c>
      <c r="F91" s="137">
        <v>41.9</v>
      </c>
      <c r="G91" s="137">
        <v>42.14</v>
      </c>
      <c r="H91" s="137">
        <v>41.83</v>
      </c>
      <c r="I91" s="137">
        <v>42.8</v>
      </c>
      <c r="J91" s="137">
        <v>42.43</v>
      </c>
      <c r="K91" s="273">
        <v>42.4</v>
      </c>
      <c r="M91" s="265">
        <f t="shared" si="11"/>
        <v>79</v>
      </c>
      <c r="N91" s="271">
        <f t="shared" si="12"/>
        <v>4.787256097561162</v>
      </c>
      <c r="O91" s="271">
        <f t="shared" si="12"/>
        <v>21.687256097560656</v>
      </c>
      <c r="P91" s="271">
        <f t="shared" si="12"/>
        <v>6.6672560975600561</v>
      </c>
      <c r="Q91" s="271">
        <f t="shared" si="12"/>
        <v>43.957256097556481</v>
      </c>
      <c r="R91" s="271">
        <f t="shared" si="12"/>
        <v>37.777256097556808</v>
      </c>
      <c r="S91" s="271">
        <f t="shared" si="12"/>
        <v>42.577256097558347</v>
      </c>
      <c r="T91" s="271">
        <f t="shared" si="12"/>
        <v>33.957256097560567</v>
      </c>
      <c r="U91" s="271">
        <f t="shared" si="12"/>
        <v>51.737256097564206</v>
      </c>
      <c r="V91" s="271">
        <f t="shared" si="12"/>
        <v>103.14725609756132</v>
      </c>
    </row>
    <row r="92" spans="2:22" x14ac:dyDescent="0.25">
      <c r="B92">
        <f t="shared" si="13"/>
        <v>80</v>
      </c>
      <c r="C92" s="272">
        <v>41.79</v>
      </c>
      <c r="D92" s="137">
        <v>41.83</v>
      </c>
      <c r="E92" s="137">
        <v>41.85</v>
      </c>
      <c r="F92" s="137">
        <v>42</v>
      </c>
      <c r="G92" s="137">
        <v>42.1</v>
      </c>
      <c r="H92" s="137">
        <v>41.99</v>
      </c>
      <c r="I92" s="137">
        <v>42.43</v>
      </c>
      <c r="J92" s="137">
        <v>42.41</v>
      </c>
      <c r="K92" s="273">
        <v>42.85</v>
      </c>
      <c r="M92" s="265">
        <f t="shared" si="11"/>
        <v>80</v>
      </c>
      <c r="N92" s="271">
        <f t="shared" si="12"/>
        <v>4.1831707317074986</v>
      </c>
      <c r="O92" s="271">
        <f t="shared" si="12"/>
        <v>21.123170731706992</v>
      </c>
      <c r="P92" s="271">
        <f t="shared" si="12"/>
        <v>6.123170731706395</v>
      </c>
      <c r="Q92" s="271">
        <f t="shared" si="12"/>
        <v>43.563170731702819</v>
      </c>
      <c r="R92" s="271">
        <f t="shared" si="12"/>
        <v>37.483170731703147</v>
      </c>
      <c r="S92" s="271">
        <f t="shared" si="12"/>
        <v>42.173170731704687</v>
      </c>
      <c r="T92" s="271">
        <f t="shared" si="12"/>
        <v>33.993170731706904</v>
      </c>
      <c r="U92" s="271">
        <f t="shared" si="12"/>
        <v>51.75317073171054</v>
      </c>
      <c r="V92" s="271">
        <f t="shared" si="12"/>
        <v>103.60317073170766</v>
      </c>
    </row>
    <row r="93" spans="2:22" x14ac:dyDescent="0.25">
      <c r="B93">
        <f t="shared" si="13"/>
        <v>81</v>
      </c>
      <c r="C93" s="272">
        <v>41.98</v>
      </c>
      <c r="D93" s="137">
        <v>41.93</v>
      </c>
      <c r="E93" s="137">
        <v>41.97</v>
      </c>
      <c r="F93" s="137">
        <v>42.16</v>
      </c>
      <c r="G93" s="137">
        <v>42.52</v>
      </c>
      <c r="H93" s="137">
        <v>41.93</v>
      </c>
      <c r="I93" s="137">
        <v>44.96</v>
      </c>
      <c r="J93" s="137">
        <v>42.99</v>
      </c>
      <c r="K93" s="273">
        <v>143.41</v>
      </c>
      <c r="M93" s="265">
        <f t="shared" si="11"/>
        <v>81</v>
      </c>
      <c r="N93" s="271">
        <f t="shared" ref="N93:V108" si="14">IF(C93&gt;60,C93-$H$4+N92-$H$5,C93-$H$4+N92)</f>
        <v>3.769085365853833</v>
      </c>
      <c r="O93" s="271">
        <f t="shared" si="14"/>
        <v>20.659085365853329</v>
      </c>
      <c r="P93" s="271">
        <f t="shared" si="14"/>
        <v>5.6990853658527314</v>
      </c>
      <c r="Q93" s="271">
        <f t="shared" si="14"/>
        <v>43.329085365849153</v>
      </c>
      <c r="R93" s="271">
        <f t="shared" si="14"/>
        <v>37.609085365849488</v>
      </c>
      <c r="S93" s="271">
        <f t="shared" si="14"/>
        <v>41.709085365851024</v>
      </c>
      <c r="T93" s="271">
        <f t="shared" si="14"/>
        <v>36.559085365853242</v>
      </c>
      <c r="U93" s="271">
        <f t="shared" si="14"/>
        <v>52.34908536585688</v>
      </c>
      <c r="V93" s="271">
        <f t="shared" si="14"/>
        <v>114.619085365854</v>
      </c>
    </row>
    <row r="94" spans="2:22" x14ac:dyDescent="0.25">
      <c r="B94">
        <f t="shared" si="13"/>
        <v>82</v>
      </c>
      <c r="C94" s="272">
        <v>42.18</v>
      </c>
      <c r="D94" s="137">
        <v>41.71</v>
      </c>
      <c r="E94" s="137">
        <v>41.99</v>
      </c>
      <c r="F94" s="137">
        <v>42.25</v>
      </c>
      <c r="G94" s="137">
        <v>42.01</v>
      </c>
      <c r="H94" s="137">
        <v>42.05</v>
      </c>
      <c r="I94" s="137">
        <v>42.15</v>
      </c>
      <c r="J94" s="137">
        <v>42.66</v>
      </c>
      <c r="K94" s="273">
        <v>44.13</v>
      </c>
      <c r="M94" s="265">
        <f t="shared" si="11"/>
        <v>82</v>
      </c>
      <c r="N94" s="271">
        <f t="shared" si="14"/>
        <v>3.5550000000001702</v>
      </c>
      <c r="O94" s="271">
        <f t="shared" si="14"/>
        <v>19.974999999999667</v>
      </c>
      <c r="P94" s="271">
        <f t="shared" si="14"/>
        <v>5.2949999999990709</v>
      </c>
      <c r="Q94" s="271">
        <f t="shared" si="14"/>
        <v>43.18499999999549</v>
      </c>
      <c r="R94" s="271">
        <f t="shared" si="14"/>
        <v>37.224999999995823</v>
      </c>
      <c r="S94" s="271">
        <f t="shared" si="14"/>
        <v>41.364999999997359</v>
      </c>
      <c r="T94" s="271">
        <f t="shared" si="14"/>
        <v>36.314999999999579</v>
      </c>
      <c r="U94" s="271">
        <f t="shared" si="14"/>
        <v>52.615000000003214</v>
      </c>
      <c r="V94" s="271">
        <f t="shared" si="14"/>
        <v>116.35500000000035</v>
      </c>
    </row>
    <row r="95" spans="2:22" x14ac:dyDescent="0.25">
      <c r="B95">
        <f t="shared" si="13"/>
        <v>83</v>
      </c>
      <c r="C95" s="272">
        <v>41.99</v>
      </c>
      <c r="D95" s="137">
        <v>41.82</v>
      </c>
      <c r="E95" s="137">
        <v>140.53</v>
      </c>
      <c r="F95" s="137">
        <v>42.73</v>
      </c>
      <c r="G95" s="137">
        <v>42.05</v>
      </c>
      <c r="H95" s="137">
        <v>42.07</v>
      </c>
      <c r="I95" s="137">
        <v>42.52</v>
      </c>
      <c r="J95" s="137">
        <v>42.04</v>
      </c>
      <c r="K95" s="273">
        <v>44.57</v>
      </c>
      <c r="M95" s="265">
        <f t="shared" si="11"/>
        <v>83</v>
      </c>
      <c r="N95" s="271">
        <f t="shared" si="14"/>
        <v>3.1509146341465097</v>
      </c>
      <c r="O95" s="271">
        <f t="shared" si="14"/>
        <v>19.400914634146005</v>
      </c>
      <c r="P95" s="271">
        <f t="shared" si="14"/>
        <v>13.43091463414541</v>
      </c>
      <c r="Q95" s="271">
        <f t="shared" si="14"/>
        <v>43.520914634141825</v>
      </c>
      <c r="R95" s="271">
        <f t="shared" si="14"/>
        <v>36.880914634142158</v>
      </c>
      <c r="S95" s="271">
        <f t="shared" si="14"/>
        <v>41.040914634143697</v>
      </c>
      <c r="T95" s="271">
        <f t="shared" si="14"/>
        <v>36.440914634145919</v>
      </c>
      <c r="U95" s="271">
        <f t="shared" si="14"/>
        <v>52.26091463414955</v>
      </c>
      <c r="V95" s="271">
        <f t="shared" si="14"/>
        <v>118.53091463414668</v>
      </c>
    </row>
    <row r="96" spans="2:22" x14ac:dyDescent="0.25">
      <c r="B96">
        <f t="shared" si="13"/>
        <v>84</v>
      </c>
      <c r="C96" s="272">
        <v>41.77</v>
      </c>
      <c r="D96" s="137">
        <v>41.85</v>
      </c>
      <c r="E96" s="137">
        <v>43.51</v>
      </c>
      <c r="F96" s="137">
        <v>42.09</v>
      </c>
      <c r="G96" s="137">
        <v>42.78</v>
      </c>
      <c r="H96" s="137">
        <v>42.01</v>
      </c>
      <c r="I96" s="137">
        <v>42.76</v>
      </c>
      <c r="J96" s="137">
        <v>42.36</v>
      </c>
      <c r="K96" s="273">
        <v>43.03</v>
      </c>
      <c r="M96" s="265">
        <f t="shared" si="11"/>
        <v>84</v>
      </c>
      <c r="N96" s="271">
        <f t="shared" si="14"/>
        <v>2.5268292682928504</v>
      </c>
      <c r="O96" s="271">
        <f t="shared" si="14"/>
        <v>18.856829268292344</v>
      </c>
      <c r="P96" s="271">
        <f t="shared" si="14"/>
        <v>14.546829268291745</v>
      </c>
      <c r="Q96" s="271">
        <f t="shared" si="14"/>
        <v>43.216829268288166</v>
      </c>
      <c r="R96" s="271">
        <f t="shared" si="14"/>
        <v>37.266829268288497</v>
      </c>
      <c r="S96" s="271">
        <f t="shared" si="14"/>
        <v>40.656829268290032</v>
      </c>
      <c r="T96" s="271">
        <f t="shared" si="14"/>
        <v>36.806829268292255</v>
      </c>
      <c r="U96" s="271">
        <f t="shared" si="14"/>
        <v>52.226829268295887</v>
      </c>
      <c r="V96" s="271">
        <f t="shared" si="14"/>
        <v>119.16682926829301</v>
      </c>
    </row>
    <row r="97" spans="2:22" x14ac:dyDescent="0.25">
      <c r="B97">
        <f t="shared" si="13"/>
        <v>85</v>
      </c>
      <c r="C97" s="272">
        <v>42.04</v>
      </c>
      <c r="D97" s="137">
        <v>41.77</v>
      </c>
      <c r="E97" s="137">
        <v>42.37</v>
      </c>
      <c r="F97" s="137">
        <v>42.43</v>
      </c>
      <c r="G97" s="137">
        <v>42.53</v>
      </c>
      <c r="H97" s="137">
        <v>41.94</v>
      </c>
      <c r="I97" s="137">
        <v>42.64</v>
      </c>
      <c r="J97" s="137">
        <v>42.41</v>
      </c>
      <c r="K97" s="273">
        <v>42.84</v>
      </c>
      <c r="M97" s="265">
        <f t="shared" si="11"/>
        <v>85</v>
      </c>
      <c r="N97" s="271">
        <f t="shared" si="14"/>
        <v>2.172743902439187</v>
      </c>
      <c r="O97" s="271">
        <f t="shared" si="14"/>
        <v>18.232743902438685</v>
      </c>
      <c r="P97" s="271">
        <f t="shared" si="14"/>
        <v>14.52274390243808</v>
      </c>
      <c r="Q97" s="271">
        <f t="shared" si="14"/>
        <v>43.252743902434503</v>
      </c>
      <c r="R97" s="271">
        <f t="shared" si="14"/>
        <v>37.402743902434835</v>
      </c>
      <c r="S97" s="271">
        <f t="shared" si="14"/>
        <v>40.202743902436367</v>
      </c>
      <c r="T97" s="271">
        <f t="shared" si="14"/>
        <v>37.052743902438593</v>
      </c>
      <c r="U97" s="271">
        <f t="shared" si="14"/>
        <v>52.242743902442221</v>
      </c>
      <c r="V97" s="271">
        <f t="shared" si="14"/>
        <v>119.61274390243935</v>
      </c>
    </row>
    <row r="98" spans="2:22" x14ac:dyDescent="0.25">
      <c r="B98">
        <f t="shared" si="13"/>
        <v>86</v>
      </c>
      <c r="C98" s="272">
        <v>42.18</v>
      </c>
      <c r="D98" s="137">
        <v>41.56</v>
      </c>
      <c r="E98" s="137">
        <v>42.45</v>
      </c>
      <c r="F98" s="137">
        <v>42.39</v>
      </c>
      <c r="G98" s="137">
        <v>42.31</v>
      </c>
      <c r="H98" s="137">
        <v>42.04</v>
      </c>
      <c r="I98" s="137">
        <v>141.31</v>
      </c>
      <c r="J98" s="137">
        <v>142.97999999999999</v>
      </c>
      <c r="K98" s="273">
        <v>42.58</v>
      </c>
      <c r="M98" s="265">
        <f t="shared" si="11"/>
        <v>86</v>
      </c>
      <c r="N98" s="271">
        <f t="shared" si="14"/>
        <v>1.9586585365855242</v>
      </c>
      <c r="O98" s="271">
        <f t="shared" si="14"/>
        <v>17.398658536585025</v>
      </c>
      <c r="P98" s="271">
        <f t="shared" si="14"/>
        <v>14.57865853658442</v>
      </c>
      <c r="Q98" s="271">
        <f t="shared" si="14"/>
        <v>43.248658536580841</v>
      </c>
      <c r="R98" s="271">
        <f t="shared" si="14"/>
        <v>37.318658536581175</v>
      </c>
      <c r="S98" s="271">
        <f t="shared" si="14"/>
        <v>39.848658536582704</v>
      </c>
      <c r="T98" s="271">
        <f t="shared" si="14"/>
        <v>45.96865853658494</v>
      </c>
      <c r="U98" s="271">
        <f t="shared" si="14"/>
        <v>62.828658536588534</v>
      </c>
      <c r="V98" s="271">
        <f t="shared" si="14"/>
        <v>119.79865853658569</v>
      </c>
    </row>
    <row r="99" spans="2:22" x14ac:dyDescent="0.25">
      <c r="B99">
        <f t="shared" si="13"/>
        <v>87</v>
      </c>
      <c r="C99" s="272">
        <v>41.73</v>
      </c>
      <c r="D99" s="137">
        <v>41.6</v>
      </c>
      <c r="E99" s="137">
        <v>42.19</v>
      </c>
      <c r="F99" s="137">
        <v>42.43</v>
      </c>
      <c r="G99" s="137">
        <v>42.71</v>
      </c>
      <c r="H99" s="137">
        <v>41.94</v>
      </c>
      <c r="I99" s="137">
        <v>44.25</v>
      </c>
      <c r="J99" s="137">
        <v>43.73</v>
      </c>
      <c r="K99" s="273">
        <v>42.57</v>
      </c>
      <c r="M99" s="265">
        <f t="shared" si="11"/>
        <v>87</v>
      </c>
      <c r="N99" s="271">
        <f t="shared" si="14"/>
        <v>1.2945731707318586</v>
      </c>
      <c r="O99" s="271">
        <f t="shared" si="14"/>
        <v>16.604573170731364</v>
      </c>
      <c r="P99" s="271">
        <f t="shared" si="14"/>
        <v>14.374573170730756</v>
      </c>
      <c r="Q99" s="271">
        <f t="shared" si="14"/>
        <v>43.284573170727178</v>
      </c>
      <c r="R99" s="271">
        <f t="shared" si="14"/>
        <v>37.634573170727514</v>
      </c>
      <c r="S99" s="271">
        <f t="shared" si="14"/>
        <v>39.394573170729039</v>
      </c>
      <c r="T99" s="271">
        <f t="shared" si="14"/>
        <v>47.824573170731277</v>
      </c>
      <c r="U99" s="271">
        <f t="shared" si="14"/>
        <v>64.164573170734869</v>
      </c>
      <c r="V99" s="271">
        <f t="shared" si="14"/>
        <v>119.97457317073203</v>
      </c>
    </row>
    <row r="100" spans="2:22" x14ac:dyDescent="0.25">
      <c r="B100">
        <f t="shared" si="13"/>
        <v>88</v>
      </c>
      <c r="C100" s="272">
        <v>136.1</v>
      </c>
      <c r="D100" s="137">
        <v>41.58</v>
      </c>
      <c r="E100" s="137">
        <v>42.01</v>
      </c>
      <c r="F100" s="137">
        <v>42.18</v>
      </c>
      <c r="G100" s="137">
        <v>136.56</v>
      </c>
      <c r="H100" s="137">
        <v>42.1</v>
      </c>
      <c r="I100" s="137">
        <v>42.68</v>
      </c>
      <c r="J100" s="137">
        <v>43.28</v>
      </c>
      <c r="K100" s="273">
        <v>42.29</v>
      </c>
      <c r="M100" s="265">
        <f t="shared" si="11"/>
        <v>88</v>
      </c>
      <c r="N100" s="271">
        <f t="shared" si="14"/>
        <v>5.0004878048781904</v>
      </c>
      <c r="O100" s="271">
        <f t="shared" si="14"/>
        <v>15.790487804877699</v>
      </c>
      <c r="P100" s="271">
        <f t="shared" si="14"/>
        <v>13.990487804877091</v>
      </c>
      <c r="Q100" s="271">
        <f t="shared" si="14"/>
        <v>43.070487804873515</v>
      </c>
      <c r="R100" s="271">
        <f t="shared" si="14"/>
        <v>41.800487804873853</v>
      </c>
      <c r="S100" s="271">
        <f t="shared" si="14"/>
        <v>39.100487804875378</v>
      </c>
      <c r="T100" s="271">
        <f t="shared" si="14"/>
        <v>48.110487804877614</v>
      </c>
      <c r="U100" s="271">
        <f t="shared" si="14"/>
        <v>65.050487804881215</v>
      </c>
      <c r="V100" s="271">
        <f t="shared" si="14"/>
        <v>119.87048780487837</v>
      </c>
    </row>
    <row r="101" spans="2:22" x14ac:dyDescent="0.25">
      <c r="B101">
        <f t="shared" si="13"/>
        <v>89</v>
      </c>
      <c r="C101" s="272">
        <v>43.46</v>
      </c>
      <c r="D101" s="137">
        <v>42.75</v>
      </c>
      <c r="E101" s="137">
        <v>42.3</v>
      </c>
      <c r="F101" s="137">
        <v>42.67</v>
      </c>
      <c r="G101" s="137">
        <v>44.15</v>
      </c>
      <c r="H101" s="137">
        <v>42.09</v>
      </c>
      <c r="I101" s="137">
        <v>42.8</v>
      </c>
      <c r="J101" s="137">
        <v>42.77</v>
      </c>
      <c r="K101" s="273">
        <v>42.77</v>
      </c>
      <c r="M101" s="265">
        <f t="shared" si="11"/>
        <v>89</v>
      </c>
      <c r="N101" s="271">
        <f t="shared" si="14"/>
        <v>6.0664024390245288</v>
      </c>
      <c r="O101" s="271">
        <f t="shared" si="14"/>
        <v>16.146402439024037</v>
      </c>
      <c r="P101" s="271">
        <f t="shared" si="14"/>
        <v>13.896402439023426</v>
      </c>
      <c r="Q101" s="271">
        <f t="shared" si="14"/>
        <v>43.346402439019855</v>
      </c>
      <c r="R101" s="271">
        <f t="shared" si="14"/>
        <v>43.556402439020189</v>
      </c>
      <c r="S101" s="271">
        <f t="shared" si="14"/>
        <v>38.796402439021719</v>
      </c>
      <c r="T101" s="271">
        <f t="shared" si="14"/>
        <v>48.516402439023949</v>
      </c>
      <c r="U101" s="271">
        <f t="shared" si="14"/>
        <v>65.426402439027555</v>
      </c>
      <c r="V101" s="271">
        <f t="shared" si="14"/>
        <v>120.24640243902471</v>
      </c>
    </row>
    <row r="102" spans="2:22" x14ac:dyDescent="0.25">
      <c r="B102">
        <f t="shared" si="13"/>
        <v>90</v>
      </c>
      <c r="C102" s="272">
        <v>42.49</v>
      </c>
      <c r="D102" s="137">
        <v>41.67</v>
      </c>
      <c r="E102" s="137">
        <v>42.41</v>
      </c>
      <c r="F102" s="137">
        <v>42.36</v>
      </c>
      <c r="G102" s="137">
        <v>42.91</v>
      </c>
      <c r="H102" s="137">
        <v>42.01</v>
      </c>
      <c r="I102" s="137">
        <v>42.84</v>
      </c>
      <c r="J102" s="137">
        <v>42.69</v>
      </c>
      <c r="K102" s="273">
        <v>42.41</v>
      </c>
      <c r="M102" s="265">
        <f t="shared" si="11"/>
        <v>90</v>
      </c>
      <c r="N102" s="271">
        <f t="shared" si="14"/>
        <v>6.1623170731708683</v>
      </c>
      <c r="O102" s="271">
        <f t="shared" si="14"/>
        <v>15.422317073170376</v>
      </c>
      <c r="P102" s="271">
        <f t="shared" si="14"/>
        <v>13.91231707316976</v>
      </c>
      <c r="Q102" s="271">
        <f t="shared" si="14"/>
        <v>43.312317073166192</v>
      </c>
      <c r="R102" s="271">
        <f t="shared" si="14"/>
        <v>44.072317073166523</v>
      </c>
      <c r="S102" s="271">
        <f t="shared" si="14"/>
        <v>38.412317073168055</v>
      </c>
      <c r="T102" s="271">
        <f t="shared" si="14"/>
        <v>48.96231707317029</v>
      </c>
      <c r="U102" s="271">
        <f t="shared" si="14"/>
        <v>65.722317073173883</v>
      </c>
      <c r="V102" s="271">
        <f t="shared" si="14"/>
        <v>120.26231707317103</v>
      </c>
    </row>
    <row r="103" spans="2:22" x14ac:dyDescent="0.25">
      <c r="B103">
        <f t="shared" si="13"/>
        <v>91</v>
      </c>
      <c r="C103" s="272">
        <v>42.58</v>
      </c>
      <c r="D103" s="137">
        <v>41.52</v>
      </c>
      <c r="E103" s="137">
        <v>42.09</v>
      </c>
      <c r="F103" s="137">
        <v>42.25</v>
      </c>
      <c r="G103" s="137">
        <v>42.48</v>
      </c>
      <c r="H103" s="137">
        <v>42.07</v>
      </c>
      <c r="I103" s="137">
        <v>42.42</v>
      </c>
      <c r="J103" s="137">
        <v>42.62</v>
      </c>
      <c r="K103" s="273">
        <v>42.88</v>
      </c>
      <c r="M103" s="265">
        <f t="shared" si="11"/>
        <v>91</v>
      </c>
      <c r="N103" s="271">
        <f t="shared" si="14"/>
        <v>6.3482317073172041</v>
      </c>
      <c r="O103" s="271">
        <f t="shared" si="14"/>
        <v>14.548231707316717</v>
      </c>
      <c r="P103" s="271">
        <f t="shared" si="14"/>
        <v>13.608231707316101</v>
      </c>
      <c r="Q103" s="271">
        <f t="shared" si="14"/>
        <v>43.168231707312529</v>
      </c>
      <c r="R103" s="271">
        <f t="shared" si="14"/>
        <v>44.158231707312858</v>
      </c>
      <c r="S103" s="271">
        <f t="shared" si="14"/>
        <v>38.088231707314392</v>
      </c>
      <c r="T103" s="271">
        <f t="shared" si="14"/>
        <v>48.988231707316629</v>
      </c>
      <c r="U103" s="271">
        <f t="shared" si="14"/>
        <v>65.948231707320218</v>
      </c>
      <c r="V103" s="271">
        <f t="shared" si="14"/>
        <v>120.74823170731737</v>
      </c>
    </row>
    <row r="104" spans="2:22" x14ac:dyDescent="0.25">
      <c r="B104">
        <f t="shared" si="13"/>
        <v>92</v>
      </c>
      <c r="C104" s="272">
        <v>42.11</v>
      </c>
      <c r="D104" s="137">
        <v>41.63</v>
      </c>
      <c r="E104" s="137">
        <v>41.99</v>
      </c>
      <c r="F104" s="137">
        <v>42.45</v>
      </c>
      <c r="G104" s="137">
        <v>42.15</v>
      </c>
      <c r="H104" s="137">
        <v>41.82</v>
      </c>
      <c r="I104" s="137">
        <v>41.99</v>
      </c>
      <c r="J104" s="137">
        <v>43.26</v>
      </c>
      <c r="K104" s="273">
        <v>44.13</v>
      </c>
      <c r="M104" s="265">
        <f t="shared" si="11"/>
        <v>92</v>
      </c>
      <c r="N104" s="271">
        <f t="shared" si="14"/>
        <v>6.064146341463541</v>
      </c>
      <c r="O104" s="271">
        <f t="shared" si="14"/>
        <v>13.784146341463057</v>
      </c>
      <c r="P104" s="271">
        <f t="shared" si="14"/>
        <v>13.20414634146244</v>
      </c>
      <c r="Q104" s="271">
        <f t="shared" si="14"/>
        <v>43.224146341458869</v>
      </c>
      <c r="R104" s="271">
        <f t="shared" si="14"/>
        <v>43.914146341459194</v>
      </c>
      <c r="S104" s="271">
        <f t="shared" si="14"/>
        <v>37.51414634146073</v>
      </c>
      <c r="T104" s="271">
        <f t="shared" si="14"/>
        <v>48.584146341462969</v>
      </c>
      <c r="U104" s="271">
        <f t="shared" si="14"/>
        <v>66.814146341466554</v>
      </c>
      <c r="V104" s="271">
        <f t="shared" si="14"/>
        <v>122.48414634146371</v>
      </c>
    </row>
    <row r="105" spans="2:22" x14ac:dyDescent="0.25">
      <c r="B105">
        <f t="shared" si="13"/>
        <v>93</v>
      </c>
      <c r="C105" s="272">
        <v>42.02</v>
      </c>
      <c r="D105" s="137">
        <v>42.11</v>
      </c>
      <c r="E105" s="137">
        <v>42.46</v>
      </c>
      <c r="F105" s="137">
        <v>42.31</v>
      </c>
      <c r="G105" s="137">
        <v>42.01</v>
      </c>
      <c r="H105" s="137">
        <v>41.96</v>
      </c>
      <c r="I105" s="137">
        <v>42.07</v>
      </c>
      <c r="J105" s="137">
        <v>43.12</v>
      </c>
      <c r="K105" s="273">
        <v>43.11</v>
      </c>
      <c r="M105" s="265">
        <f t="shared" si="11"/>
        <v>93</v>
      </c>
      <c r="N105" s="271">
        <f t="shared" si="14"/>
        <v>5.6900609756098817</v>
      </c>
      <c r="O105" s="271">
        <f t="shared" si="14"/>
        <v>13.500060975609394</v>
      </c>
      <c r="P105" s="271">
        <f t="shared" si="14"/>
        <v>13.270060975608779</v>
      </c>
      <c r="Q105" s="271">
        <f t="shared" si="14"/>
        <v>43.140060975605209</v>
      </c>
      <c r="R105" s="271">
        <f t="shared" si="14"/>
        <v>43.530060975605529</v>
      </c>
      <c r="S105" s="271">
        <f t="shared" si="14"/>
        <v>37.080060975607068</v>
      </c>
      <c r="T105" s="271">
        <f t="shared" si="14"/>
        <v>48.260060975609306</v>
      </c>
      <c r="U105" s="271">
        <f t="shared" si="14"/>
        <v>67.540060975612889</v>
      </c>
      <c r="V105" s="271">
        <f t="shared" si="14"/>
        <v>123.20006097561006</v>
      </c>
    </row>
    <row r="106" spans="2:22" x14ac:dyDescent="0.25">
      <c r="B106">
        <f t="shared" si="13"/>
        <v>94</v>
      </c>
      <c r="C106" s="272">
        <v>42.18</v>
      </c>
      <c r="D106" s="137">
        <v>42.65</v>
      </c>
      <c r="E106" s="137">
        <v>43.43</v>
      </c>
      <c r="F106" s="137">
        <v>42.17</v>
      </c>
      <c r="G106" s="137">
        <v>42.1</v>
      </c>
      <c r="H106" s="137">
        <v>42.54</v>
      </c>
      <c r="I106" s="137">
        <v>41.86</v>
      </c>
      <c r="J106" s="137">
        <v>43.25</v>
      </c>
      <c r="K106" s="273">
        <v>42.14</v>
      </c>
      <c r="M106" s="265">
        <f t="shared" si="11"/>
        <v>94</v>
      </c>
      <c r="N106" s="271">
        <f t="shared" si="14"/>
        <v>5.4759756097562189</v>
      </c>
      <c r="O106" s="271">
        <f t="shared" si="14"/>
        <v>13.75597560975573</v>
      </c>
      <c r="P106" s="271">
        <f t="shared" si="14"/>
        <v>14.305975609755116</v>
      </c>
      <c r="Q106" s="271">
        <f t="shared" si="14"/>
        <v>42.915975609751548</v>
      </c>
      <c r="R106" s="271">
        <f t="shared" si="14"/>
        <v>43.235975609751868</v>
      </c>
      <c r="S106" s="271">
        <f t="shared" si="14"/>
        <v>37.225975609753405</v>
      </c>
      <c r="T106" s="271">
        <f t="shared" si="14"/>
        <v>47.725975609755643</v>
      </c>
      <c r="U106" s="271">
        <f t="shared" si="14"/>
        <v>68.395975609759233</v>
      </c>
      <c r="V106" s="271">
        <f t="shared" si="14"/>
        <v>122.9459756097564</v>
      </c>
    </row>
    <row r="107" spans="2:22" x14ac:dyDescent="0.25">
      <c r="B107">
        <f t="shared" si="13"/>
        <v>95</v>
      </c>
      <c r="C107" s="272">
        <v>41.9</v>
      </c>
      <c r="D107" s="137">
        <v>41.71</v>
      </c>
      <c r="E107" s="137">
        <v>42.35</v>
      </c>
      <c r="F107" s="137">
        <v>42.34</v>
      </c>
      <c r="G107" s="137">
        <v>42.53</v>
      </c>
      <c r="H107" s="137">
        <v>42.21</v>
      </c>
      <c r="I107" s="137">
        <v>42.07</v>
      </c>
      <c r="J107" s="137">
        <v>42.96</v>
      </c>
      <c r="K107" s="273">
        <v>42.42</v>
      </c>
      <c r="M107" s="265">
        <f t="shared" si="11"/>
        <v>95</v>
      </c>
      <c r="N107" s="271">
        <f t="shared" si="14"/>
        <v>4.981890243902555</v>
      </c>
      <c r="O107" s="271">
        <f t="shared" si="14"/>
        <v>13.071890243902068</v>
      </c>
      <c r="P107" s="271">
        <f t="shared" si="14"/>
        <v>14.261890243901455</v>
      </c>
      <c r="Q107" s="271">
        <f t="shared" si="14"/>
        <v>42.861890243897889</v>
      </c>
      <c r="R107" s="271">
        <f t="shared" si="14"/>
        <v>43.371890243898207</v>
      </c>
      <c r="S107" s="271">
        <f t="shared" si="14"/>
        <v>37.041890243899743</v>
      </c>
      <c r="T107" s="271">
        <f t="shared" si="14"/>
        <v>47.401890243901981</v>
      </c>
      <c r="U107" s="271">
        <f t="shared" si="14"/>
        <v>68.961890243905572</v>
      </c>
      <c r="V107" s="271">
        <f t="shared" si="14"/>
        <v>122.97189024390275</v>
      </c>
    </row>
    <row r="108" spans="2:22" x14ac:dyDescent="0.25">
      <c r="B108">
        <f t="shared" si="13"/>
        <v>96</v>
      </c>
      <c r="C108" s="272">
        <v>42.1</v>
      </c>
      <c r="D108" s="137">
        <v>41.74</v>
      </c>
      <c r="E108" s="137">
        <v>41.92</v>
      </c>
      <c r="F108" s="137">
        <v>43.18</v>
      </c>
      <c r="G108" s="137">
        <v>42.42</v>
      </c>
      <c r="H108" s="137">
        <v>42.33</v>
      </c>
      <c r="I108" s="137">
        <v>41.9</v>
      </c>
      <c r="J108" s="137">
        <v>42.91</v>
      </c>
      <c r="K108" s="273">
        <v>42.26</v>
      </c>
      <c r="M108" s="265">
        <f t="shared" si="11"/>
        <v>96</v>
      </c>
      <c r="N108" s="271">
        <f t="shared" si="14"/>
        <v>4.6878048780488939</v>
      </c>
      <c r="O108" s="271">
        <f t="shared" si="14"/>
        <v>12.417804878048408</v>
      </c>
      <c r="P108" s="271">
        <f t="shared" si="14"/>
        <v>13.787804878047794</v>
      </c>
      <c r="Q108" s="271">
        <f t="shared" si="14"/>
        <v>43.647804878044226</v>
      </c>
      <c r="R108" s="271">
        <f t="shared" si="14"/>
        <v>43.397804878044546</v>
      </c>
      <c r="S108" s="271">
        <f t="shared" si="14"/>
        <v>36.977804878046079</v>
      </c>
      <c r="T108" s="271">
        <f t="shared" si="14"/>
        <v>46.907804878048317</v>
      </c>
      <c r="U108" s="271">
        <f t="shared" si="14"/>
        <v>69.477804878051899</v>
      </c>
      <c r="V108" s="271">
        <f t="shared" si="14"/>
        <v>122.83780487804908</v>
      </c>
    </row>
    <row r="109" spans="2:22" x14ac:dyDescent="0.25">
      <c r="B109">
        <f t="shared" si="13"/>
        <v>97</v>
      </c>
      <c r="C109" s="272">
        <v>42.05</v>
      </c>
      <c r="D109" s="137">
        <v>41.62</v>
      </c>
      <c r="E109" s="137">
        <v>41.97</v>
      </c>
      <c r="F109" s="137">
        <v>42.17</v>
      </c>
      <c r="G109" s="137">
        <v>42.08</v>
      </c>
      <c r="H109" s="137">
        <v>41.97</v>
      </c>
      <c r="I109" s="137">
        <v>43.26</v>
      </c>
      <c r="J109" s="137">
        <v>42.49</v>
      </c>
      <c r="K109" s="273">
        <v>42.38</v>
      </c>
      <c r="M109" s="265">
        <f t="shared" si="11"/>
        <v>97</v>
      </c>
      <c r="N109" s="271">
        <f t="shared" ref="N109:V124" si="15">IF(C109&gt;60,C109-$H$4+N108-$H$5,C109-$H$4+N108)</f>
        <v>4.3437195121952286</v>
      </c>
      <c r="O109" s="271">
        <f t="shared" si="15"/>
        <v>11.643719512194743</v>
      </c>
      <c r="P109" s="271">
        <f t="shared" si="15"/>
        <v>13.36371951219413</v>
      </c>
      <c r="Q109" s="271">
        <f t="shared" si="15"/>
        <v>43.423719512190566</v>
      </c>
      <c r="R109" s="271">
        <f t="shared" si="15"/>
        <v>43.083719512190882</v>
      </c>
      <c r="S109" s="271">
        <f t="shared" si="15"/>
        <v>36.553719512192416</v>
      </c>
      <c r="T109" s="271">
        <f t="shared" si="15"/>
        <v>47.773719512194653</v>
      </c>
      <c r="U109" s="271">
        <f t="shared" si="15"/>
        <v>69.573719512198238</v>
      </c>
      <c r="V109" s="271">
        <f t="shared" si="15"/>
        <v>122.82371951219542</v>
      </c>
    </row>
    <row r="110" spans="2:22" x14ac:dyDescent="0.25">
      <c r="B110">
        <f t="shared" si="13"/>
        <v>98</v>
      </c>
      <c r="C110" s="272">
        <v>43.77</v>
      </c>
      <c r="D110" s="137">
        <v>41.6</v>
      </c>
      <c r="E110" s="137">
        <v>41.9</v>
      </c>
      <c r="F110" s="137">
        <v>42.14</v>
      </c>
      <c r="G110" s="137">
        <v>42.13</v>
      </c>
      <c r="H110" s="137">
        <v>42.18</v>
      </c>
      <c r="I110" s="137">
        <v>42.4</v>
      </c>
      <c r="J110" s="137">
        <v>42.66</v>
      </c>
      <c r="K110" s="273">
        <v>42.64</v>
      </c>
      <c r="M110" s="265">
        <f t="shared" si="11"/>
        <v>98</v>
      </c>
      <c r="N110" s="271">
        <f t="shared" si="15"/>
        <v>5.7196341463415692</v>
      </c>
      <c r="O110" s="271">
        <f t="shared" si="15"/>
        <v>10.849634146341081</v>
      </c>
      <c r="P110" s="271">
        <f t="shared" si="15"/>
        <v>12.869634146340466</v>
      </c>
      <c r="Q110" s="271">
        <f t="shared" si="15"/>
        <v>43.169634146336904</v>
      </c>
      <c r="R110" s="271">
        <f t="shared" si="15"/>
        <v>42.819634146337222</v>
      </c>
      <c r="S110" s="271">
        <f t="shared" si="15"/>
        <v>36.339634146338753</v>
      </c>
      <c r="T110" s="271">
        <f t="shared" si="15"/>
        <v>47.779634146340989</v>
      </c>
      <c r="U110" s="271">
        <f t="shared" si="15"/>
        <v>69.839634146344565</v>
      </c>
      <c r="V110" s="271">
        <f t="shared" si="15"/>
        <v>123.06963414634177</v>
      </c>
    </row>
    <row r="111" spans="2:22" x14ac:dyDescent="0.25">
      <c r="B111">
        <f t="shared" si="13"/>
        <v>99</v>
      </c>
      <c r="C111" s="272">
        <v>42.59</v>
      </c>
      <c r="D111" s="137">
        <v>41.63</v>
      </c>
      <c r="E111" s="137">
        <v>42.32</v>
      </c>
      <c r="F111" s="137">
        <v>136.69999999999999</v>
      </c>
      <c r="G111" s="137">
        <v>42.32</v>
      </c>
      <c r="H111" s="137">
        <v>42.04</v>
      </c>
      <c r="I111" s="137">
        <v>42.1</v>
      </c>
      <c r="J111" s="137">
        <v>42.68</v>
      </c>
      <c r="K111" s="273">
        <v>42.48</v>
      </c>
      <c r="M111" s="265">
        <f t="shared" si="11"/>
        <v>99</v>
      </c>
      <c r="N111" s="271">
        <f t="shared" si="15"/>
        <v>5.9155487804879101</v>
      </c>
      <c r="O111" s="271">
        <f t="shared" si="15"/>
        <v>10.085548780487422</v>
      </c>
      <c r="P111" s="271">
        <f t="shared" si="15"/>
        <v>12.795548780486804</v>
      </c>
      <c r="Q111" s="271">
        <f t="shared" si="15"/>
        <v>47.475548780483223</v>
      </c>
      <c r="R111" s="271">
        <f t="shared" si="15"/>
        <v>42.74554878048356</v>
      </c>
      <c r="S111" s="271">
        <f t="shared" si="15"/>
        <v>35.98554878048509</v>
      </c>
      <c r="T111" s="271">
        <f t="shared" si="15"/>
        <v>47.485548780487328</v>
      </c>
      <c r="U111" s="271">
        <f t="shared" si="15"/>
        <v>70.125548780490902</v>
      </c>
      <c r="V111" s="271">
        <f t="shared" si="15"/>
        <v>123.1555487804881</v>
      </c>
    </row>
    <row r="112" spans="2:22" x14ac:dyDescent="0.25">
      <c r="B112">
        <f t="shared" si="13"/>
        <v>100</v>
      </c>
      <c r="C112" s="272">
        <v>42.1</v>
      </c>
      <c r="D112" s="137">
        <v>41.71</v>
      </c>
      <c r="E112" s="137">
        <v>42.03</v>
      </c>
      <c r="F112" s="137">
        <v>43.39</v>
      </c>
      <c r="G112" s="137">
        <v>42.2</v>
      </c>
      <c r="H112" s="137">
        <v>42.22</v>
      </c>
      <c r="I112" s="137">
        <v>42.32</v>
      </c>
      <c r="J112" s="137">
        <v>43.24</v>
      </c>
      <c r="K112" s="273">
        <v>42.67</v>
      </c>
      <c r="M112" s="265">
        <f t="shared" si="11"/>
        <v>100</v>
      </c>
      <c r="N112" s="271">
        <f t="shared" si="15"/>
        <v>5.621463414634249</v>
      </c>
      <c r="O112" s="271">
        <f t="shared" si="15"/>
        <v>9.4014634146337599</v>
      </c>
      <c r="P112" s="271">
        <f t="shared" si="15"/>
        <v>12.431463414633143</v>
      </c>
      <c r="Q112" s="271">
        <f t="shared" si="15"/>
        <v>48.471463414629561</v>
      </c>
      <c r="R112" s="271">
        <f t="shared" si="15"/>
        <v>42.5514634146299</v>
      </c>
      <c r="S112" s="271">
        <f t="shared" si="15"/>
        <v>35.811463414631426</v>
      </c>
      <c r="T112" s="271">
        <f t="shared" si="15"/>
        <v>47.411463414633666</v>
      </c>
      <c r="U112" s="271">
        <f t="shared" si="15"/>
        <v>70.971463414637242</v>
      </c>
      <c r="V112" s="271">
        <f t="shared" si="15"/>
        <v>123.43146341463444</v>
      </c>
    </row>
    <row r="113" spans="2:22" x14ac:dyDescent="0.25">
      <c r="B113">
        <f t="shared" si="13"/>
        <v>101</v>
      </c>
      <c r="C113" s="272">
        <v>42.2</v>
      </c>
      <c r="D113" s="137">
        <v>41.51</v>
      </c>
      <c r="E113" s="137">
        <v>42.01</v>
      </c>
      <c r="F113" s="137">
        <v>42.49</v>
      </c>
      <c r="G113" s="137">
        <v>42.08</v>
      </c>
      <c r="H113" s="137">
        <v>42.18</v>
      </c>
      <c r="I113" s="137">
        <v>42.03</v>
      </c>
      <c r="J113" s="137">
        <v>42.99</v>
      </c>
      <c r="K113" s="273">
        <v>42.5</v>
      </c>
      <c r="M113" s="265">
        <f t="shared" si="11"/>
        <v>101</v>
      </c>
      <c r="N113" s="271">
        <f t="shared" si="15"/>
        <v>5.4273780487805894</v>
      </c>
      <c r="O113" s="271">
        <f t="shared" si="15"/>
        <v>8.5173780487800954</v>
      </c>
      <c r="P113" s="271">
        <f t="shared" si="15"/>
        <v>12.047378048779478</v>
      </c>
      <c r="Q113" s="271">
        <f t="shared" si="15"/>
        <v>48.5673780487759</v>
      </c>
      <c r="R113" s="271">
        <f t="shared" si="15"/>
        <v>42.237378048776236</v>
      </c>
      <c r="S113" s="271">
        <f t="shared" si="15"/>
        <v>35.597378048777763</v>
      </c>
      <c r="T113" s="271">
        <f t="shared" si="15"/>
        <v>47.047378048780004</v>
      </c>
      <c r="U113" s="271">
        <f t="shared" si="15"/>
        <v>71.567378048783581</v>
      </c>
      <c r="V113" s="271">
        <f t="shared" si="15"/>
        <v>123.53737804878077</v>
      </c>
    </row>
    <row r="114" spans="2:22" x14ac:dyDescent="0.25">
      <c r="B114">
        <f t="shared" si="13"/>
        <v>102</v>
      </c>
      <c r="C114" s="272">
        <v>42.25</v>
      </c>
      <c r="D114" s="137">
        <v>41.75</v>
      </c>
      <c r="E114" s="137">
        <v>42.1</v>
      </c>
      <c r="F114" s="137">
        <v>42.67</v>
      </c>
      <c r="G114" s="137">
        <v>42.04</v>
      </c>
      <c r="H114" s="137">
        <v>41.92</v>
      </c>
      <c r="I114" s="137">
        <v>41.96</v>
      </c>
      <c r="J114" s="137">
        <v>43.29</v>
      </c>
      <c r="K114" s="273">
        <v>42.68</v>
      </c>
      <c r="M114" s="265">
        <f t="shared" si="11"/>
        <v>102</v>
      </c>
      <c r="N114" s="271">
        <f t="shared" si="15"/>
        <v>5.2832926829269269</v>
      </c>
      <c r="O114" s="271">
        <f t="shared" si="15"/>
        <v>7.8732926829264329</v>
      </c>
      <c r="P114" s="271">
        <f t="shared" si="15"/>
        <v>11.753292682925817</v>
      </c>
      <c r="Q114" s="271">
        <f t="shared" si="15"/>
        <v>48.84329268292224</v>
      </c>
      <c r="R114" s="271">
        <f t="shared" si="15"/>
        <v>41.883292682922573</v>
      </c>
      <c r="S114" s="271">
        <f t="shared" si="15"/>
        <v>35.123292682924102</v>
      </c>
      <c r="T114" s="271">
        <f t="shared" si="15"/>
        <v>46.613292682926343</v>
      </c>
      <c r="U114" s="271">
        <f t="shared" si="15"/>
        <v>72.463292682929918</v>
      </c>
      <c r="V114" s="271">
        <f t="shared" si="15"/>
        <v>123.8232926829271</v>
      </c>
    </row>
    <row r="115" spans="2:22" x14ac:dyDescent="0.25">
      <c r="B115">
        <f t="shared" si="13"/>
        <v>103</v>
      </c>
      <c r="C115" s="272">
        <v>42.05</v>
      </c>
      <c r="D115" s="137">
        <v>43.95</v>
      </c>
      <c r="E115" s="137">
        <v>42.06</v>
      </c>
      <c r="F115" s="137">
        <v>42</v>
      </c>
      <c r="G115" s="137">
        <v>41.95</v>
      </c>
      <c r="H115" s="137">
        <v>41.97</v>
      </c>
      <c r="I115" s="137">
        <v>42.34</v>
      </c>
      <c r="J115" s="137">
        <v>43.29</v>
      </c>
      <c r="K115" s="273">
        <v>42.71</v>
      </c>
      <c r="M115" s="265">
        <f t="shared" si="11"/>
        <v>103</v>
      </c>
      <c r="N115" s="271">
        <f t="shared" si="15"/>
        <v>4.9392073170732615</v>
      </c>
      <c r="O115" s="271">
        <f t="shared" si="15"/>
        <v>9.4292073170727733</v>
      </c>
      <c r="P115" s="271">
        <f t="shared" si="15"/>
        <v>11.419207317072157</v>
      </c>
      <c r="Q115" s="271">
        <f t="shared" si="15"/>
        <v>48.449207317068577</v>
      </c>
      <c r="R115" s="271">
        <f t="shared" si="15"/>
        <v>41.439207317068913</v>
      </c>
      <c r="S115" s="271">
        <f t="shared" si="15"/>
        <v>34.699207317070439</v>
      </c>
      <c r="T115" s="271">
        <f t="shared" si="15"/>
        <v>46.559207317072683</v>
      </c>
      <c r="U115" s="271">
        <f t="shared" si="15"/>
        <v>73.359207317076255</v>
      </c>
      <c r="V115" s="271">
        <f t="shared" si="15"/>
        <v>124.13920731707344</v>
      </c>
    </row>
    <row r="116" spans="2:22" x14ac:dyDescent="0.25">
      <c r="B116">
        <f t="shared" si="13"/>
        <v>104</v>
      </c>
      <c r="C116" s="272">
        <v>41.98</v>
      </c>
      <c r="D116" s="137">
        <v>136.35</v>
      </c>
      <c r="E116" s="137">
        <v>42.49</v>
      </c>
      <c r="F116" s="137">
        <v>41.99</v>
      </c>
      <c r="G116" s="137">
        <v>42.31</v>
      </c>
      <c r="H116" s="137">
        <v>41.95</v>
      </c>
      <c r="I116" s="137">
        <v>42.08</v>
      </c>
      <c r="J116" s="137">
        <v>42.78</v>
      </c>
      <c r="K116" s="273">
        <v>43.2</v>
      </c>
      <c r="M116" s="265">
        <f t="shared" si="11"/>
        <v>104</v>
      </c>
      <c r="N116" s="271">
        <f t="shared" si="15"/>
        <v>4.5251219512195959</v>
      </c>
      <c r="O116" s="271">
        <f t="shared" si="15"/>
        <v>13.385121951219105</v>
      </c>
      <c r="P116" s="271">
        <f t="shared" si="15"/>
        <v>11.515121951218497</v>
      </c>
      <c r="Q116" s="271">
        <f t="shared" si="15"/>
        <v>48.045121951214917</v>
      </c>
      <c r="R116" s="271">
        <f t="shared" si="15"/>
        <v>41.355121951215253</v>
      </c>
      <c r="S116" s="271">
        <f t="shared" si="15"/>
        <v>34.255121951216779</v>
      </c>
      <c r="T116" s="271">
        <f t="shared" si="15"/>
        <v>46.245121951219019</v>
      </c>
      <c r="U116" s="271">
        <f t="shared" si="15"/>
        <v>73.745121951222586</v>
      </c>
      <c r="V116" s="271">
        <f t="shared" si="15"/>
        <v>124.94512195121979</v>
      </c>
    </row>
    <row r="117" spans="2:22" x14ac:dyDescent="0.25">
      <c r="B117">
        <f t="shared" si="13"/>
        <v>105</v>
      </c>
      <c r="C117" s="272">
        <v>42.33</v>
      </c>
      <c r="D117" s="137">
        <v>43.85</v>
      </c>
      <c r="E117" s="137">
        <v>43.04</v>
      </c>
      <c r="F117" s="137">
        <v>42.25</v>
      </c>
      <c r="G117" s="137">
        <v>42.12</v>
      </c>
      <c r="H117" s="137">
        <v>42.23</v>
      </c>
      <c r="I117" s="137">
        <v>42.38</v>
      </c>
      <c r="J117" s="137">
        <v>42.62</v>
      </c>
      <c r="K117" s="273">
        <v>42.6</v>
      </c>
      <c r="M117" s="265">
        <f t="shared" si="11"/>
        <v>105</v>
      </c>
      <c r="N117" s="271">
        <f t="shared" si="15"/>
        <v>4.4610365853659317</v>
      </c>
      <c r="O117" s="271">
        <f t="shared" si="15"/>
        <v>14.841036585365444</v>
      </c>
      <c r="P117" s="271">
        <f t="shared" si="15"/>
        <v>12.161036585364833</v>
      </c>
      <c r="Q117" s="271">
        <f t="shared" si="15"/>
        <v>47.901036585361254</v>
      </c>
      <c r="R117" s="271">
        <f t="shared" si="15"/>
        <v>41.081036585361588</v>
      </c>
      <c r="S117" s="271">
        <f t="shared" si="15"/>
        <v>34.091036585363113</v>
      </c>
      <c r="T117" s="271">
        <f t="shared" si="15"/>
        <v>46.231036585365359</v>
      </c>
      <c r="U117" s="271">
        <f t="shared" si="15"/>
        <v>73.971036585368921</v>
      </c>
      <c r="V117" s="271">
        <f t="shared" si="15"/>
        <v>125.15103658536613</v>
      </c>
    </row>
    <row r="118" spans="2:22" x14ac:dyDescent="0.25">
      <c r="B118">
        <f t="shared" si="13"/>
        <v>106</v>
      </c>
      <c r="C118" s="272">
        <v>42.09</v>
      </c>
      <c r="D118" s="137">
        <v>42.7</v>
      </c>
      <c r="E118" s="137">
        <v>41.92</v>
      </c>
      <c r="F118" s="137">
        <v>42.01</v>
      </c>
      <c r="G118" s="137">
        <v>41.94</v>
      </c>
      <c r="H118" s="137">
        <v>41.99</v>
      </c>
      <c r="I118" s="137">
        <v>42.38</v>
      </c>
      <c r="J118" s="137">
        <v>43.82</v>
      </c>
      <c r="K118" s="273">
        <v>43.06</v>
      </c>
      <c r="M118" s="265">
        <f t="shared" si="11"/>
        <v>106</v>
      </c>
      <c r="N118" s="271">
        <f t="shared" si="15"/>
        <v>4.1569512195122726</v>
      </c>
      <c r="O118" s="271">
        <f t="shared" si="15"/>
        <v>15.146951219511784</v>
      </c>
      <c r="P118" s="271">
        <f t="shared" si="15"/>
        <v>11.686951219511172</v>
      </c>
      <c r="Q118" s="271">
        <f t="shared" si="15"/>
        <v>47.51695121950759</v>
      </c>
      <c r="R118" s="271">
        <f t="shared" si="15"/>
        <v>40.626951219507923</v>
      </c>
      <c r="S118" s="271">
        <f t="shared" si="15"/>
        <v>33.686951219509453</v>
      </c>
      <c r="T118" s="271">
        <f t="shared" si="15"/>
        <v>46.216951219511699</v>
      </c>
      <c r="U118" s="271">
        <f t="shared" si="15"/>
        <v>75.396951219515259</v>
      </c>
      <c r="V118" s="271">
        <f t="shared" si="15"/>
        <v>125.81695121951248</v>
      </c>
    </row>
    <row r="119" spans="2:22" x14ac:dyDescent="0.25">
      <c r="B119">
        <f t="shared" si="13"/>
        <v>107</v>
      </c>
      <c r="C119" s="272">
        <v>42.22</v>
      </c>
      <c r="D119" s="137">
        <v>42.39</v>
      </c>
      <c r="E119" s="137">
        <v>41.8</v>
      </c>
      <c r="F119" s="137">
        <v>42.08</v>
      </c>
      <c r="G119" s="137">
        <v>42.24</v>
      </c>
      <c r="H119" s="137">
        <v>42.16</v>
      </c>
      <c r="I119" s="137">
        <v>42.05</v>
      </c>
      <c r="J119" s="137">
        <v>42.99</v>
      </c>
      <c r="K119" s="273">
        <v>42.6</v>
      </c>
      <c r="M119" s="265">
        <f t="shared" si="11"/>
        <v>107</v>
      </c>
      <c r="N119" s="271">
        <f t="shared" si="15"/>
        <v>3.982865853658609</v>
      </c>
      <c r="O119" s="271">
        <f t="shared" si="15"/>
        <v>15.142865853658122</v>
      </c>
      <c r="P119" s="271">
        <f t="shared" si="15"/>
        <v>11.092865853657507</v>
      </c>
      <c r="Q119" s="271">
        <f t="shared" si="15"/>
        <v>47.202865853653925</v>
      </c>
      <c r="R119" s="271">
        <f t="shared" si="15"/>
        <v>40.472865853654262</v>
      </c>
      <c r="S119" s="271">
        <f t="shared" si="15"/>
        <v>33.452865853655787</v>
      </c>
      <c r="T119" s="271">
        <f t="shared" si="15"/>
        <v>45.872865853658034</v>
      </c>
      <c r="U119" s="271">
        <f t="shared" si="15"/>
        <v>75.992865853661598</v>
      </c>
      <c r="V119" s="271">
        <f t="shared" si="15"/>
        <v>126.02286585365881</v>
      </c>
    </row>
    <row r="120" spans="2:22" x14ac:dyDescent="0.25">
      <c r="B120">
        <f t="shared" si="13"/>
        <v>108</v>
      </c>
      <c r="C120" s="272">
        <v>42.38</v>
      </c>
      <c r="D120" s="137">
        <v>42.45</v>
      </c>
      <c r="E120" s="137">
        <v>42.76</v>
      </c>
      <c r="F120" s="137">
        <v>41.92</v>
      </c>
      <c r="G120" s="137">
        <v>42.3</v>
      </c>
      <c r="H120" s="137">
        <v>42.1</v>
      </c>
      <c r="I120" s="137">
        <v>42.3</v>
      </c>
      <c r="J120" s="137">
        <v>42.93</v>
      </c>
      <c r="K120" s="273">
        <v>42.64</v>
      </c>
      <c r="M120" s="265">
        <f t="shared" si="11"/>
        <v>108</v>
      </c>
      <c r="N120" s="271">
        <f t="shared" si="15"/>
        <v>3.9687804878049491</v>
      </c>
      <c r="O120" s="271">
        <f t="shared" si="15"/>
        <v>15.198780487804463</v>
      </c>
      <c r="P120" s="271">
        <f t="shared" si="15"/>
        <v>11.458780487803843</v>
      </c>
      <c r="Q120" s="271">
        <f t="shared" si="15"/>
        <v>46.728780487800265</v>
      </c>
      <c r="R120" s="271">
        <f t="shared" si="15"/>
        <v>40.378780487800597</v>
      </c>
      <c r="S120" s="271">
        <f t="shared" si="15"/>
        <v>33.158780487802126</v>
      </c>
      <c r="T120" s="271">
        <f t="shared" si="15"/>
        <v>45.778780487804369</v>
      </c>
      <c r="U120" s="271">
        <f t="shared" si="15"/>
        <v>76.528780487807936</v>
      </c>
      <c r="V120" s="271">
        <f t="shared" si="15"/>
        <v>126.26878048780515</v>
      </c>
    </row>
    <row r="121" spans="2:22" x14ac:dyDescent="0.25">
      <c r="B121">
        <f t="shared" si="13"/>
        <v>109</v>
      </c>
      <c r="C121" s="272">
        <v>41.95</v>
      </c>
      <c r="D121" s="137">
        <v>42.12</v>
      </c>
      <c r="E121" s="137">
        <v>42.2</v>
      </c>
      <c r="F121" s="137">
        <v>41.83</v>
      </c>
      <c r="G121" s="137">
        <v>42.06</v>
      </c>
      <c r="H121" s="137">
        <v>42.22</v>
      </c>
      <c r="I121" s="137">
        <v>42.23</v>
      </c>
      <c r="J121" s="137">
        <v>43.12</v>
      </c>
      <c r="K121" s="273">
        <v>42.29</v>
      </c>
      <c r="M121" s="265">
        <f t="shared" si="11"/>
        <v>109</v>
      </c>
      <c r="N121" s="271">
        <f t="shared" si="15"/>
        <v>3.5246951219512894</v>
      </c>
      <c r="O121" s="271">
        <f t="shared" si="15"/>
        <v>14.924695121950798</v>
      </c>
      <c r="P121" s="271">
        <f t="shared" si="15"/>
        <v>11.264695121950183</v>
      </c>
      <c r="Q121" s="271">
        <f t="shared" si="15"/>
        <v>46.1646951219466</v>
      </c>
      <c r="R121" s="271">
        <f t="shared" si="15"/>
        <v>40.044695121946937</v>
      </c>
      <c r="S121" s="271">
        <f t="shared" si="15"/>
        <v>32.984695121948462</v>
      </c>
      <c r="T121" s="271">
        <f t="shared" si="15"/>
        <v>45.614695121950703</v>
      </c>
      <c r="U121" s="271">
        <f t="shared" si="15"/>
        <v>77.254695121954271</v>
      </c>
      <c r="V121" s="271">
        <f t="shared" si="15"/>
        <v>126.16469512195148</v>
      </c>
    </row>
    <row r="122" spans="2:22" x14ac:dyDescent="0.25">
      <c r="B122">
        <f t="shared" si="13"/>
        <v>110</v>
      </c>
      <c r="C122" s="272">
        <v>42.71</v>
      </c>
      <c r="D122" s="137">
        <v>41.94</v>
      </c>
      <c r="E122" s="137">
        <v>42.18</v>
      </c>
      <c r="F122" s="137">
        <v>42.11</v>
      </c>
      <c r="G122" s="137">
        <v>42.12</v>
      </c>
      <c r="H122" s="137">
        <v>42.03</v>
      </c>
      <c r="I122" s="137">
        <v>42.32</v>
      </c>
      <c r="J122" s="137">
        <v>42.71</v>
      </c>
      <c r="K122" s="273">
        <v>42.67</v>
      </c>
      <c r="M122" s="265">
        <f t="shared" si="11"/>
        <v>110</v>
      </c>
      <c r="N122" s="271">
        <f t="shared" si="15"/>
        <v>3.8406097560976278</v>
      </c>
      <c r="O122" s="271">
        <f t="shared" si="15"/>
        <v>14.470609756097133</v>
      </c>
      <c r="P122" s="271">
        <f t="shared" si="15"/>
        <v>11.05060975609652</v>
      </c>
      <c r="Q122" s="271">
        <f t="shared" si="15"/>
        <v>45.880609756092937</v>
      </c>
      <c r="R122" s="271">
        <f t="shared" si="15"/>
        <v>39.770609756093272</v>
      </c>
      <c r="S122" s="271">
        <f t="shared" si="15"/>
        <v>32.620609756094801</v>
      </c>
      <c r="T122" s="271">
        <f t="shared" si="15"/>
        <v>45.540609756097041</v>
      </c>
      <c r="U122" s="271">
        <f t="shared" si="15"/>
        <v>77.570609756100609</v>
      </c>
      <c r="V122" s="271">
        <f t="shared" si="15"/>
        <v>126.44060975609781</v>
      </c>
    </row>
    <row r="123" spans="2:22" x14ac:dyDescent="0.25">
      <c r="B123">
        <f t="shared" si="13"/>
        <v>111</v>
      </c>
      <c r="C123" s="272">
        <v>41.92</v>
      </c>
      <c r="D123" s="137">
        <v>42.43</v>
      </c>
      <c r="E123" s="137">
        <v>42.22</v>
      </c>
      <c r="F123" s="137">
        <v>41.97</v>
      </c>
      <c r="G123" s="137">
        <v>42.29</v>
      </c>
      <c r="H123" s="137">
        <v>42.11</v>
      </c>
      <c r="I123" s="137">
        <v>42.22</v>
      </c>
      <c r="J123" s="137">
        <v>42.56</v>
      </c>
      <c r="K123" s="273">
        <v>42.89</v>
      </c>
      <c r="M123" s="265">
        <f t="shared" si="11"/>
        <v>111</v>
      </c>
      <c r="N123" s="271">
        <f t="shared" si="15"/>
        <v>3.366524390243967</v>
      </c>
      <c r="O123" s="271">
        <f t="shared" si="15"/>
        <v>14.50652439024347</v>
      </c>
      <c r="P123" s="271">
        <f t="shared" si="15"/>
        <v>10.876524390242857</v>
      </c>
      <c r="Q123" s="271">
        <f t="shared" si="15"/>
        <v>45.456524390239274</v>
      </c>
      <c r="R123" s="271">
        <f t="shared" si="15"/>
        <v>39.666524390239609</v>
      </c>
      <c r="S123" s="271">
        <f t="shared" si="15"/>
        <v>32.336524390241138</v>
      </c>
      <c r="T123" s="271">
        <f t="shared" si="15"/>
        <v>45.366524390243377</v>
      </c>
      <c r="U123" s="271">
        <f t="shared" si="15"/>
        <v>77.736524390246956</v>
      </c>
      <c r="V123" s="271">
        <f t="shared" si="15"/>
        <v>126.93652439024416</v>
      </c>
    </row>
    <row r="124" spans="2:22" x14ac:dyDescent="0.25">
      <c r="B124">
        <f t="shared" si="13"/>
        <v>112</v>
      </c>
      <c r="C124" s="272">
        <v>42.49</v>
      </c>
      <c r="D124" s="137">
        <v>43.22</v>
      </c>
      <c r="E124" s="137">
        <v>42.26</v>
      </c>
      <c r="F124" s="137">
        <v>41.86</v>
      </c>
      <c r="G124" s="137">
        <v>42.29</v>
      </c>
      <c r="H124" s="137">
        <v>41.85</v>
      </c>
      <c r="I124" s="137">
        <v>42.06</v>
      </c>
      <c r="J124" s="137">
        <v>42.58</v>
      </c>
      <c r="K124" s="273">
        <v>42.27</v>
      </c>
      <c r="M124" s="265">
        <f t="shared" si="11"/>
        <v>112</v>
      </c>
      <c r="N124" s="271">
        <f t="shared" si="15"/>
        <v>3.4624390243903065</v>
      </c>
      <c r="O124" s="271">
        <f t="shared" si="15"/>
        <v>15.332439024389807</v>
      </c>
      <c r="P124" s="271">
        <f t="shared" si="15"/>
        <v>10.742439024389192</v>
      </c>
      <c r="Q124" s="271">
        <f t="shared" si="15"/>
        <v>44.922439024385611</v>
      </c>
      <c r="R124" s="271">
        <f t="shared" si="15"/>
        <v>39.562439024385945</v>
      </c>
      <c r="S124" s="271">
        <f t="shared" si="15"/>
        <v>31.792439024387477</v>
      </c>
      <c r="T124" s="271">
        <f t="shared" si="15"/>
        <v>45.032439024389717</v>
      </c>
      <c r="U124" s="271">
        <f t="shared" si="15"/>
        <v>77.922439024393299</v>
      </c>
      <c r="V124" s="271">
        <f t="shared" si="15"/>
        <v>126.8124390243905</v>
      </c>
    </row>
    <row r="125" spans="2:22" x14ac:dyDescent="0.25">
      <c r="B125">
        <f t="shared" si="13"/>
        <v>113</v>
      </c>
      <c r="C125" s="272">
        <v>42.23</v>
      </c>
      <c r="D125" s="137">
        <v>42.55</v>
      </c>
      <c r="E125" s="137">
        <v>42.01</v>
      </c>
      <c r="F125" s="137">
        <v>41.84</v>
      </c>
      <c r="G125" s="137">
        <v>41.98</v>
      </c>
      <c r="H125" s="137">
        <v>42.17</v>
      </c>
      <c r="I125" s="137">
        <v>42.06</v>
      </c>
      <c r="J125" s="137">
        <v>43.8</v>
      </c>
      <c r="K125" s="273">
        <v>42.41</v>
      </c>
      <c r="M125" s="265">
        <f t="shared" si="11"/>
        <v>113</v>
      </c>
      <c r="N125" s="271">
        <f t="shared" ref="N125:V140" si="16">IF(C125&gt;60,C125-$H$4+N124-$H$5,C125-$H$4+N124)</f>
        <v>3.2983536585366409</v>
      </c>
      <c r="O125" s="271">
        <f t="shared" si="16"/>
        <v>15.488353658536141</v>
      </c>
      <c r="P125" s="271">
        <f t="shared" si="16"/>
        <v>10.358353658535528</v>
      </c>
      <c r="Q125" s="271">
        <f t="shared" si="16"/>
        <v>44.368353658531952</v>
      </c>
      <c r="R125" s="271">
        <f t="shared" si="16"/>
        <v>39.14835365853228</v>
      </c>
      <c r="S125" s="271">
        <f t="shared" si="16"/>
        <v>31.568353658533816</v>
      </c>
      <c r="T125" s="271">
        <f t="shared" si="16"/>
        <v>44.698353658536057</v>
      </c>
      <c r="U125" s="271">
        <f t="shared" si="16"/>
        <v>79.32835365853964</v>
      </c>
      <c r="V125" s="271">
        <f t="shared" si="16"/>
        <v>126.82835365853683</v>
      </c>
    </row>
    <row r="126" spans="2:22" x14ac:dyDescent="0.25">
      <c r="B126">
        <f t="shared" si="13"/>
        <v>114</v>
      </c>
      <c r="C126" s="272">
        <v>42.12</v>
      </c>
      <c r="D126" s="137">
        <v>42.28</v>
      </c>
      <c r="E126" s="137">
        <v>41.99</v>
      </c>
      <c r="F126" s="137">
        <v>42.11</v>
      </c>
      <c r="G126" s="137">
        <v>42.16</v>
      </c>
      <c r="H126" s="137">
        <v>136.38999999999999</v>
      </c>
      <c r="I126" s="137">
        <v>42.14</v>
      </c>
      <c r="J126" s="137">
        <v>42.86</v>
      </c>
      <c r="K126" s="273">
        <v>147.47</v>
      </c>
      <c r="M126" s="265">
        <f t="shared" si="11"/>
        <v>114</v>
      </c>
      <c r="N126" s="271">
        <f t="shared" si="16"/>
        <v>3.0242682926829758</v>
      </c>
      <c r="O126" s="271">
        <f t="shared" si="16"/>
        <v>15.37426829268248</v>
      </c>
      <c r="P126" s="271">
        <f t="shared" si="16"/>
        <v>9.9542682926818671</v>
      </c>
      <c r="Q126" s="271">
        <f t="shared" si="16"/>
        <v>44.084268292678289</v>
      </c>
      <c r="R126" s="271">
        <f t="shared" si="16"/>
        <v>38.914268292678614</v>
      </c>
      <c r="S126" s="271">
        <f t="shared" si="16"/>
        <v>35.56426829268014</v>
      </c>
      <c r="T126" s="271">
        <f t="shared" si="16"/>
        <v>44.444268292682395</v>
      </c>
      <c r="U126" s="271">
        <f t="shared" si="16"/>
        <v>79.794268292685985</v>
      </c>
      <c r="V126" s="271">
        <f t="shared" si="16"/>
        <v>141.90426829268316</v>
      </c>
    </row>
    <row r="127" spans="2:22" x14ac:dyDescent="0.25">
      <c r="B127">
        <f t="shared" si="13"/>
        <v>115</v>
      </c>
      <c r="C127" s="272">
        <v>42.27</v>
      </c>
      <c r="D127" s="137">
        <v>42</v>
      </c>
      <c r="E127" s="137">
        <v>42.27</v>
      </c>
      <c r="F127" s="137">
        <v>41.82</v>
      </c>
      <c r="G127" s="137">
        <v>42</v>
      </c>
      <c r="H127" s="137">
        <v>43.83</v>
      </c>
      <c r="I127" s="137">
        <v>42.03</v>
      </c>
      <c r="J127" s="137">
        <v>43.05</v>
      </c>
      <c r="K127" s="273">
        <v>44.24</v>
      </c>
      <c r="M127" s="265">
        <f t="shared" si="11"/>
        <v>115</v>
      </c>
      <c r="N127" s="271">
        <f t="shared" si="16"/>
        <v>2.9001829268293164</v>
      </c>
      <c r="O127" s="271">
        <f t="shared" si="16"/>
        <v>14.980182926828817</v>
      </c>
      <c r="P127" s="271">
        <f t="shared" si="16"/>
        <v>9.8301829268282077</v>
      </c>
      <c r="Q127" s="271">
        <f t="shared" si="16"/>
        <v>43.510182926824626</v>
      </c>
      <c r="R127" s="271">
        <f t="shared" si="16"/>
        <v>38.520182926824951</v>
      </c>
      <c r="S127" s="271">
        <f t="shared" si="16"/>
        <v>37.000182926826476</v>
      </c>
      <c r="T127" s="271">
        <f t="shared" si="16"/>
        <v>44.080182926828734</v>
      </c>
      <c r="U127" s="271">
        <f t="shared" si="16"/>
        <v>80.450182926832326</v>
      </c>
      <c r="V127" s="271">
        <f t="shared" si="16"/>
        <v>143.7501829268295</v>
      </c>
    </row>
    <row r="128" spans="2:22" x14ac:dyDescent="0.25">
      <c r="B128">
        <f t="shared" si="13"/>
        <v>116</v>
      </c>
      <c r="C128" s="272">
        <v>42.2</v>
      </c>
      <c r="D128" s="137">
        <v>42.1</v>
      </c>
      <c r="E128" s="137">
        <v>136.57</v>
      </c>
      <c r="F128" s="137">
        <v>42.04</v>
      </c>
      <c r="G128" s="137">
        <v>42.87</v>
      </c>
      <c r="H128" s="137">
        <v>42.66</v>
      </c>
      <c r="I128" s="137">
        <v>42.24</v>
      </c>
      <c r="J128" s="137">
        <v>44.88</v>
      </c>
      <c r="K128" s="273">
        <v>42.95</v>
      </c>
      <c r="M128" s="265">
        <f t="shared" si="11"/>
        <v>116</v>
      </c>
      <c r="N128" s="271">
        <f t="shared" si="16"/>
        <v>2.7060975609756568</v>
      </c>
      <c r="O128" s="271">
        <f t="shared" si="16"/>
        <v>14.686097560975156</v>
      </c>
      <c r="P128" s="271">
        <f t="shared" si="16"/>
        <v>14.006097560974524</v>
      </c>
      <c r="Q128" s="271">
        <f t="shared" si="16"/>
        <v>43.156097560970963</v>
      </c>
      <c r="R128" s="271">
        <f t="shared" si="16"/>
        <v>38.996097560971286</v>
      </c>
      <c r="S128" s="271">
        <f t="shared" si="16"/>
        <v>37.26609756097281</v>
      </c>
      <c r="T128" s="271">
        <f t="shared" si="16"/>
        <v>43.926097560975073</v>
      </c>
      <c r="U128" s="271">
        <f t="shared" si="16"/>
        <v>82.936097560978666</v>
      </c>
      <c r="V128" s="271">
        <f t="shared" si="16"/>
        <v>144.30609756097584</v>
      </c>
    </row>
    <row r="129" spans="2:22" x14ac:dyDescent="0.25">
      <c r="B129">
        <f t="shared" si="13"/>
        <v>117</v>
      </c>
      <c r="C129" s="272">
        <v>42.44</v>
      </c>
      <c r="D129" s="137">
        <v>45.49</v>
      </c>
      <c r="E129" s="137">
        <v>45.95</v>
      </c>
      <c r="F129" s="137">
        <v>41.92</v>
      </c>
      <c r="G129" s="137">
        <v>43.6</v>
      </c>
      <c r="H129" s="137">
        <v>42.52</v>
      </c>
      <c r="I129" s="137">
        <v>42.15</v>
      </c>
      <c r="J129" s="137">
        <v>43.56</v>
      </c>
      <c r="K129" s="273">
        <v>42.6</v>
      </c>
      <c r="M129" s="265">
        <f t="shared" si="11"/>
        <v>117</v>
      </c>
      <c r="N129" s="271">
        <f t="shared" si="16"/>
        <v>2.752012195121992</v>
      </c>
      <c r="O129" s="271">
        <f t="shared" si="16"/>
        <v>17.782012195121496</v>
      </c>
      <c r="P129" s="271">
        <f t="shared" si="16"/>
        <v>17.562012195120865</v>
      </c>
      <c r="Q129" s="271">
        <f t="shared" si="16"/>
        <v>42.682012195117302</v>
      </c>
      <c r="R129" s="271">
        <f t="shared" si="16"/>
        <v>40.202012195117625</v>
      </c>
      <c r="S129" s="271">
        <f t="shared" si="16"/>
        <v>37.39201219511915</v>
      </c>
      <c r="T129" s="271">
        <f t="shared" si="16"/>
        <v>43.682012195121409</v>
      </c>
      <c r="U129" s="271">
        <f t="shared" si="16"/>
        <v>84.102012195125013</v>
      </c>
      <c r="V129" s="271">
        <f t="shared" si="16"/>
        <v>144.51201219512217</v>
      </c>
    </row>
    <row r="130" spans="2:22" x14ac:dyDescent="0.25">
      <c r="B130">
        <f t="shared" si="13"/>
        <v>118</v>
      </c>
      <c r="C130" s="272">
        <v>42.24</v>
      </c>
      <c r="D130" s="137">
        <v>43.17</v>
      </c>
      <c r="E130" s="137">
        <v>43.15</v>
      </c>
      <c r="F130" s="137">
        <v>41.91</v>
      </c>
      <c r="G130" s="137">
        <v>42.09</v>
      </c>
      <c r="H130" s="137">
        <v>42.24</v>
      </c>
      <c r="I130" s="137">
        <v>42.25</v>
      </c>
      <c r="J130" s="137">
        <v>42.52</v>
      </c>
      <c r="K130" s="273">
        <v>42.49</v>
      </c>
      <c r="M130" s="265">
        <f t="shared" si="11"/>
        <v>118</v>
      </c>
      <c r="N130" s="271">
        <f t="shared" si="16"/>
        <v>2.5979268292683315</v>
      </c>
      <c r="O130" s="271">
        <f t="shared" si="16"/>
        <v>18.557926829267835</v>
      </c>
      <c r="P130" s="271">
        <f t="shared" si="16"/>
        <v>18.317926829267201</v>
      </c>
      <c r="Q130" s="271">
        <f t="shared" si="16"/>
        <v>42.197926829263636</v>
      </c>
      <c r="R130" s="271">
        <f t="shared" si="16"/>
        <v>39.897926829263966</v>
      </c>
      <c r="S130" s="271">
        <f t="shared" si="16"/>
        <v>37.23792682926549</v>
      </c>
      <c r="T130" s="271">
        <f t="shared" si="16"/>
        <v>43.537926829267747</v>
      </c>
      <c r="U130" s="271">
        <f t="shared" si="16"/>
        <v>84.227926829271354</v>
      </c>
      <c r="V130" s="271">
        <f t="shared" si="16"/>
        <v>144.60792682926851</v>
      </c>
    </row>
    <row r="131" spans="2:22" x14ac:dyDescent="0.25">
      <c r="B131">
        <f t="shared" si="13"/>
        <v>119</v>
      </c>
      <c r="C131" s="272">
        <v>42.19</v>
      </c>
      <c r="D131" s="137">
        <v>42.64</v>
      </c>
      <c r="E131" s="137">
        <v>42.66</v>
      </c>
      <c r="F131" s="137">
        <v>41.71</v>
      </c>
      <c r="G131" s="137">
        <v>42.02</v>
      </c>
      <c r="H131" s="137">
        <v>42.13</v>
      </c>
      <c r="I131" s="137">
        <v>41.92</v>
      </c>
      <c r="J131" s="137">
        <v>43.25</v>
      </c>
      <c r="K131" s="273">
        <v>42.54</v>
      </c>
      <c r="M131" s="265">
        <f t="shared" si="11"/>
        <v>119</v>
      </c>
      <c r="N131" s="271">
        <f t="shared" si="16"/>
        <v>2.3938414634146667</v>
      </c>
      <c r="O131" s="271">
        <f t="shared" si="16"/>
        <v>18.803841463414173</v>
      </c>
      <c r="P131" s="271">
        <f t="shared" si="16"/>
        <v>18.583841463413535</v>
      </c>
      <c r="Q131" s="271">
        <f t="shared" si="16"/>
        <v>41.513841463409975</v>
      </c>
      <c r="R131" s="271">
        <f t="shared" si="16"/>
        <v>39.523841463410307</v>
      </c>
      <c r="S131" s="271">
        <f t="shared" si="16"/>
        <v>36.97384146341183</v>
      </c>
      <c r="T131" s="271">
        <f t="shared" si="16"/>
        <v>43.063841463414086</v>
      </c>
      <c r="U131" s="271">
        <f t="shared" si="16"/>
        <v>85.083841463417684</v>
      </c>
      <c r="V131" s="271">
        <f t="shared" si="16"/>
        <v>144.75384146341486</v>
      </c>
    </row>
    <row r="132" spans="2:22" x14ac:dyDescent="0.25">
      <c r="B132">
        <f t="shared" si="13"/>
        <v>120</v>
      </c>
      <c r="C132" s="272">
        <v>42.14</v>
      </c>
      <c r="D132" s="137">
        <v>42.37</v>
      </c>
      <c r="E132" s="137">
        <v>42.27</v>
      </c>
      <c r="F132" s="137">
        <v>41.97</v>
      </c>
      <c r="G132" s="137">
        <v>42.34</v>
      </c>
      <c r="H132" s="137">
        <v>42.54</v>
      </c>
      <c r="I132" s="137">
        <v>42.41</v>
      </c>
      <c r="J132" s="137">
        <v>42.59</v>
      </c>
      <c r="K132" s="273">
        <v>42.5</v>
      </c>
      <c r="M132" s="265">
        <f t="shared" si="11"/>
        <v>120</v>
      </c>
      <c r="N132" s="271">
        <f t="shared" si="16"/>
        <v>2.1397560975610048</v>
      </c>
      <c r="O132" s="271">
        <f t="shared" si="16"/>
        <v>18.779756097560508</v>
      </c>
      <c r="P132" s="271">
        <f t="shared" si="16"/>
        <v>18.459756097559875</v>
      </c>
      <c r="Q132" s="271">
        <f t="shared" si="16"/>
        <v>41.089756097556311</v>
      </c>
      <c r="R132" s="271">
        <f t="shared" si="16"/>
        <v>39.469756097556647</v>
      </c>
      <c r="S132" s="271">
        <f t="shared" si="16"/>
        <v>37.119756097558167</v>
      </c>
      <c r="T132" s="271">
        <f t="shared" si="16"/>
        <v>43.07975609756042</v>
      </c>
      <c r="U132" s="271">
        <f t="shared" si="16"/>
        <v>85.279756097564018</v>
      </c>
      <c r="V132" s="271">
        <f t="shared" si="16"/>
        <v>144.85975609756119</v>
      </c>
    </row>
    <row r="133" spans="2:22" x14ac:dyDescent="0.25">
      <c r="B133">
        <f t="shared" si="13"/>
        <v>121</v>
      </c>
      <c r="C133" s="272">
        <v>41.86</v>
      </c>
      <c r="D133" s="137">
        <v>42.39</v>
      </c>
      <c r="E133" s="137">
        <v>42.06</v>
      </c>
      <c r="F133" s="137">
        <v>41.92</v>
      </c>
      <c r="G133" s="137">
        <v>41.98</v>
      </c>
      <c r="H133" s="137">
        <v>42.21</v>
      </c>
      <c r="I133" s="137">
        <v>41.77</v>
      </c>
      <c r="J133" s="137">
        <v>46.45</v>
      </c>
      <c r="K133" s="273">
        <v>42.48</v>
      </c>
      <c r="M133" s="265">
        <f t="shared" si="11"/>
        <v>121</v>
      </c>
      <c r="N133" s="271">
        <f t="shared" si="16"/>
        <v>1.6056707317073418</v>
      </c>
      <c r="O133" s="271">
        <f t="shared" si="16"/>
        <v>18.775670731706846</v>
      </c>
      <c r="P133" s="271">
        <f t="shared" si="16"/>
        <v>18.125670731706215</v>
      </c>
      <c r="Q133" s="271">
        <f t="shared" si="16"/>
        <v>40.61567073170265</v>
      </c>
      <c r="R133" s="271">
        <f t="shared" si="16"/>
        <v>39.055670731702982</v>
      </c>
      <c r="S133" s="271">
        <f t="shared" si="16"/>
        <v>36.935670731704505</v>
      </c>
      <c r="T133" s="271">
        <f t="shared" si="16"/>
        <v>42.455670731706761</v>
      </c>
      <c r="U133" s="271">
        <f t="shared" si="16"/>
        <v>89.335670731710366</v>
      </c>
      <c r="V133" s="271">
        <f t="shared" si="16"/>
        <v>144.94567073170754</v>
      </c>
    </row>
    <row r="134" spans="2:22" x14ac:dyDescent="0.25">
      <c r="B134">
        <f t="shared" si="13"/>
        <v>122</v>
      </c>
      <c r="C134" s="272">
        <v>42.26</v>
      </c>
      <c r="D134" s="137">
        <v>41.93</v>
      </c>
      <c r="E134" s="137">
        <v>42.35</v>
      </c>
      <c r="F134" s="137">
        <v>41.86</v>
      </c>
      <c r="G134" s="137">
        <v>41.91</v>
      </c>
      <c r="H134" s="137">
        <v>42.43</v>
      </c>
      <c r="I134" s="137">
        <v>42.1</v>
      </c>
      <c r="J134" s="137">
        <v>42.95</v>
      </c>
      <c r="K134" s="273">
        <v>42.37</v>
      </c>
      <c r="M134" s="265">
        <f t="shared" si="11"/>
        <v>122</v>
      </c>
      <c r="N134" s="271">
        <f t="shared" si="16"/>
        <v>1.4715853658536773</v>
      </c>
      <c r="O134" s="271">
        <f t="shared" si="16"/>
        <v>18.311585365853183</v>
      </c>
      <c r="P134" s="271">
        <f t="shared" si="16"/>
        <v>18.081585365852554</v>
      </c>
      <c r="Q134" s="271">
        <f t="shared" si="16"/>
        <v>40.081585365848987</v>
      </c>
      <c r="R134" s="271">
        <f t="shared" si="16"/>
        <v>38.571585365849316</v>
      </c>
      <c r="S134" s="271">
        <f t="shared" si="16"/>
        <v>36.971585365850842</v>
      </c>
      <c r="T134" s="271">
        <f t="shared" si="16"/>
        <v>42.161585365853099</v>
      </c>
      <c r="U134" s="271">
        <f t="shared" si="16"/>
        <v>89.891585365856713</v>
      </c>
      <c r="V134" s="271">
        <f t="shared" si="16"/>
        <v>144.92158536585387</v>
      </c>
    </row>
    <row r="135" spans="2:22" x14ac:dyDescent="0.25">
      <c r="B135">
        <f t="shared" si="13"/>
        <v>123</v>
      </c>
      <c r="C135" s="272">
        <v>42.38</v>
      </c>
      <c r="D135" s="137">
        <v>41.98</v>
      </c>
      <c r="E135" s="137">
        <v>42.04</v>
      </c>
      <c r="F135" s="137">
        <v>42.09</v>
      </c>
      <c r="G135" s="137">
        <v>42.34</v>
      </c>
      <c r="H135" s="137">
        <v>42.26</v>
      </c>
      <c r="I135" s="137">
        <v>42.13</v>
      </c>
      <c r="J135" s="137">
        <v>42.68</v>
      </c>
      <c r="K135" s="273">
        <v>42.44</v>
      </c>
      <c r="M135" s="265">
        <f t="shared" si="11"/>
        <v>123</v>
      </c>
      <c r="N135" s="271">
        <f t="shared" si="16"/>
        <v>1.4575000000000173</v>
      </c>
      <c r="O135" s="271">
        <f t="shared" si="16"/>
        <v>17.897499999999518</v>
      </c>
      <c r="P135" s="271">
        <f t="shared" si="16"/>
        <v>17.727499999998891</v>
      </c>
      <c r="Q135" s="271">
        <f t="shared" si="16"/>
        <v>39.777499999995328</v>
      </c>
      <c r="R135" s="271">
        <f t="shared" si="16"/>
        <v>38.517499999995657</v>
      </c>
      <c r="S135" s="271">
        <f t="shared" si="16"/>
        <v>36.837499999997178</v>
      </c>
      <c r="T135" s="271">
        <f t="shared" si="16"/>
        <v>41.89749999999944</v>
      </c>
      <c r="U135" s="271">
        <f t="shared" si="16"/>
        <v>90.17750000000305</v>
      </c>
      <c r="V135" s="271">
        <f t="shared" si="16"/>
        <v>144.9675000000002</v>
      </c>
    </row>
    <row r="136" spans="2:22" x14ac:dyDescent="0.25">
      <c r="B136">
        <f t="shared" si="13"/>
        <v>124</v>
      </c>
      <c r="C136" s="272">
        <v>42.29</v>
      </c>
      <c r="D136" s="137">
        <v>42.26</v>
      </c>
      <c r="E136" s="137">
        <v>42.16</v>
      </c>
      <c r="F136" s="137">
        <v>42.09</v>
      </c>
      <c r="G136" s="137">
        <v>42.13</v>
      </c>
      <c r="H136" s="137">
        <v>42.34</v>
      </c>
      <c r="I136" s="137">
        <v>42.37</v>
      </c>
      <c r="J136" s="137">
        <v>42.57</v>
      </c>
      <c r="K136" s="273">
        <v>42.66</v>
      </c>
      <c r="M136" s="265">
        <f t="shared" si="11"/>
        <v>124</v>
      </c>
      <c r="N136" s="271">
        <f t="shared" si="16"/>
        <v>1.353414634146354</v>
      </c>
      <c r="O136" s="271">
        <f t="shared" si="16"/>
        <v>17.763414634145853</v>
      </c>
      <c r="P136" s="271">
        <f t="shared" si="16"/>
        <v>17.493414634145225</v>
      </c>
      <c r="Q136" s="271">
        <f t="shared" si="16"/>
        <v>39.473414634141669</v>
      </c>
      <c r="R136" s="271">
        <f t="shared" si="16"/>
        <v>38.253414634141997</v>
      </c>
      <c r="S136" s="271">
        <f t="shared" si="16"/>
        <v>36.783414634143519</v>
      </c>
      <c r="T136" s="271">
        <f t="shared" si="16"/>
        <v>41.873414634145774</v>
      </c>
      <c r="U136" s="271">
        <f t="shared" si="16"/>
        <v>90.353414634149388</v>
      </c>
      <c r="V136" s="271">
        <f t="shared" si="16"/>
        <v>145.23341463414653</v>
      </c>
    </row>
    <row r="137" spans="2:22" x14ac:dyDescent="0.25">
      <c r="B137">
        <f t="shared" si="13"/>
        <v>125</v>
      </c>
      <c r="C137" s="272">
        <v>42.05</v>
      </c>
      <c r="D137" s="137">
        <v>42.18</v>
      </c>
      <c r="E137" s="137">
        <v>42.18</v>
      </c>
      <c r="F137" s="137">
        <v>41.74</v>
      </c>
      <c r="G137" s="137">
        <v>42.04</v>
      </c>
      <c r="H137" s="137">
        <v>43.49</v>
      </c>
      <c r="I137" s="137">
        <v>42.38</v>
      </c>
      <c r="J137" s="137">
        <v>42.98</v>
      </c>
      <c r="K137" s="273">
        <v>42.37</v>
      </c>
      <c r="M137" s="265">
        <f t="shared" si="11"/>
        <v>125</v>
      </c>
      <c r="N137" s="271">
        <f t="shared" si="16"/>
        <v>1.0093292682926887</v>
      </c>
      <c r="O137" s="271">
        <f t="shared" si="16"/>
        <v>17.54932926829219</v>
      </c>
      <c r="P137" s="271">
        <f t="shared" si="16"/>
        <v>17.279329268291562</v>
      </c>
      <c r="Q137" s="271">
        <f t="shared" si="16"/>
        <v>38.819329268288008</v>
      </c>
      <c r="R137" s="271">
        <f t="shared" si="16"/>
        <v>37.899329268288334</v>
      </c>
      <c r="S137" s="271">
        <f t="shared" si="16"/>
        <v>37.879329268289858</v>
      </c>
      <c r="T137" s="271">
        <f t="shared" si="16"/>
        <v>41.859329268292115</v>
      </c>
      <c r="U137" s="271">
        <f t="shared" si="16"/>
        <v>90.939329268295722</v>
      </c>
      <c r="V137" s="271">
        <f t="shared" si="16"/>
        <v>145.20932926829286</v>
      </c>
    </row>
    <row r="138" spans="2:22" x14ac:dyDescent="0.25">
      <c r="B138">
        <f t="shared" si="13"/>
        <v>126</v>
      </c>
      <c r="C138" s="272">
        <v>42.12</v>
      </c>
      <c r="D138" s="137">
        <v>42.09</v>
      </c>
      <c r="E138" s="137">
        <v>42.21</v>
      </c>
      <c r="F138" s="137">
        <v>41.83</v>
      </c>
      <c r="G138" s="137">
        <v>42.13</v>
      </c>
      <c r="H138" s="137">
        <v>42.12</v>
      </c>
      <c r="I138" s="137">
        <v>42.22</v>
      </c>
      <c r="J138" s="137">
        <v>42.24</v>
      </c>
      <c r="K138" s="273">
        <v>42.44</v>
      </c>
      <c r="M138" s="265">
        <f t="shared" si="11"/>
        <v>126</v>
      </c>
      <c r="N138" s="271">
        <f t="shared" si="16"/>
        <v>0.7352439024390236</v>
      </c>
      <c r="O138" s="271">
        <f t="shared" si="16"/>
        <v>17.245243902438531</v>
      </c>
      <c r="P138" s="271">
        <f t="shared" si="16"/>
        <v>17.0952439024379</v>
      </c>
      <c r="Q138" s="271">
        <f t="shared" si="16"/>
        <v>38.255243902434344</v>
      </c>
      <c r="R138" s="271">
        <f t="shared" si="16"/>
        <v>37.635243902434674</v>
      </c>
      <c r="S138" s="271">
        <f t="shared" si="16"/>
        <v>37.605243902436193</v>
      </c>
      <c r="T138" s="271">
        <f t="shared" si="16"/>
        <v>41.685243902438451</v>
      </c>
      <c r="U138" s="271">
        <f t="shared" si="16"/>
        <v>90.785243902442062</v>
      </c>
      <c r="V138" s="271">
        <f t="shared" si="16"/>
        <v>145.25524390243919</v>
      </c>
    </row>
    <row r="139" spans="2:22" x14ac:dyDescent="0.25">
      <c r="B139">
        <f t="shared" si="13"/>
        <v>127</v>
      </c>
      <c r="C139" s="272">
        <v>42.37</v>
      </c>
      <c r="D139" s="137">
        <v>42.24</v>
      </c>
      <c r="E139" s="137">
        <v>42.21</v>
      </c>
      <c r="F139" s="137">
        <v>41.8</v>
      </c>
      <c r="G139" s="137">
        <v>42.11</v>
      </c>
      <c r="H139" s="137">
        <v>42.42</v>
      </c>
      <c r="I139" s="137">
        <v>42.86</v>
      </c>
      <c r="J139" s="137">
        <v>42.62</v>
      </c>
      <c r="K139" s="273">
        <v>42.09</v>
      </c>
      <c r="M139" s="265">
        <f t="shared" si="11"/>
        <v>127</v>
      </c>
      <c r="N139" s="271">
        <f t="shared" si="16"/>
        <v>0.71115853658535855</v>
      </c>
      <c r="O139" s="271">
        <f t="shared" si="16"/>
        <v>17.091158536584871</v>
      </c>
      <c r="P139" s="271">
        <f t="shared" si="16"/>
        <v>16.911158536584239</v>
      </c>
      <c r="Q139" s="271">
        <f t="shared" si="16"/>
        <v>37.661158536580679</v>
      </c>
      <c r="R139" s="271">
        <f t="shared" si="16"/>
        <v>37.351158536581011</v>
      </c>
      <c r="S139" s="271">
        <f t="shared" si="16"/>
        <v>37.631158536582532</v>
      </c>
      <c r="T139" s="271">
        <f t="shared" si="16"/>
        <v>42.151158536584788</v>
      </c>
      <c r="U139" s="271">
        <f t="shared" si="16"/>
        <v>91.011158536588397</v>
      </c>
      <c r="V139" s="271">
        <f t="shared" si="16"/>
        <v>144.95115853658552</v>
      </c>
    </row>
    <row r="140" spans="2:22" x14ac:dyDescent="0.25">
      <c r="B140">
        <f t="shared" si="13"/>
        <v>128</v>
      </c>
      <c r="C140" s="272">
        <v>42.33</v>
      </c>
      <c r="D140" s="137">
        <v>42.42</v>
      </c>
      <c r="E140" s="137">
        <v>42.23</v>
      </c>
      <c r="F140" s="137">
        <v>42.49</v>
      </c>
      <c r="G140" s="137">
        <v>136.58000000000001</v>
      </c>
      <c r="H140" s="137">
        <v>42.22</v>
      </c>
      <c r="I140" s="137">
        <v>41.95</v>
      </c>
      <c r="J140" s="137">
        <v>42.46</v>
      </c>
      <c r="K140" s="273">
        <v>42.43</v>
      </c>
      <c r="M140" s="265">
        <f t="shared" ref="M140:M176" si="17">B140</f>
        <v>128</v>
      </c>
      <c r="N140" s="271">
        <f t="shared" si="16"/>
        <v>0.64707317073169435</v>
      </c>
      <c r="O140" s="271">
        <f t="shared" si="16"/>
        <v>17.11707317073121</v>
      </c>
      <c r="P140" s="271">
        <f t="shared" si="16"/>
        <v>16.747073170730573</v>
      </c>
      <c r="Q140" s="271">
        <f t="shared" si="16"/>
        <v>37.757073170727018</v>
      </c>
      <c r="R140" s="271">
        <f t="shared" si="16"/>
        <v>41.537073170727353</v>
      </c>
      <c r="S140" s="271">
        <f t="shared" si="16"/>
        <v>37.457073170728869</v>
      </c>
      <c r="T140" s="271">
        <f t="shared" si="16"/>
        <v>41.707073170731128</v>
      </c>
      <c r="U140" s="271">
        <f t="shared" si="16"/>
        <v>91.077073170734735</v>
      </c>
      <c r="V140" s="271">
        <f t="shared" si="16"/>
        <v>144.98707317073186</v>
      </c>
    </row>
    <row r="141" spans="2:22" x14ac:dyDescent="0.25">
      <c r="B141">
        <f t="shared" si="13"/>
        <v>129</v>
      </c>
      <c r="C141" s="272">
        <v>41.91</v>
      </c>
      <c r="D141" s="137">
        <v>42.24</v>
      </c>
      <c r="E141" s="137">
        <v>42.46</v>
      </c>
      <c r="F141" s="137">
        <v>41.79</v>
      </c>
      <c r="G141" s="137">
        <v>43.67</v>
      </c>
      <c r="H141" s="137">
        <v>42.33</v>
      </c>
      <c r="I141" s="137">
        <v>42.02</v>
      </c>
      <c r="J141" s="137">
        <v>42.73</v>
      </c>
      <c r="K141" s="273">
        <v>42.19</v>
      </c>
      <c r="M141" s="265">
        <f t="shared" si="17"/>
        <v>129</v>
      </c>
      <c r="N141" s="271">
        <f t="shared" ref="N141:V156" si="18">IF(C141&gt;60,C141-$H$4+N140-$H$5,C141-$H$4+N140)</f>
        <v>0.16298780487802844</v>
      </c>
      <c r="O141" s="271">
        <f t="shared" si="18"/>
        <v>16.96298780487755</v>
      </c>
      <c r="P141" s="271">
        <f t="shared" si="18"/>
        <v>16.812987804876911</v>
      </c>
      <c r="Q141" s="271">
        <f t="shared" si="18"/>
        <v>37.152987804873355</v>
      </c>
      <c r="R141" s="271">
        <f t="shared" si="18"/>
        <v>42.812987804873693</v>
      </c>
      <c r="S141" s="271">
        <f t="shared" si="18"/>
        <v>37.392987804875204</v>
      </c>
      <c r="T141" s="271">
        <f t="shared" si="18"/>
        <v>41.332987804877469</v>
      </c>
      <c r="U141" s="271">
        <f t="shared" si="18"/>
        <v>91.41298780488107</v>
      </c>
      <c r="V141" s="271">
        <f t="shared" si="18"/>
        <v>144.78298780487819</v>
      </c>
    </row>
    <row r="142" spans="2:22" x14ac:dyDescent="0.25">
      <c r="B142">
        <f t="shared" si="13"/>
        <v>130</v>
      </c>
      <c r="C142" s="272">
        <v>42.41</v>
      </c>
      <c r="D142" s="137">
        <v>42.37</v>
      </c>
      <c r="E142" s="137">
        <v>42.32</v>
      </c>
      <c r="F142" s="137">
        <v>42.11</v>
      </c>
      <c r="G142" s="137">
        <v>42.31</v>
      </c>
      <c r="H142" s="137">
        <v>42.3</v>
      </c>
      <c r="I142" s="137">
        <v>42.17</v>
      </c>
      <c r="J142" s="137">
        <v>42.9</v>
      </c>
      <c r="K142" s="273">
        <v>42.38</v>
      </c>
      <c r="M142" s="265">
        <f t="shared" si="17"/>
        <v>130</v>
      </c>
      <c r="N142" s="271">
        <f t="shared" si="18"/>
        <v>0.17890243902436254</v>
      </c>
      <c r="O142" s="271">
        <f t="shared" si="18"/>
        <v>16.938902439023884</v>
      </c>
      <c r="P142" s="271">
        <f t="shared" si="18"/>
        <v>16.738902439023249</v>
      </c>
      <c r="Q142" s="271">
        <f t="shared" si="18"/>
        <v>36.868902439019692</v>
      </c>
      <c r="R142" s="271">
        <f t="shared" si="18"/>
        <v>42.728902439020032</v>
      </c>
      <c r="S142" s="271">
        <f t="shared" si="18"/>
        <v>37.298902439021539</v>
      </c>
      <c r="T142" s="271">
        <f t="shared" si="18"/>
        <v>41.108902439023808</v>
      </c>
      <c r="U142" s="271">
        <f t="shared" si="18"/>
        <v>91.918902439027406</v>
      </c>
      <c r="V142" s="271">
        <f t="shared" si="18"/>
        <v>144.76890243902454</v>
      </c>
    </row>
    <row r="143" spans="2:22" x14ac:dyDescent="0.25">
      <c r="B143">
        <f t="shared" ref="B143:B189" si="19">1+B142</f>
        <v>131</v>
      </c>
      <c r="C143" s="272">
        <v>43.79</v>
      </c>
      <c r="D143" s="137">
        <v>42.36</v>
      </c>
      <c r="E143" s="137">
        <v>41.94</v>
      </c>
      <c r="F143" s="137">
        <v>42.43</v>
      </c>
      <c r="G143" s="137">
        <v>42.3</v>
      </c>
      <c r="H143" s="137">
        <v>42.28</v>
      </c>
      <c r="I143" s="137">
        <v>42.14</v>
      </c>
      <c r="J143" s="137">
        <v>42.54</v>
      </c>
      <c r="K143" s="273">
        <v>42.3</v>
      </c>
      <c r="M143" s="265">
        <f t="shared" si="17"/>
        <v>131</v>
      </c>
      <c r="N143" s="271">
        <f t="shared" si="18"/>
        <v>1.5748170731706992</v>
      </c>
      <c r="O143" s="271">
        <f t="shared" si="18"/>
        <v>16.904817073170221</v>
      </c>
      <c r="P143" s="271">
        <f t="shared" si="18"/>
        <v>16.284817073169584</v>
      </c>
      <c r="Q143" s="271">
        <f t="shared" si="18"/>
        <v>36.904817073166029</v>
      </c>
      <c r="R143" s="271">
        <f t="shared" si="18"/>
        <v>42.634817073166367</v>
      </c>
      <c r="S143" s="271">
        <f t="shared" si="18"/>
        <v>37.184817073167878</v>
      </c>
      <c r="T143" s="271">
        <f t="shared" si="18"/>
        <v>40.854817073170146</v>
      </c>
      <c r="U143" s="271">
        <f t="shared" si="18"/>
        <v>92.064817073173742</v>
      </c>
      <c r="V143" s="271">
        <f t="shared" si="18"/>
        <v>144.67481707317089</v>
      </c>
    </row>
    <row r="144" spans="2:22" x14ac:dyDescent="0.25">
      <c r="B144">
        <f t="shared" si="19"/>
        <v>132</v>
      </c>
      <c r="C144" s="272">
        <v>42.57</v>
      </c>
      <c r="D144" s="137">
        <v>41.95</v>
      </c>
      <c r="E144" s="137">
        <v>42.11</v>
      </c>
      <c r="F144" s="137">
        <v>42.75</v>
      </c>
      <c r="G144" s="137">
        <v>42.14</v>
      </c>
      <c r="H144" s="137">
        <v>44.63</v>
      </c>
      <c r="I144" s="137">
        <v>42.22</v>
      </c>
      <c r="J144" s="137">
        <v>43.17</v>
      </c>
      <c r="K144" s="273">
        <v>42.39</v>
      </c>
      <c r="M144" s="265">
        <f t="shared" si="17"/>
        <v>132</v>
      </c>
      <c r="N144" s="271">
        <f t="shared" si="18"/>
        <v>1.750731707317037</v>
      </c>
      <c r="O144" s="271">
        <f t="shared" si="18"/>
        <v>16.460731707316562</v>
      </c>
      <c r="P144" s="271">
        <f t="shared" si="18"/>
        <v>16.000731707315921</v>
      </c>
      <c r="Q144" s="271">
        <f t="shared" si="18"/>
        <v>37.260731707312367</v>
      </c>
      <c r="R144" s="271">
        <f t="shared" si="18"/>
        <v>42.380731707312705</v>
      </c>
      <c r="S144" s="271">
        <f t="shared" si="18"/>
        <v>39.420731707314218</v>
      </c>
      <c r="T144" s="271">
        <f t="shared" si="18"/>
        <v>40.680731707316482</v>
      </c>
      <c r="U144" s="271">
        <f t="shared" si="18"/>
        <v>92.840731707320089</v>
      </c>
      <c r="V144" s="271">
        <f t="shared" si="18"/>
        <v>144.67073170731723</v>
      </c>
    </row>
    <row r="145" spans="2:22" x14ac:dyDescent="0.25">
      <c r="B145">
        <f t="shared" si="19"/>
        <v>133</v>
      </c>
      <c r="C145" s="272">
        <v>42.52</v>
      </c>
      <c r="D145" s="137">
        <v>41.95</v>
      </c>
      <c r="E145" s="137">
        <v>42.15</v>
      </c>
      <c r="F145" s="137">
        <v>44.13</v>
      </c>
      <c r="G145" s="137">
        <v>42.27</v>
      </c>
      <c r="H145" s="137">
        <v>42.35</v>
      </c>
      <c r="I145" s="137">
        <v>42.22</v>
      </c>
      <c r="J145" s="137">
        <v>42.68</v>
      </c>
      <c r="K145" s="273">
        <v>42.46</v>
      </c>
      <c r="M145" s="265">
        <f t="shared" si="17"/>
        <v>133</v>
      </c>
      <c r="N145" s="271">
        <f t="shared" si="18"/>
        <v>1.8766463414633776</v>
      </c>
      <c r="O145" s="271">
        <f t="shared" si="18"/>
        <v>16.016646341462902</v>
      </c>
      <c r="P145" s="271">
        <f t="shared" si="18"/>
        <v>15.756646341462258</v>
      </c>
      <c r="Q145" s="271">
        <f t="shared" si="18"/>
        <v>38.996646341458707</v>
      </c>
      <c r="R145" s="271">
        <f t="shared" si="18"/>
        <v>42.256646341459046</v>
      </c>
      <c r="S145" s="271">
        <f t="shared" si="18"/>
        <v>39.376646341460557</v>
      </c>
      <c r="T145" s="271">
        <f t="shared" si="18"/>
        <v>40.506646341462819</v>
      </c>
      <c r="U145" s="271">
        <f t="shared" si="18"/>
        <v>93.126646341466426</v>
      </c>
      <c r="V145" s="271">
        <f t="shared" si="18"/>
        <v>144.73664634146357</v>
      </c>
    </row>
    <row r="146" spans="2:22" x14ac:dyDescent="0.25">
      <c r="B146">
        <f t="shared" si="19"/>
        <v>134</v>
      </c>
      <c r="C146" s="272">
        <v>42.27</v>
      </c>
      <c r="D146" s="137">
        <v>41.89</v>
      </c>
      <c r="E146" s="137">
        <v>42.03</v>
      </c>
      <c r="F146" s="137">
        <v>42.04</v>
      </c>
      <c r="G146" s="137">
        <v>42.15</v>
      </c>
      <c r="H146" s="137">
        <v>42.03</v>
      </c>
      <c r="I146" s="137">
        <v>42.15</v>
      </c>
      <c r="J146" s="137">
        <v>43.12</v>
      </c>
      <c r="K146" s="273">
        <v>42.39</v>
      </c>
      <c r="M146" s="265">
        <f t="shared" si="17"/>
        <v>134</v>
      </c>
      <c r="N146" s="271">
        <f t="shared" si="18"/>
        <v>1.7525609756097182</v>
      </c>
      <c r="O146" s="271">
        <f t="shared" si="18"/>
        <v>15.51256097560924</v>
      </c>
      <c r="P146" s="271">
        <f t="shared" si="18"/>
        <v>15.392560975608596</v>
      </c>
      <c r="Q146" s="271">
        <f t="shared" si="18"/>
        <v>38.642560975605043</v>
      </c>
      <c r="R146" s="271">
        <f t="shared" si="18"/>
        <v>42.012560975605382</v>
      </c>
      <c r="S146" s="271">
        <f t="shared" si="18"/>
        <v>39.012560975606895</v>
      </c>
      <c r="T146" s="271">
        <f t="shared" si="18"/>
        <v>40.262560975609155</v>
      </c>
      <c r="U146" s="271">
        <f t="shared" si="18"/>
        <v>93.852560975612761</v>
      </c>
      <c r="V146" s="271">
        <f t="shared" si="18"/>
        <v>144.73256097560991</v>
      </c>
    </row>
    <row r="147" spans="2:22" x14ac:dyDescent="0.25">
      <c r="B147">
        <f t="shared" si="19"/>
        <v>135</v>
      </c>
      <c r="C147" s="272">
        <v>42.57</v>
      </c>
      <c r="D147" s="137">
        <v>42.51</v>
      </c>
      <c r="E147" s="137">
        <v>42.45</v>
      </c>
      <c r="F147" s="137">
        <v>43.59</v>
      </c>
      <c r="G147" s="137">
        <v>42.1</v>
      </c>
      <c r="H147" s="137">
        <v>43.43</v>
      </c>
      <c r="I147" s="137">
        <v>42.18</v>
      </c>
      <c r="J147" s="137">
        <v>42.67</v>
      </c>
      <c r="K147" s="273">
        <v>42.44</v>
      </c>
      <c r="M147" s="265">
        <f t="shared" si="17"/>
        <v>135</v>
      </c>
      <c r="N147" s="271">
        <f t="shared" si="18"/>
        <v>1.928475609756056</v>
      </c>
      <c r="O147" s="271">
        <f t="shared" si="18"/>
        <v>15.628475609755576</v>
      </c>
      <c r="P147" s="271">
        <f t="shared" si="18"/>
        <v>15.448475609754936</v>
      </c>
      <c r="Q147" s="271">
        <f t="shared" si="18"/>
        <v>39.838475609751384</v>
      </c>
      <c r="R147" s="271">
        <f t="shared" si="18"/>
        <v>41.718475609751721</v>
      </c>
      <c r="S147" s="271">
        <f t="shared" si="18"/>
        <v>40.048475609753233</v>
      </c>
      <c r="T147" s="271">
        <f t="shared" si="18"/>
        <v>40.048475609755492</v>
      </c>
      <c r="U147" s="271">
        <f t="shared" si="18"/>
        <v>94.128475609759107</v>
      </c>
      <c r="V147" s="271">
        <f t="shared" si="18"/>
        <v>144.77847560975624</v>
      </c>
    </row>
    <row r="148" spans="2:22" x14ac:dyDescent="0.25">
      <c r="B148">
        <f t="shared" si="19"/>
        <v>136</v>
      </c>
      <c r="C148" s="272">
        <v>42.84</v>
      </c>
      <c r="D148" s="137">
        <v>42.36</v>
      </c>
      <c r="E148" s="137">
        <v>42.22</v>
      </c>
      <c r="F148" s="137">
        <v>43.31</v>
      </c>
      <c r="G148" s="137">
        <v>42.18</v>
      </c>
      <c r="H148" s="137">
        <v>42.94</v>
      </c>
      <c r="I148" s="137">
        <v>42.57</v>
      </c>
      <c r="J148" s="137">
        <v>43.08</v>
      </c>
      <c r="K148" s="273">
        <v>42.94</v>
      </c>
      <c r="M148" s="265">
        <f t="shared" si="17"/>
        <v>136</v>
      </c>
      <c r="N148" s="271">
        <f t="shared" si="18"/>
        <v>2.3743902439023969</v>
      </c>
      <c r="O148" s="271">
        <f t="shared" si="18"/>
        <v>15.594390243901913</v>
      </c>
      <c r="P148" s="271">
        <f t="shared" si="18"/>
        <v>15.274390243901273</v>
      </c>
      <c r="Q148" s="271">
        <f t="shared" si="18"/>
        <v>40.754390243897724</v>
      </c>
      <c r="R148" s="271">
        <f t="shared" si="18"/>
        <v>41.504390243898058</v>
      </c>
      <c r="S148" s="271">
        <f t="shared" si="18"/>
        <v>40.594390243899568</v>
      </c>
      <c r="T148" s="271">
        <f t="shared" si="18"/>
        <v>40.22439024390183</v>
      </c>
      <c r="U148" s="271">
        <f t="shared" si="18"/>
        <v>94.81439024390545</v>
      </c>
      <c r="V148" s="271">
        <f t="shared" si="18"/>
        <v>145.32439024390257</v>
      </c>
    </row>
    <row r="149" spans="2:22" x14ac:dyDescent="0.25">
      <c r="B149">
        <f t="shared" si="19"/>
        <v>137</v>
      </c>
      <c r="C149" s="272">
        <v>42.22</v>
      </c>
      <c r="D149" s="137">
        <v>42.17</v>
      </c>
      <c r="E149" s="137">
        <v>42.3</v>
      </c>
      <c r="F149" s="137">
        <v>42.23</v>
      </c>
      <c r="G149" s="137">
        <v>42.49</v>
      </c>
      <c r="H149" s="137">
        <v>43.48</v>
      </c>
      <c r="I149" s="137">
        <v>42.31</v>
      </c>
      <c r="J149" s="137">
        <v>42.93</v>
      </c>
      <c r="K149" s="273">
        <v>42.42</v>
      </c>
      <c r="M149" s="265">
        <f t="shared" si="17"/>
        <v>137</v>
      </c>
      <c r="N149" s="271">
        <f t="shared" si="18"/>
        <v>2.2003048780487333</v>
      </c>
      <c r="O149" s="271">
        <f t="shared" si="18"/>
        <v>15.370304878048252</v>
      </c>
      <c r="P149" s="271">
        <f t="shared" si="18"/>
        <v>15.180304878047608</v>
      </c>
      <c r="Q149" s="271">
        <f t="shared" si="18"/>
        <v>40.590304878044059</v>
      </c>
      <c r="R149" s="271">
        <f t="shared" si="18"/>
        <v>41.600304878044398</v>
      </c>
      <c r="S149" s="271">
        <f t="shared" si="18"/>
        <v>41.680304878045902</v>
      </c>
      <c r="T149" s="271">
        <f t="shared" si="18"/>
        <v>40.14030487804817</v>
      </c>
      <c r="U149" s="271">
        <f t="shared" si="18"/>
        <v>95.350304878051787</v>
      </c>
      <c r="V149" s="271">
        <f t="shared" si="18"/>
        <v>145.35030487804892</v>
      </c>
    </row>
    <row r="150" spans="2:22" x14ac:dyDescent="0.25">
      <c r="B150">
        <f t="shared" si="19"/>
        <v>138</v>
      </c>
      <c r="C150" s="272">
        <v>42.63</v>
      </c>
      <c r="D150" s="137">
        <v>42.09</v>
      </c>
      <c r="E150" s="137">
        <v>42.16</v>
      </c>
      <c r="F150" s="137">
        <v>42.06</v>
      </c>
      <c r="G150" s="137">
        <v>42.02</v>
      </c>
      <c r="H150" s="137">
        <v>42.33</v>
      </c>
      <c r="I150" s="137">
        <v>42.14</v>
      </c>
      <c r="J150" s="137">
        <v>42.87</v>
      </c>
      <c r="K150" s="273">
        <v>42.48</v>
      </c>
      <c r="M150" s="265">
        <f t="shared" si="17"/>
        <v>138</v>
      </c>
      <c r="N150" s="271">
        <f t="shared" si="18"/>
        <v>2.4362195121950734</v>
      </c>
      <c r="O150" s="271">
        <f t="shared" si="18"/>
        <v>15.066219512194593</v>
      </c>
      <c r="P150" s="271">
        <f t="shared" si="18"/>
        <v>14.946219512193942</v>
      </c>
      <c r="Q150" s="271">
        <f t="shared" si="18"/>
        <v>40.256219512190398</v>
      </c>
      <c r="R150" s="271">
        <f t="shared" si="18"/>
        <v>41.226219512190738</v>
      </c>
      <c r="S150" s="271">
        <f t="shared" si="18"/>
        <v>41.616219512192238</v>
      </c>
      <c r="T150" s="271">
        <f t="shared" si="18"/>
        <v>39.886219512194508</v>
      </c>
      <c r="U150" s="271">
        <f t="shared" si="18"/>
        <v>95.826219512198122</v>
      </c>
      <c r="V150" s="271">
        <f t="shared" si="18"/>
        <v>145.43621951219524</v>
      </c>
    </row>
    <row r="151" spans="2:22" x14ac:dyDescent="0.25">
      <c r="B151">
        <f t="shared" si="19"/>
        <v>139</v>
      </c>
      <c r="C151" s="272">
        <v>43.9</v>
      </c>
      <c r="D151" s="137">
        <v>42.63</v>
      </c>
      <c r="E151" s="137">
        <v>42.32</v>
      </c>
      <c r="F151" s="137">
        <v>41.95</v>
      </c>
      <c r="G151" s="137">
        <v>42.67</v>
      </c>
      <c r="H151" s="137">
        <v>42.67</v>
      </c>
      <c r="I151" s="137">
        <v>143.15</v>
      </c>
      <c r="J151" s="137">
        <v>42.53</v>
      </c>
      <c r="K151" s="273">
        <v>42.29</v>
      </c>
      <c r="M151" s="265">
        <f t="shared" si="17"/>
        <v>139</v>
      </c>
      <c r="N151" s="271">
        <f t="shared" si="18"/>
        <v>3.9421341463414095</v>
      </c>
      <c r="O151" s="271">
        <f t="shared" si="18"/>
        <v>15.302134146340933</v>
      </c>
      <c r="P151" s="271">
        <f t="shared" si="18"/>
        <v>14.872134146340279</v>
      </c>
      <c r="Q151" s="271">
        <f t="shared" si="18"/>
        <v>39.812134146336739</v>
      </c>
      <c r="R151" s="271">
        <f t="shared" si="18"/>
        <v>41.502134146337077</v>
      </c>
      <c r="S151" s="271">
        <f t="shared" si="18"/>
        <v>41.892134146338577</v>
      </c>
      <c r="T151" s="271">
        <f t="shared" si="18"/>
        <v>50.642134146340851</v>
      </c>
      <c r="U151" s="271">
        <f t="shared" si="18"/>
        <v>95.962134146344454</v>
      </c>
      <c r="V151" s="271">
        <f t="shared" si="18"/>
        <v>145.33213414634156</v>
      </c>
    </row>
    <row r="152" spans="2:22" x14ac:dyDescent="0.25">
      <c r="B152">
        <f t="shared" si="19"/>
        <v>140</v>
      </c>
      <c r="C152" s="272">
        <v>138.68</v>
      </c>
      <c r="D152" s="137">
        <v>42</v>
      </c>
      <c r="E152" s="137">
        <v>42.26</v>
      </c>
      <c r="F152" s="137">
        <v>41.93</v>
      </c>
      <c r="G152" s="137">
        <v>42.54</v>
      </c>
      <c r="H152" s="137">
        <v>42.35</v>
      </c>
      <c r="I152" s="137">
        <v>44.11</v>
      </c>
      <c r="J152" s="137">
        <v>147.54</v>
      </c>
      <c r="K152" s="273">
        <v>42.61</v>
      </c>
      <c r="M152" s="265">
        <f t="shared" si="17"/>
        <v>140</v>
      </c>
      <c r="N152" s="271">
        <f t="shared" si="18"/>
        <v>10.22804878048774</v>
      </c>
      <c r="O152" s="271">
        <f t="shared" si="18"/>
        <v>14.90804878048727</v>
      </c>
      <c r="P152" s="271">
        <f t="shared" si="18"/>
        <v>14.738048780486615</v>
      </c>
      <c r="Q152" s="271">
        <f t="shared" si="18"/>
        <v>39.348048780483076</v>
      </c>
      <c r="R152" s="271">
        <f t="shared" si="18"/>
        <v>41.648048780483414</v>
      </c>
      <c r="S152" s="271">
        <f t="shared" si="18"/>
        <v>41.848048780484916</v>
      </c>
      <c r="T152" s="271">
        <f t="shared" si="18"/>
        <v>52.358048780487188</v>
      </c>
      <c r="U152" s="271">
        <f t="shared" si="18"/>
        <v>111.10804878049078</v>
      </c>
      <c r="V152" s="271">
        <f t="shared" si="18"/>
        <v>145.5480487804879</v>
      </c>
    </row>
    <row r="153" spans="2:22" x14ac:dyDescent="0.25">
      <c r="B153">
        <f t="shared" si="19"/>
        <v>141</v>
      </c>
      <c r="C153" s="272">
        <v>43.15</v>
      </c>
      <c r="D153" s="137">
        <v>42.38</v>
      </c>
      <c r="E153" s="137">
        <v>42.33</v>
      </c>
      <c r="F153" s="137">
        <v>41.84</v>
      </c>
      <c r="G153" s="137">
        <v>42.12</v>
      </c>
      <c r="H153" s="137">
        <v>42.36</v>
      </c>
      <c r="I153" s="137">
        <v>42.74</v>
      </c>
      <c r="J153" s="137">
        <v>43.53</v>
      </c>
      <c r="K153" s="273">
        <v>42.57</v>
      </c>
      <c r="M153" s="265">
        <f t="shared" si="17"/>
        <v>141</v>
      </c>
      <c r="N153" s="271">
        <f t="shared" si="18"/>
        <v>10.983963414634076</v>
      </c>
      <c r="O153" s="271">
        <f t="shared" si="18"/>
        <v>14.89396341463361</v>
      </c>
      <c r="P153" s="271">
        <f t="shared" si="18"/>
        <v>14.673963414632951</v>
      </c>
      <c r="Q153" s="271">
        <f t="shared" si="18"/>
        <v>38.793963414629417</v>
      </c>
      <c r="R153" s="271">
        <f t="shared" si="18"/>
        <v>41.373963414629749</v>
      </c>
      <c r="S153" s="271">
        <f t="shared" si="18"/>
        <v>41.813963414631253</v>
      </c>
      <c r="T153" s="271">
        <f t="shared" si="18"/>
        <v>52.703963414633527</v>
      </c>
      <c r="U153" s="271">
        <f t="shared" si="18"/>
        <v>112.24396341463711</v>
      </c>
      <c r="V153" s="271">
        <f t="shared" si="18"/>
        <v>145.72396341463423</v>
      </c>
    </row>
    <row r="154" spans="2:22" x14ac:dyDescent="0.25">
      <c r="B154">
        <f t="shared" si="19"/>
        <v>142</v>
      </c>
      <c r="C154" s="272">
        <v>42.11</v>
      </c>
      <c r="D154" s="137">
        <v>42.35</v>
      </c>
      <c r="E154" s="137">
        <v>42.21</v>
      </c>
      <c r="F154" s="137">
        <v>41.87</v>
      </c>
      <c r="G154" s="137">
        <v>42.27</v>
      </c>
      <c r="H154" s="137">
        <v>42.24</v>
      </c>
      <c r="I154" s="137">
        <v>43.54</v>
      </c>
      <c r="J154" s="137">
        <v>42.5</v>
      </c>
      <c r="K154" s="273">
        <v>42.58</v>
      </c>
      <c r="M154" s="265">
        <f t="shared" si="17"/>
        <v>142</v>
      </c>
      <c r="N154" s="271">
        <f t="shared" si="18"/>
        <v>10.699878048780413</v>
      </c>
      <c r="O154" s="271">
        <f t="shared" si="18"/>
        <v>14.849878048779949</v>
      </c>
      <c r="P154" s="271">
        <f t="shared" si="18"/>
        <v>14.489878048779289</v>
      </c>
      <c r="Q154" s="271">
        <f t="shared" si="18"/>
        <v>38.269878048775752</v>
      </c>
      <c r="R154" s="271">
        <f t="shared" si="18"/>
        <v>41.24987804877609</v>
      </c>
      <c r="S154" s="271">
        <f t="shared" si="18"/>
        <v>41.659878048777593</v>
      </c>
      <c r="T154" s="271">
        <f t="shared" si="18"/>
        <v>53.849878048779864</v>
      </c>
      <c r="U154" s="271">
        <f t="shared" si="18"/>
        <v>112.34987804878344</v>
      </c>
      <c r="V154" s="271">
        <f t="shared" si="18"/>
        <v>145.90987804878057</v>
      </c>
    </row>
    <row r="155" spans="2:22" x14ac:dyDescent="0.25">
      <c r="B155">
        <f t="shared" si="19"/>
        <v>143</v>
      </c>
      <c r="C155" s="272">
        <v>42.81</v>
      </c>
      <c r="D155" s="137">
        <v>42.03</v>
      </c>
      <c r="E155" s="137">
        <v>42.01</v>
      </c>
      <c r="F155" s="137">
        <v>42.04</v>
      </c>
      <c r="G155" s="137">
        <v>42.73</v>
      </c>
      <c r="H155" s="137">
        <v>43.81</v>
      </c>
      <c r="I155" s="137">
        <v>42.47</v>
      </c>
      <c r="J155" s="137">
        <v>42.6</v>
      </c>
      <c r="K155" s="273">
        <v>42.19</v>
      </c>
      <c r="M155" s="265">
        <f t="shared" si="17"/>
        <v>143</v>
      </c>
      <c r="N155" s="271">
        <f t="shared" si="18"/>
        <v>11.115792682926752</v>
      </c>
      <c r="O155" s="271">
        <f t="shared" si="18"/>
        <v>14.485792682926288</v>
      </c>
      <c r="P155" s="271">
        <f t="shared" si="18"/>
        <v>14.105792682925625</v>
      </c>
      <c r="Q155" s="271">
        <f t="shared" si="18"/>
        <v>37.915792682922088</v>
      </c>
      <c r="R155" s="271">
        <f t="shared" si="18"/>
        <v>41.585792682922424</v>
      </c>
      <c r="S155" s="271">
        <f t="shared" si="18"/>
        <v>43.075792682923932</v>
      </c>
      <c r="T155" s="271">
        <f t="shared" si="18"/>
        <v>53.9257926829262</v>
      </c>
      <c r="U155" s="271">
        <f t="shared" si="18"/>
        <v>112.55579268292978</v>
      </c>
      <c r="V155" s="271">
        <f t="shared" si="18"/>
        <v>145.7057926829269</v>
      </c>
    </row>
    <row r="156" spans="2:22" x14ac:dyDescent="0.25">
      <c r="B156">
        <f t="shared" si="19"/>
        <v>144</v>
      </c>
      <c r="C156" s="272">
        <v>41.84</v>
      </c>
      <c r="D156" s="137">
        <v>42.89</v>
      </c>
      <c r="E156" s="137">
        <v>44.05</v>
      </c>
      <c r="F156" s="137">
        <v>41.68</v>
      </c>
      <c r="G156" s="137">
        <v>41.89</v>
      </c>
      <c r="H156" s="137">
        <v>42.5</v>
      </c>
      <c r="I156" s="137">
        <v>42.53</v>
      </c>
      <c r="J156" s="137">
        <v>42.56</v>
      </c>
      <c r="K156" s="273">
        <v>42.56</v>
      </c>
      <c r="M156" s="265">
        <f t="shared" si="17"/>
        <v>144</v>
      </c>
      <c r="N156" s="271">
        <f t="shared" si="18"/>
        <v>10.561707317073093</v>
      </c>
      <c r="O156" s="271">
        <f t="shared" si="18"/>
        <v>14.981707317072626</v>
      </c>
      <c r="P156" s="271">
        <f t="shared" si="18"/>
        <v>15.761707317071959</v>
      </c>
      <c r="Q156" s="271">
        <f t="shared" si="18"/>
        <v>37.201707317068426</v>
      </c>
      <c r="R156" s="271">
        <f t="shared" si="18"/>
        <v>41.081707317068762</v>
      </c>
      <c r="S156" s="271">
        <f t="shared" si="18"/>
        <v>43.18170731707027</v>
      </c>
      <c r="T156" s="271">
        <f t="shared" si="18"/>
        <v>54.061707317072539</v>
      </c>
      <c r="U156" s="271">
        <f t="shared" si="18"/>
        <v>112.72170731707612</v>
      </c>
      <c r="V156" s="271">
        <f t="shared" si="18"/>
        <v>145.87170731707323</v>
      </c>
    </row>
    <row r="157" spans="2:22" x14ac:dyDescent="0.25">
      <c r="B157">
        <f t="shared" si="19"/>
        <v>145</v>
      </c>
      <c r="C157" s="272">
        <v>41.89</v>
      </c>
      <c r="D157" s="137">
        <v>42.17</v>
      </c>
      <c r="E157" s="137">
        <v>42.58</v>
      </c>
      <c r="F157" s="137">
        <v>42.13</v>
      </c>
      <c r="G157" s="137">
        <v>41.96</v>
      </c>
      <c r="H157" s="137">
        <v>42.49</v>
      </c>
      <c r="I157" s="137">
        <v>42.53</v>
      </c>
      <c r="J157" s="137">
        <v>42.45</v>
      </c>
      <c r="K157" s="273">
        <v>43.29</v>
      </c>
      <c r="M157" s="265">
        <f t="shared" si="17"/>
        <v>145</v>
      </c>
      <c r="N157" s="271">
        <f t="shared" ref="N157:V172" si="20">IF(C157&gt;60,C157-$H$4+N156-$H$5,C157-$H$4+N156)</f>
        <v>10.057621951219431</v>
      </c>
      <c r="O157" s="271">
        <f t="shared" si="20"/>
        <v>14.757621951218965</v>
      </c>
      <c r="P157" s="271">
        <f t="shared" si="20"/>
        <v>15.947621951218295</v>
      </c>
      <c r="Q157" s="271">
        <f t="shared" si="20"/>
        <v>36.937621951214766</v>
      </c>
      <c r="R157" s="271">
        <f t="shared" si="20"/>
        <v>40.6476219512151</v>
      </c>
      <c r="S157" s="271">
        <f t="shared" si="20"/>
        <v>43.277621951216609</v>
      </c>
      <c r="T157" s="271">
        <f t="shared" si="20"/>
        <v>54.197621951218878</v>
      </c>
      <c r="U157" s="271">
        <f t="shared" si="20"/>
        <v>112.77762195122247</v>
      </c>
      <c r="V157" s="271">
        <f t="shared" si="20"/>
        <v>146.76762195121955</v>
      </c>
    </row>
    <row r="158" spans="2:22" x14ac:dyDescent="0.25">
      <c r="B158">
        <f t="shared" si="19"/>
        <v>146</v>
      </c>
      <c r="C158" s="272">
        <v>41.87</v>
      </c>
      <c r="D158" s="137">
        <v>41.91</v>
      </c>
      <c r="E158" s="137">
        <v>42.12</v>
      </c>
      <c r="F158" s="137">
        <v>42.2</v>
      </c>
      <c r="G158" s="137">
        <v>41.86</v>
      </c>
      <c r="H158" s="137">
        <v>42.29</v>
      </c>
      <c r="I158" s="137">
        <v>43.11</v>
      </c>
      <c r="J158" s="137">
        <v>42.48</v>
      </c>
      <c r="K158" s="273">
        <v>42.15</v>
      </c>
      <c r="M158" s="265">
        <f t="shared" si="17"/>
        <v>146</v>
      </c>
      <c r="N158" s="271">
        <f t="shared" si="20"/>
        <v>9.5335365853657663</v>
      </c>
      <c r="O158" s="271">
        <f t="shared" si="20"/>
        <v>14.273536585365299</v>
      </c>
      <c r="P158" s="271">
        <f t="shared" si="20"/>
        <v>15.67353658536463</v>
      </c>
      <c r="Q158" s="271">
        <f t="shared" si="20"/>
        <v>36.743536585361106</v>
      </c>
      <c r="R158" s="271">
        <f t="shared" si="20"/>
        <v>40.113536585361437</v>
      </c>
      <c r="S158" s="271">
        <f t="shared" si="20"/>
        <v>43.173536585362946</v>
      </c>
      <c r="T158" s="271">
        <f t="shared" si="20"/>
        <v>54.913536585365215</v>
      </c>
      <c r="U158" s="271">
        <f t="shared" si="20"/>
        <v>112.86353658536881</v>
      </c>
      <c r="V158" s="271">
        <f t="shared" si="20"/>
        <v>146.52353658536589</v>
      </c>
    </row>
    <row r="159" spans="2:22" x14ac:dyDescent="0.25">
      <c r="B159">
        <f t="shared" si="19"/>
        <v>147</v>
      </c>
      <c r="C159" s="272">
        <v>41.94</v>
      </c>
      <c r="D159" s="137">
        <v>42.05</v>
      </c>
      <c r="E159" s="137">
        <v>42.31</v>
      </c>
      <c r="F159" s="137">
        <v>41.77</v>
      </c>
      <c r="G159" s="137">
        <v>42.02</v>
      </c>
      <c r="H159" s="137">
        <v>42.67</v>
      </c>
      <c r="I159" s="137">
        <v>42.48</v>
      </c>
      <c r="J159" s="137">
        <v>42.25</v>
      </c>
      <c r="K159" s="273">
        <v>42.22</v>
      </c>
      <c r="M159" s="265">
        <f t="shared" si="17"/>
        <v>147</v>
      </c>
      <c r="N159" s="271">
        <f t="shared" si="20"/>
        <v>9.0794512195121015</v>
      </c>
      <c r="O159" s="271">
        <f t="shared" si="20"/>
        <v>13.929451219511634</v>
      </c>
      <c r="P159" s="271">
        <f t="shared" si="20"/>
        <v>15.58945121951097</v>
      </c>
      <c r="Q159" s="271">
        <f t="shared" si="20"/>
        <v>36.119451219507447</v>
      </c>
      <c r="R159" s="271">
        <f t="shared" si="20"/>
        <v>39.739451219507778</v>
      </c>
      <c r="S159" s="271">
        <f t="shared" si="20"/>
        <v>43.449451219509285</v>
      </c>
      <c r="T159" s="271">
        <f t="shared" si="20"/>
        <v>54.999451219511549</v>
      </c>
      <c r="U159" s="271">
        <f t="shared" si="20"/>
        <v>112.71945121951515</v>
      </c>
      <c r="V159" s="271">
        <f t="shared" si="20"/>
        <v>146.34945121951222</v>
      </c>
    </row>
    <row r="160" spans="2:22" x14ac:dyDescent="0.25">
      <c r="B160">
        <f t="shared" si="19"/>
        <v>148</v>
      </c>
      <c r="C160" s="272">
        <v>41.76</v>
      </c>
      <c r="D160" s="137">
        <v>41.7</v>
      </c>
      <c r="E160" s="137">
        <v>42.03</v>
      </c>
      <c r="F160" s="137">
        <v>41.8</v>
      </c>
      <c r="G160" s="137">
        <v>41.95</v>
      </c>
      <c r="H160" s="137">
        <v>42.28</v>
      </c>
      <c r="I160" s="137">
        <v>42.53</v>
      </c>
      <c r="J160" s="137">
        <v>42.53</v>
      </c>
      <c r="K160" s="273">
        <v>42.96</v>
      </c>
      <c r="M160" s="265">
        <f t="shared" si="17"/>
        <v>148</v>
      </c>
      <c r="N160" s="271">
        <f t="shared" si="20"/>
        <v>8.4453658536584371</v>
      </c>
      <c r="O160" s="271">
        <f t="shared" si="20"/>
        <v>13.235365853657974</v>
      </c>
      <c r="P160" s="271">
        <f t="shared" si="20"/>
        <v>15.225365853657308</v>
      </c>
      <c r="Q160" s="271">
        <f t="shared" si="20"/>
        <v>35.525365853653781</v>
      </c>
      <c r="R160" s="271">
        <f t="shared" si="20"/>
        <v>39.295365853654118</v>
      </c>
      <c r="S160" s="271">
        <f t="shared" si="20"/>
        <v>43.335365853655624</v>
      </c>
      <c r="T160" s="271">
        <f t="shared" si="20"/>
        <v>55.135365853657888</v>
      </c>
      <c r="U160" s="271">
        <f t="shared" si="20"/>
        <v>112.85536585366148</v>
      </c>
      <c r="V160" s="271">
        <f t="shared" si="20"/>
        <v>146.91536585365856</v>
      </c>
    </row>
    <row r="161" spans="2:22" x14ac:dyDescent="0.25">
      <c r="B161">
        <f t="shared" si="19"/>
        <v>149</v>
      </c>
      <c r="C161" s="272">
        <v>42.07</v>
      </c>
      <c r="D161" s="137">
        <v>42.05</v>
      </c>
      <c r="E161" s="137">
        <v>42.59</v>
      </c>
      <c r="F161" s="137">
        <v>42</v>
      </c>
      <c r="G161" s="137">
        <v>41.9</v>
      </c>
      <c r="H161" s="137">
        <v>42.35</v>
      </c>
      <c r="I161" s="137">
        <v>43.5</v>
      </c>
      <c r="J161" s="137">
        <v>42.45</v>
      </c>
      <c r="K161" s="273">
        <v>42.65</v>
      </c>
      <c r="M161" s="265">
        <f t="shared" si="17"/>
        <v>149</v>
      </c>
      <c r="N161" s="271">
        <f t="shared" si="20"/>
        <v>8.1212804878047749</v>
      </c>
      <c r="O161" s="271">
        <f t="shared" si="20"/>
        <v>12.891280487804309</v>
      </c>
      <c r="P161" s="271">
        <f t="shared" si="20"/>
        <v>15.421280487803649</v>
      </c>
      <c r="Q161" s="271">
        <f t="shared" si="20"/>
        <v>35.131280487800119</v>
      </c>
      <c r="R161" s="271">
        <f t="shared" si="20"/>
        <v>38.801280487800454</v>
      </c>
      <c r="S161" s="271">
        <f t="shared" si="20"/>
        <v>43.291280487801963</v>
      </c>
      <c r="T161" s="271">
        <f t="shared" si="20"/>
        <v>56.241280487804225</v>
      </c>
      <c r="U161" s="271">
        <f t="shared" si="20"/>
        <v>112.91128048780783</v>
      </c>
      <c r="V161" s="271">
        <f t="shared" si="20"/>
        <v>147.17128048780489</v>
      </c>
    </row>
    <row r="162" spans="2:22" x14ac:dyDescent="0.25">
      <c r="B162">
        <f t="shared" si="19"/>
        <v>150</v>
      </c>
      <c r="C162" s="272">
        <v>41.62</v>
      </c>
      <c r="D162" s="137">
        <v>42.52</v>
      </c>
      <c r="E162" s="137">
        <v>42.22</v>
      </c>
      <c r="F162" s="137">
        <v>41.97</v>
      </c>
      <c r="G162" s="137">
        <v>41.97</v>
      </c>
      <c r="H162" s="137">
        <v>42.36</v>
      </c>
      <c r="I162" s="137">
        <v>42.3</v>
      </c>
      <c r="J162" s="137">
        <v>42.36</v>
      </c>
      <c r="K162" s="273">
        <v>42.24</v>
      </c>
      <c r="M162" s="265">
        <f t="shared" si="17"/>
        <v>150</v>
      </c>
      <c r="N162" s="271">
        <f t="shared" si="20"/>
        <v>7.3471951219511098</v>
      </c>
      <c r="O162" s="271">
        <f t="shared" si="20"/>
        <v>13.01719512195065</v>
      </c>
      <c r="P162" s="271">
        <f t="shared" si="20"/>
        <v>15.247195121949986</v>
      </c>
      <c r="Q162" s="271">
        <f t="shared" si="20"/>
        <v>34.707195121946455</v>
      </c>
      <c r="R162" s="271">
        <f t="shared" si="20"/>
        <v>38.377195121946791</v>
      </c>
      <c r="S162" s="271">
        <f t="shared" si="20"/>
        <v>43.2571951219483</v>
      </c>
      <c r="T162" s="271">
        <f t="shared" si="20"/>
        <v>56.14719512195056</v>
      </c>
      <c r="U162" s="271">
        <f t="shared" si="20"/>
        <v>112.87719512195417</v>
      </c>
      <c r="V162" s="271">
        <f t="shared" si="20"/>
        <v>147.01719512195123</v>
      </c>
    </row>
    <row r="163" spans="2:22" x14ac:dyDescent="0.25">
      <c r="B163">
        <f t="shared" si="19"/>
        <v>151</v>
      </c>
      <c r="C163" s="272">
        <v>41.69</v>
      </c>
      <c r="D163" s="137">
        <v>41.89</v>
      </c>
      <c r="E163" s="137">
        <v>42.12</v>
      </c>
      <c r="F163" s="137">
        <v>41.81</v>
      </c>
      <c r="G163" s="137">
        <v>41.89</v>
      </c>
      <c r="H163" s="137">
        <v>42.53</v>
      </c>
      <c r="I163" s="137">
        <v>41.96</v>
      </c>
      <c r="J163" s="137">
        <v>43.02</v>
      </c>
      <c r="K163" s="273">
        <v>42.32</v>
      </c>
      <c r="M163" s="265">
        <f t="shared" si="17"/>
        <v>151</v>
      </c>
      <c r="N163" s="271">
        <f t="shared" si="20"/>
        <v>6.643109756097445</v>
      </c>
      <c r="O163" s="271">
        <f t="shared" si="20"/>
        <v>12.513109756096988</v>
      </c>
      <c r="P163" s="271">
        <f t="shared" si="20"/>
        <v>14.973109756096321</v>
      </c>
      <c r="Q163" s="271">
        <f t="shared" si="20"/>
        <v>34.123109756092795</v>
      </c>
      <c r="R163" s="271">
        <f t="shared" si="20"/>
        <v>37.873109756093129</v>
      </c>
      <c r="S163" s="271">
        <f t="shared" si="20"/>
        <v>43.393109756094638</v>
      </c>
      <c r="T163" s="271">
        <f t="shared" si="20"/>
        <v>55.713109756096898</v>
      </c>
      <c r="U163" s="271">
        <f t="shared" si="20"/>
        <v>113.50310975610051</v>
      </c>
      <c r="V163" s="271">
        <f t="shared" si="20"/>
        <v>146.94310975609756</v>
      </c>
    </row>
    <row r="164" spans="2:22" x14ac:dyDescent="0.25">
      <c r="B164">
        <f t="shared" si="19"/>
        <v>152</v>
      </c>
      <c r="C164" s="272">
        <v>41.94</v>
      </c>
      <c r="D164" s="137">
        <v>42.11</v>
      </c>
      <c r="E164" s="137">
        <v>42.11</v>
      </c>
      <c r="F164" s="137">
        <v>42.22</v>
      </c>
      <c r="G164" s="137">
        <v>41.93</v>
      </c>
      <c r="H164" s="137">
        <v>42.55</v>
      </c>
      <c r="I164" s="137">
        <v>42.18</v>
      </c>
      <c r="J164" s="137">
        <v>42.36</v>
      </c>
      <c r="K164" s="273">
        <v>42.23</v>
      </c>
      <c r="M164" s="265">
        <f t="shared" si="17"/>
        <v>152</v>
      </c>
      <c r="N164" s="271">
        <f t="shared" si="20"/>
        <v>6.1890243902437803</v>
      </c>
      <c r="O164" s="271">
        <f t="shared" si="20"/>
        <v>12.229024390243325</v>
      </c>
      <c r="P164" s="271">
        <f t="shared" si="20"/>
        <v>14.689024390242658</v>
      </c>
      <c r="Q164" s="271">
        <f t="shared" si="20"/>
        <v>33.949024390239131</v>
      </c>
      <c r="R164" s="271">
        <f t="shared" si="20"/>
        <v>37.409024390239466</v>
      </c>
      <c r="S164" s="271">
        <f t="shared" si="20"/>
        <v>43.549024390240973</v>
      </c>
      <c r="T164" s="271">
        <f t="shared" si="20"/>
        <v>55.499024390243235</v>
      </c>
      <c r="U164" s="271">
        <f t="shared" si="20"/>
        <v>113.46902439024686</v>
      </c>
      <c r="V164" s="271">
        <f t="shared" si="20"/>
        <v>146.77902439024388</v>
      </c>
    </row>
    <row r="165" spans="2:22" x14ac:dyDescent="0.25">
      <c r="B165">
        <f t="shared" si="19"/>
        <v>153</v>
      </c>
      <c r="C165" s="272">
        <v>41.61</v>
      </c>
      <c r="D165" s="137">
        <v>42.03</v>
      </c>
      <c r="E165" s="137">
        <v>42.11</v>
      </c>
      <c r="F165" s="137">
        <v>42.26</v>
      </c>
      <c r="G165" s="137">
        <v>42.18</v>
      </c>
      <c r="H165" s="137">
        <v>42.43</v>
      </c>
      <c r="I165" s="137">
        <v>42.4</v>
      </c>
      <c r="J165" s="137">
        <v>42.26</v>
      </c>
      <c r="K165" s="273">
        <v>42.71</v>
      </c>
      <c r="M165" s="265">
        <f t="shared" si="17"/>
        <v>153</v>
      </c>
      <c r="N165" s="271">
        <f t="shared" si="20"/>
        <v>5.4049390243901172</v>
      </c>
      <c r="O165" s="271">
        <f t="shared" si="20"/>
        <v>11.864939024389663</v>
      </c>
      <c r="P165" s="271">
        <f t="shared" si="20"/>
        <v>14.404939024388995</v>
      </c>
      <c r="Q165" s="271">
        <f t="shared" si="20"/>
        <v>33.814939024385467</v>
      </c>
      <c r="R165" s="271">
        <f t="shared" si="20"/>
        <v>37.194939024385803</v>
      </c>
      <c r="S165" s="271">
        <f t="shared" si="20"/>
        <v>43.58493902438731</v>
      </c>
      <c r="T165" s="271">
        <f t="shared" si="20"/>
        <v>55.504939024389572</v>
      </c>
      <c r="U165" s="271">
        <f t="shared" si="20"/>
        <v>113.33493902439319</v>
      </c>
      <c r="V165" s="271">
        <f t="shared" si="20"/>
        <v>147.09493902439021</v>
      </c>
    </row>
    <row r="166" spans="2:22" x14ac:dyDescent="0.25">
      <c r="B166">
        <f t="shared" si="19"/>
        <v>154</v>
      </c>
      <c r="C166" s="272">
        <v>41.72</v>
      </c>
      <c r="D166" s="137">
        <v>41.98</v>
      </c>
      <c r="E166" s="137">
        <v>42.42</v>
      </c>
      <c r="F166" s="137">
        <v>41.67</v>
      </c>
      <c r="G166" s="137">
        <v>42.08</v>
      </c>
      <c r="H166" s="137">
        <v>42.67</v>
      </c>
      <c r="I166" s="137">
        <v>42.34</v>
      </c>
      <c r="J166" s="137">
        <v>42.6</v>
      </c>
      <c r="K166" s="273">
        <v>42.69</v>
      </c>
      <c r="M166" s="265">
        <f t="shared" si="17"/>
        <v>154</v>
      </c>
      <c r="N166" s="271">
        <f t="shared" si="20"/>
        <v>4.7308536585364536</v>
      </c>
      <c r="O166" s="271">
        <f t="shared" si="20"/>
        <v>11.450853658535998</v>
      </c>
      <c r="P166" s="271">
        <f t="shared" si="20"/>
        <v>14.430853658535334</v>
      </c>
      <c r="Q166" s="271">
        <f t="shared" si="20"/>
        <v>33.090853658531806</v>
      </c>
      <c r="R166" s="271">
        <f t="shared" si="20"/>
        <v>36.880853658532139</v>
      </c>
      <c r="S166" s="271">
        <f t="shared" si="20"/>
        <v>43.860853658533649</v>
      </c>
      <c r="T166" s="271">
        <f t="shared" si="20"/>
        <v>55.450853658535912</v>
      </c>
      <c r="U166" s="271">
        <f t="shared" si="20"/>
        <v>113.54085365853953</v>
      </c>
      <c r="V166" s="271">
        <f t="shared" si="20"/>
        <v>147.39085365853654</v>
      </c>
    </row>
    <row r="167" spans="2:22" x14ac:dyDescent="0.25">
      <c r="B167">
        <f t="shared" si="19"/>
        <v>155</v>
      </c>
      <c r="C167" s="272">
        <v>42.07</v>
      </c>
      <c r="D167" s="137">
        <v>42.19</v>
      </c>
      <c r="E167" s="137">
        <v>41.95</v>
      </c>
      <c r="F167" s="137">
        <v>41.96</v>
      </c>
      <c r="G167" s="137">
        <v>42.04</v>
      </c>
      <c r="H167" s="137">
        <v>42.88</v>
      </c>
      <c r="I167" s="137">
        <v>42.56</v>
      </c>
      <c r="J167" s="137">
        <v>42.29</v>
      </c>
      <c r="K167" s="273">
        <v>43.5</v>
      </c>
      <c r="M167" s="265">
        <f t="shared" si="17"/>
        <v>155</v>
      </c>
      <c r="N167" s="271">
        <f t="shared" si="20"/>
        <v>4.4067682926827914</v>
      </c>
      <c r="O167" s="271">
        <f t="shared" si="20"/>
        <v>11.246768292682333</v>
      </c>
      <c r="P167" s="271">
        <f t="shared" si="20"/>
        <v>13.986768292681674</v>
      </c>
      <c r="Q167" s="271">
        <f t="shared" si="20"/>
        <v>32.656768292678144</v>
      </c>
      <c r="R167" s="271">
        <f t="shared" si="20"/>
        <v>36.526768292678476</v>
      </c>
      <c r="S167" s="271">
        <f t="shared" si="20"/>
        <v>44.34676829267999</v>
      </c>
      <c r="T167" s="271">
        <f t="shared" si="20"/>
        <v>55.616768292682252</v>
      </c>
      <c r="U167" s="271">
        <f t="shared" si="20"/>
        <v>113.43676829268587</v>
      </c>
      <c r="V167" s="271">
        <f t="shared" si="20"/>
        <v>148.49676829268287</v>
      </c>
    </row>
    <row r="168" spans="2:22" x14ac:dyDescent="0.25">
      <c r="B168">
        <f t="shared" si="19"/>
        <v>156</v>
      </c>
      <c r="C168" s="272">
        <v>41.56</v>
      </c>
      <c r="D168" s="137">
        <v>42.08</v>
      </c>
      <c r="E168" s="137">
        <v>41.93</v>
      </c>
      <c r="F168" s="137">
        <v>42.02</v>
      </c>
      <c r="G168" s="137">
        <v>42.06</v>
      </c>
      <c r="H168" s="137">
        <v>42.43</v>
      </c>
      <c r="I168" s="137">
        <v>43.86</v>
      </c>
      <c r="J168" s="137">
        <v>42.51</v>
      </c>
      <c r="K168" s="273">
        <v>42.6</v>
      </c>
      <c r="M168" s="265">
        <f t="shared" si="17"/>
        <v>156</v>
      </c>
      <c r="N168" s="271">
        <f t="shared" si="20"/>
        <v>3.5726829268291311</v>
      </c>
      <c r="O168" s="271">
        <f t="shared" si="20"/>
        <v>10.932682926828669</v>
      </c>
      <c r="P168" s="271">
        <f t="shared" si="20"/>
        <v>13.522682926828011</v>
      </c>
      <c r="Q168" s="271">
        <f t="shared" si="20"/>
        <v>32.282682926824485</v>
      </c>
      <c r="R168" s="271">
        <f>IF(G168&gt;90,G168-$H$4+R167-$H$5,G168-$H$4+R167)</f>
        <v>36.192682926824816</v>
      </c>
      <c r="S168" s="271">
        <f t="shared" si="20"/>
        <v>44.382682926826327</v>
      </c>
      <c r="T168" s="271">
        <f t="shared" si="20"/>
        <v>57.082682926828589</v>
      </c>
      <c r="U168" s="271">
        <f t="shared" si="20"/>
        <v>113.5526829268322</v>
      </c>
      <c r="V168" s="271">
        <f t="shared" si="20"/>
        <v>148.7026829268292</v>
      </c>
    </row>
    <row r="169" spans="2:22" x14ac:dyDescent="0.25">
      <c r="B169">
        <f t="shared" si="19"/>
        <v>157</v>
      </c>
      <c r="C169" s="272">
        <v>41.82</v>
      </c>
      <c r="D169" s="137">
        <v>42.06</v>
      </c>
      <c r="E169" s="137">
        <v>42.7</v>
      </c>
      <c r="F169" s="137">
        <v>41.89</v>
      </c>
      <c r="G169" s="137">
        <v>41.96</v>
      </c>
      <c r="H169" s="137">
        <v>42.39</v>
      </c>
      <c r="I169" s="137">
        <v>42.48</v>
      </c>
      <c r="J169" s="137">
        <v>42.23</v>
      </c>
      <c r="K169" s="273">
        <v>42.37</v>
      </c>
      <c r="M169" s="265">
        <f t="shared" si="17"/>
        <v>157</v>
      </c>
      <c r="N169" s="271">
        <f t="shared" si="20"/>
        <v>2.9985975609754689</v>
      </c>
      <c r="O169" s="271">
        <f t="shared" si="20"/>
        <v>10.598597560975008</v>
      </c>
      <c r="P169" s="271">
        <f t="shared" si="20"/>
        <v>13.828597560974352</v>
      </c>
      <c r="Q169" s="271">
        <f t="shared" si="20"/>
        <v>31.778597560970823</v>
      </c>
      <c r="R169" s="271">
        <f t="shared" si="20"/>
        <v>35.758597560971154</v>
      </c>
      <c r="S169" s="271">
        <f t="shared" si="20"/>
        <v>44.378597560972665</v>
      </c>
      <c r="T169" s="271">
        <f t="shared" si="20"/>
        <v>57.168597560974924</v>
      </c>
      <c r="U169" s="271">
        <f t="shared" si="20"/>
        <v>113.38859756097854</v>
      </c>
      <c r="V169" s="271">
        <f t="shared" si="20"/>
        <v>148.67859756097553</v>
      </c>
    </row>
    <row r="170" spans="2:22" x14ac:dyDescent="0.25">
      <c r="B170">
        <f t="shared" si="19"/>
        <v>158</v>
      </c>
      <c r="C170" s="272">
        <v>41.85</v>
      </c>
      <c r="D170" s="137">
        <v>42.36</v>
      </c>
      <c r="E170" s="137">
        <v>42.28</v>
      </c>
      <c r="F170" s="137">
        <v>42.11</v>
      </c>
      <c r="G170" s="137">
        <v>41.99</v>
      </c>
      <c r="H170" s="137">
        <v>42.42</v>
      </c>
      <c r="I170" s="137">
        <v>42.28</v>
      </c>
      <c r="J170" s="137">
        <v>42.72</v>
      </c>
      <c r="K170" s="273">
        <v>42.24</v>
      </c>
      <c r="M170" s="265">
        <f t="shared" si="17"/>
        <v>158</v>
      </c>
      <c r="N170" s="271">
        <f t="shared" si="20"/>
        <v>2.4545121951218078</v>
      </c>
      <c r="O170" s="271">
        <f t="shared" si="20"/>
        <v>10.564512195121345</v>
      </c>
      <c r="P170" s="271">
        <f t="shared" si="20"/>
        <v>13.71451219512069</v>
      </c>
      <c r="Q170" s="271">
        <f t="shared" si="20"/>
        <v>31.49451219511716</v>
      </c>
      <c r="R170" s="271">
        <f t="shared" si="20"/>
        <v>35.354512195117493</v>
      </c>
      <c r="S170" s="271">
        <f t="shared" si="20"/>
        <v>44.404512195119004</v>
      </c>
      <c r="T170" s="271">
        <f t="shared" si="20"/>
        <v>57.054512195121262</v>
      </c>
      <c r="U170" s="271">
        <f t="shared" si="20"/>
        <v>113.71451219512488</v>
      </c>
      <c r="V170" s="271">
        <f t="shared" si="20"/>
        <v>148.52451219512187</v>
      </c>
    </row>
    <row r="171" spans="2:22" x14ac:dyDescent="0.25">
      <c r="B171">
        <f t="shared" si="19"/>
        <v>159</v>
      </c>
      <c r="C171" s="272">
        <v>41.82</v>
      </c>
      <c r="D171" s="137">
        <v>42.19</v>
      </c>
      <c r="E171" s="137">
        <v>42.45</v>
      </c>
      <c r="F171" s="137">
        <v>41.82</v>
      </c>
      <c r="G171" s="137">
        <v>42.03</v>
      </c>
      <c r="H171" s="137">
        <v>43.37</v>
      </c>
      <c r="I171" s="137">
        <v>42.24</v>
      </c>
      <c r="J171" s="137">
        <v>42.35</v>
      </c>
      <c r="K171" s="273">
        <v>41.92</v>
      </c>
      <c r="M171" s="265">
        <f t="shared" si="17"/>
        <v>159</v>
      </c>
      <c r="N171" s="271">
        <f t="shared" si="20"/>
        <v>1.8804268292681456</v>
      </c>
      <c r="O171" s="271">
        <f t="shared" si="20"/>
        <v>10.360426829267681</v>
      </c>
      <c r="P171" s="271">
        <f t="shared" si="20"/>
        <v>13.770426829267031</v>
      </c>
      <c r="Q171" s="271">
        <f t="shared" si="20"/>
        <v>30.920426829263498</v>
      </c>
      <c r="R171" s="271">
        <f t="shared" si="20"/>
        <v>34.990426829263832</v>
      </c>
      <c r="S171" s="271">
        <f t="shared" si="20"/>
        <v>45.380426829265339</v>
      </c>
      <c r="T171" s="271">
        <f t="shared" si="20"/>
        <v>56.900426829267602</v>
      </c>
      <c r="U171" s="271">
        <f t="shared" si="20"/>
        <v>113.67042682927122</v>
      </c>
      <c r="V171" s="271">
        <f t="shared" si="20"/>
        <v>148.05042682926822</v>
      </c>
    </row>
    <row r="172" spans="2:22" x14ac:dyDescent="0.25">
      <c r="B172">
        <f t="shared" si="19"/>
        <v>160</v>
      </c>
      <c r="C172" s="272">
        <v>42.15</v>
      </c>
      <c r="D172" s="137">
        <v>42.24</v>
      </c>
      <c r="E172" s="137">
        <v>42.24</v>
      </c>
      <c r="F172" s="137">
        <v>41.96</v>
      </c>
      <c r="G172" s="137">
        <v>42.17</v>
      </c>
      <c r="H172" s="137">
        <v>42.57</v>
      </c>
      <c r="I172" s="137">
        <v>42.23</v>
      </c>
      <c r="J172" s="137">
        <v>42.65</v>
      </c>
      <c r="K172" s="273">
        <v>42.36</v>
      </c>
      <c r="M172" s="265">
        <f t="shared" si="17"/>
        <v>160</v>
      </c>
      <c r="N172" s="271">
        <f t="shared" si="20"/>
        <v>1.6363414634144817</v>
      </c>
      <c r="O172" s="271">
        <f t="shared" si="20"/>
        <v>10.20634146341402</v>
      </c>
      <c r="P172" s="271">
        <f t="shared" si="20"/>
        <v>13.61634146341337</v>
      </c>
      <c r="Q172" s="271">
        <f t="shared" si="20"/>
        <v>30.486341463409836</v>
      </c>
      <c r="R172" s="271">
        <f t="shared" si="20"/>
        <v>34.766341463410171</v>
      </c>
      <c r="S172" s="271">
        <f t="shared" si="20"/>
        <v>45.556341463411677</v>
      </c>
      <c r="T172" s="271">
        <f t="shared" si="20"/>
        <v>56.736341463413936</v>
      </c>
      <c r="U172" s="271">
        <f t="shared" si="20"/>
        <v>113.92634146341756</v>
      </c>
      <c r="V172" s="271">
        <f t="shared" si="20"/>
        <v>148.01634146341456</v>
      </c>
    </row>
    <row r="173" spans="2:22" x14ac:dyDescent="0.25">
      <c r="B173">
        <f t="shared" si="19"/>
        <v>161</v>
      </c>
      <c r="C173" s="272">
        <v>42.23</v>
      </c>
      <c r="D173" s="137">
        <v>42.63</v>
      </c>
      <c r="E173" s="137">
        <v>42.44</v>
      </c>
      <c r="F173" s="137">
        <v>41.81</v>
      </c>
      <c r="G173" s="137">
        <v>42.15</v>
      </c>
      <c r="H173" s="137">
        <v>42.87</v>
      </c>
      <c r="I173" s="137">
        <v>42.38</v>
      </c>
      <c r="J173" s="137">
        <v>42.36</v>
      </c>
      <c r="K173" s="273">
        <v>42.66</v>
      </c>
      <c r="M173" s="265">
        <f t="shared" si="17"/>
        <v>161</v>
      </c>
      <c r="N173" s="271">
        <f t="shared" ref="N173:V176" si="21">IF(C173&gt;60,C173-$H$4+N172-$H$5,C173-$H$4+N172)</f>
        <v>1.4722560975608161</v>
      </c>
      <c r="O173" s="271">
        <f t="shared" si="21"/>
        <v>10.44225609756036</v>
      </c>
      <c r="P173" s="271">
        <f t="shared" si="21"/>
        <v>13.662256097559705</v>
      </c>
      <c r="Q173" s="271">
        <f t="shared" si="21"/>
        <v>29.902256097556176</v>
      </c>
      <c r="R173" s="271">
        <f t="shared" si="21"/>
        <v>34.522256097556507</v>
      </c>
      <c r="S173" s="271">
        <f t="shared" si="21"/>
        <v>46.032256097558012</v>
      </c>
      <c r="T173" s="271">
        <f t="shared" si="21"/>
        <v>56.722256097560276</v>
      </c>
      <c r="U173" s="271">
        <f t="shared" si="21"/>
        <v>113.89225609756389</v>
      </c>
      <c r="V173" s="271">
        <f t="shared" si="21"/>
        <v>148.28225609756089</v>
      </c>
    </row>
    <row r="174" spans="2:22" x14ac:dyDescent="0.25">
      <c r="B174">
        <f t="shared" si="19"/>
        <v>162</v>
      </c>
      <c r="C174" s="272">
        <v>41.94</v>
      </c>
      <c r="D174" s="137">
        <v>42.02</v>
      </c>
      <c r="E174" s="137">
        <v>42.25</v>
      </c>
      <c r="F174" s="137">
        <v>42</v>
      </c>
      <c r="G174" s="137">
        <v>41.99</v>
      </c>
      <c r="H174" s="137">
        <v>42.69</v>
      </c>
      <c r="I174" s="137">
        <v>42.21</v>
      </c>
      <c r="J174" s="137">
        <v>42.39</v>
      </c>
      <c r="K174" s="273"/>
      <c r="M174" s="265">
        <f t="shared" si="17"/>
        <v>162</v>
      </c>
      <c r="N174" s="271">
        <f t="shared" si="21"/>
        <v>1.0181707317071513</v>
      </c>
      <c r="O174" s="271">
        <f t="shared" si="21"/>
        <v>10.068170731706701</v>
      </c>
      <c r="P174" s="271">
        <f t="shared" si="21"/>
        <v>13.518170731706043</v>
      </c>
      <c r="Q174" s="271">
        <f t="shared" si="21"/>
        <v>29.508170731702513</v>
      </c>
      <c r="R174" s="271">
        <f t="shared" si="21"/>
        <v>34.118170731702847</v>
      </c>
      <c r="S174" s="271">
        <f t="shared" si="21"/>
        <v>46.328170731704347</v>
      </c>
      <c r="T174" s="271">
        <f t="shared" si="21"/>
        <v>56.538170731706614</v>
      </c>
      <c r="U174" s="271">
        <f t="shared" si="21"/>
        <v>113.88817073171023</v>
      </c>
      <c r="V174" s="271"/>
    </row>
    <row r="175" spans="2:22" x14ac:dyDescent="0.25">
      <c r="B175">
        <f t="shared" si="19"/>
        <v>163</v>
      </c>
      <c r="C175" s="272">
        <v>41.96</v>
      </c>
      <c r="D175" s="137">
        <v>42.55</v>
      </c>
      <c r="E175" s="137">
        <v>42.15</v>
      </c>
      <c r="F175" s="137">
        <v>41.72</v>
      </c>
      <c r="G175" s="137">
        <v>42.15</v>
      </c>
      <c r="H175" s="137">
        <v>42.56</v>
      </c>
      <c r="I175" s="137">
        <v>42.35</v>
      </c>
      <c r="J175" s="137"/>
      <c r="K175" s="273"/>
      <c r="M175" s="265">
        <f t="shared" si="17"/>
        <v>163</v>
      </c>
      <c r="N175" s="271">
        <f t="shared" si="21"/>
        <v>0.58408536585348969</v>
      </c>
      <c r="O175" s="271">
        <f t="shared" si="21"/>
        <v>10.224085365853036</v>
      </c>
      <c r="P175" s="271">
        <f t="shared" si="21"/>
        <v>13.274085365852379</v>
      </c>
      <c r="Q175" s="271">
        <f t="shared" si="21"/>
        <v>28.83408536584885</v>
      </c>
      <c r="R175" s="271">
        <f t="shared" si="21"/>
        <v>33.874085365849183</v>
      </c>
      <c r="S175" s="271">
        <f t="shared" si="21"/>
        <v>46.494085365850687</v>
      </c>
      <c r="T175" s="271">
        <f t="shared" si="21"/>
        <v>56.494085365852953</v>
      </c>
      <c r="U175" s="271"/>
      <c r="V175" s="271"/>
    </row>
    <row r="176" spans="2:22" x14ac:dyDescent="0.25">
      <c r="B176">
        <f t="shared" si="19"/>
        <v>164</v>
      </c>
      <c r="C176" s="272">
        <v>41.81</v>
      </c>
      <c r="D176" s="137">
        <v>42.22</v>
      </c>
      <c r="E176" s="137">
        <v>42.39</v>
      </c>
      <c r="F176" s="137">
        <f>41.8+5</f>
        <v>46.8</v>
      </c>
      <c r="G176" s="137">
        <v>42.43</v>
      </c>
      <c r="H176" s="137"/>
      <c r="I176" s="137"/>
      <c r="J176" s="137"/>
      <c r="K176" s="273"/>
      <c r="M176" s="265">
        <f t="shared" si="17"/>
        <v>164</v>
      </c>
      <c r="N176" s="271">
        <f t="shared" si="21"/>
        <v>-1.7053025658242404E-13</v>
      </c>
      <c r="O176" s="271">
        <f t="shared" si="21"/>
        <v>10.049999999999372</v>
      </c>
      <c r="P176" s="271">
        <f t="shared" si="21"/>
        <v>13.269999999998717</v>
      </c>
      <c r="Q176" s="271">
        <f t="shared" si="21"/>
        <v>33.239999999995185</v>
      </c>
      <c r="R176" s="271">
        <f t="shared" si="21"/>
        <v>33.90999999999552</v>
      </c>
      <c r="S176" s="271"/>
      <c r="T176" s="271"/>
      <c r="U176" s="271"/>
      <c r="V176" s="271"/>
    </row>
    <row r="177" spans="2:22" x14ac:dyDescent="0.25">
      <c r="B177">
        <f t="shared" si="19"/>
        <v>165</v>
      </c>
      <c r="C177" s="272"/>
      <c r="D177" s="137"/>
      <c r="E177" s="137"/>
      <c r="F177" s="137"/>
      <c r="G177" s="137"/>
      <c r="H177" s="137"/>
      <c r="I177" s="137"/>
      <c r="J177" s="137"/>
      <c r="K177" s="273"/>
      <c r="M177" s="265"/>
      <c r="N177" s="271"/>
      <c r="O177" s="271"/>
      <c r="P177" s="271"/>
      <c r="Q177" s="271"/>
      <c r="R177" s="271"/>
      <c r="S177" s="271"/>
      <c r="T177" s="271"/>
      <c r="U177" s="271"/>
      <c r="V177" s="271"/>
    </row>
    <row r="178" spans="2:22" x14ac:dyDescent="0.25">
      <c r="B178">
        <f t="shared" si="19"/>
        <v>166</v>
      </c>
      <c r="C178" s="272"/>
      <c r="D178" s="137"/>
      <c r="E178" s="137"/>
      <c r="F178" s="137"/>
      <c r="G178" s="137"/>
      <c r="H178" s="137"/>
      <c r="I178" s="137"/>
      <c r="J178" s="137"/>
      <c r="K178" s="273"/>
      <c r="M178" s="265"/>
      <c r="N178" s="271"/>
      <c r="O178" s="271"/>
      <c r="P178" s="271"/>
      <c r="Q178" s="271"/>
      <c r="R178" s="271"/>
      <c r="S178" s="271"/>
      <c r="T178" s="271"/>
      <c r="U178" s="271"/>
      <c r="V178" s="271"/>
    </row>
    <row r="179" spans="2:22" x14ac:dyDescent="0.25">
      <c r="B179">
        <f t="shared" si="19"/>
        <v>167</v>
      </c>
      <c r="C179" s="272"/>
      <c r="D179" s="137"/>
      <c r="E179" s="137"/>
      <c r="F179" s="137"/>
      <c r="G179" s="137"/>
      <c r="H179" s="137"/>
      <c r="I179" s="137"/>
      <c r="J179" s="137"/>
      <c r="K179" s="273"/>
      <c r="M179" s="265"/>
      <c r="N179" s="271"/>
      <c r="O179" s="271"/>
      <c r="P179" s="271"/>
      <c r="Q179" s="271"/>
      <c r="R179" s="271"/>
      <c r="S179" s="271"/>
      <c r="T179" s="271"/>
      <c r="U179" s="271"/>
      <c r="V179" s="271"/>
    </row>
    <row r="180" spans="2:22" x14ac:dyDescent="0.25">
      <c r="B180">
        <f t="shared" si="19"/>
        <v>168</v>
      </c>
      <c r="C180" s="272"/>
      <c r="D180" s="137"/>
      <c r="E180" s="137"/>
      <c r="F180" s="137"/>
      <c r="G180" s="137"/>
      <c r="H180" s="137"/>
      <c r="I180" s="137"/>
      <c r="J180" s="137"/>
      <c r="K180" s="273"/>
      <c r="M180" s="265"/>
      <c r="N180" s="271"/>
      <c r="O180" s="271"/>
      <c r="P180" s="271"/>
      <c r="Q180" s="271"/>
      <c r="R180" s="271"/>
      <c r="S180" s="271"/>
      <c r="T180" s="271"/>
      <c r="U180" s="271"/>
      <c r="V180" s="271"/>
    </row>
    <row r="181" spans="2:22" x14ac:dyDescent="0.25">
      <c r="B181">
        <f t="shared" si="19"/>
        <v>169</v>
      </c>
      <c r="C181" s="272"/>
      <c r="D181" s="137"/>
      <c r="E181" s="137"/>
      <c r="F181" s="137"/>
      <c r="G181" s="137"/>
      <c r="H181" s="137"/>
      <c r="I181" s="137"/>
      <c r="J181" s="137"/>
      <c r="K181" s="273"/>
      <c r="M181" s="265"/>
      <c r="N181" s="271"/>
      <c r="O181" s="271"/>
      <c r="P181" s="271"/>
      <c r="Q181" s="271"/>
      <c r="R181" s="271"/>
      <c r="S181" s="271"/>
      <c r="T181" s="271"/>
      <c r="U181" s="271"/>
      <c r="V181" s="271"/>
    </row>
    <row r="182" spans="2:22" x14ac:dyDescent="0.25">
      <c r="B182">
        <f t="shared" si="19"/>
        <v>170</v>
      </c>
      <c r="C182" s="272"/>
      <c r="D182" s="137"/>
      <c r="E182" s="137"/>
      <c r="F182" s="137"/>
      <c r="G182" s="137"/>
      <c r="H182" s="137"/>
      <c r="I182" s="137"/>
      <c r="J182" s="137"/>
      <c r="K182" s="274"/>
      <c r="M182" s="265"/>
      <c r="N182" s="271"/>
      <c r="O182" s="271"/>
      <c r="P182" s="271"/>
      <c r="Q182" s="271"/>
      <c r="R182" s="271"/>
      <c r="S182" s="271"/>
      <c r="T182" s="271"/>
      <c r="U182" s="271"/>
      <c r="V182" s="271"/>
    </row>
    <row r="183" spans="2:22" x14ac:dyDescent="0.25">
      <c r="B183">
        <f t="shared" si="19"/>
        <v>171</v>
      </c>
      <c r="C183" s="272"/>
      <c r="D183" s="137"/>
      <c r="E183" s="137"/>
      <c r="F183" s="137"/>
      <c r="G183" s="137"/>
      <c r="H183" s="137"/>
      <c r="I183" s="137"/>
      <c r="J183" s="137"/>
      <c r="K183" s="274"/>
      <c r="M183" s="265"/>
      <c r="N183" s="271"/>
      <c r="O183" s="271"/>
      <c r="P183" s="271"/>
      <c r="Q183" s="271"/>
      <c r="R183" s="271"/>
      <c r="S183" s="271"/>
      <c r="T183" s="271"/>
      <c r="U183" s="271"/>
      <c r="V183" s="271"/>
    </row>
    <row r="184" spans="2:22" x14ac:dyDescent="0.25">
      <c r="B184">
        <f t="shared" si="19"/>
        <v>172</v>
      </c>
      <c r="C184" s="275"/>
      <c r="D184" s="276"/>
      <c r="E184" s="276"/>
      <c r="F184" s="276"/>
      <c r="G184" s="276"/>
      <c r="H184" s="276"/>
      <c r="I184" s="276"/>
      <c r="J184" s="277"/>
      <c r="K184" s="278"/>
      <c r="L184" t="s">
        <v>175</v>
      </c>
      <c r="M184" s="265"/>
      <c r="N184" s="271"/>
      <c r="O184" s="271"/>
      <c r="P184" s="271"/>
      <c r="Q184" s="271"/>
      <c r="R184" s="271"/>
      <c r="S184" s="271"/>
      <c r="T184" s="271"/>
      <c r="U184" s="271"/>
      <c r="V184" s="271"/>
    </row>
    <row r="185" spans="2:22" x14ac:dyDescent="0.25">
      <c r="B185">
        <f t="shared" si="19"/>
        <v>173</v>
      </c>
      <c r="C185" s="137"/>
      <c r="D185" s="137"/>
      <c r="E185" s="137"/>
      <c r="F185" s="137"/>
      <c r="G185" s="137"/>
      <c r="M185" s="265"/>
      <c r="N185" s="271"/>
      <c r="O185" s="271"/>
      <c r="P185" s="271"/>
      <c r="Q185" s="271"/>
      <c r="R185" s="271"/>
      <c r="S185" s="266"/>
      <c r="T185" s="266"/>
      <c r="U185" s="266"/>
      <c r="V185" s="267"/>
    </row>
    <row r="186" spans="2:22" x14ac:dyDescent="0.25">
      <c r="B186">
        <f t="shared" si="19"/>
        <v>174</v>
      </c>
      <c r="C186" s="137"/>
      <c r="D186" s="137"/>
      <c r="E186" s="137"/>
      <c r="F186" s="137"/>
      <c r="G186" s="137"/>
      <c r="M186" s="265"/>
      <c r="N186" s="271"/>
      <c r="O186" s="271"/>
      <c r="P186" s="271"/>
      <c r="Q186" s="271"/>
      <c r="R186" s="271"/>
      <c r="S186" s="266"/>
      <c r="T186" s="266"/>
      <c r="U186" s="266"/>
      <c r="V186" s="267"/>
    </row>
    <row r="187" spans="2:22" x14ac:dyDescent="0.25">
      <c r="B187">
        <f t="shared" si="19"/>
        <v>175</v>
      </c>
      <c r="C187" s="137"/>
      <c r="D187" s="137"/>
      <c r="E187" s="137"/>
      <c r="F187" s="137"/>
      <c r="G187" s="137"/>
      <c r="M187" s="265"/>
      <c r="N187" s="271"/>
      <c r="O187" s="271"/>
      <c r="P187" s="271"/>
      <c r="Q187" s="271"/>
      <c r="R187" s="271"/>
      <c r="S187" s="266"/>
      <c r="T187" s="266"/>
      <c r="U187" s="266"/>
      <c r="V187" s="267"/>
    </row>
    <row r="188" spans="2:22" x14ac:dyDescent="0.25">
      <c r="B188">
        <f t="shared" si="19"/>
        <v>176</v>
      </c>
      <c r="C188" s="137"/>
      <c r="D188" s="137"/>
      <c r="E188" s="137"/>
      <c r="F188" s="137"/>
      <c r="G188" s="137"/>
      <c r="M188" s="265"/>
      <c r="N188" s="271"/>
      <c r="O188" s="271"/>
      <c r="P188" s="271"/>
      <c r="Q188" s="271"/>
      <c r="R188" s="271"/>
      <c r="S188" s="266"/>
      <c r="T188" s="266"/>
      <c r="U188" s="266"/>
      <c r="V188" s="267"/>
    </row>
    <row r="189" spans="2:22" ht="15.75" thickBot="1" x14ac:dyDescent="0.3">
      <c r="B189">
        <f t="shared" si="19"/>
        <v>177</v>
      </c>
      <c r="C189" s="137"/>
      <c r="E189" s="137"/>
      <c r="F189" s="137"/>
      <c r="G189" s="137"/>
      <c r="M189" s="279"/>
      <c r="N189" s="280"/>
      <c r="O189" s="280"/>
      <c r="P189" s="280"/>
      <c r="Q189" s="280"/>
      <c r="R189" s="280"/>
      <c r="S189" s="281"/>
      <c r="T189" s="281"/>
      <c r="U189" s="281"/>
      <c r="V189" s="282"/>
    </row>
    <row r="190" spans="2:22" x14ac:dyDescent="0.25">
      <c r="D190" s="253"/>
      <c r="G190" s="137"/>
    </row>
    <row r="191" spans="2:22" x14ac:dyDescent="0.25">
      <c r="C191" s="253"/>
      <c r="E191" s="253"/>
      <c r="F191" s="253"/>
    </row>
    <row r="192" spans="2:22" x14ac:dyDescent="0.25">
      <c r="G192" s="253"/>
    </row>
  </sheetData>
  <mergeCells count="1">
    <mergeCell ref="M10:V10"/>
  </mergeCells>
  <conditionalFormatting sqref="K135:K178 H178 H179:K179 H168:J177 E135:J167 E69:K134 E68:J68 E168:G179 C12:K61 C62:C179 E62:K67 D62:D178">
    <cfRule type="cellIs" dxfId="0" priority="1" operator="greaterThan">
      <formula>50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Диаграммы</vt:lpstr>
      </vt:variant>
      <vt:variant>
        <vt:i4>1</vt:i4>
      </vt:variant>
    </vt:vector>
  </HeadingPairs>
  <TitlesOfParts>
    <vt:vector size="14" baseType="lpstr">
      <vt:lpstr>Общие результаты</vt:lpstr>
      <vt:lpstr>Регистрация</vt:lpstr>
      <vt:lpstr>Mesnyki</vt:lpstr>
      <vt:lpstr>RocknRolla</vt:lpstr>
      <vt:lpstr>Winni</vt:lpstr>
      <vt:lpstr>Kozak I Razboiniki</vt:lpstr>
      <vt:lpstr>Fortune</vt:lpstr>
      <vt:lpstr>Ognem Racing</vt:lpstr>
      <vt:lpstr>Shum</vt:lpstr>
      <vt:lpstr>ChaykaSchool</vt:lpstr>
      <vt:lpstr>dbCar</vt:lpstr>
      <vt:lpstr>Captain Slow</vt:lpstr>
      <vt:lpstr>Расчёт</vt:lpstr>
      <vt:lpstr>Кардиограмма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2016-10-12T10:13:12Z</dcterms:modified>
</cp:coreProperties>
</file>